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10" windowHeight="8805" activeTab="1"/>
  </bookViews>
  <sheets>
    <sheet name="Coordonnées" sheetId="1" r:id="rId1"/>
    <sheet name="Disponibilités" sheetId="2" r:id="rId2"/>
    <sheet name="Données" sheetId="4" r:id="rId3"/>
    <sheet name="Feuil1" sheetId="5" r:id="rId4"/>
  </sheets>
  <definedNames>
    <definedName name="Années">Données!$J$2:$J$52</definedName>
    <definedName name="Classe">Données!$D$2:$D$8</definedName>
    <definedName name="Les_remorques">Données!$A$1:$A$16</definedName>
    <definedName name="N°_des_Remorque">Données!$A$2:$A$16</definedName>
    <definedName name="N°_Remorque">Données!$A$2:$A$16</definedName>
    <definedName name="Paiement">Données!$H$2:$H$7</definedName>
    <definedName name="Remorques">Données!$A$2:$A$16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O10" i="1"/>
  <c r="Q10" i="1"/>
  <c r="R10" i="1"/>
  <c r="V10" i="1"/>
  <c r="M10" i="1" s="1"/>
  <c r="W10" i="1"/>
  <c r="AA10" i="1"/>
  <c r="S10" i="1" l="1"/>
  <c r="N10" i="1"/>
  <c r="X10" i="1" s="1"/>
  <c r="Z10" i="1" s="1"/>
  <c r="L10" i="1"/>
  <c r="U10" i="1"/>
  <c r="D9" i="2"/>
  <c r="E9" i="2" l="1"/>
  <c r="F9" i="2" s="1"/>
  <c r="D8" i="2" l="1"/>
  <c r="G9" i="2"/>
  <c r="F8" i="2"/>
  <c r="E8" i="2"/>
  <c r="U3" i="2"/>
  <c r="H9" i="2" l="1"/>
  <c r="G8" i="2"/>
  <c r="W3" i="1"/>
  <c r="W4" i="1"/>
  <c r="W5" i="1"/>
  <c r="W6" i="1"/>
  <c r="W7" i="1"/>
  <c r="B21" i="2"/>
  <c r="B22" i="2"/>
  <c r="B23" i="2"/>
  <c r="B24" i="2"/>
  <c r="F16" i="4"/>
  <c r="F14" i="4"/>
  <c r="F15" i="4"/>
  <c r="F13" i="4"/>
  <c r="I9" i="2" l="1"/>
  <c r="H8" i="2"/>
  <c r="F12" i="4"/>
  <c r="O5" i="2"/>
  <c r="M5" i="2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4" i="1"/>
  <c r="AA5" i="1"/>
  <c r="AA6" i="1"/>
  <c r="AA7" i="1"/>
  <c r="AA8" i="1"/>
  <c r="AA9" i="1"/>
  <c r="AA11" i="1"/>
  <c r="AA12" i="1"/>
  <c r="AA13" i="1"/>
  <c r="AA14" i="1"/>
  <c r="AA15" i="1"/>
  <c r="AA16" i="1"/>
  <c r="J9" i="2" l="1"/>
  <c r="I8" i="2"/>
  <c r="D2" i="2"/>
  <c r="B10" i="2"/>
  <c r="K9" i="2" l="1"/>
  <c r="J8" i="2"/>
  <c r="Q4" i="1"/>
  <c r="Q5" i="1"/>
  <c r="Q6" i="1"/>
  <c r="Q7" i="1"/>
  <c r="Q8" i="1"/>
  <c r="Q9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V10" i="2"/>
  <c r="B11" i="2"/>
  <c r="B12" i="2"/>
  <c r="B13" i="2"/>
  <c r="B14" i="2"/>
  <c r="B15" i="2"/>
  <c r="B16" i="2"/>
  <c r="B17" i="2"/>
  <c r="B18" i="2"/>
  <c r="B19" i="2"/>
  <c r="B20" i="2"/>
  <c r="AE2" i="2"/>
  <c r="AE1" i="2" s="1"/>
  <c r="Q3" i="1"/>
  <c r="L9" i="2" l="1"/>
  <c r="K8" i="2"/>
  <c r="V20" i="2"/>
  <c r="V22" i="2"/>
  <c r="V24" i="2"/>
  <c r="V21" i="2"/>
  <c r="V23" i="2"/>
  <c r="D7" i="2"/>
  <c r="AF2" i="2"/>
  <c r="AF1" i="2" s="1"/>
  <c r="V16" i="2"/>
  <c r="V12" i="2"/>
  <c r="V15" i="2"/>
  <c r="V11" i="2"/>
  <c r="F3" i="4"/>
  <c r="F4" i="4"/>
  <c r="F5" i="4"/>
  <c r="F6" i="4"/>
  <c r="F7" i="4"/>
  <c r="F8" i="4"/>
  <c r="F9" i="4"/>
  <c r="F10" i="4"/>
  <c r="F11" i="4"/>
  <c r="F2" i="4"/>
  <c r="AA3" i="1"/>
  <c r="W8" i="1"/>
  <c r="W9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V4" i="1"/>
  <c r="V5" i="1"/>
  <c r="V6" i="1"/>
  <c r="S6" i="1" s="1"/>
  <c r="V7" i="1"/>
  <c r="S7" i="1" s="1"/>
  <c r="V8" i="1"/>
  <c r="S8" i="1" s="1"/>
  <c r="V9" i="1"/>
  <c r="S9" i="1" s="1"/>
  <c r="V11" i="1"/>
  <c r="S11" i="1" s="1"/>
  <c r="V12" i="1"/>
  <c r="S12" i="1" s="1"/>
  <c r="V13" i="1"/>
  <c r="S13" i="1" s="1"/>
  <c r="V14" i="1"/>
  <c r="S14" i="1" s="1"/>
  <c r="V15" i="1"/>
  <c r="S15" i="1" s="1"/>
  <c r="V16" i="1"/>
  <c r="S16" i="1" s="1"/>
  <c r="V17" i="1"/>
  <c r="S17" i="1" s="1"/>
  <c r="V18" i="1"/>
  <c r="S18" i="1" s="1"/>
  <c r="V19" i="1"/>
  <c r="S19" i="1" s="1"/>
  <c r="V20" i="1"/>
  <c r="S20" i="1" s="1"/>
  <c r="V21" i="1"/>
  <c r="S21" i="1" s="1"/>
  <c r="V22" i="1"/>
  <c r="S22" i="1" s="1"/>
  <c r="V23" i="1"/>
  <c r="S23" i="1" s="1"/>
  <c r="V24" i="1"/>
  <c r="S24" i="1" s="1"/>
  <c r="V25" i="1"/>
  <c r="S25" i="1" s="1"/>
  <c r="V26" i="1"/>
  <c r="S26" i="1" s="1"/>
  <c r="V27" i="1"/>
  <c r="S27" i="1" s="1"/>
  <c r="V28" i="1"/>
  <c r="S28" i="1" s="1"/>
  <c r="V29" i="1"/>
  <c r="S29" i="1" s="1"/>
  <c r="V30" i="1"/>
  <c r="S30" i="1" s="1"/>
  <c r="V31" i="1"/>
  <c r="S31" i="1" s="1"/>
  <c r="V32" i="1"/>
  <c r="S32" i="1" s="1"/>
  <c r="V33" i="1"/>
  <c r="S33" i="1" s="1"/>
  <c r="V34" i="1"/>
  <c r="S34" i="1" s="1"/>
  <c r="V35" i="1"/>
  <c r="S35" i="1" s="1"/>
  <c r="V36" i="1"/>
  <c r="S36" i="1" s="1"/>
  <c r="V37" i="1"/>
  <c r="S37" i="1" s="1"/>
  <c r="V38" i="1"/>
  <c r="S38" i="1" s="1"/>
  <c r="V39" i="1"/>
  <c r="S39" i="1" s="1"/>
  <c r="V40" i="1"/>
  <c r="S40" i="1" s="1"/>
  <c r="V41" i="1"/>
  <c r="S41" i="1" s="1"/>
  <c r="V42" i="1"/>
  <c r="S42" i="1" s="1"/>
  <c r="V43" i="1"/>
  <c r="S43" i="1" s="1"/>
  <c r="V44" i="1"/>
  <c r="S44" i="1" s="1"/>
  <c r="V45" i="1"/>
  <c r="S45" i="1" s="1"/>
  <c r="V46" i="1"/>
  <c r="S46" i="1" s="1"/>
  <c r="V47" i="1"/>
  <c r="S47" i="1" s="1"/>
  <c r="V48" i="1"/>
  <c r="S48" i="1" s="1"/>
  <c r="V49" i="1"/>
  <c r="S49" i="1" s="1"/>
  <c r="V50" i="1"/>
  <c r="S50" i="1" s="1"/>
  <c r="V51" i="1"/>
  <c r="S51" i="1" s="1"/>
  <c r="V52" i="1"/>
  <c r="S52" i="1" s="1"/>
  <c r="V53" i="1"/>
  <c r="S53" i="1" s="1"/>
  <c r="V54" i="1"/>
  <c r="S54" i="1" s="1"/>
  <c r="V55" i="1"/>
  <c r="S55" i="1" s="1"/>
  <c r="V56" i="1"/>
  <c r="S56" i="1" s="1"/>
  <c r="V57" i="1"/>
  <c r="S57" i="1" s="1"/>
  <c r="V58" i="1"/>
  <c r="S58" i="1" s="1"/>
  <c r="V59" i="1"/>
  <c r="S59" i="1" s="1"/>
  <c r="V60" i="1"/>
  <c r="S60" i="1" s="1"/>
  <c r="V61" i="1"/>
  <c r="S61" i="1" s="1"/>
  <c r="V62" i="1"/>
  <c r="S62" i="1" s="1"/>
  <c r="V63" i="1"/>
  <c r="S63" i="1" s="1"/>
  <c r="V64" i="1"/>
  <c r="S64" i="1" s="1"/>
  <c r="V65" i="1"/>
  <c r="S65" i="1" s="1"/>
  <c r="V66" i="1"/>
  <c r="S66" i="1" s="1"/>
  <c r="V67" i="1"/>
  <c r="S67" i="1" s="1"/>
  <c r="V68" i="1"/>
  <c r="S68" i="1" s="1"/>
  <c r="V69" i="1"/>
  <c r="S69" i="1" s="1"/>
  <c r="V70" i="1"/>
  <c r="S70" i="1" s="1"/>
  <c r="V71" i="1"/>
  <c r="S71" i="1" s="1"/>
  <c r="V72" i="1"/>
  <c r="S72" i="1" s="1"/>
  <c r="V73" i="1"/>
  <c r="S73" i="1" s="1"/>
  <c r="V74" i="1"/>
  <c r="S74" i="1" s="1"/>
  <c r="V75" i="1"/>
  <c r="S75" i="1" s="1"/>
  <c r="V76" i="1"/>
  <c r="S76" i="1" s="1"/>
  <c r="V77" i="1"/>
  <c r="S77" i="1" s="1"/>
  <c r="V78" i="1"/>
  <c r="S78" i="1" s="1"/>
  <c r="V79" i="1"/>
  <c r="S79" i="1" s="1"/>
  <c r="V80" i="1"/>
  <c r="S80" i="1" s="1"/>
  <c r="V81" i="1"/>
  <c r="S81" i="1" s="1"/>
  <c r="V82" i="1"/>
  <c r="S82" i="1" s="1"/>
  <c r="V83" i="1"/>
  <c r="S83" i="1" s="1"/>
  <c r="V84" i="1"/>
  <c r="S84" i="1" s="1"/>
  <c r="V85" i="1"/>
  <c r="S85" i="1" s="1"/>
  <c r="V86" i="1"/>
  <c r="S86" i="1" s="1"/>
  <c r="V87" i="1"/>
  <c r="S87" i="1" s="1"/>
  <c r="V88" i="1"/>
  <c r="S88" i="1" s="1"/>
  <c r="V89" i="1"/>
  <c r="S89" i="1" s="1"/>
  <c r="V90" i="1"/>
  <c r="S90" i="1" s="1"/>
  <c r="V91" i="1"/>
  <c r="S91" i="1" s="1"/>
  <c r="V92" i="1"/>
  <c r="S92" i="1" s="1"/>
  <c r="V93" i="1"/>
  <c r="S93" i="1" s="1"/>
  <c r="V94" i="1"/>
  <c r="S94" i="1" s="1"/>
  <c r="V95" i="1"/>
  <c r="S95" i="1" s="1"/>
  <c r="V96" i="1"/>
  <c r="S96" i="1" s="1"/>
  <c r="V97" i="1"/>
  <c r="S97" i="1" s="1"/>
  <c r="V98" i="1"/>
  <c r="S98" i="1" s="1"/>
  <c r="V99" i="1"/>
  <c r="S99" i="1" s="1"/>
  <c r="V100" i="1"/>
  <c r="S100" i="1" s="1"/>
  <c r="V101" i="1"/>
  <c r="S101" i="1" s="1"/>
  <c r="V102" i="1"/>
  <c r="S102" i="1" s="1"/>
  <c r="V103" i="1"/>
  <c r="S103" i="1" s="1"/>
  <c r="V104" i="1"/>
  <c r="S104" i="1" s="1"/>
  <c r="V105" i="1"/>
  <c r="S105" i="1" s="1"/>
  <c r="V106" i="1"/>
  <c r="S106" i="1" s="1"/>
  <c r="V107" i="1"/>
  <c r="S107" i="1" s="1"/>
  <c r="V108" i="1"/>
  <c r="S108" i="1" s="1"/>
  <c r="V109" i="1"/>
  <c r="S109" i="1" s="1"/>
  <c r="V110" i="1"/>
  <c r="S110" i="1" s="1"/>
  <c r="V111" i="1"/>
  <c r="S111" i="1" s="1"/>
  <c r="V112" i="1"/>
  <c r="S112" i="1" s="1"/>
  <c r="V113" i="1"/>
  <c r="S113" i="1" s="1"/>
  <c r="V114" i="1"/>
  <c r="S114" i="1" s="1"/>
  <c r="V115" i="1"/>
  <c r="S115" i="1" s="1"/>
  <c r="V116" i="1"/>
  <c r="S116" i="1" s="1"/>
  <c r="V117" i="1"/>
  <c r="S117" i="1" s="1"/>
  <c r="V118" i="1"/>
  <c r="S118" i="1" s="1"/>
  <c r="V119" i="1"/>
  <c r="S119" i="1" s="1"/>
  <c r="V120" i="1"/>
  <c r="S120" i="1" s="1"/>
  <c r="V121" i="1"/>
  <c r="S121" i="1" s="1"/>
  <c r="V122" i="1"/>
  <c r="S122" i="1" s="1"/>
  <c r="V123" i="1"/>
  <c r="S123" i="1" s="1"/>
  <c r="V124" i="1"/>
  <c r="S124" i="1" s="1"/>
  <c r="V125" i="1"/>
  <c r="S125" i="1" s="1"/>
  <c r="V126" i="1"/>
  <c r="S126" i="1" s="1"/>
  <c r="V127" i="1"/>
  <c r="S127" i="1" s="1"/>
  <c r="V128" i="1"/>
  <c r="S128" i="1" s="1"/>
  <c r="V129" i="1"/>
  <c r="S129" i="1" s="1"/>
  <c r="V130" i="1"/>
  <c r="S130" i="1" s="1"/>
  <c r="V131" i="1"/>
  <c r="S131" i="1" s="1"/>
  <c r="V132" i="1"/>
  <c r="S132" i="1" s="1"/>
  <c r="V133" i="1"/>
  <c r="S133" i="1" s="1"/>
  <c r="V134" i="1"/>
  <c r="S134" i="1" s="1"/>
  <c r="V135" i="1"/>
  <c r="S135" i="1" s="1"/>
  <c r="V136" i="1"/>
  <c r="S136" i="1" s="1"/>
  <c r="V137" i="1"/>
  <c r="S137" i="1" s="1"/>
  <c r="V138" i="1"/>
  <c r="S138" i="1" s="1"/>
  <c r="V139" i="1"/>
  <c r="S139" i="1" s="1"/>
  <c r="V140" i="1"/>
  <c r="S140" i="1" s="1"/>
  <c r="V141" i="1"/>
  <c r="S141" i="1" s="1"/>
  <c r="V142" i="1"/>
  <c r="S142" i="1" s="1"/>
  <c r="V143" i="1"/>
  <c r="S143" i="1" s="1"/>
  <c r="V144" i="1"/>
  <c r="S144" i="1" s="1"/>
  <c r="V145" i="1"/>
  <c r="S145" i="1" s="1"/>
  <c r="V146" i="1"/>
  <c r="S146" i="1" s="1"/>
  <c r="V147" i="1"/>
  <c r="S147" i="1" s="1"/>
  <c r="V148" i="1"/>
  <c r="S148" i="1" s="1"/>
  <c r="V149" i="1"/>
  <c r="S149" i="1" s="1"/>
  <c r="V150" i="1"/>
  <c r="S150" i="1" s="1"/>
  <c r="V151" i="1"/>
  <c r="S151" i="1" s="1"/>
  <c r="V152" i="1"/>
  <c r="S152" i="1" s="1"/>
  <c r="V153" i="1"/>
  <c r="S153" i="1" s="1"/>
  <c r="V154" i="1"/>
  <c r="S154" i="1" s="1"/>
  <c r="V155" i="1"/>
  <c r="S155" i="1" s="1"/>
  <c r="V156" i="1"/>
  <c r="S156" i="1" s="1"/>
  <c r="V157" i="1"/>
  <c r="S157" i="1" s="1"/>
  <c r="V158" i="1"/>
  <c r="S158" i="1" s="1"/>
  <c r="V159" i="1"/>
  <c r="S159" i="1" s="1"/>
  <c r="V160" i="1"/>
  <c r="S160" i="1" s="1"/>
  <c r="V161" i="1"/>
  <c r="S161" i="1" s="1"/>
  <c r="V162" i="1"/>
  <c r="S162" i="1" s="1"/>
  <c r="V163" i="1"/>
  <c r="S163" i="1" s="1"/>
  <c r="V164" i="1"/>
  <c r="S164" i="1" s="1"/>
  <c r="V165" i="1"/>
  <c r="S165" i="1" s="1"/>
  <c r="V166" i="1"/>
  <c r="S166" i="1" s="1"/>
  <c r="V167" i="1"/>
  <c r="S167" i="1" s="1"/>
  <c r="V168" i="1"/>
  <c r="S168" i="1" s="1"/>
  <c r="V169" i="1"/>
  <c r="S169" i="1" s="1"/>
  <c r="V170" i="1"/>
  <c r="S170" i="1" s="1"/>
  <c r="V171" i="1"/>
  <c r="S171" i="1" s="1"/>
  <c r="V172" i="1"/>
  <c r="S172" i="1" s="1"/>
  <c r="V173" i="1"/>
  <c r="S173" i="1" s="1"/>
  <c r="V174" i="1"/>
  <c r="S174" i="1" s="1"/>
  <c r="V175" i="1"/>
  <c r="S175" i="1" s="1"/>
  <c r="V176" i="1"/>
  <c r="S176" i="1" s="1"/>
  <c r="V177" i="1"/>
  <c r="S177" i="1" s="1"/>
  <c r="V178" i="1"/>
  <c r="S178" i="1" s="1"/>
  <c r="V179" i="1"/>
  <c r="S179" i="1" s="1"/>
  <c r="V180" i="1"/>
  <c r="S180" i="1" s="1"/>
  <c r="V181" i="1"/>
  <c r="S181" i="1" s="1"/>
  <c r="V182" i="1"/>
  <c r="S182" i="1" s="1"/>
  <c r="V183" i="1"/>
  <c r="S183" i="1" s="1"/>
  <c r="V184" i="1"/>
  <c r="S184" i="1" s="1"/>
  <c r="V185" i="1"/>
  <c r="S185" i="1" s="1"/>
  <c r="V186" i="1"/>
  <c r="S186" i="1" s="1"/>
  <c r="V187" i="1"/>
  <c r="S187" i="1" s="1"/>
  <c r="V188" i="1"/>
  <c r="S188" i="1" s="1"/>
  <c r="V189" i="1"/>
  <c r="S189" i="1" s="1"/>
  <c r="V190" i="1"/>
  <c r="S190" i="1" s="1"/>
  <c r="V191" i="1"/>
  <c r="S191" i="1" s="1"/>
  <c r="V192" i="1"/>
  <c r="S192" i="1" s="1"/>
  <c r="V193" i="1"/>
  <c r="S193" i="1" s="1"/>
  <c r="V194" i="1"/>
  <c r="S194" i="1" s="1"/>
  <c r="V195" i="1"/>
  <c r="S195" i="1" s="1"/>
  <c r="V196" i="1"/>
  <c r="S196" i="1" s="1"/>
  <c r="V197" i="1"/>
  <c r="S197" i="1" s="1"/>
  <c r="V198" i="1"/>
  <c r="S198" i="1" s="1"/>
  <c r="V199" i="1"/>
  <c r="S199" i="1" s="1"/>
  <c r="V200" i="1"/>
  <c r="S200" i="1" s="1"/>
  <c r="V201" i="1"/>
  <c r="S201" i="1" s="1"/>
  <c r="V202" i="1"/>
  <c r="S202" i="1" s="1"/>
  <c r="V203" i="1"/>
  <c r="S203" i="1" s="1"/>
  <c r="V204" i="1"/>
  <c r="S204" i="1" s="1"/>
  <c r="V205" i="1"/>
  <c r="S205" i="1" s="1"/>
  <c r="V206" i="1"/>
  <c r="S206" i="1" s="1"/>
  <c r="V207" i="1"/>
  <c r="S207" i="1" s="1"/>
  <c r="V208" i="1"/>
  <c r="S208" i="1" s="1"/>
  <c r="V209" i="1"/>
  <c r="S209" i="1" s="1"/>
  <c r="V210" i="1"/>
  <c r="S210" i="1" s="1"/>
  <c r="V211" i="1"/>
  <c r="S211" i="1" s="1"/>
  <c r="V212" i="1"/>
  <c r="S212" i="1" s="1"/>
  <c r="V213" i="1"/>
  <c r="S213" i="1" s="1"/>
  <c r="V214" i="1"/>
  <c r="S214" i="1" s="1"/>
  <c r="V215" i="1"/>
  <c r="S215" i="1" s="1"/>
  <c r="V216" i="1"/>
  <c r="S216" i="1" s="1"/>
  <c r="V217" i="1"/>
  <c r="S217" i="1" s="1"/>
  <c r="V218" i="1"/>
  <c r="S218" i="1" s="1"/>
  <c r="V219" i="1"/>
  <c r="S219" i="1" s="1"/>
  <c r="V220" i="1"/>
  <c r="S220" i="1" s="1"/>
  <c r="V221" i="1"/>
  <c r="S221" i="1" s="1"/>
  <c r="V222" i="1"/>
  <c r="S222" i="1" s="1"/>
  <c r="V223" i="1"/>
  <c r="S223" i="1" s="1"/>
  <c r="V224" i="1"/>
  <c r="S224" i="1" s="1"/>
  <c r="V225" i="1"/>
  <c r="S225" i="1" s="1"/>
  <c r="V226" i="1"/>
  <c r="S226" i="1" s="1"/>
  <c r="V227" i="1"/>
  <c r="S227" i="1" s="1"/>
  <c r="V228" i="1"/>
  <c r="S228" i="1" s="1"/>
  <c r="V229" i="1"/>
  <c r="S229" i="1" s="1"/>
  <c r="V230" i="1"/>
  <c r="S230" i="1" s="1"/>
  <c r="V231" i="1"/>
  <c r="S231" i="1" s="1"/>
  <c r="V232" i="1"/>
  <c r="S232" i="1" s="1"/>
  <c r="V233" i="1"/>
  <c r="S233" i="1" s="1"/>
  <c r="V234" i="1"/>
  <c r="S234" i="1" s="1"/>
  <c r="V235" i="1"/>
  <c r="S235" i="1" s="1"/>
  <c r="V236" i="1"/>
  <c r="S236" i="1" s="1"/>
  <c r="V237" i="1"/>
  <c r="S237" i="1" s="1"/>
  <c r="V238" i="1"/>
  <c r="S238" i="1" s="1"/>
  <c r="V239" i="1"/>
  <c r="S239" i="1" s="1"/>
  <c r="V240" i="1"/>
  <c r="S240" i="1" s="1"/>
  <c r="V241" i="1"/>
  <c r="S241" i="1" s="1"/>
  <c r="V242" i="1"/>
  <c r="S242" i="1" s="1"/>
  <c r="V243" i="1"/>
  <c r="S243" i="1" s="1"/>
  <c r="V244" i="1"/>
  <c r="S244" i="1" s="1"/>
  <c r="V245" i="1"/>
  <c r="S245" i="1" s="1"/>
  <c r="V246" i="1"/>
  <c r="S246" i="1" s="1"/>
  <c r="V247" i="1"/>
  <c r="S247" i="1" s="1"/>
  <c r="V248" i="1"/>
  <c r="S248" i="1" s="1"/>
  <c r="V249" i="1"/>
  <c r="S249" i="1" s="1"/>
  <c r="V250" i="1"/>
  <c r="S250" i="1" s="1"/>
  <c r="V251" i="1"/>
  <c r="S251" i="1" s="1"/>
  <c r="V252" i="1"/>
  <c r="S252" i="1" s="1"/>
  <c r="V253" i="1"/>
  <c r="S253" i="1" s="1"/>
  <c r="V254" i="1"/>
  <c r="S254" i="1" s="1"/>
  <c r="V255" i="1"/>
  <c r="S255" i="1" s="1"/>
  <c r="V256" i="1"/>
  <c r="S256" i="1" s="1"/>
  <c r="V257" i="1"/>
  <c r="S257" i="1" s="1"/>
  <c r="V258" i="1"/>
  <c r="S258" i="1" s="1"/>
  <c r="V259" i="1"/>
  <c r="S259" i="1" s="1"/>
  <c r="V260" i="1"/>
  <c r="S260" i="1" s="1"/>
  <c r="V261" i="1"/>
  <c r="S261" i="1" s="1"/>
  <c r="V262" i="1"/>
  <c r="S262" i="1" s="1"/>
  <c r="V263" i="1"/>
  <c r="S263" i="1" s="1"/>
  <c r="V264" i="1"/>
  <c r="S264" i="1" s="1"/>
  <c r="V265" i="1"/>
  <c r="S265" i="1" s="1"/>
  <c r="V266" i="1"/>
  <c r="S266" i="1" s="1"/>
  <c r="V267" i="1"/>
  <c r="S267" i="1" s="1"/>
  <c r="V268" i="1"/>
  <c r="S268" i="1" s="1"/>
  <c r="V269" i="1"/>
  <c r="S269" i="1" s="1"/>
  <c r="V270" i="1"/>
  <c r="S270" i="1" s="1"/>
  <c r="V271" i="1"/>
  <c r="S271" i="1" s="1"/>
  <c r="V272" i="1"/>
  <c r="S272" i="1" s="1"/>
  <c r="V273" i="1"/>
  <c r="S273" i="1" s="1"/>
  <c r="V274" i="1"/>
  <c r="S274" i="1" s="1"/>
  <c r="V275" i="1"/>
  <c r="S275" i="1" s="1"/>
  <c r="V276" i="1"/>
  <c r="S276" i="1" s="1"/>
  <c r="V277" i="1"/>
  <c r="S277" i="1" s="1"/>
  <c r="V278" i="1"/>
  <c r="S278" i="1" s="1"/>
  <c r="V279" i="1"/>
  <c r="S279" i="1" s="1"/>
  <c r="V280" i="1"/>
  <c r="S280" i="1" s="1"/>
  <c r="V281" i="1"/>
  <c r="S281" i="1" s="1"/>
  <c r="V282" i="1"/>
  <c r="S282" i="1" s="1"/>
  <c r="V283" i="1"/>
  <c r="S283" i="1" s="1"/>
  <c r="V284" i="1"/>
  <c r="S284" i="1" s="1"/>
  <c r="V285" i="1"/>
  <c r="S285" i="1" s="1"/>
  <c r="V286" i="1"/>
  <c r="S286" i="1" s="1"/>
  <c r="V287" i="1"/>
  <c r="S287" i="1" s="1"/>
  <c r="V288" i="1"/>
  <c r="S288" i="1" s="1"/>
  <c r="V289" i="1"/>
  <c r="S289" i="1" s="1"/>
  <c r="V290" i="1"/>
  <c r="S290" i="1" s="1"/>
  <c r="V291" i="1"/>
  <c r="S291" i="1" s="1"/>
  <c r="V292" i="1"/>
  <c r="S292" i="1" s="1"/>
  <c r="V293" i="1"/>
  <c r="S293" i="1" s="1"/>
  <c r="V294" i="1"/>
  <c r="S294" i="1" s="1"/>
  <c r="V295" i="1"/>
  <c r="S295" i="1" s="1"/>
  <c r="V296" i="1"/>
  <c r="S296" i="1" s="1"/>
  <c r="V297" i="1"/>
  <c r="S297" i="1" s="1"/>
  <c r="V298" i="1"/>
  <c r="S298" i="1" s="1"/>
  <c r="V299" i="1"/>
  <c r="S299" i="1" s="1"/>
  <c r="V300" i="1"/>
  <c r="S300" i="1" s="1"/>
  <c r="V301" i="1"/>
  <c r="S301" i="1" s="1"/>
  <c r="V302" i="1"/>
  <c r="S302" i="1" s="1"/>
  <c r="V303" i="1"/>
  <c r="S303" i="1" s="1"/>
  <c r="V304" i="1"/>
  <c r="S304" i="1" s="1"/>
  <c r="V305" i="1"/>
  <c r="S305" i="1" s="1"/>
  <c r="V306" i="1"/>
  <c r="S306" i="1" s="1"/>
  <c r="V307" i="1"/>
  <c r="S307" i="1" s="1"/>
  <c r="V308" i="1"/>
  <c r="S308" i="1" s="1"/>
  <c r="V309" i="1"/>
  <c r="S309" i="1" s="1"/>
  <c r="V310" i="1"/>
  <c r="S310" i="1" s="1"/>
  <c r="V311" i="1"/>
  <c r="S311" i="1" s="1"/>
  <c r="V312" i="1"/>
  <c r="S312" i="1" s="1"/>
  <c r="V313" i="1"/>
  <c r="S313" i="1" s="1"/>
  <c r="V314" i="1"/>
  <c r="S314" i="1" s="1"/>
  <c r="V315" i="1"/>
  <c r="S315" i="1" s="1"/>
  <c r="V316" i="1"/>
  <c r="S316" i="1" s="1"/>
  <c r="V317" i="1"/>
  <c r="S317" i="1" s="1"/>
  <c r="V318" i="1"/>
  <c r="S318" i="1" s="1"/>
  <c r="V319" i="1"/>
  <c r="S319" i="1" s="1"/>
  <c r="V320" i="1"/>
  <c r="S320" i="1" s="1"/>
  <c r="V321" i="1"/>
  <c r="S321" i="1" s="1"/>
  <c r="V322" i="1"/>
  <c r="S322" i="1" s="1"/>
  <c r="V323" i="1"/>
  <c r="S323" i="1" s="1"/>
  <c r="V324" i="1"/>
  <c r="S324" i="1" s="1"/>
  <c r="V325" i="1"/>
  <c r="S325" i="1" s="1"/>
  <c r="V326" i="1"/>
  <c r="S326" i="1" s="1"/>
  <c r="V327" i="1"/>
  <c r="S327" i="1" s="1"/>
  <c r="V328" i="1"/>
  <c r="S328" i="1" s="1"/>
  <c r="V329" i="1"/>
  <c r="S329" i="1" s="1"/>
  <c r="V330" i="1"/>
  <c r="S330" i="1" s="1"/>
  <c r="V331" i="1"/>
  <c r="S331" i="1" s="1"/>
  <c r="V332" i="1"/>
  <c r="S332" i="1" s="1"/>
  <c r="V333" i="1"/>
  <c r="S333" i="1" s="1"/>
  <c r="V334" i="1"/>
  <c r="S334" i="1" s="1"/>
  <c r="V335" i="1"/>
  <c r="S335" i="1" s="1"/>
  <c r="V336" i="1"/>
  <c r="S336" i="1" s="1"/>
  <c r="V337" i="1"/>
  <c r="S337" i="1" s="1"/>
  <c r="V338" i="1"/>
  <c r="S338" i="1" s="1"/>
  <c r="V339" i="1"/>
  <c r="S339" i="1" s="1"/>
  <c r="V340" i="1"/>
  <c r="S340" i="1" s="1"/>
  <c r="V341" i="1"/>
  <c r="S341" i="1" s="1"/>
  <c r="V342" i="1"/>
  <c r="S342" i="1" s="1"/>
  <c r="V343" i="1"/>
  <c r="S343" i="1" s="1"/>
  <c r="V344" i="1"/>
  <c r="S344" i="1" s="1"/>
  <c r="V345" i="1"/>
  <c r="S345" i="1" s="1"/>
  <c r="V346" i="1"/>
  <c r="S346" i="1" s="1"/>
  <c r="V347" i="1"/>
  <c r="S347" i="1" s="1"/>
  <c r="V348" i="1"/>
  <c r="S348" i="1" s="1"/>
  <c r="V349" i="1"/>
  <c r="S349" i="1" s="1"/>
  <c r="V350" i="1"/>
  <c r="S350" i="1" s="1"/>
  <c r="V351" i="1"/>
  <c r="S351" i="1" s="1"/>
  <c r="V352" i="1"/>
  <c r="S352" i="1" s="1"/>
  <c r="V353" i="1"/>
  <c r="S353" i="1" s="1"/>
  <c r="V354" i="1"/>
  <c r="S354" i="1" s="1"/>
  <c r="V355" i="1"/>
  <c r="S355" i="1" s="1"/>
  <c r="V356" i="1"/>
  <c r="S356" i="1" s="1"/>
  <c r="V357" i="1"/>
  <c r="S357" i="1" s="1"/>
  <c r="V358" i="1"/>
  <c r="S358" i="1" s="1"/>
  <c r="V359" i="1"/>
  <c r="S359" i="1" s="1"/>
  <c r="V360" i="1"/>
  <c r="S360" i="1" s="1"/>
  <c r="V361" i="1"/>
  <c r="S361" i="1" s="1"/>
  <c r="V362" i="1"/>
  <c r="S362" i="1" s="1"/>
  <c r="V363" i="1"/>
  <c r="S363" i="1" s="1"/>
  <c r="V364" i="1"/>
  <c r="S364" i="1" s="1"/>
  <c r="V365" i="1"/>
  <c r="S365" i="1" s="1"/>
  <c r="V366" i="1"/>
  <c r="S366" i="1" s="1"/>
  <c r="V367" i="1"/>
  <c r="S367" i="1" s="1"/>
  <c r="V368" i="1"/>
  <c r="S368" i="1" s="1"/>
  <c r="V369" i="1"/>
  <c r="S369" i="1" s="1"/>
  <c r="V370" i="1"/>
  <c r="S370" i="1" s="1"/>
  <c r="V371" i="1"/>
  <c r="S371" i="1" s="1"/>
  <c r="V372" i="1"/>
  <c r="S372" i="1" s="1"/>
  <c r="V373" i="1"/>
  <c r="S373" i="1" s="1"/>
  <c r="V374" i="1"/>
  <c r="S374" i="1" s="1"/>
  <c r="V375" i="1"/>
  <c r="S375" i="1" s="1"/>
  <c r="V376" i="1"/>
  <c r="S376" i="1" s="1"/>
  <c r="V377" i="1"/>
  <c r="S377" i="1" s="1"/>
  <c r="V378" i="1"/>
  <c r="S378" i="1" s="1"/>
  <c r="V379" i="1"/>
  <c r="S379" i="1" s="1"/>
  <c r="V380" i="1"/>
  <c r="S380" i="1" s="1"/>
  <c r="V381" i="1"/>
  <c r="S381" i="1" s="1"/>
  <c r="V382" i="1"/>
  <c r="S382" i="1" s="1"/>
  <c r="V383" i="1"/>
  <c r="S383" i="1" s="1"/>
  <c r="V384" i="1"/>
  <c r="S384" i="1" s="1"/>
  <c r="V385" i="1"/>
  <c r="S385" i="1" s="1"/>
  <c r="V386" i="1"/>
  <c r="S386" i="1" s="1"/>
  <c r="V387" i="1"/>
  <c r="S387" i="1" s="1"/>
  <c r="V388" i="1"/>
  <c r="S388" i="1" s="1"/>
  <c r="V389" i="1"/>
  <c r="S389" i="1" s="1"/>
  <c r="V390" i="1"/>
  <c r="S390" i="1" s="1"/>
  <c r="V391" i="1"/>
  <c r="S391" i="1" s="1"/>
  <c r="V392" i="1"/>
  <c r="S392" i="1" s="1"/>
  <c r="V393" i="1"/>
  <c r="S393" i="1" s="1"/>
  <c r="V394" i="1"/>
  <c r="S394" i="1" s="1"/>
  <c r="V395" i="1"/>
  <c r="S395" i="1" s="1"/>
  <c r="V396" i="1"/>
  <c r="S396" i="1" s="1"/>
  <c r="V397" i="1"/>
  <c r="S397" i="1" s="1"/>
  <c r="V398" i="1"/>
  <c r="S398" i="1" s="1"/>
  <c r="V399" i="1"/>
  <c r="S399" i="1" s="1"/>
  <c r="V400" i="1"/>
  <c r="S400" i="1" s="1"/>
  <c r="V401" i="1"/>
  <c r="S401" i="1" s="1"/>
  <c r="V402" i="1"/>
  <c r="S402" i="1" s="1"/>
  <c r="V403" i="1"/>
  <c r="S403" i="1" s="1"/>
  <c r="V404" i="1"/>
  <c r="S404" i="1" s="1"/>
  <c r="V405" i="1"/>
  <c r="S405" i="1" s="1"/>
  <c r="V406" i="1"/>
  <c r="S406" i="1" s="1"/>
  <c r="V407" i="1"/>
  <c r="S407" i="1" s="1"/>
  <c r="V408" i="1"/>
  <c r="S408" i="1" s="1"/>
  <c r="V409" i="1"/>
  <c r="S409" i="1" s="1"/>
  <c r="V410" i="1"/>
  <c r="S410" i="1" s="1"/>
  <c r="V411" i="1"/>
  <c r="S411" i="1" s="1"/>
  <c r="V412" i="1"/>
  <c r="S412" i="1" s="1"/>
  <c r="V413" i="1"/>
  <c r="S413" i="1" s="1"/>
  <c r="V414" i="1"/>
  <c r="S414" i="1" s="1"/>
  <c r="V415" i="1"/>
  <c r="S415" i="1" s="1"/>
  <c r="V416" i="1"/>
  <c r="S416" i="1" s="1"/>
  <c r="V417" i="1"/>
  <c r="S417" i="1" s="1"/>
  <c r="V418" i="1"/>
  <c r="S418" i="1" s="1"/>
  <c r="V419" i="1"/>
  <c r="S419" i="1" s="1"/>
  <c r="V420" i="1"/>
  <c r="S420" i="1" s="1"/>
  <c r="V421" i="1"/>
  <c r="S421" i="1" s="1"/>
  <c r="V422" i="1"/>
  <c r="S422" i="1" s="1"/>
  <c r="V423" i="1"/>
  <c r="S423" i="1" s="1"/>
  <c r="V424" i="1"/>
  <c r="S424" i="1" s="1"/>
  <c r="V425" i="1"/>
  <c r="S425" i="1" s="1"/>
  <c r="V426" i="1"/>
  <c r="S426" i="1" s="1"/>
  <c r="V427" i="1"/>
  <c r="S427" i="1" s="1"/>
  <c r="V428" i="1"/>
  <c r="S428" i="1" s="1"/>
  <c r="V429" i="1"/>
  <c r="S429" i="1" s="1"/>
  <c r="V430" i="1"/>
  <c r="S430" i="1" s="1"/>
  <c r="V431" i="1"/>
  <c r="S431" i="1" s="1"/>
  <c r="V432" i="1"/>
  <c r="S432" i="1" s="1"/>
  <c r="V433" i="1"/>
  <c r="S433" i="1" s="1"/>
  <c r="V434" i="1"/>
  <c r="S434" i="1" s="1"/>
  <c r="V435" i="1"/>
  <c r="S435" i="1" s="1"/>
  <c r="V436" i="1"/>
  <c r="S436" i="1" s="1"/>
  <c r="V437" i="1"/>
  <c r="S437" i="1" s="1"/>
  <c r="V438" i="1"/>
  <c r="S438" i="1" s="1"/>
  <c r="V439" i="1"/>
  <c r="S439" i="1" s="1"/>
  <c r="V440" i="1"/>
  <c r="S440" i="1" s="1"/>
  <c r="V441" i="1"/>
  <c r="S441" i="1" s="1"/>
  <c r="V442" i="1"/>
  <c r="S442" i="1" s="1"/>
  <c r="V443" i="1"/>
  <c r="S443" i="1" s="1"/>
  <c r="V444" i="1"/>
  <c r="S444" i="1" s="1"/>
  <c r="V445" i="1"/>
  <c r="S445" i="1" s="1"/>
  <c r="V446" i="1"/>
  <c r="S446" i="1" s="1"/>
  <c r="V447" i="1"/>
  <c r="S447" i="1" s="1"/>
  <c r="V448" i="1"/>
  <c r="S448" i="1" s="1"/>
  <c r="V449" i="1"/>
  <c r="S449" i="1" s="1"/>
  <c r="V450" i="1"/>
  <c r="S450" i="1" s="1"/>
  <c r="V451" i="1"/>
  <c r="S451" i="1" s="1"/>
  <c r="V452" i="1"/>
  <c r="S452" i="1" s="1"/>
  <c r="V453" i="1"/>
  <c r="S453" i="1" s="1"/>
  <c r="V454" i="1"/>
  <c r="S454" i="1" s="1"/>
  <c r="V455" i="1"/>
  <c r="S455" i="1" s="1"/>
  <c r="V456" i="1"/>
  <c r="S456" i="1" s="1"/>
  <c r="V457" i="1"/>
  <c r="S457" i="1" s="1"/>
  <c r="V458" i="1"/>
  <c r="S458" i="1" s="1"/>
  <c r="V459" i="1"/>
  <c r="S459" i="1" s="1"/>
  <c r="V460" i="1"/>
  <c r="S460" i="1" s="1"/>
  <c r="V461" i="1"/>
  <c r="S461" i="1" s="1"/>
  <c r="V462" i="1"/>
  <c r="S462" i="1" s="1"/>
  <c r="V463" i="1"/>
  <c r="S463" i="1" s="1"/>
  <c r="V464" i="1"/>
  <c r="S464" i="1" s="1"/>
  <c r="V465" i="1"/>
  <c r="S465" i="1" s="1"/>
  <c r="V466" i="1"/>
  <c r="S466" i="1" s="1"/>
  <c r="V467" i="1"/>
  <c r="S467" i="1" s="1"/>
  <c r="V468" i="1"/>
  <c r="S468" i="1" s="1"/>
  <c r="V469" i="1"/>
  <c r="S469" i="1" s="1"/>
  <c r="V470" i="1"/>
  <c r="S470" i="1" s="1"/>
  <c r="V471" i="1"/>
  <c r="S471" i="1" s="1"/>
  <c r="V472" i="1"/>
  <c r="S472" i="1" s="1"/>
  <c r="V473" i="1"/>
  <c r="S473" i="1" s="1"/>
  <c r="V474" i="1"/>
  <c r="S474" i="1" s="1"/>
  <c r="V475" i="1"/>
  <c r="S475" i="1" s="1"/>
  <c r="V476" i="1"/>
  <c r="S476" i="1" s="1"/>
  <c r="V477" i="1"/>
  <c r="S477" i="1" s="1"/>
  <c r="V478" i="1"/>
  <c r="S478" i="1" s="1"/>
  <c r="V479" i="1"/>
  <c r="S479" i="1" s="1"/>
  <c r="V480" i="1"/>
  <c r="S480" i="1" s="1"/>
  <c r="V481" i="1"/>
  <c r="S481" i="1" s="1"/>
  <c r="V482" i="1"/>
  <c r="S482" i="1" s="1"/>
  <c r="V483" i="1"/>
  <c r="S483" i="1" s="1"/>
  <c r="V484" i="1"/>
  <c r="S484" i="1" s="1"/>
  <c r="V485" i="1"/>
  <c r="S485" i="1" s="1"/>
  <c r="V486" i="1"/>
  <c r="S486" i="1" s="1"/>
  <c r="V487" i="1"/>
  <c r="S487" i="1" s="1"/>
  <c r="V488" i="1"/>
  <c r="S488" i="1" s="1"/>
  <c r="V489" i="1"/>
  <c r="S489" i="1" s="1"/>
  <c r="V490" i="1"/>
  <c r="S490" i="1" s="1"/>
  <c r="V491" i="1"/>
  <c r="S491" i="1" s="1"/>
  <c r="V492" i="1"/>
  <c r="S492" i="1" s="1"/>
  <c r="V493" i="1"/>
  <c r="S493" i="1" s="1"/>
  <c r="V494" i="1"/>
  <c r="S494" i="1" s="1"/>
  <c r="V495" i="1"/>
  <c r="S495" i="1" s="1"/>
  <c r="V496" i="1"/>
  <c r="S496" i="1" s="1"/>
  <c r="V497" i="1"/>
  <c r="S497" i="1" s="1"/>
  <c r="V498" i="1"/>
  <c r="S498" i="1" s="1"/>
  <c r="V499" i="1"/>
  <c r="S499" i="1" s="1"/>
  <c r="V500" i="1"/>
  <c r="S500" i="1" s="1"/>
  <c r="V501" i="1"/>
  <c r="S501" i="1" s="1"/>
  <c r="V502" i="1"/>
  <c r="S502" i="1" s="1"/>
  <c r="V503" i="1"/>
  <c r="S503" i="1" s="1"/>
  <c r="V504" i="1"/>
  <c r="S504" i="1" s="1"/>
  <c r="V505" i="1"/>
  <c r="S505" i="1" s="1"/>
  <c r="V506" i="1"/>
  <c r="S506" i="1" s="1"/>
  <c r="V507" i="1"/>
  <c r="S507" i="1" s="1"/>
  <c r="V508" i="1"/>
  <c r="S508" i="1" s="1"/>
  <c r="V509" i="1"/>
  <c r="S509" i="1" s="1"/>
  <c r="V510" i="1"/>
  <c r="S510" i="1" s="1"/>
  <c r="V511" i="1"/>
  <c r="S511" i="1" s="1"/>
  <c r="V512" i="1"/>
  <c r="S512" i="1" s="1"/>
  <c r="V513" i="1"/>
  <c r="S513" i="1" s="1"/>
  <c r="V514" i="1"/>
  <c r="S514" i="1" s="1"/>
  <c r="V515" i="1"/>
  <c r="S515" i="1" s="1"/>
  <c r="V516" i="1"/>
  <c r="S516" i="1" s="1"/>
  <c r="V517" i="1"/>
  <c r="S517" i="1" s="1"/>
  <c r="V518" i="1"/>
  <c r="S518" i="1" s="1"/>
  <c r="V519" i="1"/>
  <c r="S519" i="1" s="1"/>
  <c r="V520" i="1"/>
  <c r="S520" i="1" s="1"/>
  <c r="V521" i="1"/>
  <c r="S521" i="1" s="1"/>
  <c r="V522" i="1"/>
  <c r="S522" i="1" s="1"/>
  <c r="V523" i="1"/>
  <c r="S523" i="1" s="1"/>
  <c r="V524" i="1"/>
  <c r="S524" i="1" s="1"/>
  <c r="V525" i="1"/>
  <c r="S525" i="1" s="1"/>
  <c r="V526" i="1"/>
  <c r="S526" i="1" s="1"/>
  <c r="V527" i="1"/>
  <c r="S527" i="1" s="1"/>
  <c r="V528" i="1"/>
  <c r="S528" i="1" s="1"/>
  <c r="V529" i="1"/>
  <c r="S529" i="1" s="1"/>
  <c r="V530" i="1"/>
  <c r="S530" i="1" s="1"/>
  <c r="V531" i="1"/>
  <c r="S531" i="1" s="1"/>
  <c r="V532" i="1"/>
  <c r="S532" i="1" s="1"/>
  <c r="V533" i="1"/>
  <c r="S533" i="1" s="1"/>
  <c r="V534" i="1"/>
  <c r="S534" i="1" s="1"/>
  <c r="V535" i="1"/>
  <c r="S535" i="1" s="1"/>
  <c r="V536" i="1"/>
  <c r="S536" i="1" s="1"/>
  <c r="V537" i="1"/>
  <c r="S537" i="1" s="1"/>
  <c r="V538" i="1"/>
  <c r="S538" i="1" s="1"/>
  <c r="V539" i="1"/>
  <c r="S539" i="1" s="1"/>
  <c r="V540" i="1"/>
  <c r="S540" i="1" s="1"/>
  <c r="V541" i="1"/>
  <c r="S541" i="1" s="1"/>
  <c r="V542" i="1"/>
  <c r="S542" i="1" s="1"/>
  <c r="V543" i="1"/>
  <c r="S543" i="1" s="1"/>
  <c r="V544" i="1"/>
  <c r="S544" i="1" s="1"/>
  <c r="V545" i="1"/>
  <c r="S545" i="1" s="1"/>
  <c r="V546" i="1"/>
  <c r="S546" i="1" s="1"/>
  <c r="V547" i="1"/>
  <c r="S547" i="1" s="1"/>
  <c r="V548" i="1"/>
  <c r="S548" i="1" s="1"/>
  <c r="V549" i="1"/>
  <c r="S549" i="1" s="1"/>
  <c r="V550" i="1"/>
  <c r="S550" i="1" s="1"/>
  <c r="V551" i="1"/>
  <c r="S551" i="1" s="1"/>
  <c r="V552" i="1"/>
  <c r="S552" i="1" s="1"/>
  <c r="V553" i="1"/>
  <c r="S553" i="1" s="1"/>
  <c r="V554" i="1"/>
  <c r="S554" i="1" s="1"/>
  <c r="V555" i="1"/>
  <c r="S555" i="1" s="1"/>
  <c r="V556" i="1"/>
  <c r="S556" i="1" s="1"/>
  <c r="V557" i="1"/>
  <c r="S557" i="1" s="1"/>
  <c r="V558" i="1"/>
  <c r="S558" i="1" s="1"/>
  <c r="V559" i="1"/>
  <c r="S559" i="1" s="1"/>
  <c r="V560" i="1"/>
  <c r="S560" i="1" s="1"/>
  <c r="V561" i="1"/>
  <c r="S561" i="1" s="1"/>
  <c r="V562" i="1"/>
  <c r="S562" i="1" s="1"/>
  <c r="V563" i="1"/>
  <c r="S563" i="1" s="1"/>
  <c r="V564" i="1"/>
  <c r="S564" i="1" s="1"/>
  <c r="V565" i="1"/>
  <c r="S565" i="1" s="1"/>
  <c r="V566" i="1"/>
  <c r="S566" i="1" s="1"/>
  <c r="V567" i="1"/>
  <c r="S567" i="1" s="1"/>
  <c r="V568" i="1"/>
  <c r="S568" i="1" s="1"/>
  <c r="V569" i="1"/>
  <c r="S569" i="1" s="1"/>
  <c r="V570" i="1"/>
  <c r="S570" i="1" s="1"/>
  <c r="V571" i="1"/>
  <c r="S571" i="1" s="1"/>
  <c r="V572" i="1"/>
  <c r="S572" i="1" s="1"/>
  <c r="V573" i="1"/>
  <c r="S573" i="1" s="1"/>
  <c r="V574" i="1"/>
  <c r="S574" i="1" s="1"/>
  <c r="V575" i="1"/>
  <c r="S575" i="1" s="1"/>
  <c r="V576" i="1"/>
  <c r="S576" i="1" s="1"/>
  <c r="V577" i="1"/>
  <c r="S577" i="1" s="1"/>
  <c r="V578" i="1"/>
  <c r="S578" i="1" s="1"/>
  <c r="V579" i="1"/>
  <c r="S579" i="1" s="1"/>
  <c r="V580" i="1"/>
  <c r="S580" i="1" s="1"/>
  <c r="V581" i="1"/>
  <c r="S581" i="1" s="1"/>
  <c r="V582" i="1"/>
  <c r="S582" i="1" s="1"/>
  <c r="V583" i="1"/>
  <c r="S583" i="1" s="1"/>
  <c r="V584" i="1"/>
  <c r="S584" i="1" s="1"/>
  <c r="V585" i="1"/>
  <c r="S585" i="1" s="1"/>
  <c r="V586" i="1"/>
  <c r="S586" i="1" s="1"/>
  <c r="V587" i="1"/>
  <c r="S587" i="1" s="1"/>
  <c r="V588" i="1"/>
  <c r="S588" i="1" s="1"/>
  <c r="V589" i="1"/>
  <c r="S589" i="1" s="1"/>
  <c r="V590" i="1"/>
  <c r="S590" i="1" s="1"/>
  <c r="V591" i="1"/>
  <c r="S591" i="1" s="1"/>
  <c r="V592" i="1"/>
  <c r="S592" i="1" s="1"/>
  <c r="V593" i="1"/>
  <c r="S593" i="1" s="1"/>
  <c r="V594" i="1"/>
  <c r="S594" i="1" s="1"/>
  <c r="V595" i="1"/>
  <c r="S595" i="1" s="1"/>
  <c r="V596" i="1"/>
  <c r="S596" i="1" s="1"/>
  <c r="V597" i="1"/>
  <c r="S597" i="1" s="1"/>
  <c r="V598" i="1"/>
  <c r="S598" i="1" s="1"/>
  <c r="V599" i="1"/>
  <c r="S599" i="1" s="1"/>
  <c r="V600" i="1"/>
  <c r="S600" i="1" s="1"/>
  <c r="V601" i="1"/>
  <c r="S601" i="1" s="1"/>
  <c r="V602" i="1"/>
  <c r="S602" i="1" s="1"/>
  <c r="V603" i="1"/>
  <c r="S603" i="1" s="1"/>
  <c r="V604" i="1"/>
  <c r="S604" i="1" s="1"/>
  <c r="V605" i="1"/>
  <c r="S605" i="1" s="1"/>
  <c r="V606" i="1"/>
  <c r="S606" i="1" s="1"/>
  <c r="V607" i="1"/>
  <c r="S607" i="1" s="1"/>
  <c r="V608" i="1"/>
  <c r="S608" i="1" s="1"/>
  <c r="V609" i="1"/>
  <c r="S609" i="1" s="1"/>
  <c r="V610" i="1"/>
  <c r="S610" i="1" s="1"/>
  <c r="V611" i="1"/>
  <c r="S611" i="1" s="1"/>
  <c r="V612" i="1"/>
  <c r="S612" i="1" s="1"/>
  <c r="V613" i="1"/>
  <c r="S613" i="1" s="1"/>
  <c r="V614" i="1"/>
  <c r="S614" i="1" s="1"/>
  <c r="V615" i="1"/>
  <c r="S615" i="1" s="1"/>
  <c r="V616" i="1"/>
  <c r="S616" i="1" s="1"/>
  <c r="V617" i="1"/>
  <c r="S617" i="1" s="1"/>
  <c r="V618" i="1"/>
  <c r="S618" i="1" s="1"/>
  <c r="V619" i="1"/>
  <c r="S619" i="1" s="1"/>
  <c r="V620" i="1"/>
  <c r="S620" i="1" s="1"/>
  <c r="V621" i="1"/>
  <c r="S621" i="1" s="1"/>
  <c r="V622" i="1"/>
  <c r="S622" i="1" s="1"/>
  <c r="V623" i="1"/>
  <c r="S623" i="1" s="1"/>
  <c r="V624" i="1"/>
  <c r="S624" i="1" s="1"/>
  <c r="V625" i="1"/>
  <c r="S625" i="1" s="1"/>
  <c r="V626" i="1"/>
  <c r="S626" i="1" s="1"/>
  <c r="V627" i="1"/>
  <c r="S627" i="1" s="1"/>
  <c r="V628" i="1"/>
  <c r="S628" i="1" s="1"/>
  <c r="V629" i="1"/>
  <c r="S629" i="1" s="1"/>
  <c r="V630" i="1"/>
  <c r="S630" i="1" s="1"/>
  <c r="V631" i="1"/>
  <c r="S631" i="1" s="1"/>
  <c r="V632" i="1"/>
  <c r="S632" i="1" s="1"/>
  <c r="V633" i="1"/>
  <c r="S633" i="1" s="1"/>
  <c r="V634" i="1"/>
  <c r="S634" i="1" s="1"/>
  <c r="V635" i="1"/>
  <c r="S635" i="1" s="1"/>
  <c r="V636" i="1"/>
  <c r="S636" i="1" s="1"/>
  <c r="V637" i="1"/>
  <c r="S637" i="1" s="1"/>
  <c r="V638" i="1"/>
  <c r="S638" i="1" s="1"/>
  <c r="V639" i="1"/>
  <c r="S639" i="1" s="1"/>
  <c r="V640" i="1"/>
  <c r="S640" i="1" s="1"/>
  <c r="V641" i="1"/>
  <c r="S641" i="1" s="1"/>
  <c r="V642" i="1"/>
  <c r="S642" i="1" s="1"/>
  <c r="V643" i="1"/>
  <c r="S643" i="1" s="1"/>
  <c r="V644" i="1"/>
  <c r="S644" i="1" s="1"/>
  <c r="V645" i="1"/>
  <c r="S645" i="1" s="1"/>
  <c r="V646" i="1"/>
  <c r="S646" i="1" s="1"/>
  <c r="V647" i="1"/>
  <c r="S647" i="1" s="1"/>
  <c r="V648" i="1"/>
  <c r="S648" i="1" s="1"/>
  <c r="V649" i="1"/>
  <c r="S649" i="1" s="1"/>
  <c r="V650" i="1"/>
  <c r="S650" i="1" s="1"/>
  <c r="V651" i="1"/>
  <c r="S651" i="1" s="1"/>
  <c r="V652" i="1"/>
  <c r="S652" i="1" s="1"/>
  <c r="V653" i="1"/>
  <c r="S653" i="1" s="1"/>
  <c r="V654" i="1"/>
  <c r="S654" i="1" s="1"/>
  <c r="V655" i="1"/>
  <c r="S655" i="1" s="1"/>
  <c r="V656" i="1"/>
  <c r="S656" i="1" s="1"/>
  <c r="V657" i="1"/>
  <c r="S657" i="1" s="1"/>
  <c r="V658" i="1"/>
  <c r="S658" i="1" s="1"/>
  <c r="V659" i="1"/>
  <c r="S659" i="1" s="1"/>
  <c r="V660" i="1"/>
  <c r="S660" i="1" s="1"/>
  <c r="V661" i="1"/>
  <c r="S661" i="1" s="1"/>
  <c r="V662" i="1"/>
  <c r="S662" i="1" s="1"/>
  <c r="V663" i="1"/>
  <c r="S663" i="1" s="1"/>
  <c r="V664" i="1"/>
  <c r="S664" i="1" s="1"/>
  <c r="V665" i="1"/>
  <c r="S665" i="1" s="1"/>
  <c r="V666" i="1"/>
  <c r="S666" i="1" s="1"/>
  <c r="V667" i="1"/>
  <c r="S667" i="1" s="1"/>
  <c r="V668" i="1"/>
  <c r="S668" i="1" s="1"/>
  <c r="V669" i="1"/>
  <c r="S669" i="1" s="1"/>
  <c r="V670" i="1"/>
  <c r="S670" i="1" s="1"/>
  <c r="V671" i="1"/>
  <c r="S671" i="1" s="1"/>
  <c r="V672" i="1"/>
  <c r="S672" i="1" s="1"/>
  <c r="V673" i="1"/>
  <c r="S673" i="1" s="1"/>
  <c r="V674" i="1"/>
  <c r="S674" i="1" s="1"/>
  <c r="V675" i="1"/>
  <c r="S675" i="1" s="1"/>
  <c r="V676" i="1"/>
  <c r="S676" i="1" s="1"/>
  <c r="V677" i="1"/>
  <c r="S677" i="1" s="1"/>
  <c r="V678" i="1"/>
  <c r="S678" i="1" s="1"/>
  <c r="V679" i="1"/>
  <c r="S679" i="1" s="1"/>
  <c r="V680" i="1"/>
  <c r="S680" i="1" s="1"/>
  <c r="V681" i="1"/>
  <c r="S681" i="1" s="1"/>
  <c r="V682" i="1"/>
  <c r="S682" i="1" s="1"/>
  <c r="V683" i="1"/>
  <c r="S683" i="1" s="1"/>
  <c r="V684" i="1"/>
  <c r="S684" i="1" s="1"/>
  <c r="V685" i="1"/>
  <c r="S685" i="1" s="1"/>
  <c r="V686" i="1"/>
  <c r="S686" i="1" s="1"/>
  <c r="V687" i="1"/>
  <c r="S687" i="1" s="1"/>
  <c r="V688" i="1"/>
  <c r="S688" i="1" s="1"/>
  <c r="V689" i="1"/>
  <c r="S689" i="1" s="1"/>
  <c r="V690" i="1"/>
  <c r="S690" i="1" s="1"/>
  <c r="V691" i="1"/>
  <c r="S691" i="1" s="1"/>
  <c r="V692" i="1"/>
  <c r="S692" i="1" s="1"/>
  <c r="V693" i="1"/>
  <c r="S693" i="1" s="1"/>
  <c r="V694" i="1"/>
  <c r="S694" i="1" s="1"/>
  <c r="V695" i="1"/>
  <c r="S695" i="1" s="1"/>
  <c r="V696" i="1"/>
  <c r="S696" i="1" s="1"/>
  <c r="V697" i="1"/>
  <c r="S697" i="1" s="1"/>
  <c r="V698" i="1"/>
  <c r="S698" i="1" s="1"/>
  <c r="V699" i="1"/>
  <c r="S699" i="1" s="1"/>
  <c r="V700" i="1"/>
  <c r="S700" i="1" s="1"/>
  <c r="V701" i="1"/>
  <c r="S701" i="1" s="1"/>
  <c r="V702" i="1"/>
  <c r="S702" i="1" s="1"/>
  <c r="V703" i="1"/>
  <c r="S703" i="1" s="1"/>
  <c r="V704" i="1"/>
  <c r="S704" i="1" s="1"/>
  <c r="V705" i="1"/>
  <c r="S705" i="1" s="1"/>
  <c r="V706" i="1"/>
  <c r="S706" i="1" s="1"/>
  <c r="V707" i="1"/>
  <c r="S707" i="1" s="1"/>
  <c r="V708" i="1"/>
  <c r="S708" i="1" s="1"/>
  <c r="V709" i="1"/>
  <c r="S709" i="1" s="1"/>
  <c r="V710" i="1"/>
  <c r="S710" i="1" s="1"/>
  <c r="V711" i="1"/>
  <c r="S711" i="1" s="1"/>
  <c r="V712" i="1"/>
  <c r="S712" i="1" s="1"/>
  <c r="V713" i="1"/>
  <c r="S713" i="1" s="1"/>
  <c r="V714" i="1"/>
  <c r="S714" i="1" s="1"/>
  <c r="V715" i="1"/>
  <c r="S715" i="1" s="1"/>
  <c r="V716" i="1"/>
  <c r="S716" i="1" s="1"/>
  <c r="V717" i="1"/>
  <c r="S717" i="1" s="1"/>
  <c r="V718" i="1"/>
  <c r="S718" i="1" s="1"/>
  <c r="V719" i="1"/>
  <c r="S719" i="1" s="1"/>
  <c r="V720" i="1"/>
  <c r="S720" i="1" s="1"/>
  <c r="V721" i="1"/>
  <c r="S721" i="1" s="1"/>
  <c r="V722" i="1"/>
  <c r="S722" i="1" s="1"/>
  <c r="V723" i="1"/>
  <c r="S723" i="1" s="1"/>
  <c r="V724" i="1"/>
  <c r="S724" i="1" s="1"/>
  <c r="V725" i="1"/>
  <c r="S725" i="1" s="1"/>
  <c r="V726" i="1"/>
  <c r="S726" i="1" s="1"/>
  <c r="V727" i="1"/>
  <c r="S727" i="1" s="1"/>
  <c r="V728" i="1"/>
  <c r="S728" i="1" s="1"/>
  <c r="V729" i="1"/>
  <c r="S729" i="1" s="1"/>
  <c r="V730" i="1"/>
  <c r="S730" i="1" s="1"/>
  <c r="V731" i="1"/>
  <c r="S731" i="1" s="1"/>
  <c r="V732" i="1"/>
  <c r="S732" i="1" s="1"/>
  <c r="V733" i="1"/>
  <c r="S733" i="1" s="1"/>
  <c r="V734" i="1"/>
  <c r="S734" i="1" s="1"/>
  <c r="V735" i="1"/>
  <c r="S735" i="1" s="1"/>
  <c r="V736" i="1"/>
  <c r="S736" i="1" s="1"/>
  <c r="V737" i="1"/>
  <c r="S737" i="1" s="1"/>
  <c r="V738" i="1"/>
  <c r="S738" i="1" s="1"/>
  <c r="V739" i="1"/>
  <c r="S739" i="1" s="1"/>
  <c r="V740" i="1"/>
  <c r="S740" i="1" s="1"/>
  <c r="V741" i="1"/>
  <c r="S741" i="1" s="1"/>
  <c r="V742" i="1"/>
  <c r="S742" i="1" s="1"/>
  <c r="V743" i="1"/>
  <c r="S743" i="1" s="1"/>
  <c r="V744" i="1"/>
  <c r="S744" i="1" s="1"/>
  <c r="V745" i="1"/>
  <c r="S745" i="1" s="1"/>
  <c r="V746" i="1"/>
  <c r="S746" i="1" s="1"/>
  <c r="V747" i="1"/>
  <c r="S747" i="1" s="1"/>
  <c r="V748" i="1"/>
  <c r="S748" i="1" s="1"/>
  <c r="V749" i="1"/>
  <c r="S749" i="1" s="1"/>
  <c r="V750" i="1"/>
  <c r="S750" i="1" s="1"/>
  <c r="V751" i="1"/>
  <c r="S751" i="1" s="1"/>
  <c r="V752" i="1"/>
  <c r="S752" i="1" s="1"/>
  <c r="V753" i="1"/>
  <c r="S753" i="1" s="1"/>
  <c r="V754" i="1"/>
  <c r="S754" i="1" s="1"/>
  <c r="V755" i="1"/>
  <c r="S755" i="1" s="1"/>
  <c r="V756" i="1"/>
  <c r="S756" i="1" s="1"/>
  <c r="V757" i="1"/>
  <c r="S757" i="1" s="1"/>
  <c r="V758" i="1"/>
  <c r="S758" i="1" s="1"/>
  <c r="V759" i="1"/>
  <c r="S759" i="1" s="1"/>
  <c r="V760" i="1"/>
  <c r="S760" i="1" s="1"/>
  <c r="V761" i="1"/>
  <c r="S761" i="1" s="1"/>
  <c r="V762" i="1"/>
  <c r="S762" i="1" s="1"/>
  <c r="V763" i="1"/>
  <c r="S763" i="1" s="1"/>
  <c r="V764" i="1"/>
  <c r="S764" i="1" s="1"/>
  <c r="V765" i="1"/>
  <c r="S765" i="1" s="1"/>
  <c r="V766" i="1"/>
  <c r="S766" i="1" s="1"/>
  <c r="V767" i="1"/>
  <c r="S767" i="1" s="1"/>
  <c r="V768" i="1"/>
  <c r="S768" i="1" s="1"/>
  <c r="V769" i="1"/>
  <c r="S769" i="1" s="1"/>
  <c r="V770" i="1"/>
  <c r="S770" i="1" s="1"/>
  <c r="V771" i="1"/>
  <c r="S771" i="1" s="1"/>
  <c r="V772" i="1"/>
  <c r="S772" i="1" s="1"/>
  <c r="V773" i="1"/>
  <c r="S773" i="1" s="1"/>
  <c r="V774" i="1"/>
  <c r="S774" i="1" s="1"/>
  <c r="V775" i="1"/>
  <c r="S775" i="1" s="1"/>
  <c r="V776" i="1"/>
  <c r="S776" i="1" s="1"/>
  <c r="V777" i="1"/>
  <c r="S777" i="1" s="1"/>
  <c r="V778" i="1"/>
  <c r="S778" i="1" s="1"/>
  <c r="V779" i="1"/>
  <c r="S779" i="1" s="1"/>
  <c r="V780" i="1"/>
  <c r="S780" i="1" s="1"/>
  <c r="V781" i="1"/>
  <c r="S781" i="1" s="1"/>
  <c r="V782" i="1"/>
  <c r="S782" i="1" s="1"/>
  <c r="V783" i="1"/>
  <c r="S783" i="1" s="1"/>
  <c r="V784" i="1"/>
  <c r="S784" i="1" s="1"/>
  <c r="V785" i="1"/>
  <c r="S785" i="1" s="1"/>
  <c r="V786" i="1"/>
  <c r="S786" i="1" s="1"/>
  <c r="V787" i="1"/>
  <c r="S787" i="1" s="1"/>
  <c r="V788" i="1"/>
  <c r="S788" i="1" s="1"/>
  <c r="V789" i="1"/>
  <c r="S789" i="1" s="1"/>
  <c r="V790" i="1"/>
  <c r="S790" i="1" s="1"/>
  <c r="V791" i="1"/>
  <c r="S791" i="1" s="1"/>
  <c r="V792" i="1"/>
  <c r="S792" i="1" s="1"/>
  <c r="V793" i="1"/>
  <c r="S793" i="1" s="1"/>
  <c r="V794" i="1"/>
  <c r="S794" i="1" s="1"/>
  <c r="V795" i="1"/>
  <c r="S795" i="1" s="1"/>
  <c r="V796" i="1"/>
  <c r="S796" i="1" s="1"/>
  <c r="V797" i="1"/>
  <c r="S797" i="1" s="1"/>
  <c r="V798" i="1"/>
  <c r="S798" i="1" s="1"/>
  <c r="V799" i="1"/>
  <c r="S799" i="1" s="1"/>
  <c r="V800" i="1"/>
  <c r="S800" i="1" s="1"/>
  <c r="V801" i="1"/>
  <c r="S801" i="1" s="1"/>
  <c r="V802" i="1"/>
  <c r="S802" i="1" s="1"/>
  <c r="V803" i="1"/>
  <c r="S803" i="1" s="1"/>
  <c r="V804" i="1"/>
  <c r="S804" i="1" s="1"/>
  <c r="V805" i="1"/>
  <c r="S805" i="1" s="1"/>
  <c r="V806" i="1"/>
  <c r="S806" i="1" s="1"/>
  <c r="V807" i="1"/>
  <c r="S807" i="1" s="1"/>
  <c r="V808" i="1"/>
  <c r="S808" i="1" s="1"/>
  <c r="V809" i="1"/>
  <c r="S809" i="1" s="1"/>
  <c r="V810" i="1"/>
  <c r="S810" i="1" s="1"/>
  <c r="V811" i="1"/>
  <c r="S811" i="1" s="1"/>
  <c r="V812" i="1"/>
  <c r="S812" i="1" s="1"/>
  <c r="V813" i="1"/>
  <c r="S813" i="1" s="1"/>
  <c r="V814" i="1"/>
  <c r="S814" i="1" s="1"/>
  <c r="V815" i="1"/>
  <c r="S815" i="1" s="1"/>
  <c r="V816" i="1"/>
  <c r="S816" i="1" s="1"/>
  <c r="V817" i="1"/>
  <c r="S817" i="1" s="1"/>
  <c r="V818" i="1"/>
  <c r="S818" i="1" s="1"/>
  <c r="V819" i="1"/>
  <c r="S819" i="1" s="1"/>
  <c r="V820" i="1"/>
  <c r="S820" i="1" s="1"/>
  <c r="V821" i="1"/>
  <c r="S821" i="1" s="1"/>
  <c r="V822" i="1"/>
  <c r="S822" i="1" s="1"/>
  <c r="V823" i="1"/>
  <c r="S823" i="1" s="1"/>
  <c r="V824" i="1"/>
  <c r="S824" i="1" s="1"/>
  <c r="V825" i="1"/>
  <c r="S825" i="1" s="1"/>
  <c r="V826" i="1"/>
  <c r="S826" i="1" s="1"/>
  <c r="V827" i="1"/>
  <c r="S827" i="1" s="1"/>
  <c r="V828" i="1"/>
  <c r="S828" i="1" s="1"/>
  <c r="V829" i="1"/>
  <c r="S829" i="1" s="1"/>
  <c r="V830" i="1"/>
  <c r="S830" i="1" s="1"/>
  <c r="V831" i="1"/>
  <c r="S831" i="1" s="1"/>
  <c r="V832" i="1"/>
  <c r="S832" i="1" s="1"/>
  <c r="V833" i="1"/>
  <c r="S833" i="1" s="1"/>
  <c r="V834" i="1"/>
  <c r="S834" i="1" s="1"/>
  <c r="V835" i="1"/>
  <c r="S835" i="1" s="1"/>
  <c r="V836" i="1"/>
  <c r="S836" i="1" s="1"/>
  <c r="V837" i="1"/>
  <c r="S837" i="1" s="1"/>
  <c r="V838" i="1"/>
  <c r="S838" i="1" s="1"/>
  <c r="V839" i="1"/>
  <c r="S839" i="1" s="1"/>
  <c r="V840" i="1"/>
  <c r="S840" i="1" s="1"/>
  <c r="V841" i="1"/>
  <c r="S841" i="1" s="1"/>
  <c r="V842" i="1"/>
  <c r="S842" i="1" s="1"/>
  <c r="V843" i="1"/>
  <c r="S843" i="1" s="1"/>
  <c r="V844" i="1"/>
  <c r="S844" i="1" s="1"/>
  <c r="V845" i="1"/>
  <c r="S845" i="1" s="1"/>
  <c r="V846" i="1"/>
  <c r="S846" i="1" s="1"/>
  <c r="V847" i="1"/>
  <c r="S847" i="1" s="1"/>
  <c r="V848" i="1"/>
  <c r="S848" i="1" s="1"/>
  <c r="V849" i="1"/>
  <c r="S849" i="1" s="1"/>
  <c r="V850" i="1"/>
  <c r="S850" i="1" s="1"/>
  <c r="V851" i="1"/>
  <c r="S851" i="1" s="1"/>
  <c r="V852" i="1"/>
  <c r="S852" i="1" s="1"/>
  <c r="V853" i="1"/>
  <c r="S853" i="1" s="1"/>
  <c r="V854" i="1"/>
  <c r="S854" i="1" s="1"/>
  <c r="V855" i="1"/>
  <c r="S855" i="1" s="1"/>
  <c r="V856" i="1"/>
  <c r="S856" i="1" s="1"/>
  <c r="V857" i="1"/>
  <c r="S857" i="1" s="1"/>
  <c r="V858" i="1"/>
  <c r="S858" i="1" s="1"/>
  <c r="V859" i="1"/>
  <c r="S859" i="1" s="1"/>
  <c r="V860" i="1"/>
  <c r="S860" i="1" s="1"/>
  <c r="V861" i="1"/>
  <c r="S861" i="1" s="1"/>
  <c r="V862" i="1"/>
  <c r="S862" i="1" s="1"/>
  <c r="V863" i="1"/>
  <c r="S863" i="1" s="1"/>
  <c r="V864" i="1"/>
  <c r="S864" i="1" s="1"/>
  <c r="V865" i="1"/>
  <c r="S865" i="1" s="1"/>
  <c r="V866" i="1"/>
  <c r="S866" i="1" s="1"/>
  <c r="V867" i="1"/>
  <c r="S867" i="1" s="1"/>
  <c r="V868" i="1"/>
  <c r="S868" i="1" s="1"/>
  <c r="V869" i="1"/>
  <c r="S869" i="1" s="1"/>
  <c r="V870" i="1"/>
  <c r="S870" i="1" s="1"/>
  <c r="V871" i="1"/>
  <c r="S871" i="1" s="1"/>
  <c r="V872" i="1"/>
  <c r="S872" i="1" s="1"/>
  <c r="V873" i="1"/>
  <c r="S873" i="1" s="1"/>
  <c r="V874" i="1"/>
  <c r="S874" i="1" s="1"/>
  <c r="V875" i="1"/>
  <c r="S875" i="1" s="1"/>
  <c r="V876" i="1"/>
  <c r="S876" i="1" s="1"/>
  <c r="V877" i="1"/>
  <c r="S877" i="1" s="1"/>
  <c r="V878" i="1"/>
  <c r="S878" i="1" s="1"/>
  <c r="V879" i="1"/>
  <c r="S879" i="1" s="1"/>
  <c r="V880" i="1"/>
  <c r="S880" i="1" s="1"/>
  <c r="V881" i="1"/>
  <c r="S881" i="1" s="1"/>
  <c r="V882" i="1"/>
  <c r="S882" i="1" s="1"/>
  <c r="V883" i="1"/>
  <c r="S883" i="1" s="1"/>
  <c r="V884" i="1"/>
  <c r="S884" i="1" s="1"/>
  <c r="V885" i="1"/>
  <c r="S885" i="1" s="1"/>
  <c r="V886" i="1"/>
  <c r="S886" i="1" s="1"/>
  <c r="V887" i="1"/>
  <c r="S887" i="1" s="1"/>
  <c r="V888" i="1"/>
  <c r="S888" i="1" s="1"/>
  <c r="V889" i="1"/>
  <c r="S889" i="1" s="1"/>
  <c r="V890" i="1"/>
  <c r="S890" i="1" s="1"/>
  <c r="V891" i="1"/>
  <c r="S891" i="1" s="1"/>
  <c r="V892" i="1"/>
  <c r="S892" i="1" s="1"/>
  <c r="V893" i="1"/>
  <c r="S893" i="1" s="1"/>
  <c r="V894" i="1"/>
  <c r="S894" i="1" s="1"/>
  <c r="V895" i="1"/>
  <c r="S895" i="1" s="1"/>
  <c r="V896" i="1"/>
  <c r="S896" i="1" s="1"/>
  <c r="V897" i="1"/>
  <c r="S897" i="1" s="1"/>
  <c r="V898" i="1"/>
  <c r="S898" i="1" s="1"/>
  <c r="V899" i="1"/>
  <c r="S899" i="1" s="1"/>
  <c r="V900" i="1"/>
  <c r="S900" i="1" s="1"/>
  <c r="V901" i="1"/>
  <c r="S901" i="1" s="1"/>
  <c r="V902" i="1"/>
  <c r="S902" i="1" s="1"/>
  <c r="V903" i="1"/>
  <c r="S903" i="1" s="1"/>
  <c r="V904" i="1"/>
  <c r="S904" i="1" s="1"/>
  <c r="V905" i="1"/>
  <c r="S905" i="1" s="1"/>
  <c r="V906" i="1"/>
  <c r="S906" i="1" s="1"/>
  <c r="V907" i="1"/>
  <c r="S907" i="1" s="1"/>
  <c r="V908" i="1"/>
  <c r="S908" i="1" s="1"/>
  <c r="V909" i="1"/>
  <c r="S909" i="1" s="1"/>
  <c r="V910" i="1"/>
  <c r="S910" i="1" s="1"/>
  <c r="V911" i="1"/>
  <c r="S911" i="1" s="1"/>
  <c r="V912" i="1"/>
  <c r="S912" i="1" s="1"/>
  <c r="V913" i="1"/>
  <c r="S913" i="1" s="1"/>
  <c r="V914" i="1"/>
  <c r="S914" i="1" s="1"/>
  <c r="V915" i="1"/>
  <c r="S915" i="1" s="1"/>
  <c r="V916" i="1"/>
  <c r="S916" i="1" s="1"/>
  <c r="V917" i="1"/>
  <c r="S917" i="1" s="1"/>
  <c r="V918" i="1"/>
  <c r="S918" i="1" s="1"/>
  <c r="V919" i="1"/>
  <c r="S919" i="1" s="1"/>
  <c r="V920" i="1"/>
  <c r="S920" i="1" s="1"/>
  <c r="V921" i="1"/>
  <c r="S921" i="1" s="1"/>
  <c r="V922" i="1"/>
  <c r="S922" i="1" s="1"/>
  <c r="V923" i="1"/>
  <c r="S923" i="1" s="1"/>
  <c r="V924" i="1"/>
  <c r="S924" i="1" s="1"/>
  <c r="V925" i="1"/>
  <c r="S925" i="1" s="1"/>
  <c r="V926" i="1"/>
  <c r="S926" i="1" s="1"/>
  <c r="V927" i="1"/>
  <c r="S927" i="1" s="1"/>
  <c r="V928" i="1"/>
  <c r="S928" i="1" s="1"/>
  <c r="V929" i="1"/>
  <c r="S929" i="1" s="1"/>
  <c r="V930" i="1"/>
  <c r="S930" i="1" s="1"/>
  <c r="V931" i="1"/>
  <c r="S931" i="1" s="1"/>
  <c r="V932" i="1"/>
  <c r="S932" i="1" s="1"/>
  <c r="V933" i="1"/>
  <c r="S933" i="1" s="1"/>
  <c r="V934" i="1"/>
  <c r="S934" i="1" s="1"/>
  <c r="V935" i="1"/>
  <c r="S935" i="1" s="1"/>
  <c r="V936" i="1"/>
  <c r="S936" i="1" s="1"/>
  <c r="V937" i="1"/>
  <c r="S937" i="1" s="1"/>
  <c r="V938" i="1"/>
  <c r="S938" i="1" s="1"/>
  <c r="V939" i="1"/>
  <c r="S939" i="1" s="1"/>
  <c r="V940" i="1"/>
  <c r="S940" i="1" s="1"/>
  <c r="V941" i="1"/>
  <c r="S941" i="1" s="1"/>
  <c r="V942" i="1"/>
  <c r="S942" i="1" s="1"/>
  <c r="V943" i="1"/>
  <c r="S943" i="1" s="1"/>
  <c r="V944" i="1"/>
  <c r="S944" i="1" s="1"/>
  <c r="V945" i="1"/>
  <c r="S945" i="1" s="1"/>
  <c r="V946" i="1"/>
  <c r="S946" i="1" s="1"/>
  <c r="V947" i="1"/>
  <c r="S947" i="1" s="1"/>
  <c r="V948" i="1"/>
  <c r="S948" i="1" s="1"/>
  <c r="V949" i="1"/>
  <c r="S949" i="1" s="1"/>
  <c r="V950" i="1"/>
  <c r="S950" i="1" s="1"/>
  <c r="V951" i="1"/>
  <c r="S951" i="1" s="1"/>
  <c r="V952" i="1"/>
  <c r="S952" i="1" s="1"/>
  <c r="V953" i="1"/>
  <c r="S953" i="1" s="1"/>
  <c r="V954" i="1"/>
  <c r="S954" i="1" s="1"/>
  <c r="V955" i="1"/>
  <c r="S955" i="1" s="1"/>
  <c r="V956" i="1"/>
  <c r="S956" i="1" s="1"/>
  <c r="V957" i="1"/>
  <c r="S957" i="1" s="1"/>
  <c r="V958" i="1"/>
  <c r="S958" i="1" s="1"/>
  <c r="V959" i="1"/>
  <c r="S959" i="1" s="1"/>
  <c r="V960" i="1"/>
  <c r="S960" i="1" s="1"/>
  <c r="V961" i="1"/>
  <c r="S961" i="1" s="1"/>
  <c r="V962" i="1"/>
  <c r="S962" i="1" s="1"/>
  <c r="V963" i="1"/>
  <c r="S963" i="1" s="1"/>
  <c r="V964" i="1"/>
  <c r="S964" i="1" s="1"/>
  <c r="V965" i="1"/>
  <c r="S965" i="1" s="1"/>
  <c r="V966" i="1"/>
  <c r="S966" i="1" s="1"/>
  <c r="V967" i="1"/>
  <c r="S967" i="1" s="1"/>
  <c r="V968" i="1"/>
  <c r="S968" i="1" s="1"/>
  <c r="V969" i="1"/>
  <c r="S969" i="1" s="1"/>
  <c r="V970" i="1"/>
  <c r="S970" i="1" s="1"/>
  <c r="V971" i="1"/>
  <c r="S971" i="1" s="1"/>
  <c r="V972" i="1"/>
  <c r="S972" i="1" s="1"/>
  <c r="V973" i="1"/>
  <c r="S973" i="1" s="1"/>
  <c r="V974" i="1"/>
  <c r="S974" i="1" s="1"/>
  <c r="V975" i="1"/>
  <c r="S975" i="1" s="1"/>
  <c r="V976" i="1"/>
  <c r="S976" i="1" s="1"/>
  <c r="V977" i="1"/>
  <c r="S977" i="1" s="1"/>
  <c r="V978" i="1"/>
  <c r="S978" i="1" s="1"/>
  <c r="V979" i="1"/>
  <c r="S979" i="1" s="1"/>
  <c r="V980" i="1"/>
  <c r="S980" i="1" s="1"/>
  <c r="V981" i="1"/>
  <c r="S981" i="1" s="1"/>
  <c r="V982" i="1"/>
  <c r="S982" i="1" s="1"/>
  <c r="V983" i="1"/>
  <c r="S983" i="1" s="1"/>
  <c r="V984" i="1"/>
  <c r="S984" i="1" s="1"/>
  <c r="V985" i="1"/>
  <c r="S985" i="1" s="1"/>
  <c r="V986" i="1"/>
  <c r="S986" i="1" s="1"/>
  <c r="V987" i="1"/>
  <c r="S987" i="1" s="1"/>
  <c r="V988" i="1"/>
  <c r="S988" i="1" s="1"/>
  <c r="V989" i="1"/>
  <c r="S989" i="1" s="1"/>
  <c r="V990" i="1"/>
  <c r="S990" i="1" s="1"/>
  <c r="V991" i="1"/>
  <c r="S991" i="1" s="1"/>
  <c r="V992" i="1"/>
  <c r="S992" i="1" s="1"/>
  <c r="V993" i="1"/>
  <c r="S993" i="1" s="1"/>
  <c r="V994" i="1"/>
  <c r="S994" i="1" s="1"/>
  <c r="V995" i="1"/>
  <c r="S995" i="1" s="1"/>
  <c r="V996" i="1"/>
  <c r="S996" i="1" s="1"/>
  <c r="V997" i="1"/>
  <c r="S997" i="1" s="1"/>
  <c r="V998" i="1"/>
  <c r="S998" i="1" s="1"/>
  <c r="V999" i="1"/>
  <c r="S999" i="1" s="1"/>
  <c r="V1000" i="1"/>
  <c r="S1000" i="1" s="1"/>
  <c r="V1001" i="1"/>
  <c r="S1001" i="1" s="1"/>
  <c r="V1002" i="1"/>
  <c r="S1002" i="1" s="1"/>
  <c r="V3" i="1"/>
  <c r="N3" i="1" s="1"/>
  <c r="X3" i="1" s="1"/>
  <c r="Z3" i="1" s="1"/>
  <c r="U4" i="1"/>
  <c r="U5" i="1"/>
  <c r="U6" i="1"/>
  <c r="U7" i="1"/>
  <c r="U8" i="1"/>
  <c r="U9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3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3" i="1"/>
  <c r="A4" i="1" s="1"/>
  <c r="A5" i="1" s="1"/>
  <c r="A6" i="1" s="1"/>
  <c r="A7" i="1" s="1"/>
  <c r="A8" i="1" s="1"/>
  <c r="A9" i="1" s="1"/>
  <c r="R4" i="1"/>
  <c r="R5" i="1"/>
  <c r="R6" i="1"/>
  <c r="R7" i="1"/>
  <c r="R8" i="1"/>
  <c r="R9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3" i="1"/>
  <c r="L4" i="1"/>
  <c r="M4" i="1"/>
  <c r="N4" i="1"/>
  <c r="X4" i="1" s="1"/>
  <c r="Z4" i="1" s="1"/>
  <c r="O4" i="1"/>
  <c r="L5" i="1"/>
  <c r="M5" i="1"/>
  <c r="N5" i="1"/>
  <c r="X5" i="1" s="1"/>
  <c r="Z5" i="1" s="1"/>
  <c r="O5" i="1"/>
  <c r="L6" i="1"/>
  <c r="M6" i="1"/>
  <c r="N6" i="1"/>
  <c r="X6" i="1" s="1"/>
  <c r="Z6" i="1" s="1"/>
  <c r="O6" i="1"/>
  <c r="L7" i="1"/>
  <c r="M7" i="1"/>
  <c r="N7" i="1"/>
  <c r="X7" i="1" s="1"/>
  <c r="Z7" i="1" s="1"/>
  <c r="O7" i="1"/>
  <c r="L8" i="1"/>
  <c r="M8" i="1"/>
  <c r="N8" i="1"/>
  <c r="X8" i="1" s="1"/>
  <c r="Z8" i="1" s="1"/>
  <c r="O8" i="1"/>
  <c r="L9" i="1"/>
  <c r="M9" i="1"/>
  <c r="N9" i="1"/>
  <c r="X9" i="1" s="1"/>
  <c r="Z9" i="1" s="1"/>
  <c r="O9" i="1"/>
  <c r="L11" i="1"/>
  <c r="M11" i="1"/>
  <c r="N11" i="1"/>
  <c r="X11" i="1" s="1"/>
  <c r="Z11" i="1" s="1"/>
  <c r="O11" i="1"/>
  <c r="L12" i="1"/>
  <c r="M12" i="1"/>
  <c r="N12" i="1"/>
  <c r="X12" i="1" s="1"/>
  <c r="Z12" i="1" s="1"/>
  <c r="O12" i="1"/>
  <c r="L13" i="1"/>
  <c r="M13" i="1"/>
  <c r="N13" i="1"/>
  <c r="X13" i="1" s="1"/>
  <c r="Z13" i="1" s="1"/>
  <c r="O13" i="1"/>
  <c r="L14" i="1"/>
  <c r="M14" i="1"/>
  <c r="N14" i="1"/>
  <c r="X14" i="1" s="1"/>
  <c r="Z14" i="1" s="1"/>
  <c r="O14" i="1"/>
  <c r="L15" i="1"/>
  <c r="M15" i="1"/>
  <c r="N15" i="1"/>
  <c r="X15" i="1" s="1"/>
  <c r="Z15" i="1" s="1"/>
  <c r="O15" i="1"/>
  <c r="L16" i="1"/>
  <c r="M16" i="1"/>
  <c r="N16" i="1"/>
  <c r="X16" i="1" s="1"/>
  <c r="Z16" i="1" s="1"/>
  <c r="O16" i="1"/>
  <c r="L17" i="1"/>
  <c r="M17" i="1"/>
  <c r="N17" i="1"/>
  <c r="X17" i="1" s="1"/>
  <c r="Z17" i="1" s="1"/>
  <c r="O17" i="1"/>
  <c r="L18" i="1"/>
  <c r="M18" i="1"/>
  <c r="N18" i="1"/>
  <c r="X18" i="1" s="1"/>
  <c r="Z18" i="1" s="1"/>
  <c r="O18" i="1"/>
  <c r="L19" i="1"/>
  <c r="M19" i="1"/>
  <c r="N19" i="1"/>
  <c r="X19" i="1" s="1"/>
  <c r="Z19" i="1" s="1"/>
  <c r="O19" i="1"/>
  <c r="L20" i="1"/>
  <c r="M20" i="1"/>
  <c r="N20" i="1"/>
  <c r="X20" i="1" s="1"/>
  <c r="Z20" i="1" s="1"/>
  <c r="O20" i="1"/>
  <c r="L21" i="1"/>
  <c r="M21" i="1"/>
  <c r="N21" i="1"/>
  <c r="X21" i="1" s="1"/>
  <c r="Z21" i="1" s="1"/>
  <c r="O21" i="1"/>
  <c r="L22" i="1"/>
  <c r="M22" i="1"/>
  <c r="N22" i="1"/>
  <c r="X22" i="1" s="1"/>
  <c r="Z22" i="1" s="1"/>
  <c r="O22" i="1"/>
  <c r="L23" i="1"/>
  <c r="M23" i="1"/>
  <c r="N23" i="1"/>
  <c r="X23" i="1" s="1"/>
  <c r="Z23" i="1" s="1"/>
  <c r="O23" i="1"/>
  <c r="L24" i="1"/>
  <c r="M24" i="1"/>
  <c r="N24" i="1"/>
  <c r="X24" i="1" s="1"/>
  <c r="Z24" i="1" s="1"/>
  <c r="O24" i="1"/>
  <c r="L25" i="1"/>
  <c r="M25" i="1"/>
  <c r="N25" i="1"/>
  <c r="X25" i="1" s="1"/>
  <c r="Z25" i="1" s="1"/>
  <c r="O25" i="1"/>
  <c r="L26" i="1"/>
  <c r="M26" i="1"/>
  <c r="N26" i="1"/>
  <c r="X26" i="1" s="1"/>
  <c r="Z26" i="1" s="1"/>
  <c r="O26" i="1"/>
  <c r="L27" i="1"/>
  <c r="M27" i="1"/>
  <c r="N27" i="1"/>
  <c r="X27" i="1" s="1"/>
  <c r="Z27" i="1" s="1"/>
  <c r="O27" i="1"/>
  <c r="L28" i="1"/>
  <c r="M28" i="1"/>
  <c r="N28" i="1"/>
  <c r="X28" i="1" s="1"/>
  <c r="Z28" i="1" s="1"/>
  <c r="O28" i="1"/>
  <c r="L29" i="1"/>
  <c r="M29" i="1"/>
  <c r="N29" i="1"/>
  <c r="X29" i="1" s="1"/>
  <c r="Z29" i="1" s="1"/>
  <c r="O29" i="1"/>
  <c r="L30" i="1"/>
  <c r="M30" i="1"/>
  <c r="N30" i="1"/>
  <c r="X30" i="1" s="1"/>
  <c r="Z30" i="1" s="1"/>
  <c r="O30" i="1"/>
  <c r="L31" i="1"/>
  <c r="M31" i="1"/>
  <c r="N31" i="1"/>
  <c r="X31" i="1" s="1"/>
  <c r="Z31" i="1" s="1"/>
  <c r="O31" i="1"/>
  <c r="L32" i="1"/>
  <c r="M32" i="1"/>
  <c r="N32" i="1"/>
  <c r="X32" i="1" s="1"/>
  <c r="Z32" i="1" s="1"/>
  <c r="O32" i="1"/>
  <c r="L33" i="1"/>
  <c r="M33" i="1"/>
  <c r="N33" i="1"/>
  <c r="X33" i="1" s="1"/>
  <c r="Z33" i="1" s="1"/>
  <c r="O33" i="1"/>
  <c r="L34" i="1"/>
  <c r="M34" i="1"/>
  <c r="N34" i="1"/>
  <c r="X34" i="1" s="1"/>
  <c r="Z34" i="1" s="1"/>
  <c r="O34" i="1"/>
  <c r="L35" i="1"/>
  <c r="M35" i="1"/>
  <c r="N35" i="1"/>
  <c r="X35" i="1" s="1"/>
  <c r="Z35" i="1" s="1"/>
  <c r="O35" i="1"/>
  <c r="L36" i="1"/>
  <c r="M36" i="1"/>
  <c r="N36" i="1"/>
  <c r="X36" i="1" s="1"/>
  <c r="Z36" i="1" s="1"/>
  <c r="O36" i="1"/>
  <c r="L37" i="1"/>
  <c r="M37" i="1"/>
  <c r="N37" i="1"/>
  <c r="X37" i="1" s="1"/>
  <c r="Z37" i="1" s="1"/>
  <c r="O37" i="1"/>
  <c r="L38" i="1"/>
  <c r="M38" i="1"/>
  <c r="N38" i="1"/>
  <c r="X38" i="1" s="1"/>
  <c r="Z38" i="1" s="1"/>
  <c r="O38" i="1"/>
  <c r="L39" i="1"/>
  <c r="M39" i="1"/>
  <c r="N39" i="1"/>
  <c r="X39" i="1" s="1"/>
  <c r="Z39" i="1" s="1"/>
  <c r="O39" i="1"/>
  <c r="L40" i="1"/>
  <c r="M40" i="1"/>
  <c r="N40" i="1"/>
  <c r="X40" i="1" s="1"/>
  <c r="Z40" i="1" s="1"/>
  <c r="O40" i="1"/>
  <c r="L41" i="1"/>
  <c r="M41" i="1"/>
  <c r="N41" i="1"/>
  <c r="X41" i="1" s="1"/>
  <c r="Z41" i="1" s="1"/>
  <c r="O41" i="1"/>
  <c r="L42" i="1"/>
  <c r="M42" i="1"/>
  <c r="N42" i="1"/>
  <c r="X42" i="1" s="1"/>
  <c r="Z42" i="1" s="1"/>
  <c r="O42" i="1"/>
  <c r="L43" i="1"/>
  <c r="M43" i="1"/>
  <c r="N43" i="1"/>
  <c r="X43" i="1" s="1"/>
  <c r="Z43" i="1" s="1"/>
  <c r="O43" i="1"/>
  <c r="L44" i="1"/>
  <c r="M44" i="1"/>
  <c r="N44" i="1"/>
  <c r="X44" i="1" s="1"/>
  <c r="Z44" i="1" s="1"/>
  <c r="O44" i="1"/>
  <c r="L45" i="1"/>
  <c r="M45" i="1"/>
  <c r="N45" i="1"/>
  <c r="X45" i="1" s="1"/>
  <c r="Z45" i="1" s="1"/>
  <c r="O45" i="1"/>
  <c r="L46" i="1"/>
  <c r="M46" i="1"/>
  <c r="N46" i="1"/>
  <c r="X46" i="1" s="1"/>
  <c r="Z46" i="1" s="1"/>
  <c r="O46" i="1"/>
  <c r="L47" i="1"/>
  <c r="M47" i="1"/>
  <c r="N47" i="1"/>
  <c r="X47" i="1" s="1"/>
  <c r="Z47" i="1" s="1"/>
  <c r="O47" i="1"/>
  <c r="L48" i="1"/>
  <c r="M48" i="1"/>
  <c r="N48" i="1"/>
  <c r="X48" i="1" s="1"/>
  <c r="Z48" i="1" s="1"/>
  <c r="O48" i="1"/>
  <c r="L49" i="1"/>
  <c r="M49" i="1"/>
  <c r="N49" i="1"/>
  <c r="X49" i="1" s="1"/>
  <c r="Z49" i="1" s="1"/>
  <c r="O49" i="1"/>
  <c r="L50" i="1"/>
  <c r="M50" i="1"/>
  <c r="N50" i="1"/>
  <c r="X50" i="1" s="1"/>
  <c r="Z50" i="1" s="1"/>
  <c r="O50" i="1"/>
  <c r="L51" i="1"/>
  <c r="M51" i="1"/>
  <c r="N51" i="1"/>
  <c r="X51" i="1" s="1"/>
  <c r="Z51" i="1" s="1"/>
  <c r="O51" i="1"/>
  <c r="L52" i="1"/>
  <c r="M52" i="1"/>
  <c r="N52" i="1"/>
  <c r="X52" i="1" s="1"/>
  <c r="Z52" i="1" s="1"/>
  <c r="O52" i="1"/>
  <c r="L53" i="1"/>
  <c r="M53" i="1"/>
  <c r="N53" i="1"/>
  <c r="X53" i="1" s="1"/>
  <c r="Z53" i="1" s="1"/>
  <c r="O53" i="1"/>
  <c r="L54" i="1"/>
  <c r="M54" i="1"/>
  <c r="N54" i="1"/>
  <c r="X54" i="1" s="1"/>
  <c r="Z54" i="1" s="1"/>
  <c r="O54" i="1"/>
  <c r="L55" i="1"/>
  <c r="M55" i="1"/>
  <c r="N55" i="1"/>
  <c r="X55" i="1" s="1"/>
  <c r="Z55" i="1" s="1"/>
  <c r="O55" i="1"/>
  <c r="L56" i="1"/>
  <c r="M56" i="1"/>
  <c r="N56" i="1"/>
  <c r="X56" i="1" s="1"/>
  <c r="Z56" i="1" s="1"/>
  <c r="O56" i="1"/>
  <c r="L57" i="1"/>
  <c r="M57" i="1"/>
  <c r="N57" i="1"/>
  <c r="X57" i="1" s="1"/>
  <c r="Z57" i="1" s="1"/>
  <c r="O57" i="1"/>
  <c r="L58" i="1"/>
  <c r="M58" i="1"/>
  <c r="N58" i="1"/>
  <c r="X58" i="1" s="1"/>
  <c r="Z58" i="1" s="1"/>
  <c r="O58" i="1"/>
  <c r="L59" i="1"/>
  <c r="M59" i="1"/>
  <c r="N59" i="1"/>
  <c r="X59" i="1" s="1"/>
  <c r="Z59" i="1" s="1"/>
  <c r="O59" i="1"/>
  <c r="L60" i="1"/>
  <c r="M60" i="1"/>
  <c r="N60" i="1"/>
  <c r="X60" i="1" s="1"/>
  <c r="Z60" i="1" s="1"/>
  <c r="O60" i="1"/>
  <c r="L61" i="1"/>
  <c r="M61" i="1"/>
  <c r="N61" i="1"/>
  <c r="X61" i="1" s="1"/>
  <c r="Z61" i="1" s="1"/>
  <c r="O61" i="1"/>
  <c r="L62" i="1"/>
  <c r="M62" i="1"/>
  <c r="N62" i="1"/>
  <c r="X62" i="1" s="1"/>
  <c r="Z62" i="1" s="1"/>
  <c r="O62" i="1"/>
  <c r="L63" i="1"/>
  <c r="M63" i="1"/>
  <c r="N63" i="1"/>
  <c r="X63" i="1" s="1"/>
  <c r="Z63" i="1" s="1"/>
  <c r="O63" i="1"/>
  <c r="L64" i="1"/>
  <c r="M64" i="1"/>
  <c r="N64" i="1"/>
  <c r="X64" i="1" s="1"/>
  <c r="Z64" i="1" s="1"/>
  <c r="O64" i="1"/>
  <c r="L65" i="1"/>
  <c r="M65" i="1"/>
  <c r="N65" i="1"/>
  <c r="X65" i="1" s="1"/>
  <c r="Z65" i="1" s="1"/>
  <c r="O65" i="1"/>
  <c r="L66" i="1"/>
  <c r="M66" i="1"/>
  <c r="N66" i="1"/>
  <c r="X66" i="1" s="1"/>
  <c r="Z66" i="1" s="1"/>
  <c r="O66" i="1"/>
  <c r="L67" i="1"/>
  <c r="M67" i="1"/>
  <c r="N67" i="1"/>
  <c r="X67" i="1" s="1"/>
  <c r="Z67" i="1" s="1"/>
  <c r="O67" i="1"/>
  <c r="L68" i="1"/>
  <c r="M68" i="1"/>
  <c r="N68" i="1"/>
  <c r="X68" i="1" s="1"/>
  <c r="Z68" i="1" s="1"/>
  <c r="O68" i="1"/>
  <c r="L69" i="1"/>
  <c r="M69" i="1"/>
  <c r="N69" i="1"/>
  <c r="X69" i="1" s="1"/>
  <c r="Z69" i="1" s="1"/>
  <c r="O69" i="1"/>
  <c r="L70" i="1"/>
  <c r="M70" i="1"/>
  <c r="N70" i="1"/>
  <c r="X70" i="1" s="1"/>
  <c r="Z70" i="1" s="1"/>
  <c r="O70" i="1"/>
  <c r="L71" i="1"/>
  <c r="M71" i="1"/>
  <c r="N71" i="1"/>
  <c r="X71" i="1" s="1"/>
  <c r="Z71" i="1" s="1"/>
  <c r="O71" i="1"/>
  <c r="L72" i="1"/>
  <c r="M72" i="1"/>
  <c r="N72" i="1"/>
  <c r="X72" i="1" s="1"/>
  <c r="Z72" i="1" s="1"/>
  <c r="O72" i="1"/>
  <c r="L73" i="1"/>
  <c r="M73" i="1"/>
  <c r="N73" i="1"/>
  <c r="X73" i="1" s="1"/>
  <c r="Z73" i="1" s="1"/>
  <c r="O73" i="1"/>
  <c r="L74" i="1"/>
  <c r="M74" i="1"/>
  <c r="N74" i="1"/>
  <c r="X74" i="1" s="1"/>
  <c r="Z74" i="1" s="1"/>
  <c r="O74" i="1"/>
  <c r="L75" i="1"/>
  <c r="M75" i="1"/>
  <c r="N75" i="1"/>
  <c r="X75" i="1" s="1"/>
  <c r="Z75" i="1" s="1"/>
  <c r="O75" i="1"/>
  <c r="L76" i="1"/>
  <c r="M76" i="1"/>
  <c r="N76" i="1"/>
  <c r="X76" i="1" s="1"/>
  <c r="Z76" i="1" s="1"/>
  <c r="O76" i="1"/>
  <c r="L77" i="1"/>
  <c r="M77" i="1"/>
  <c r="N77" i="1"/>
  <c r="X77" i="1" s="1"/>
  <c r="Z77" i="1" s="1"/>
  <c r="O77" i="1"/>
  <c r="L78" i="1"/>
  <c r="M78" i="1"/>
  <c r="N78" i="1"/>
  <c r="X78" i="1" s="1"/>
  <c r="Z78" i="1" s="1"/>
  <c r="O78" i="1"/>
  <c r="L79" i="1"/>
  <c r="M79" i="1"/>
  <c r="N79" i="1"/>
  <c r="X79" i="1" s="1"/>
  <c r="Z79" i="1" s="1"/>
  <c r="O79" i="1"/>
  <c r="L80" i="1"/>
  <c r="M80" i="1"/>
  <c r="N80" i="1"/>
  <c r="X80" i="1" s="1"/>
  <c r="Z80" i="1" s="1"/>
  <c r="O80" i="1"/>
  <c r="L81" i="1"/>
  <c r="M81" i="1"/>
  <c r="N81" i="1"/>
  <c r="X81" i="1" s="1"/>
  <c r="Z81" i="1" s="1"/>
  <c r="O81" i="1"/>
  <c r="L82" i="1"/>
  <c r="M82" i="1"/>
  <c r="N82" i="1"/>
  <c r="X82" i="1" s="1"/>
  <c r="Z82" i="1" s="1"/>
  <c r="O82" i="1"/>
  <c r="L83" i="1"/>
  <c r="M83" i="1"/>
  <c r="N83" i="1"/>
  <c r="X83" i="1" s="1"/>
  <c r="Z83" i="1" s="1"/>
  <c r="O83" i="1"/>
  <c r="L84" i="1"/>
  <c r="M84" i="1"/>
  <c r="N84" i="1"/>
  <c r="X84" i="1" s="1"/>
  <c r="Z84" i="1" s="1"/>
  <c r="O84" i="1"/>
  <c r="L85" i="1"/>
  <c r="M85" i="1"/>
  <c r="N85" i="1"/>
  <c r="X85" i="1" s="1"/>
  <c r="Z85" i="1" s="1"/>
  <c r="O85" i="1"/>
  <c r="L86" i="1"/>
  <c r="M86" i="1"/>
  <c r="N86" i="1"/>
  <c r="X86" i="1" s="1"/>
  <c r="Z86" i="1" s="1"/>
  <c r="O86" i="1"/>
  <c r="L87" i="1"/>
  <c r="M87" i="1"/>
  <c r="N87" i="1"/>
  <c r="X87" i="1" s="1"/>
  <c r="Z87" i="1" s="1"/>
  <c r="O87" i="1"/>
  <c r="L88" i="1"/>
  <c r="M88" i="1"/>
  <c r="N88" i="1"/>
  <c r="X88" i="1" s="1"/>
  <c r="Z88" i="1" s="1"/>
  <c r="O88" i="1"/>
  <c r="L89" i="1"/>
  <c r="M89" i="1"/>
  <c r="N89" i="1"/>
  <c r="X89" i="1" s="1"/>
  <c r="Z89" i="1" s="1"/>
  <c r="O89" i="1"/>
  <c r="L90" i="1"/>
  <c r="M90" i="1"/>
  <c r="N90" i="1"/>
  <c r="X90" i="1" s="1"/>
  <c r="Z90" i="1" s="1"/>
  <c r="O90" i="1"/>
  <c r="L91" i="1"/>
  <c r="M91" i="1"/>
  <c r="N91" i="1"/>
  <c r="X91" i="1" s="1"/>
  <c r="Z91" i="1" s="1"/>
  <c r="O91" i="1"/>
  <c r="L92" i="1"/>
  <c r="M92" i="1"/>
  <c r="N92" i="1"/>
  <c r="X92" i="1" s="1"/>
  <c r="Z92" i="1" s="1"/>
  <c r="O92" i="1"/>
  <c r="L93" i="1"/>
  <c r="M93" i="1"/>
  <c r="N93" i="1"/>
  <c r="X93" i="1" s="1"/>
  <c r="Z93" i="1" s="1"/>
  <c r="O93" i="1"/>
  <c r="L94" i="1"/>
  <c r="M94" i="1"/>
  <c r="N94" i="1"/>
  <c r="X94" i="1" s="1"/>
  <c r="Z94" i="1" s="1"/>
  <c r="O94" i="1"/>
  <c r="L95" i="1"/>
  <c r="M95" i="1"/>
  <c r="N95" i="1"/>
  <c r="X95" i="1" s="1"/>
  <c r="Z95" i="1" s="1"/>
  <c r="O95" i="1"/>
  <c r="L96" i="1"/>
  <c r="M96" i="1"/>
  <c r="N96" i="1"/>
  <c r="X96" i="1" s="1"/>
  <c r="Z96" i="1" s="1"/>
  <c r="O96" i="1"/>
  <c r="L97" i="1"/>
  <c r="M97" i="1"/>
  <c r="N97" i="1"/>
  <c r="X97" i="1" s="1"/>
  <c r="Z97" i="1" s="1"/>
  <c r="O97" i="1"/>
  <c r="L98" i="1"/>
  <c r="M98" i="1"/>
  <c r="N98" i="1"/>
  <c r="X98" i="1" s="1"/>
  <c r="Z98" i="1" s="1"/>
  <c r="O98" i="1"/>
  <c r="L99" i="1"/>
  <c r="M99" i="1"/>
  <c r="N99" i="1"/>
  <c r="X99" i="1" s="1"/>
  <c r="Z99" i="1" s="1"/>
  <c r="O99" i="1"/>
  <c r="L100" i="1"/>
  <c r="M100" i="1"/>
  <c r="N100" i="1"/>
  <c r="X100" i="1" s="1"/>
  <c r="Z100" i="1" s="1"/>
  <c r="O100" i="1"/>
  <c r="L101" i="1"/>
  <c r="M101" i="1"/>
  <c r="N101" i="1"/>
  <c r="X101" i="1" s="1"/>
  <c r="Z101" i="1" s="1"/>
  <c r="O101" i="1"/>
  <c r="L102" i="1"/>
  <c r="M102" i="1"/>
  <c r="N102" i="1"/>
  <c r="X102" i="1" s="1"/>
  <c r="Z102" i="1" s="1"/>
  <c r="O102" i="1"/>
  <c r="L103" i="1"/>
  <c r="M103" i="1"/>
  <c r="N103" i="1"/>
  <c r="X103" i="1" s="1"/>
  <c r="Z103" i="1" s="1"/>
  <c r="O103" i="1"/>
  <c r="L104" i="1"/>
  <c r="M104" i="1"/>
  <c r="N104" i="1"/>
  <c r="X104" i="1" s="1"/>
  <c r="Z104" i="1" s="1"/>
  <c r="O104" i="1"/>
  <c r="L105" i="1"/>
  <c r="M105" i="1"/>
  <c r="N105" i="1"/>
  <c r="X105" i="1" s="1"/>
  <c r="Z105" i="1" s="1"/>
  <c r="O105" i="1"/>
  <c r="L106" i="1"/>
  <c r="M106" i="1"/>
  <c r="N106" i="1"/>
  <c r="X106" i="1" s="1"/>
  <c r="Z106" i="1" s="1"/>
  <c r="O106" i="1"/>
  <c r="L107" i="1"/>
  <c r="M107" i="1"/>
  <c r="N107" i="1"/>
  <c r="X107" i="1" s="1"/>
  <c r="Z107" i="1" s="1"/>
  <c r="O107" i="1"/>
  <c r="L108" i="1"/>
  <c r="M108" i="1"/>
  <c r="N108" i="1"/>
  <c r="X108" i="1" s="1"/>
  <c r="Z108" i="1" s="1"/>
  <c r="O108" i="1"/>
  <c r="L109" i="1"/>
  <c r="M109" i="1"/>
  <c r="N109" i="1"/>
  <c r="X109" i="1" s="1"/>
  <c r="Z109" i="1" s="1"/>
  <c r="O109" i="1"/>
  <c r="L110" i="1"/>
  <c r="M110" i="1"/>
  <c r="N110" i="1"/>
  <c r="X110" i="1" s="1"/>
  <c r="Z110" i="1" s="1"/>
  <c r="O110" i="1"/>
  <c r="L111" i="1"/>
  <c r="M111" i="1"/>
  <c r="N111" i="1"/>
  <c r="X111" i="1" s="1"/>
  <c r="Z111" i="1" s="1"/>
  <c r="O111" i="1"/>
  <c r="L112" i="1"/>
  <c r="M112" i="1"/>
  <c r="N112" i="1"/>
  <c r="X112" i="1" s="1"/>
  <c r="Z112" i="1" s="1"/>
  <c r="O112" i="1"/>
  <c r="L113" i="1"/>
  <c r="M113" i="1"/>
  <c r="N113" i="1"/>
  <c r="X113" i="1" s="1"/>
  <c r="Z113" i="1" s="1"/>
  <c r="O113" i="1"/>
  <c r="L114" i="1"/>
  <c r="M114" i="1"/>
  <c r="N114" i="1"/>
  <c r="X114" i="1" s="1"/>
  <c r="Z114" i="1" s="1"/>
  <c r="O114" i="1"/>
  <c r="L115" i="1"/>
  <c r="M115" i="1"/>
  <c r="N115" i="1"/>
  <c r="X115" i="1" s="1"/>
  <c r="Z115" i="1" s="1"/>
  <c r="O115" i="1"/>
  <c r="L116" i="1"/>
  <c r="M116" i="1"/>
  <c r="N116" i="1"/>
  <c r="X116" i="1" s="1"/>
  <c r="Z116" i="1" s="1"/>
  <c r="O116" i="1"/>
  <c r="L117" i="1"/>
  <c r="M117" i="1"/>
  <c r="N117" i="1"/>
  <c r="X117" i="1" s="1"/>
  <c r="Z117" i="1" s="1"/>
  <c r="O117" i="1"/>
  <c r="L118" i="1"/>
  <c r="M118" i="1"/>
  <c r="N118" i="1"/>
  <c r="X118" i="1" s="1"/>
  <c r="Z118" i="1" s="1"/>
  <c r="O118" i="1"/>
  <c r="L119" i="1"/>
  <c r="M119" i="1"/>
  <c r="N119" i="1"/>
  <c r="X119" i="1" s="1"/>
  <c r="Z119" i="1" s="1"/>
  <c r="O119" i="1"/>
  <c r="L120" i="1"/>
  <c r="M120" i="1"/>
  <c r="N120" i="1"/>
  <c r="X120" i="1" s="1"/>
  <c r="Z120" i="1" s="1"/>
  <c r="O120" i="1"/>
  <c r="L121" i="1"/>
  <c r="M121" i="1"/>
  <c r="N121" i="1"/>
  <c r="X121" i="1" s="1"/>
  <c r="Z121" i="1" s="1"/>
  <c r="O121" i="1"/>
  <c r="L122" i="1"/>
  <c r="M122" i="1"/>
  <c r="N122" i="1"/>
  <c r="X122" i="1" s="1"/>
  <c r="Z122" i="1" s="1"/>
  <c r="O122" i="1"/>
  <c r="L123" i="1"/>
  <c r="M123" i="1"/>
  <c r="N123" i="1"/>
  <c r="X123" i="1" s="1"/>
  <c r="Z123" i="1" s="1"/>
  <c r="O123" i="1"/>
  <c r="L124" i="1"/>
  <c r="M124" i="1"/>
  <c r="N124" i="1"/>
  <c r="X124" i="1" s="1"/>
  <c r="Z124" i="1" s="1"/>
  <c r="O124" i="1"/>
  <c r="L125" i="1"/>
  <c r="M125" i="1"/>
  <c r="N125" i="1"/>
  <c r="X125" i="1" s="1"/>
  <c r="Z125" i="1" s="1"/>
  <c r="O125" i="1"/>
  <c r="L126" i="1"/>
  <c r="M126" i="1"/>
  <c r="N126" i="1"/>
  <c r="X126" i="1" s="1"/>
  <c r="Z126" i="1" s="1"/>
  <c r="O126" i="1"/>
  <c r="L127" i="1"/>
  <c r="M127" i="1"/>
  <c r="N127" i="1"/>
  <c r="X127" i="1" s="1"/>
  <c r="Z127" i="1" s="1"/>
  <c r="O127" i="1"/>
  <c r="L128" i="1"/>
  <c r="M128" i="1"/>
  <c r="N128" i="1"/>
  <c r="X128" i="1" s="1"/>
  <c r="Z128" i="1" s="1"/>
  <c r="O128" i="1"/>
  <c r="L129" i="1"/>
  <c r="M129" i="1"/>
  <c r="N129" i="1"/>
  <c r="X129" i="1" s="1"/>
  <c r="Z129" i="1" s="1"/>
  <c r="O129" i="1"/>
  <c r="L130" i="1"/>
  <c r="M130" i="1"/>
  <c r="N130" i="1"/>
  <c r="X130" i="1" s="1"/>
  <c r="Z130" i="1" s="1"/>
  <c r="O130" i="1"/>
  <c r="L131" i="1"/>
  <c r="M131" i="1"/>
  <c r="N131" i="1"/>
  <c r="X131" i="1" s="1"/>
  <c r="Z131" i="1" s="1"/>
  <c r="O131" i="1"/>
  <c r="L132" i="1"/>
  <c r="M132" i="1"/>
  <c r="N132" i="1"/>
  <c r="X132" i="1" s="1"/>
  <c r="Z132" i="1" s="1"/>
  <c r="O132" i="1"/>
  <c r="L133" i="1"/>
  <c r="M133" i="1"/>
  <c r="N133" i="1"/>
  <c r="X133" i="1" s="1"/>
  <c r="Z133" i="1" s="1"/>
  <c r="O133" i="1"/>
  <c r="L134" i="1"/>
  <c r="M134" i="1"/>
  <c r="N134" i="1"/>
  <c r="X134" i="1" s="1"/>
  <c r="Z134" i="1" s="1"/>
  <c r="O134" i="1"/>
  <c r="L135" i="1"/>
  <c r="M135" i="1"/>
  <c r="N135" i="1"/>
  <c r="X135" i="1" s="1"/>
  <c r="Z135" i="1" s="1"/>
  <c r="O135" i="1"/>
  <c r="L136" i="1"/>
  <c r="M136" i="1"/>
  <c r="N136" i="1"/>
  <c r="X136" i="1" s="1"/>
  <c r="Z136" i="1" s="1"/>
  <c r="O136" i="1"/>
  <c r="L137" i="1"/>
  <c r="M137" i="1"/>
  <c r="N137" i="1"/>
  <c r="X137" i="1" s="1"/>
  <c r="Z137" i="1" s="1"/>
  <c r="O137" i="1"/>
  <c r="L138" i="1"/>
  <c r="M138" i="1"/>
  <c r="N138" i="1"/>
  <c r="X138" i="1" s="1"/>
  <c r="Z138" i="1" s="1"/>
  <c r="O138" i="1"/>
  <c r="L139" i="1"/>
  <c r="M139" i="1"/>
  <c r="N139" i="1"/>
  <c r="X139" i="1" s="1"/>
  <c r="Z139" i="1" s="1"/>
  <c r="O139" i="1"/>
  <c r="L140" i="1"/>
  <c r="M140" i="1"/>
  <c r="N140" i="1"/>
  <c r="X140" i="1" s="1"/>
  <c r="Z140" i="1" s="1"/>
  <c r="O140" i="1"/>
  <c r="L141" i="1"/>
  <c r="M141" i="1"/>
  <c r="N141" i="1"/>
  <c r="X141" i="1" s="1"/>
  <c r="Z141" i="1" s="1"/>
  <c r="O141" i="1"/>
  <c r="L142" i="1"/>
  <c r="M142" i="1"/>
  <c r="N142" i="1"/>
  <c r="X142" i="1" s="1"/>
  <c r="Z142" i="1" s="1"/>
  <c r="O142" i="1"/>
  <c r="L143" i="1"/>
  <c r="M143" i="1"/>
  <c r="N143" i="1"/>
  <c r="X143" i="1" s="1"/>
  <c r="Z143" i="1" s="1"/>
  <c r="O143" i="1"/>
  <c r="L144" i="1"/>
  <c r="M144" i="1"/>
  <c r="N144" i="1"/>
  <c r="X144" i="1" s="1"/>
  <c r="Z144" i="1" s="1"/>
  <c r="O144" i="1"/>
  <c r="L145" i="1"/>
  <c r="M145" i="1"/>
  <c r="N145" i="1"/>
  <c r="X145" i="1" s="1"/>
  <c r="Z145" i="1" s="1"/>
  <c r="O145" i="1"/>
  <c r="L146" i="1"/>
  <c r="M146" i="1"/>
  <c r="N146" i="1"/>
  <c r="X146" i="1" s="1"/>
  <c r="Z146" i="1" s="1"/>
  <c r="O146" i="1"/>
  <c r="L147" i="1"/>
  <c r="M147" i="1"/>
  <c r="N147" i="1"/>
  <c r="X147" i="1" s="1"/>
  <c r="Z147" i="1" s="1"/>
  <c r="O147" i="1"/>
  <c r="L148" i="1"/>
  <c r="M148" i="1"/>
  <c r="N148" i="1"/>
  <c r="X148" i="1" s="1"/>
  <c r="Z148" i="1" s="1"/>
  <c r="O148" i="1"/>
  <c r="L149" i="1"/>
  <c r="M149" i="1"/>
  <c r="N149" i="1"/>
  <c r="X149" i="1" s="1"/>
  <c r="Z149" i="1" s="1"/>
  <c r="O149" i="1"/>
  <c r="L150" i="1"/>
  <c r="M150" i="1"/>
  <c r="N150" i="1"/>
  <c r="X150" i="1" s="1"/>
  <c r="Z150" i="1" s="1"/>
  <c r="O150" i="1"/>
  <c r="L151" i="1"/>
  <c r="M151" i="1"/>
  <c r="N151" i="1"/>
  <c r="X151" i="1" s="1"/>
  <c r="Z151" i="1" s="1"/>
  <c r="O151" i="1"/>
  <c r="L152" i="1"/>
  <c r="M152" i="1"/>
  <c r="N152" i="1"/>
  <c r="X152" i="1" s="1"/>
  <c r="Z152" i="1" s="1"/>
  <c r="O152" i="1"/>
  <c r="L153" i="1"/>
  <c r="M153" i="1"/>
  <c r="N153" i="1"/>
  <c r="X153" i="1" s="1"/>
  <c r="Z153" i="1" s="1"/>
  <c r="O153" i="1"/>
  <c r="L154" i="1"/>
  <c r="M154" i="1"/>
  <c r="N154" i="1"/>
  <c r="X154" i="1" s="1"/>
  <c r="Z154" i="1" s="1"/>
  <c r="O154" i="1"/>
  <c r="L155" i="1"/>
  <c r="M155" i="1"/>
  <c r="N155" i="1"/>
  <c r="X155" i="1" s="1"/>
  <c r="Z155" i="1" s="1"/>
  <c r="O155" i="1"/>
  <c r="L156" i="1"/>
  <c r="M156" i="1"/>
  <c r="N156" i="1"/>
  <c r="X156" i="1" s="1"/>
  <c r="Z156" i="1" s="1"/>
  <c r="O156" i="1"/>
  <c r="L157" i="1"/>
  <c r="M157" i="1"/>
  <c r="N157" i="1"/>
  <c r="X157" i="1" s="1"/>
  <c r="Z157" i="1" s="1"/>
  <c r="O157" i="1"/>
  <c r="L158" i="1"/>
  <c r="M158" i="1"/>
  <c r="N158" i="1"/>
  <c r="X158" i="1" s="1"/>
  <c r="Z158" i="1" s="1"/>
  <c r="O158" i="1"/>
  <c r="L159" i="1"/>
  <c r="M159" i="1"/>
  <c r="N159" i="1"/>
  <c r="X159" i="1" s="1"/>
  <c r="Z159" i="1" s="1"/>
  <c r="O159" i="1"/>
  <c r="L160" i="1"/>
  <c r="M160" i="1"/>
  <c r="N160" i="1"/>
  <c r="X160" i="1" s="1"/>
  <c r="Z160" i="1" s="1"/>
  <c r="O160" i="1"/>
  <c r="L161" i="1"/>
  <c r="M161" i="1"/>
  <c r="N161" i="1"/>
  <c r="X161" i="1" s="1"/>
  <c r="Z161" i="1" s="1"/>
  <c r="O161" i="1"/>
  <c r="L162" i="1"/>
  <c r="M162" i="1"/>
  <c r="N162" i="1"/>
  <c r="X162" i="1" s="1"/>
  <c r="Z162" i="1" s="1"/>
  <c r="O162" i="1"/>
  <c r="L163" i="1"/>
  <c r="M163" i="1"/>
  <c r="N163" i="1"/>
  <c r="X163" i="1" s="1"/>
  <c r="Z163" i="1" s="1"/>
  <c r="O163" i="1"/>
  <c r="L164" i="1"/>
  <c r="M164" i="1"/>
  <c r="N164" i="1"/>
  <c r="X164" i="1" s="1"/>
  <c r="Z164" i="1" s="1"/>
  <c r="O164" i="1"/>
  <c r="L165" i="1"/>
  <c r="M165" i="1"/>
  <c r="N165" i="1"/>
  <c r="X165" i="1" s="1"/>
  <c r="Z165" i="1" s="1"/>
  <c r="O165" i="1"/>
  <c r="L166" i="1"/>
  <c r="M166" i="1"/>
  <c r="N166" i="1"/>
  <c r="X166" i="1" s="1"/>
  <c r="Z166" i="1" s="1"/>
  <c r="O166" i="1"/>
  <c r="L167" i="1"/>
  <c r="M167" i="1"/>
  <c r="N167" i="1"/>
  <c r="X167" i="1" s="1"/>
  <c r="Z167" i="1" s="1"/>
  <c r="O167" i="1"/>
  <c r="L168" i="1"/>
  <c r="M168" i="1"/>
  <c r="N168" i="1"/>
  <c r="X168" i="1" s="1"/>
  <c r="Z168" i="1" s="1"/>
  <c r="O168" i="1"/>
  <c r="L169" i="1"/>
  <c r="M169" i="1"/>
  <c r="N169" i="1"/>
  <c r="X169" i="1" s="1"/>
  <c r="Z169" i="1" s="1"/>
  <c r="O169" i="1"/>
  <c r="L170" i="1"/>
  <c r="M170" i="1"/>
  <c r="N170" i="1"/>
  <c r="X170" i="1" s="1"/>
  <c r="Z170" i="1" s="1"/>
  <c r="O170" i="1"/>
  <c r="L171" i="1"/>
  <c r="M171" i="1"/>
  <c r="N171" i="1"/>
  <c r="X171" i="1" s="1"/>
  <c r="Z171" i="1" s="1"/>
  <c r="O171" i="1"/>
  <c r="L172" i="1"/>
  <c r="M172" i="1"/>
  <c r="N172" i="1"/>
  <c r="X172" i="1" s="1"/>
  <c r="Z172" i="1" s="1"/>
  <c r="O172" i="1"/>
  <c r="L173" i="1"/>
  <c r="M173" i="1"/>
  <c r="N173" i="1"/>
  <c r="X173" i="1" s="1"/>
  <c r="Z173" i="1" s="1"/>
  <c r="O173" i="1"/>
  <c r="L174" i="1"/>
  <c r="M174" i="1"/>
  <c r="N174" i="1"/>
  <c r="X174" i="1" s="1"/>
  <c r="Z174" i="1" s="1"/>
  <c r="O174" i="1"/>
  <c r="L175" i="1"/>
  <c r="M175" i="1"/>
  <c r="N175" i="1"/>
  <c r="X175" i="1" s="1"/>
  <c r="Z175" i="1" s="1"/>
  <c r="O175" i="1"/>
  <c r="L176" i="1"/>
  <c r="M176" i="1"/>
  <c r="N176" i="1"/>
  <c r="X176" i="1" s="1"/>
  <c r="Z176" i="1" s="1"/>
  <c r="O176" i="1"/>
  <c r="L177" i="1"/>
  <c r="M177" i="1"/>
  <c r="N177" i="1"/>
  <c r="X177" i="1" s="1"/>
  <c r="Z177" i="1" s="1"/>
  <c r="O177" i="1"/>
  <c r="L178" i="1"/>
  <c r="M178" i="1"/>
  <c r="N178" i="1"/>
  <c r="X178" i="1" s="1"/>
  <c r="Z178" i="1" s="1"/>
  <c r="O178" i="1"/>
  <c r="L179" i="1"/>
  <c r="M179" i="1"/>
  <c r="N179" i="1"/>
  <c r="X179" i="1" s="1"/>
  <c r="Z179" i="1" s="1"/>
  <c r="O179" i="1"/>
  <c r="L180" i="1"/>
  <c r="M180" i="1"/>
  <c r="N180" i="1"/>
  <c r="X180" i="1" s="1"/>
  <c r="Z180" i="1" s="1"/>
  <c r="O180" i="1"/>
  <c r="L181" i="1"/>
  <c r="M181" i="1"/>
  <c r="N181" i="1"/>
  <c r="X181" i="1" s="1"/>
  <c r="Z181" i="1" s="1"/>
  <c r="O181" i="1"/>
  <c r="L182" i="1"/>
  <c r="M182" i="1"/>
  <c r="N182" i="1"/>
  <c r="X182" i="1" s="1"/>
  <c r="Z182" i="1" s="1"/>
  <c r="O182" i="1"/>
  <c r="L183" i="1"/>
  <c r="M183" i="1"/>
  <c r="N183" i="1"/>
  <c r="X183" i="1" s="1"/>
  <c r="Z183" i="1" s="1"/>
  <c r="O183" i="1"/>
  <c r="L184" i="1"/>
  <c r="M184" i="1"/>
  <c r="N184" i="1"/>
  <c r="X184" i="1" s="1"/>
  <c r="Z184" i="1" s="1"/>
  <c r="O184" i="1"/>
  <c r="L185" i="1"/>
  <c r="M185" i="1"/>
  <c r="N185" i="1"/>
  <c r="X185" i="1" s="1"/>
  <c r="Z185" i="1" s="1"/>
  <c r="O185" i="1"/>
  <c r="L186" i="1"/>
  <c r="M186" i="1"/>
  <c r="N186" i="1"/>
  <c r="X186" i="1" s="1"/>
  <c r="Z186" i="1" s="1"/>
  <c r="O186" i="1"/>
  <c r="L187" i="1"/>
  <c r="M187" i="1"/>
  <c r="N187" i="1"/>
  <c r="X187" i="1" s="1"/>
  <c r="Z187" i="1" s="1"/>
  <c r="O187" i="1"/>
  <c r="L188" i="1"/>
  <c r="M188" i="1"/>
  <c r="N188" i="1"/>
  <c r="X188" i="1" s="1"/>
  <c r="Z188" i="1" s="1"/>
  <c r="O188" i="1"/>
  <c r="L189" i="1"/>
  <c r="M189" i="1"/>
  <c r="N189" i="1"/>
  <c r="X189" i="1" s="1"/>
  <c r="Z189" i="1" s="1"/>
  <c r="O189" i="1"/>
  <c r="L190" i="1"/>
  <c r="M190" i="1"/>
  <c r="N190" i="1"/>
  <c r="X190" i="1" s="1"/>
  <c r="Z190" i="1" s="1"/>
  <c r="O190" i="1"/>
  <c r="L191" i="1"/>
  <c r="M191" i="1"/>
  <c r="N191" i="1"/>
  <c r="X191" i="1" s="1"/>
  <c r="Z191" i="1" s="1"/>
  <c r="O191" i="1"/>
  <c r="L192" i="1"/>
  <c r="M192" i="1"/>
  <c r="N192" i="1"/>
  <c r="X192" i="1" s="1"/>
  <c r="Z192" i="1" s="1"/>
  <c r="O192" i="1"/>
  <c r="L193" i="1"/>
  <c r="M193" i="1"/>
  <c r="N193" i="1"/>
  <c r="X193" i="1" s="1"/>
  <c r="Z193" i="1" s="1"/>
  <c r="O193" i="1"/>
  <c r="L194" i="1"/>
  <c r="M194" i="1"/>
  <c r="N194" i="1"/>
  <c r="X194" i="1" s="1"/>
  <c r="Z194" i="1" s="1"/>
  <c r="O194" i="1"/>
  <c r="L195" i="1"/>
  <c r="M195" i="1"/>
  <c r="N195" i="1"/>
  <c r="X195" i="1" s="1"/>
  <c r="Z195" i="1" s="1"/>
  <c r="O195" i="1"/>
  <c r="L196" i="1"/>
  <c r="M196" i="1"/>
  <c r="N196" i="1"/>
  <c r="X196" i="1" s="1"/>
  <c r="Z196" i="1" s="1"/>
  <c r="O196" i="1"/>
  <c r="L197" i="1"/>
  <c r="M197" i="1"/>
  <c r="N197" i="1"/>
  <c r="X197" i="1" s="1"/>
  <c r="Z197" i="1" s="1"/>
  <c r="O197" i="1"/>
  <c r="L198" i="1"/>
  <c r="M198" i="1"/>
  <c r="N198" i="1"/>
  <c r="X198" i="1" s="1"/>
  <c r="Z198" i="1" s="1"/>
  <c r="O198" i="1"/>
  <c r="L199" i="1"/>
  <c r="M199" i="1"/>
  <c r="N199" i="1"/>
  <c r="X199" i="1" s="1"/>
  <c r="Z199" i="1" s="1"/>
  <c r="O199" i="1"/>
  <c r="L200" i="1"/>
  <c r="M200" i="1"/>
  <c r="N200" i="1"/>
  <c r="X200" i="1" s="1"/>
  <c r="Z200" i="1" s="1"/>
  <c r="O200" i="1"/>
  <c r="L201" i="1"/>
  <c r="M201" i="1"/>
  <c r="N201" i="1"/>
  <c r="X201" i="1" s="1"/>
  <c r="Z201" i="1" s="1"/>
  <c r="O201" i="1"/>
  <c r="L202" i="1"/>
  <c r="M202" i="1"/>
  <c r="N202" i="1"/>
  <c r="X202" i="1" s="1"/>
  <c r="Z202" i="1" s="1"/>
  <c r="O202" i="1"/>
  <c r="L203" i="1"/>
  <c r="M203" i="1"/>
  <c r="N203" i="1"/>
  <c r="X203" i="1" s="1"/>
  <c r="Z203" i="1" s="1"/>
  <c r="O203" i="1"/>
  <c r="L204" i="1"/>
  <c r="M204" i="1"/>
  <c r="N204" i="1"/>
  <c r="X204" i="1" s="1"/>
  <c r="Z204" i="1" s="1"/>
  <c r="O204" i="1"/>
  <c r="L205" i="1"/>
  <c r="M205" i="1"/>
  <c r="N205" i="1"/>
  <c r="X205" i="1" s="1"/>
  <c r="Z205" i="1" s="1"/>
  <c r="O205" i="1"/>
  <c r="L206" i="1"/>
  <c r="M206" i="1"/>
  <c r="N206" i="1"/>
  <c r="X206" i="1" s="1"/>
  <c r="Z206" i="1" s="1"/>
  <c r="O206" i="1"/>
  <c r="L207" i="1"/>
  <c r="M207" i="1"/>
  <c r="N207" i="1"/>
  <c r="X207" i="1" s="1"/>
  <c r="Z207" i="1" s="1"/>
  <c r="O207" i="1"/>
  <c r="L208" i="1"/>
  <c r="M208" i="1"/>
  <c r="N208" i="1"/>
  <c r="X208" i="1" s="1"/>
  <c r="Z208" i="1" s="1"/>
  <c r="O208" i="1"/>
  <c r="L209" i="1"/>
  <c r="M209" i="1"/>
  <c r="N209" i="1"/>
  <c r="X209" i="1" s="1"/>
  <c r="Z209" i="1" s="1"/>
  <c r="O209" i="1"/>
  <c r="L210" i="1"/>
  <c r="M210" i="1"/>
  <c r="N210" i="1"/>
  <c r="X210" i="1" s="1"/>
  <c r="Z210" i="1" s="1"/>
  <c r="O210" i="1"/>
  <c r="L211" i="1"/>
  <c r="M211" i="1"/>
  <c r="N211" i="1"/>
  <c r="X211" i="1" s="1"/>
  <c r="Z211" i="1" s="1"/>
  <c r="O211" i="1"/>
  <c r="L212" i="1"/>
  <c r="M212" i="1"/>
  <c r="N212" i="1"/>
  <c r="X212" i="1" s="1"/>
  <c r="Z212" i="1" s="1"/>
  <c r="O212" i="1"/>
  <c r="L213" i="1"/>
  <c r="M213" i="1"/>
  <c r="N213" i="1"/>
  <c r="X213" i="1" s="1"/>
  <c r="Z213" i="1" s="1"/>
  <c r="O213" i="1"/>
  <c r="L214" i="1"/>
  <c r="M214" i="1"/>
  <c r="N214" i="1"/>
  <c r="X214" i="1" s="1"/>
  <c r="Z214" i="1" s="1"/>
  <c r="O214" i="1"/>
  <c r="L215" i="1"/>
  <c r="M215" i="1"/>
  <c r="N215" i="1"/>
  <c r="X215" i="1" s="1"/>
  <c r="Z215" i="1" s="1"/>
  <c r="O215" i="1"/>
  <c r="L216" i="1"/>
  <c r="M216" i="1"/>
  <c r="N216" i="1"/>
  <c r="X216" i="1" s="1"/>
  <c r="Z216" i="1" s="1"/>
  <c r="O216" i="1"/>
  <c r="L217" i="1"/>
  <c r="M217" i="1"/>
  <c r="N217" i="1"/>
  <c r="X217" i="1" s="1"/>
  <c r="Z217" i="1" s="1"/>
  <c r="O217" i="1"/>
  <c r="L218" i="1"/>
  <c r="M218" i="1"/>
  <c r="N218" i="1"/>
  <c r="X218" i="1" s="1"/>
  <c r="Z218" i="1" s="1"/>
  <c r="O218" i="1"/>
  <c r="L219" i="1"/>
  <c r="M219" i="1"/>
  <c r="N219" i="1"/>
  <c r="X219" i="1" s="1"/>
  <c r="Z219" i="1" s="1"/>
  <c r="O219" i="1"/>
  <c r="L220" i="1"/>
  <c r="M220" i="1"/>
  <c r="N220" i="1"/>
  <c r="X220" i="1" s="1"/>
  <c r="Z220" i="1" s="1"/>
  <c r="O220" i="1"/>
  <c r="L221" i="1"/>
  <c r="M221" i="1"/>
  <c r="N221" i="1"/>
  <c r="X221" i="1" s="1"/>
  <c r="Z221" i="1" s="1"/>
  <c r="O221" i="1"/>
  <c r="L222" i="1"/>
  <c r="M222" i="1"/>
  <c r="N222" i="1"/>
  <c r="X222" i="1" s="1"/>
  <c r="Z222" i="1" s="1"/>
  <c r="O222" i="1"/>
  <c r="L223" i="1"/>
  <c r="M223" i="1"/>
  <c r="N223" i="1"/>
  <c r="X223" i="1" s="1"/>
  <c r="Z223" i="1" s="1"/>
  <c r="O223" i="1"/>
  <c r="L224" i="1"/>
  <c r="M224" i="1"/>
  <c r="N224" i="1"/>
  <c r="X224" i="1" s="1"/>
  <c r="Z224" i="1" s="1"/>
  <c r="O224" i="1"/>
  <c r="L225" i="1"/>
  <c r="M225" i="1"/>
  <c r="N225" i="1"/>
  <c r="X225" i="1" s="1"/>
  <c r="Z225" i="1" s="1"/>
  <c r="O225" i="1"/>
  <c r="L226" i="1"/>
  <c r="M226" i="1"/>
  <c r="N226" i="1"/>
  <c r="X226" i="1" s="1"/>
  <c r="Z226" i="1" s="1"/>
  <c r="O226" i="1"/>
  <c r="L227" i="1"/>
  <c r="M227" i="1"/>
  <c r="N227" i="1"/>
  <c r="X227" i="1" s="1"/>
  <c r="Z227" i="1" s="1"/>
  <c r="O227" i="1"/>
  <c r="L228" i="1"/>
  <c r="M228" i="1"/>
  <c r="N228" i="1"/>
  <c r="X228" i="1" s="1"/>
  <c r="Z228" i="1" s="1"/>
  <c r="O228" i="1"/>
  <c r="L229" i="1"/>
  <c r="M229" i="1"/>
  <c r="N229" i="1"/>
  <c r="X229" i="1" s="1"/>
  <c r="Z229" i="1" s="1"/>
  <c r="O229" i="1"/>
  <c r="L230" i="1"/>
  <c r="M230" i="1"/>
  <c r="N230" i="1"/>
  <c r="X230" i="1" s="1"/>
  <c r="Z230" i="1" s="1"/>
  <c r="O230" i="1"/>
  <c r="L231" i="1"/>
  <c r="M231" i="1"/>
  <c r="N231" i="1"/>
  <c r="X231" i="1" s="1"/>
  <c r="Z231" i="1" s="1"/>
  <c r="O231" i="1"/>
  <c r="L232" i="1"/>
  <c r="M232" i="1"/>
  <c r="N232" i="1"/>
  <c r="X232" i="1" s="1"/>
  <c r="Z232" i="1" s="1"/>
  <c r="O232" i="1"/>
  <c r="L233" i="1"/>
  <c r="M233" i="1"/>
  <c r="N233" i="1"/>
  <c r="X233" i="1" s="1"/>
  <c r="Z233" i="1" s="1"/>
  <c r="O233" i="1"/>
  <c r="L234" i="1"/>
  <c r="M234" i="1"/>
  <c r="N234" i="1"/>
  <c r="X234" i="1" s="1"/>
  <c r="Z234" i="1" s="1"/>
  <c r="O234" i="1"/>
  <c r="L235" i="1"/>
  <c r="M235" i="1"/>
  <c r="N235" i="1"/>
  <c r="X235" i="1" s="1"/>
  <c r="Z235" i="1" s="1"/>
  <c r="O235" i="1"/>
  <c r="L236" i="1"/>
  <c r="M236" i="1"/>
  <c r="N236" i="1"/>
  <c r="X236" i="1" s="1"/>
  <c r="Z236" i="1" s="1"/>
  <c r="O236" i="1"/>
  <c r="L237" i="1"/>
  <c r="M237" i="1"/>
  <c r="N237" i="1"/>
  <c r="X237" i="1" s="1"/>
  <c r="Z237" i="1" s="1"/>
  <c r="O237" i="1"/>
  <c r="L238" i="1"/>
  <c r="M238" i="1"/>
  <c r="N238" i="1"/>
  <c r="X238" i="1" s="1"/>
  <c r="Z238" i="1" s="1"/>
  <c r="O238" i="1"/>
  <c r="L239" i="1"/>
  <c r="M239" i="1"/>
  <c r="N239" i="1"/>
  <c r="X239" i="1" s="1"/>
  <c r="Z239" i="1" s="1"/>
  <c r="O239" i="1"/>
  <c r="L240" i="1"/>
  <c r="M240" i="1"/>
  <c r="N240" i="1"/>
  <c r="X240" i="1" s="1"/>
  <c r="Z240" i="1" s="1"/>
  <c r="O240" i="1"/>
  <c r="L241" i="1"/>
  <c r="M241" i="1"/>
  <c r="N241" i="1"/>
  <c r="X241" i="1" s="1"/>
  <c r="Z241" i="1" s="1"/>
  <c r="O241" i="1"/>
  <c r="L242" i="1"/>
  <c r="M242" i="1"/>
  <c r="N242" i="1"/>
  <c r="X242" i="1" s="1"/>
  <c r="Z242" i="1" s="1"/>
  <c r="O242" i="1"/>
  <c r="L243" i="1"/>
  <c r="M243" i="1"/>
  <c r="N243" i="1"/>
  <c r="X243" i="1" s="1"/>
  <c r="Z243" i="1" s="1"/>
  <c r="O243" i="1"/>
  <c r="L244" i="1"/>
  <c r="M244" i="1"/>
  <c r="N244" i="1"/>
  <c r="X244" i="1" s="1"/>
  <c r="Z244" i="1" s="1"/>
  <c r="O244" i="1"/>
  <c r="L245" i="1"/>
  <c r="M245" i="1"/>
  <c r="N245" i="1"/>
  <c r="X245" i="1" s="1"/>
  <c r="Z245" i="1" s="1"/>
  <c r="O245" i="1"/>
  <c r="L246" i="1"/>
  <c r="M246" i="1"/>
  <c r="N246" i="1"/>
  <c r="X246" i="1" s="1"/>
  <c r="Z246" i="1" s="1"/>
  <c r="O246" i="1"/>
  <c r="L247" i="1"/>
  <c r="M247" i="1"/>
  <c r="N247" i="1"/>
  <c r="X247" i="1" s="1"/>
  <c r="Z247" i="1" s="1"/>
  <c r="O247" i="1"/>
  <c r="L248" i="1"/>
  <c r="M248" i="1"/>
  <c r="N248" i="1"/>
  <c r="X248" i="1" s="1"/>
  <c r="Z248" i="1" s="1"/>
  <c r="O248" i="1"/>
  <c r="L249" i="1"/>
  <c r="M249" i="1"/>
  <c r="N249" i="1"/>
  <c r="X249" i="1" s="1"/>
  <c r="Z249" i="1" s="1"/>
  <c r="O249" i="1"/>
  <c r="L250" i="1"/>
  <c r="M250" i="1"/>
  <c r="N250" i="1"/>
  <c r="X250" i="1" s="1"/>
  <c r="Z250" i="1" s="1"/>
  <c r="O250" i="1"/>
  <c r="L251" i="1"/>
  <c r="M251" i="1"/>
  <c r="N251" i="1"/>
  <c r="X251" i="1" s="1"/>
  <c r="Z251" i="1" s="1"/>
  <c r="O251" i="1"/>
  <c r="L252" i="1"/>
  <c r="M252" i="1"/>
  <c r="N252" i="1"/>
  <c r="X252" i="1" s="1"/>
  <c r="Z252" i="1" s="1"/>
  <c r="O252" i="1"/>
  <c r="L253" i="1"/>
  <c r="M253" i="1"/>
  <c r="N253" i="1"/>
  <c r="X253" i="1" s="1"/>
  <c r="Z253" i="1" s="1"/>
  <c r="O253" i="1"/>
  <c r="L254" i="1"/>
  <c r="M254" i="1"/>
  <c r="N254" i="1"/>
  <c r="X254" i="1" s="1"/>
  <c r="Z254" i="1" s="1"/>
  <c r="O254" i="1"/>
  <c r="L255" i="1"/>
  <c r="M255" i="1"/>
  <c r="N255" i="1"/>
  <c r="X255" i="1" s="1"/>
  <c r="Z255" i="1" s="1"/>
  <c r="O255" i="1"/>
  <c r="L256" i="1"/>
  <c r="M256" i="1"/>
  <c r="N256" i="1"/>
  <c r="X256" i="1" s="1"/>
  <c r="Z256" i="1" s="1"/>
  <c r="O256" i="1"/>
  <c r="L257" i="1"/>
  <c r="M257" i="1"/>
  <c r="N257" i="1"/>
  <c r="X257" i="1" s="1"/>
  <c r="Z257" i="1" s="1"/>
  <c r="O257" i="1"/>
  <c r="L258" i="1"/>
  <c r="M258" i="1"/>
  <c r="N258" i="1"/>
  <c r="X258" i="1" s="1"/>
  <c r="Z258" i="1" s="1"/>
  <c r="O258" i="1"/>
  <c r="L259" i="1"/>
  <c r="M259" i="1"/>
  <c r="N259" i="1"/>
  <c r="X259" i="1" s="1"/>
  <c r="Z259" i="1" s="1"/>
  <c r="O259" i="1"/>
  <c r="L260" i="1"/>
  <c r="M260" i="1"/>
  <c r="N260" i="1"/>
  <c r="X260" i="1" s="1"/>
  <c r="Z260" i="1" s="1"/>
  <c r="O260" i="1"/>
  <c r="L261" i="1"/>
  <c r="M261" i="1"/>
  <c r="N261" i="1"/>
  <c r="X261" i="1" s="1"/>
  <c r="Z261" i="1" s="1"/>
  <c r="O261" i="1"/>
  <c r="L262" i="1"/>
  <c r="M262" i="1"/>
  <c r="N262" i="1"/>
  <c r="X262" i="1" s="1"/>
  <c r="Z262" i="1" s="1"/>
  <c r="O262" i="1"/>
  <c r="L263" i="1"/>
  <c r="M263" i="1"/>
  <c r="N263" i="1"/>
  <c r="X263" i="1" s="1"/>
  <c r="Z263" i="1" s="1"/>
  <c r="O263" i="1"/>
  <c r="L264" i="1"/>
  <c r="M264" i="1"/>
  <c r="N264" i="1"/>
  <c r="X264" i="1" s="1"/>
  <c r="Z264" i="1" s="1"/>
  <c r="O264" i="1"/>
  <c r="L265" i="1"/>
  <c r="M265" i="1"/>
  <c r="N265" i="1"/>
  <c r="X265" i="1" s="1"/>
  <c r="Z265" i="1" s="1"/>
  <c r="O265" i="1"/>
  <c r="L266" i="1"/>
  <c r="M266" i="1"/>
  <c r="N266" i="1"/>
  <c r="X266" i="1" s="1"/>
  <c r="Z266" i="1" s="1"/>
  <c r="O266" i="1"/>
  <c r="L267" i="1"/>
  <c r="M267" i="1"/>
  <c r="N267" i="1"/>
  <c r="X267" i="1" s="1"/>
  <c r="Z267" i="1" s="1"/>
  <c r="O267" i="1"/>
  <c r="L268" i="1"/>
  <c r="M268" i="1"/>
  <c r="N268" i="1"/>
  <c r="X268" i="1" s="1"/>
  <c r="Z268" i="1" s="1"/>
  <c r="O268" i="1"/>
  <c r="L269" i="1"/>
  <c r="M269" i="1"/>
  <c r="N269" i="1"/>
  <c r="X269" i="1" s="1"/>
  <c r="Z269" i="1" s="1"/>
  <c r="O269" i="1"/>
  <c r="L270" i="1"/>
  <c r="M270" i="1"/>
  <c r="N270" i="1"/>
  <c r="X270" i="1" s="1"/>
  <c r="Z270" i="1" s="1"/>
  <c r="O270" i="1"/>
  <c r="L271" i="1"/>
  <c r="M271" i="1"/>
  <c r="N271" i="1"/>
  <c r="X271" i="1" s="1"/>
  <c r="Z271" i="1" s="1"/>
  <c r="O271" i="1"/>
  <c r="L272" i="1"/>
  <c r="M272" i="1"/>
  <c r="N272" i="1"/>
  <c r="X272" i="1" s="1"/>
  <c r="Z272" i="1" s="1"/>
  <c r="O272" i="1"/>
  <c r="L273" i="1"/>
  <c r="M273" i="1"/>
  <c r="N273" i="1"/>
  <c r="X273" i="1" s="1"/>
  <c r="Z273" i="1" s="1"/>
  <c r="O273" i="1"/>
  <c r="L274" i="1"/>
  <c r="M274" i="1"/>
  <c r="N274" i="1"/>
  <c r="X274" i="1" s="1"/>
  <c r="Z274" i="1" s="1"/>
  <c r="O274" i="1"/>
  <c r="L275" i="1"/>
  <c r="M275" i="1"/>
  <c r="N275" i="1"/>
  <c r="X275" i="1" s="1"/>
  <c r="Z275" i="1" s="1"/>
  <c r="O275" i="1"/>
  <c r="L276" i="1"/>
  <c r="M276" i="1"/>
  <c r="N276" i="1"/>
  <c r="X276" i="1" s="1"/>
  <c r="Z276" i="1" s="1"/>
  <c r="O276" i="1"/>
  <c r="L277" i="1"/>
  <c r="M277" i="1"/>
  <c r="N277" i="1"/>
  <c r="X277" i="1" s="1"/>
  <c r="Z277" i="1" s="1"/>
  <c r="O277" i="1"/>
  <c r="L278" i="1"/>
  <c r="M278" i="1"/>
  <c r="N278" i="1"/>
  <c r="X278" i="1" s="1"/>
  <c r="Z278" i="1" s="1"/>
  <c r="O278" i="1"/>
  <c r="L279" i="1"/>
  <c r="M279" i="1"/>
  <c r="N279" i="1"/>
  <c r="X279" i="1" s="1"/>
  <c r="Z279" i="1" s="1"/>
  <c r="O279" i="1"/>
  <c r="L280" i="1"/>
  <c r="M280" i="1"/>
  <c r="N280" i="1"/>
  <c r="X280" i="1" s="1"/>
  <c r="Z280" i="1" s="1"/>
  <c r="O280" i="1"/>
  <c r="L281" i="1"/>
  <c r="M281" i="1"/>
  <c r="N281" i="1"/>
  <c r="X281" i="1" s="1"/>
  <c r="Z281" i="1" s="1"/>
  <c r="O281" i="1"/>
  <c r="L282" i="1"/>
  <c r="M282" i="1"/>
  <c r="N282" i="1"/>
  <c r="X282" i="1" s="1"/>
  <c r="Z282" i="1" s="1"/>
  <c r="O282" i="1"/>
  <c r="L283" i="1"/>
  <c r="M283" i="1"/>
  <c r="N283" i="1"/>
  <c r="X283" i="1" s="1"/>
  <c r="Z283" i="1" s="1"/>
  <c r="O283" i="1"/>
  <c r="L284" i="1"/>
  <c r="M284" i="1"/>
  <c r="N284" i="1"/>
  <c r="X284" i="1" s="1"/>
  <c r="Z284" i="1" s="1"/>
  <c r="O284" i="1"/>
  <c r="L285" i="1"/>
  <c r="M285" i="1"/>
  <c r="N285" i="1"/>
  <c r="X285" i="1" s="1"/>
  <c r="Z285" i="1" s="1"/>
  <c r="O285" i="1"/>
  <c r="L286" i="1"/>
  <c r="M286" i="1"/>
  <c r="N286" i="1"/>
  <c r="X286" i="1" s="1"/>
  <c r="Z286" i="1" s="1"/>
  <c r="O286" i="1"/>
  <c r="L287" i="1"/>
  <c r="M287" i="1"/>
  <c r="N287" i="1"/>
  <c r="X287" i="1" s="1"/>
  <c r="Z287" i="1" s="1"/>
  <c r="O287" i="1"/>
  <c r="L288" i="1"/>
  <c r="M288" i="1"/>
  <c r="N288" i="1"/>
  <c r="X288" i="1" s="1"/>
  <c r="Z288" i="1" s="1"/>
  <c r="O288" i="1"/>
  <c r="L289" i="1"/>
  <c r="M289" i="1"/>
  <c r="N289" i="1"/>
  <c r="X289" i="1" s="1"/>
  <c r="Z289" i="1" s="1"/>
  <c r="O289" i="1"/>
  <c r="L290" i="1"/>
  <c r="M290" i="1"/>
  <c r="N290" i="1"/>
  <c r="X290" i="1" s="1"/>
  <c r="Z290" i="1" s="1"/>
  <c r="O290" i="1"/>
  <c r="L291" i="1"/>
  <c r="M291" i="1"/>
  <c r="N291" i="1"/>
  <c r="X291" i="1" s="1"/>
  <c r="Z291" i="1" s="1"/>
  <c r="O291" i="1"/>
  <c r="L292" i="1"/>
  <c r="M292" i="1"/>
  <c r="N292" i="1"/>
  <c r="X292" i="1" s="1"/>
  <c r="Z292" i="1" s="1"/>
  <c r="O292" i="1"/>
  <c r="L293" i="1"/>
  <c r="M293" i="1"/>
  <c r="N293" i="1"/>
  <c r="X293" i="1" s="1"/>
  <c r="Z293" i="1" s="1"/>
  <c r="O293" i="1"/>
  <c r="L294" i="1"/>
  <c r="M294" i="1"/>
  <c r="N294" i="1"/>
  <c r="X294" i="1" s="1"/>
  <c r="Z294" i="1" s="1"/>
  <c r="O294" i="1"/>
  <c r="L295" i="1"/>
  <c r="M295" i="1"/>
  <c r="N295" i="1"/>
  <c r="X295" i="1" s="1"/>
  <c r="Z295" i="1" s="1"/>
  <c r="O295" i="1"/>
  <c r="L296" i="1"/>
  <c r="M296" i="1"/>
  <c r="N296" i="1"/>
  <c r="X296" i="1" s="1"/>
  <c r="Z296" i="1" s="1"/>
  <c r="O296" i="1"/>
  <c r="L297" i="1"/>
  <c r="M297" i="1"/>
  <c r="N297" i="1"/>
  <c r="X297" i="1" s="1"/>
  <c r="Z297" i="1" s="1"/>
  <c r="O297" i="1"/>
  <c r="L298" i="1"/>
  <c r="M298" i="1"/>
  <c r="N298" i="1"/>
  <c r="X298" i="1" s="1"/>
  <c r="Z298" i="1" s="1"/>
  <c r="O298" i="1"/>
  <c r="L299" i="1"/>
  <c r="M299" i="1"/>
  <c r="N299" i="1"/>
  <c r="X299" i="1" s="1"/>
  <c r="Z299" i="1" s="1"/>
  <c r="O299" i="1"/>
  <c r="L300" i="1"/>
  <c r="M300" i="1"/>
  <c r="N300" i="1"/>
  <c r="X300" i="1" s="1"/>
  <c r="Z300" i="1" s="1"/>
  <c r="O300" i="1"/>
  <c r="L301" i="1"/>
  <c r="M301" i="1"/>
  <c r="N301" i="1"/>
  <c r="X301" i="1" s="1"/>
  <c r="Z301" i="1" s="1"/>
  <c r="O301" i="1"/>
  <c r="L302" i="1"/>
  <c r="M302" i="1"/>
  <c r="N302" i="1"/>
  <c r="X302" i="1" s="1"/>
  <c r="Z302" i="1" s="1"/>
  <c r="O302" i="1"/>
  <c r="L303" i="1"/>
  <c r="M303" i="1"/>
  <c r="N303" i="1"/>
  <c r="X303" i="1" s="1"/>
  <c r="Z303" i="1" s="1"/>
  <c r="O303" i="1"/>
  <c r="L304" i="1"/>
  <c r="M304" i="1"/>
  <c r="N304" i="1"/>
  <c r="X304" i="1" s="1"/>
  <c r="Z304" i="1" s="1"/>
  <c r="O304" i="1"/>
  <c r="L305" i="1"/>
  <c r="M305" i="1"/>
  <c r="N305" i="1"/>
  <c r="X305" i="1" s="1"/>
  <c r="Z305" i="1" s="1"/>
  <c r="O305" i="1"/>
  <c r="L306" i="1"/>
  <c r="M306" i="1"/>
  <c r="N306" i="1"/>
  <c r="X306" i="1" s="1"/>
  <c r="Z306" i="1" s="1"/>
  <c r="O306" i="1"/>
  <c r="L307" i="1"/>
  <c r="M307" i="1"/>
  <c r="N307" i="1"/>
  <c r="X307" i="1" s="1"/>
  <c r="Z307" i="1" s="1"/>
  <c r="O307" i="1"/>
  <c r="L308" i="1"/>
  <c r="M308" i="1"/>
  <c r="N308" i="1"/>
  <c r="X308" i="1" s="1"/>
  <c r="Z308" i="1" s="1"/>
  <c r="O308" i="1"/>
  <c r="L309" i="1"/>
  <c r="M309" i="1"/>
  <c r="N309" i="1"/>
  <c r="X309" i="1" s="1"/>
  <c r="Z309" i="1" s="1"/>
  <c r="O309" i="1"/>
  <c r="L310" i="1"/>
  <c r="M310" i="1"/>
  <c r="N310" i="1"/>
  <c r="X310" i="1" s="1"/>
  <c r="Z310" i="1" s="1"/>
  <c r="O310" i="1"/>
  <c r="L311" i="1"/>
  <c r="M311" i="1"/>
  <c r="N311" i="1"/>
  <c r="X311" i="1" s="1"/>
  <c r="Z311" i="1" s="1"/>
  <c r="O311" i="1"/>
  <c r="L312" i="1"/>
  <c r="M312" i="1"/>
  <c r="N312" i="1"/>
  <c r="X312" i="1" s="1"/>
  <c r="Z312" i="1" s="1"/>
  <c r="O312" i="1"/>
  <c r="L313" i="1"/>
  <c r="M313" i="1"/>
  <c r="N313" i="1"/>
  <c r="X313" i="1" s="1"/>
  <c r="Z313" i="1" s="1"/>
  <c r="O313" i="1"/>
  <c r="L314" i="1"/>
  <c r="M314" i="1"/>
  <c r="N314" i="1"/>
  <c r="X314" i="1" s="1"/>
  <c r="Z314" i="1" s="1"/>
  <c r="O314" i="1"/>
  <c r="L315" i="1"/>
  <c r="M315" i="1"/>
  <c r="N315" i="1"/>
  <c r="X315" i="1" s="1"/>
  <c r="Z315" i="1" s="1"/>
  <c r="O315" i="1"/>
  <c r="L316" i="1"/>
  <c r="M316" i="1"/>
  <c r="N316" i="1"/>
  <c r="X316" i="1" s="1"/>
  <c r="Z316" i="1" s="1"/>
  <c r="O316" i="1"/>
  <c r="L317" i="1"/>
  <c r="M317" i="1"/>
  <c r="N317" i="1"/>
  <c r="X317" i="1" s="1"/>
  <c r="Z317" i="1" s="1"/>
  <c r="O317" i="1"/>
  <c r="L318" i="1"/>
  <c r="M318" i="1"/>
  <c r="N318" i="1"/>
  <c r="X318" i="1" s="1"/>
  <c r="Z318" i="1" s="1"/>
  <c r="O318" i="1"/>
  <c r="L319" i="1"/>
  <c r="M319" i="1"/>
  <c r="N319" i="1"/>
  <c r="X319" i="1" s="1"/>
  <c r="Z319" i="1" s="1"/>
  <c r="O319" i="1"/>
  <c r="L320" i="1"/>
  <c r="M320" i="1"/>
  <c r="N320" i="1"/>
  <c r="X320" i="1" s="1"/>
  <c r="Z320" i="1" s="1"/>
  <c r="O320" i="1"/>
  <c r="L321" i="1"/>
  <c r="M321" i="1"/>
  <c r="N321" i="1"/>
  <c r="X321" i="1" s="1"/>
  <c r="Z321" i="1" s="1"/>
  <c r="O321" i="1"/>
  <c r="L322" i="1"/>
  <c r="M322" i="1"/>
  <c r="N322" i="1"/>
  <c r="X322" i="1" s="1"/>
  <c r="Z322" i="1" s="1"/>
  <c r="O322" i="1"/>
  <c r="L323" i="1"/>
  <c r="M323" i="1"/>
  <c r="N323" i="1"/>
  <c r="X323" i="1" s="1"/>
  <c r="Z323" i="1" s="1"/>
  <c r="O323" i="1"/>
  <c r="L324" i="1"/>
  <c r="M324" i="1"/>
  <c r="N324" i="1"/>
  <c r="X324" i="1" s="1"/>
  <c r="Z324" i="1" s="1"/>
  <c r="O324" i="1"/>
  <c r="L325" i="1"/>
  <c r="M325" i="1"/>
  <c r="N325" i="1"/>
  <c r="X325" i="1" s="1"/>
  <c r="Z325" i="1" s="1"/>
  <c r="O325" i="1"/>
  <c r="L326" i="1"/>
  <c r="M326" i="1"/>
  <c r="N326" i="1"/>
  <c r="X326" i="1" s="1"/>
  <c r="Z326" i="1" s="1"/>
  <c r="O326" i="1"/>
  <c r="L327" i="1"/>
  <c r="M327" i="1"/>
  <c r="N327" i="1"/>
  <c r="X327" i="1" s="1"/>
  <c r="Z327" i="1" s="1"/>
  <c r="O327" i="1"/>
  <c r="L328" i="1"/>
  <c r="M328" i="1"/>
  <c r="N328" i="1"/>
  <c r="X328" i="1" s="1"/>
  <c r="Z328" i="1" s="1"/>
  <c r="O328" i="1"/>
  <c r="L329" i="1"/>
  <c r="M329" i="1"/>
  <c r="N329" i="1"/>
  <c r="X329" i="1" s="1"/>
  <c r="Z329" i="1" s="1"/>
  <c r="O329" i="1"/>
  <c r="L330" i="1"/>
  <c r="M330" i="1"/>
  <c r="N330" i="1"/>
  <c r="X330" i="1" s="1"/>
  <c r="Z330" i="1" s="1"/>
  <c r="O330" i="1"/>
  <c r="L331" i="1"/>
  <c r="M331" i="1"/>
  <c r="N331" i="1"/>
  <c r="X331" i="1" s="1"/>
  <c r="Z331" i="1" s="1"/>
  <c r="O331" i="1"/>
  <c r="L332" i="1"/>
  <c r="M332" i="1"/>
  <c r="N332" i="1"/>
  <c r="X332" i="1" s="1"/>
  <c r="Z332" i="1" s="1"/>
  <c r="O332" i="1"/>
  <c r="L333" i="1"/>
  <c r="M333" i="1"/>
  <c r="N333" i="1"/>
  <c r="X333" i="1" s="1"/>
  <c r="Z333" i="1" s="1"/>
  <c r="O333" i="1"/>
  <c r="L334" i="1"/>
  <c r="M334" i="1"/>
  <c r="N334" i="1"/>
  <c r="X334" i="1" s="1"/>
  <c r="Z334" i="1" s="1"/>
  <c r="O334" i="1"/>
  <c r="L335" i="1"/>
  <c r="M335" i="1"/>
  <c r="N335" i="1"/>
  <c r="X335" i="1" s="1"/>
  <c r="Z335" i="1" s="1"/>
  <c r="O335" i="1"/>
  <c r="L336" i="1"/>
  <c r="M336" i="1"/>
  <c r="N336" i="1"/>
  <c r="X336" i="1" s="1"/>
  <c r="Z336" i="1" s="1"/>
  <c r="O336" i="1"/>
  <c r="L337" i="1"/>
  <c r="M337" i="1"/>
  <c r="N337" i="1"/>
  <c r="X337" i="1" s="1"/>
  <c r="Z337" i="1" s="1"/>
  <c r="O337" i="1"/>
  <c r="L338" i="1"/>
  <c r="M338" i="1"/>
  <c r="N338" i="1"/>
  <c r="X338" i="1" s="1"/>
  <c r="Z338" i="1" s="1"/>
  <c r="O338" i="1"/>
  <c r="L339" i="1"/>
  <c r="M339" i="1"/>
  <c r="N339" i="1"/>
  <c r="X339" i="1" s="1"/>
  <c r="Z339" i="1" s="1"/>
  <c r="O339" i="1"/>
  <c r="L340" i="1"/>
  <c r="M340" i="1"/>
  <c r="N340" i="1"/>
  <c r="X340" i="1" s="1"/>
  <c r="Z340" i="1" s="1"/>
  <c r="O340" i="1"/>
  <c r="L341" i="1"/>
  <c r="M341" i="1"/>
  <c r="N341" i="1"/>
  <c r="X341" i="1" s="1"/>
  <c r="Z341" i="1" s="1"/>
  <c r="O341" i="1"/>
  <c r="L342" i="1"/>
  <c r="M342" i="1"/>
  <c r="N342" i="1"/>
  <c r="X342" i="1" s="1"/>
  <c r="Z342" i="1" s="1"/>
  <c r="O342" i="1"/>
  <c r="L343" i="1"/>
  <c r="M343" i="1"/>
  <c r="N343" i="1"/>
  <c r="X343" i="1" s="1"/>
  <c r="Z343" i="1" s="1"/>
  <c r="O343" i="1"/>
  <c r="L344" i="1"/>
  <c r="M344" i="1"/>
  <c r="N344" i="1"/>
  <c r="X344" i="1" s="1"/>
  <c r="Z344" i="1" s="1"/>
  <c r="O344" i="1"/>
  <c r="L345" i="1"/>
  <c r="M345" i="1"/>
  <c r="N345" i="1"/>
  <c r="X345" i="1" s="1"/>
  <c r="Z345" i="1" s="1"/>
  <c r="O345" i="1"/>
  <c r="L346" i="1"/>
  <c r="M346" i="1"/>
  <c r="N346" i="1"/>
  <c r="X346" i="1" s="1"/>
  <c r="Z346" i="1" s="1"/>
  <c r="O346" i="1"/>
  <c r="L347" i="1"/>
  <c r="M347" i="1"/>
  <c r="N347" i="1"/>
  <c r="X347" i="1" s="1"/>
  <c r="Z347" i="1" s="1"/>
  <c r="O347" i="1"/>
  <c r="L348" i="1"/>
  <c r="M348" i="1"/>
  <c r="N348" i="1"/>
  <c r="X348" i="1" s="1"/>
  <c r="Z348" i="1" s="1"/>
  <c r="O348" i="1"/>
  <c r="L349" i="1"/>
  <c r="M349" i="1"/>
  <c r="N349" i="1"/>
  <c r="X349" i="1" s="1"/>
  <c r="Z349" i="1" s="1"/>
  <c r="O349" i="1"/>
  <c r="L350" i="1"/>
  <c r="M350" i="1"/>
  <c r="N350" i="1"/>
  <c r="X350" i="1" s="1"/>
  <c r="Z350" i="1" s="1"/>
  <c r="O350" i="1"/>
  <c r="L351" i="1"/>
  <c r="M351" i="1"/>
  <c r="N351" i="1"/>
  <c r="X351" i="1" s="1"/>
  <c r="Z351" i="1" s="1"/>
  <c r="O351" i="1"/>
  <c r="L352" i="1"/>
  <c r="M352" i="1"/>
  <c r="N352" i="1"/>
  <c r="X352" i="1" s="1"/>
  <c r="Z352" i="1" s="1"/>
  <c r="O352" i="1"/>
  <c r="L353" i="1"/>
  <c r="M353" i="1"/>
  <c r="N353" i="1"/>
  <c r="X353" i="1" s="1"/>
  <c r="Z353" i="1" s="1"/>
  <c r="O353" i="1"/>
  <c r="L354" i="1"/>
  <c r="M354" i="1"/>
  <c r="N354" i="1"/>
  <c r="X354" i="1" s="1"/>
  <c r="Z354" i="1" s="1"/>
  <c r="O354" i="1"/>
  <c r="L355" i="1"/>
  <c r="M355" i="1"/>
  <c r="N355" i="1"/>
  <c r="X355" i="1" s="1"/>
  <c r="Z355" i="1" s="1"/>
  <c r="O355" i="1"/>
  <c r="L356" i="1"/>
  <c r="M356" i="1"/>
  <c r="N356" i="1"/>
  <c r="X356" i="1" s="1"/>
  <c r="Z356" i="1" s="1"/>
  <c r="O356" i="1"/>
  <c r="L357" i="1"/>
  <c r="M357" i="1"/>
  <c r="N357" i="1"/>
  <c r="X357" i="1" s="1"/>
  <c r="Z357" i="1" s="1"/>
  <c r="O357" i="1"/>
  <c r="L358" i="1"/>
  <c r="M358" i="1"/>
  <c r="N358" i="1"/>
  <c r="X358" i="1" s="1"/>
  <c r="Z358" i="1" s="1"/>
  <c r="O358" i="1"/>
  <c r="L359" i="1"/>
  <c r="M359" i="1"/>
  <c r="N359" i="1"/>
  <c r="X359" i="1" s="1"/>
  <c r="Z359" i="1" s="1"/>
  <c r="O359" i="1"/>
  <c r="L360" i="1"/>
  <c r="M360" i="1"/>
  <c r="N360" i="1"/>
  <c r="X360" i="1" s="1"/>
  <c r="Z360" i="1" s="1"/>
  <c r="O360" i="1"/>
  <c r="L361" i="1"/>
  <c r="M361" i="1"/>
  <c r="N361" i="1"/>
  <c r="X361" i="1" s="1"/>
  <c r="Z361" i="1" s="1"/>
  <c r="O361" i="1"/>
  <c r="L362" i="1"/>
  <c r="M362" i="1"/>
  <c r="N362" i="1"/>
  <c r="X362" i="1" s="1"/>
  <c r="Z362" i="1" s="1"/>
  <c r="O362" i="1"/>
  <c r="L363" i="1"/>
  <c r="M363" i="1"/>
  <c r="N363" i="1"/>
  <c r="X363" i="1" s="1"/>
  <c r="Z363" i="1" s="1"/>
  <c r="O363" i="1"/>
  <c r="L364" i="1"/>
  <c r="M364" i="1"/>
  <c r="N364" i="1"/>
  <c r="X364" i="1" s="1"/>
  <c r="Z364" i="1" s="1"/>
  <c r="O364" i="1"/>
  <c r="L365" i="1"/>
  <c r="M365" i="1"/>
  <c r="N365" i="1"/>
  <c r="X365" i="1" s="1"/>
  <c r="Z365" i="1" s="1"/>
  <c r="O365" i="1"/>
  <c r="L366" i="1"/>
  <c r="M366" i="1"/>
  <c r="N366" i="1"/>
  <c r="X366" i="1" s="1"/>
  <c r="Z366" i="1" s="1"/>
  <c r="O366" i="1"/>
  <c r="L367" i="1"/>
  <c r="M367" i="1"/>
  <c r="N367" i="1"/>
  <c r="X367" i="1" s="1"/>
  <c r="Z367" i="1" s="1"/>
  <c r="O367" i="1"/>
  <c r="L368" i="1"/>
  <c r="M368" i="1"/>
  <c r="N368" i="1"/>
  <c r="X368" i="1" s="1"/>
  <c r="Z368" i="1" s="1"/>
  <c r="O368" i="1"/>
  <c r="L369" i="1"/>
  <c r="M369" i="1"/>
  <c r="N369" i="1"/>
  <c r="X369" i="1" s="1"/>
  <c r="Z369" i="1" s="1"/>
  <c r="O369" i="1"/>
  <c r="L370" i="1"/>
  <c r="M370" i="1"/>
  <c r="N370" i="1"/>
  <c r="X370" i="1" s="1"/>
  <c r="Z370" i="1" s="1"/>
  <c r="O370" i="1"/>
  <c r="L371" i="1"/>
  <c r="M371" i="1"/>
  <c r="N371" i="1"/>
  <c r="X371" i="1" s="1"/>
  <c r="Z371" i="1" s="1"/>
  <c r="O371" i="1"/>
  <c r="L372" i="1"/>
  <c r="M372" i="1"/>
  <c r="N372" i="1"/>
  <c r="X372" i="1" s="1"/>
  <c r="Z372" i="1" s="1"/>
  <c r="O372" i="1"/>
  <c r="L373" i="1"/>
  <c r="M373" i="1"/>
  <c r="N373" i="1"/>
  <c r="X373" i="1" s="1"/>
  <c r="Z373" i="1" s="1"/>
  <c r="O373" i="1"/>
  <c r="L374" i="1"/>
  <c r="M374" i="1"/>
  <c r="N374" i="1"/>
  <c r="X374" i="1" s="1"/>
  <c r="Z374" i="1" s="1"/>
  <c r="O374" i="1"/>
  <c r="L375" i="1"/>
  <c r="M375" i="1"/>
  <c r="N375" i="1"/>
  <c r="X375" i="1" s="1"/>
  <c r="Z375" i="1" s="1"/>
  <c r="O375" i="1"/>
  <c r="L376" i="1"/>
  <c r="M376" i="1"/>
  <c r="N376" i="1"/>
  <c r="X376" i="1" s="1"/>
  <c r="Z376" i="1" s="1"/>
  <c r="O376" i="1"/>
  <c r="L377" i="1"/>
  <c r="M377" i="1"/>
  <c r="N377" i="1"/>
  <c r="X377" i="1" s="1"/>
  <c r="Z377" i="1" s="1"/>
  <c r="O377" i="1"/>
  <c r="L378" i="1"/>
  <c r="M378" i="1"/>
  <c r="N378" i="1"/>
  <c r="X378" i="1" s="1"/>
  <c r="Z378" i="1" s="1"/>
  <c r="O378" i="1"/>
  <c r="L379" i="1"/>
  <c r="M379" i="1"/>
  <c r="N379" i="1"/>
  <c r="X379" i="1" s="1"/>
  <c r="Z379" i="1" s="1"/>
  <c r="O379" i="1"/>
  <c r="L380" i="1"/>
  <c r="M380" i="1"/>
  <c r="N380" i="1"/>
  <c r="X380" i="1" s="1"/>
  <c r="Z380" i="1" s="1"/>
  <c r="O380" i="1"/>
  <c r="L381" i="1"/>
  <c r="M381" i="1"/>
  <c r="N381" i="1"/>
  <c r="X381" i="1" s="1"/>
  <c r="Z381" i="1" s="1"/>
  <c r="O381" i="1"/>
  <c r="L382" i="1"/>
  <c r="M382" i="1"/>
  <c r="N382" i="1"/>
  <c r="X382" i="1" s="1"/>
  <c r="Z382" i="1" s="1"/>
  <c r="O382" i="1"/>
  <c r="L383" i="1"/>
  <c r="M383" i="1"/>
  <c r="N383" i="1"/>
  <c r="X383" i="1" s="1"/>
  <c r="Z383" i="1" s="1"/>
  <c r="O383" i="1"/>
  <c r="L384" i="1"/>
  <c r="M384" i="1"/>
  <c r="N384" i="1"/>
  <c r="X384" i="1" s="1"/>
  <c r="Z384" i="1" s="1"/>
  <c r="O384" i="1"/>
  <c r="L385" i="1"/>
  <c r="M385" i="1"/>
  <c r="N385" i="1"/>
  <c r="X385" i="1" s="1"/>
  <c r="Z385" i="1" s="1"/>
  <c r="O385" i="1"/>
  <c r="L386" i="1"/>
  <c r="M386" i="1"/>
  <c r="N386" i="1"/>
  <c r="X386" i="1" s="1"/>
  <c r="Z386" i="1" s="1"/>
  <c r="O386" i="1"/>
  <c r="L387" i="1"/>
  <c r="M387" i="1"/>
  <c r="N387" i="1"/>
  <c r="X387" i="1" s="1"/>
  <c r="Z387" i="1" s="1"/>
  <c r="O387" i="1"/>
  <c r="L388" i="1"/>
  <c r="M388" i="1"/>
  <c r="N388" i="1"/>
  <c r="X388" i="1" s="1"/>
  <c r="Z388" i="1" s="1"/>
  <c r="O388" i="1"/>
  <c r="L389" i="1"/>
  <c r="M389" i="1"/>
  <c r="N389" i="1"/>
  <c r="X389" i="1" s="1"/>
  <c r="Z389" i="1" s="1"/>
  <c r="O389" i="1"/>
  <c r="L390" i="1"/>
  <c r="M390" i="1"/>
  <c r="N390" i="1"/>
  <c r="X390" i="1" s="1"/>
  <c r="Z390" i="1" s="1"/>
  <c r="O390" i="1"/>
  <c r="L391" i="1"/>
  <c r="M391" i="1"/>
  <c r="N391" i="1"/>
  <c r="X391" i="1" s="1"/>
  <c r="Z391" i="1" s="1"/>
  <c r="O391" i="1"/>
  <c r="L392" i="1"/>
  <c r="M392" i="1"/>
  <c r="N392" i="1"/>
  <c r="X392" i="1" s="1"/>
  <c r="Z392" i="1" s="1"/>
  <c r="O392" i="1"/>
  <c r="L393" i="1"/>
  <c r="M393" i="1"/>
  <c r="N393" i="1"/>
  <c r="X393" i="1" s="1"/>
  <c r="Z393" i="1" s="1"/>
  <c r="O393" i="1"/>
  <c r="L394" i="1"/>
  <c r="M394" i="1"/>
  <c r="N394" i="1"/>
  <c r="X394" i="1" s="1"/>
  <c r="Z394" i="1" s="1"/>
  <c r="O394" i="1"/>
  <c r="L395" i="1"/>
  <c r="M395" i="1"/>
  <c r="N395" i="1"/>
  <c r="X395" i="1" s="1"/>
  <c r="Z395" i="1" s="1"/>
  <c r="O395" i="1"/>
  <c r="L396" i="1"/>
  <c r="M396" i="1"/>
  <c r="N396" i="1"/>
  <c r="X396" i="1" s="1"/>
  <c r="Z396" i="1" s="1"/>
  <c r="O396" i="1"/>
  <c r="L397" i="1"/>
  <c r="M397" i="1"/>
  <c r="N397" i="1"/>
  <c r="X397" i="1" s="1"/>
  <c r="Z397" i="1" s="1"/>
  <c r="O397" i="1"/>
  <c r="L398" i="1"/>
  <c r="M398" i="1"/>
  <c r="N398" i="1"/>
  <c r="X398" i="1" s="1"/>
  <c r="Z398" i="1" s="1"/>
  <c r="O398" i="1"/>
  <c r="L399" i="1"/>
  <c r="M399" i="1"/>
  <c r="N399" i="1"/>
  <c r="X399" i="1" s="1"/>
  <c r="Z399" i="1" s="1"/>
  <c r="O399" i="1"/>
  <c r="L400" i="1"/>
  <c r="M400" i="1"/>
  <c r="N400" i="1"/>
  <c r="X400" i="1" s="1"/>
  <c r="Z400" i="1" s="1"/>
  <c r="O400" i="1"/>
  <c r="L401" i="1"/>
  <c r="M401" i="1"/>
  <c r="N401" i="1"/>
  <c r="X401" i="1" s="1"/>
  <c r="Z401" i="1" s="1"/>
  <c r="O401" i="1"/>
  <c r="L402" i="1"/>
  <c r="M402" i="1"/>
  <c r="N402" i="1"/>
  <c r="X402" i="1" s="1"/>
  <c r="Z402" i="1" s="1"/>
  <c r="O402" i="1"/>
  <c r="L403" i="1"/>
  <c r="M403" i="1"/>
  <c r="N403" i="1"/>
  <c r="X403" i="1" s="1"/>
  <c r="Z403" i="1" s="1"/>
  <c r="O403" i="1"/>
  <c r="L404" i="1"/>
  <c r="M404" i="1"/>
  <c r="N404" i="1"/>
  <c r="X404" i="1" s="1"/>
  <c r="Z404" i="1" s="1"/>
  <c r="O404" i="1"/>
  <c r="L405" i="1"/>
  <c r="M405" i="1"/>
  <c r="N405" i="1"/>
  <c r="X405" i="1" s="1"/>
  <c r="Z405" i="1" s="1"/>
  <c r="O405" i="1"/>
  <c r="L406" i="1"/>
  <c r="M406" i="1"/>
  <c r="N406" i="1"/>
  <c r="X406" i="1" s="1"/>
  <c r="Z406" i="1" s="1"/>
  <c r="O406" i="1"/>
  <c r="L407" i="1"/>
  <c r="M407" i="1"/>
  <c r="N407" i="1"/>
  <c r="X407" i="1" s="1"/>
  <c r="Z407" i="1" s="1"/>
  <c r="O407" i="1"/>
  <c r="L408" i="1"/>
  <c r="M408" i="1"/>
  <c r="N408" i="1"/>
  <c r="X408" i="1" s="1"/>
  <c r="Z408" i="1" s="1"/>
  <c r="O408" i="1"/>
  <c r="L409" i="1"/>
  <c r="M409" i="1"/>
  <c r="N409" i="1"/>
  <c r="X409" i="1" s="1"/>
  <c r="Z409" i="1" s="1"/>
  <c r="O409" i="1"/>
  <c r="L410" i="1"/>
  <c r="M410" i="1"/>
  <c r="N410" i="1"/>
  <c r="X410" i="1" s="1"/>
  <c r="Z410" i="1" s="1"/>
  <c r="O410" i="1"/>
  <c r="L411" i="1"/>
  <c r="M411" i="1"/>
  <c r="N411" i="1"/>
  <c r="X411" i="1" s="1"/>
  <c r="Z411" i="1" s="1"/>
  <c r="O411" i="1"/>
  <c r="L412" i="1"/>
  <c r="M412" i="1"/>
  <c r="N412" i="1"/>
  <c r="X412" i="1" s="1"/>
  <c r="Z412" i="1" s="1"/>
  <c r="O412" i="1"/>
  <c r="L413" i="1"/>
  <c r="M413" i="1"/>
  <c r="N413" i="1"/>
  <c r="X413" i="1" s="1"/>
  <c r="Z413" i="1" s="1"/>
  <c r="O413" i="1"/>
  <c r="L414" i="1"/>
  <c r="M414" i="1"/>
  <c r="N414" i="1"/>
  <c r="X414" i="1" s="1"/>
  <c r="Z414" i="1" s="1"/>
  <c r="O414" i="1"/>
  <c r="L415" i="1"/>
  <c r="M415" i="1"/>
  <c r="N415" i="1"/>
  <c r="X415" i="1" s="1"/>
  <c r="Z415" i="1" s="1"/>
  <c r="O415" i="1"/>
  <c r="L416" i="1"/>
  <c r="M416" i="1"/>
  <c r="N416" i="1"/>
  <c r="X416" i="1" s="1"/>
  <c r="Z416" i="1" s="1"/>
  <c r="O416" i="1"/>
  <c r="L417" i="1"/>
  <c r="M417" i="1"/>
  <c r="N417" i="1"/>
  <c r="X417" i="1" s="1"/>
  <c r="Z417" i="1" s="1"/>
  <c r="O417" i="1"/>
  <c r="L418" i="1"/>
  <c r="M418" i="1"/>
  <c r="N418" i="1"/>
  <c r="X418" i="1" s="1"/>
  <c r="Z418" i="1" s="1"/>
  <c r="O418" i="1"/>
  <c r="L419" i="1"/>
  <c r="M419" i="1"/>
  <c r="N419" i="1"/>
  <c r="X419" i="1" s="1"/>
  <c r="Z419" i="1" s="1"/>
  <c r="O419" i="1"/>
  <c r="L420" i="1"/>
  <c r="M420" i="1"/>
  <c r="N420" i="1"/>
  <c r="X420" i="1" s="1"/>
  <c r="Z420" i="1" s="1"/>
  <c r="O420" i="1"/>
  <c r="L421" i="1"/>
  <c r="M421" i="1"/>
  <c r="N421" i="1"/>
  <c r="X421" i="1" s="1"/>
  <c r="Z421" i="1" s="1"/>
  <c r="O421" i="1"/>
  <c r="L422" i="1"/>
  <c r="M422" i="1"/>
  <c r="N422" i="1"/>
  <c r="X422" i="1" s="1"/>
  <c r="Z422" i="1" s="1"/>
  <c r="O422" i="1"/>
  <c r="L423" i="1"/>
  <c r="M423" i="1"/>
  <c r="N423" i="1"/>
  <c r="X423" i="1" s="1"/>
  <c r="Z423" i="1" s="1"/>
  <c r="O423" i="1"/>
  <c r="L424" i="1"/>
  <c r="M424" i="1"/>
  <c r="N424" i="1"/>
  <c r="X424" i="1" s="1"/>
  <c r="Z424" i="1" s="1"/>
  <c r="O424" i="1"/>
  <c r="L425" i="1"/>
  <c r="M425" i="1"/>
  <c r="N425" i="1"/>
  <c r="X425" i="1" s="1"/>
  <c r="Z425" i="1" s="1"/>
  <c r="O425" i="1"/>
  <c r="L426" i="1"/>
  <c r="M426" i="1"/>
  <c r="N426" i="1"/>
  <c r="X426" i="1" s="1"/>
  <c r="Z426" i="1" s="1"/>
  <c r="O426" i="1"/>
  <c r="L427" i="1"/>
  <c r="M427" i="1"/>
  <c r="N427" i="1"/>
  <c r="X427" i="1" s="1"/>
  <c r="Z427" i="1" s="1"/>
  <c r="O427" i="1"/>
  <c r="L428" i="1"/>
  <c r="M428" i="1"/>
  <c r="N428" i="1"/>
  <c r="X428" i="1" s="1"/>
  <c r="Z428" i="1" s="1"/>
  <c r="O428" i="1"/>
  <c r="L429" i="1"/>
  <c r="M429" i="1"/>
  <c r="N429" i="1"/>
  <c r="X429" i="1" s="1"/>
  <c r="Z429" i="1" s="1"/>
  <c r="O429" i="1"/>
  <c r="L430" i="1"/>
  <c r="M430" i="1"/>
  <c r="N430" i="1"/>
  <c r="X430" i="1" s="1"/>
  <c r="Z430" i="1" s="1"/>
  <c r="O430" i="1"/>
  <c r="L431" i="1"/>
  <c r="M431" i="1"/>
  <c r="N431" i="1"/>
  <c r="X431" i="1" s="1"/>
  <c r="Z431" i="1" s="1"/>
  <c r="O431" i="1"/>
  <c r="L432" i="1"/>
  <c r="M432" i="1"/>
  <c r="N432" i="1"/>
  <c r="X432" i="1" s="1"/>
  <c r="Z432" i="1" s="1"/>
  <c r="O432" i="1"/>
  <c r="L433" i="1"/>
  <c r="M433" i="1"/>
  <c r="N433" i="1"/>
  <c r="X433" i="1" s="1"/>
  <c r="Z433" i="1" s="1"/>
  <c r="O433" i="1"/>
  <c r="L434" i="1"/>
  <c r="M434" i="1"/>
  <c r="N434" i="1"/>
  <c r="X434" i="1" s="1"/>
  <c r="Z434" i="1" s="1"/>
  <c r="O434" i="1"/>
  <c r="L435" i="1"/>
  <c r="M435" i="1"/>
  <c r="N435" i="1"/>
  <c r="X435" i="1" s="1"/>
  <c r="Z435" i="1" s="1"/>
  <c r="O435" i="1"/>
  <c r="L436" i="1"/>
  <c r="M436" i="1"/>
  <c r="N436" i="1"/>
  <c r="X436" i="1" s="1"/>
  <c r="Z436" i="1" s="1"/>
  <c r="O436" i="1"/>
  <c r="L437" i="1"/>
  <c r="M437" i="1"/>
  <c r="N437" i="1"/>
  <c r="X437" i="1" s="1"/>
  <c r="Z437" i="1" s="1"/>
  <c r="O437" i="1"/>
  <c r="L438" i="1"/>
  <c r="M438" i="1"/>
  <c r="N438" i="1"/>
  <c r="X438" i="1" s="1"/>
  <c r="Z438" i="1" s="1"/>
  <c r="O438" i="1"/>
  <c r="L439" i="1"/>
  <c r="M439" i="1"/>
  <c r="N439" i="1"/>
  <c r="X439" i="1" s="1"/>
  <c r="Z439" i="1" s="1"/>
  <c r="O439" i="1"/>
  <c r="L440" i="1"/>
  <c r="M440" i="1"/>
  <c r="N440" i="1"/>
  <c r="X440" i="1" s="1"/>
  <c r="Z440" i="1" s="1"/>
  <c r="O440" i="1"/>
  <c r="L441" i="1"/>
  <c r="M441" i="1"/>
  <c r="N441" i="1"/>
  <c r="X441" i="1" s="1"/>
  <c r="Z441" i="1" s="1"/>
  <c r="O441" i="1"/>
  <c r="L442" i="1"/>
  <c r="M442" i="1"/>
  <c r="N442" i="1"/>
  <c r="X442" i="1" s="1"/>
  <c r="Z442" i="1" s="1"/>
  <c r="O442" i="1"/>
  <c r="L443" i="1"/>
  <c r="M443" i="1"/>
  <c r="N443" i="1"/>
  <c r="X443" i="1" s="1"/>
  <c r="Z443" i="1" s="1"/>
  <c r="O443" i="1"/>
  <c r="L444" i="1"/>
  <c r="M444" i="1"/>
  <c r="N444" i="1"/>
  <c r="X444" i="1" s="1"/>
  <c r="Z444" i="1" s="1"/>
  <c r="O444" i="1"/>
  <c r="L445" i="1"/>
  <c r="M445" i="1"/>
  <c r="N445" i="1"/>
  <c r="X445" i="1" s="1"/>
  <c r="Z445" i="1" s="1"/>
  <c r="O445" i="1"/>
  <c r="L446" i="1"/>
  <c r="M446" i="1"/>
  <c r="N446" i="1"/>
  <c r="X446" i="1" s="1"/>
  <c r="Z446" i="1" s="1"/>
  <c r="O446" i="1"/>
  <c r="L447" i="1"/>
  <c r="M447" i="1"/>
  <c r="N447" i="1"/>
  <c r="X447" i="1" s="1"/>
  <c r="Z447" i="1" s="1"/>
  <c r="O447" i="1"/>
  <c r="L448" i="1"/>
  <c r="M448" i="1"/>
  <c r="N448" i="1"/>
  <c r="X448" i="1" s="1"/>
  <c r="Z448" i="1" s="1"/>
  <c r="O448" i="1"/>
  <c r="L449" i="1"/>
  <c r="M449" i="1"/>
  <c r="N449" i="1"/>
  <c r="X449" i="1" s="1"/>
  <c r="Z449" i="1" s="1"/>
  <c r="O449" i="1"/>
  <c r="L450" i="1"/>
  <c r="M450" i="1"/>
  <c r="N450" i="1"/>
  <c r="X450" i="1" s="1"/>
  <c r="Z450" i="1" s="1"/>
  <c r="O450" i="1"/>
  <c r="L451" i="1"/>
  <c r="M451" i="1"/>
  <c r="N451" i="1"/>
  <c r="X451" i="1" s="1"/>
  <c r="Z451" i="1" s="1"/>
  <c r="O451" i="1"/>
  <c r="L452" i="1"/>
  <c r="M452" i="1"/>
  <c r="N452" i="1"/>
  <c r="X452" i="1" s="1"/>
  <c r="Z452" i="1" s="1"/>
  <c r="O452" i="1"/>
  <c r="L453" i="1"/>
  <c r="M453" i="1"/>
  <c r="N453" i="1"/>
  <c r="X453" i="1" s="1"/>
  <c r="Z453" i="1" s="1"/>
  <c r="O453" i="1"/>
  <c r="L454" i="1"/>
  <c r="M454" i="1"/>
  <c r="N454" i="1"/>
  <c r="X454" i="1" s="1"/>
  <c r="Z454" i="1" s="1"/>
  <c r="O454" i="1"/>
  <c r="L455" i="1"/>
  <c r="M455" i="1"/>
  <c r="N455" i="1"/>
  <c r="X455" i="1" s="1"/>
  <c r="Z455" i="1" s="1"/>
  <c r="O455" i="1"/>
  <c r="L456" i="1"/>
  <c r="M456" i="1"/>
  <c r="N456" i="1"/>
  <c r="X456" i="1" s="1"/>
  <c r="Z456" i="1" s="1"/>
  <c r="O456" i="1"/>
  <c r="L457" i="1"/>
  <c r="M457" i="1"/>
  <c r="N457" i="1"/>
  <c r="X457" i="1" s="1"/>
  <c r="Z457" i="1" s="1"/>
  <c r="O457" i="1"/>
  <c r="L458" i="1"/>
  <c r="M458" i="1"/>
  <c r="N458" i="1"/>
  <c r="X458" i="1" s="1"/>
  <c r="Z458" i="1" s="1"/>
  <c r="O458" i="1"/>
  <c r="L459" i="1"/>
  <c r="M459" i="1"/>
  <c r="N459" i="1"/>
  <c r="X459" i="1" s="1"/>
  <c r="Z459" i="1" s="1"/>
  <c r="O459" i="1"/>
  <c r="L460" i="1"/>
  <c r="M460" i="1"/>
  <c r="N460" i="1"/>
  <c r="X460" i="1" s="1"/>
  <c r="Z460" i="1" s="1"/>
  <c r="O460" i="1"/>
  <c r="L461" i="1"/>
  <c r="M461" i="1"/>
  <c r="N461" i="1"/>
  <c r="X461" i="1" s="1"/>
  <c r="Z461" i="1" s="1"/>
  <c r="O461" i="1"/>
  <c r="L462" i="1"/>
  <c r="M462" i="1"/>
  <c r="N462" i="1"/>
  <c r="X462" i="1" s="1"/>
  <c r="Z462" i="1" s="1"/>
  <c r="O462" i="1"/>
  <c r="L463" i="1"/>
  <c r="M463" i="1"/>
  <c r="N463" i="1"/>
  <c r="X463" i="1" s="1"/>
  <c r="Z463" i="1" s="1"/>
  <c r="O463" i="1"/>
  <c r="L464" i="1"/>
  <c r="M464" i="1"/>
  <c r="N464" i="1"/>
  <c r="X464" i="1" s="1"/>
  <c r="Z464" i="1" s="1"/>
  <c r="O464" i="1"/>
  <c r="L465" i="1"/>
  <c r="M465" i="1"/>
  <c r="N465" i="1"/>
  <c r="X465" i="1" s="1"/>
  <c r="Z465" i="1" s="1"/>
  <c r="O465" i="1"/>
  <c r="L466" i="1"/>
  <c r="M466" i="1"/>
  <c r="N466" i="1"/>
  <c r="X466" i="1" s="1"/>
  <c r="Z466" i="1" s="1"/>
  <c r="O466" i="1"/>
  <c r="L467" i="1"/>
  <c r="M467" i="1"/>
  <c r="N467" i="1"/>
  <c r="X467" i="1" s="1"/>
  <c r="Z467" i="1" s="1"/>
  <c r="O467" i="1"/>
  <c r="L468" i="1"/>
  <c r="M468" i="1"/>
  <c r="N468" i="1"/>
  <c r="X468" i="1" s="1"/>
  <c r="Z468" i="1" s="1"/>
  <c r="O468" i="1"/>
  <c r="L469" i="1"/>
  <c r="M469" i="1"/>
  <c r="N469" i="1"/>
  <c r="X469" i="1" s="1"/>
  <c r="Z469" i="1" s="1"/>
  <c r="O469" i="1"/>
  <c r="L470" i="1"/>
  <c r="M470" i="1"/>
  <c r="N470" i="1"/>
  <c r="X470" i="1" s="1"/>
  <c r="Z470" i="1" s="1"/>
  <c r="O470" i="1"/>
  <c r="L471" i="1"/>
  <c r="M471" i="1"/>
  <c r="N471" i="1"/>
  <c r="X471" i="1" s="1"/>
  <c r="Z471" i="1" s="1"/>
  <c r="O471" i="1"/>
  <c r="L472" i="1"/>
  <c r="M472" i="1"/>
  <c r="N472" i="1"/>
  <c r="X472" i="1" s="1"/>
  <c r="Z472" i="1" s="1"/>
  <c r="O472" i="1"/>
  <c r="L473" i="1"/>
  <c r="M473" i="1"/>
  <c r="N473" i="1"/>
  <c r="X473" i="1" s="1"/>
  <c r="Z473" i="1" s="1"/>
  <c r="O473" i="1"/>
  <c r="L474" i="1"/>
  <c r="M474" i="1"/>
  <c r="N474" i="1"/>
  <c r="X474" i="1" s="1"/>
  <c r="Z474" i="1" s="1"/>
  <c r="O474" i="1"/>
  <c r="L475" i="1"/>
  <c r="M475" i="1"/>
  <c r="N475" i="1"/>
  <c r="X475" i="1" s="1"/>
  <c r="Z475" i="1" s="1"/>
  <c r="O475" i="1"/>
  <c r="L476" i="1"/>
  <c r="M476" i="1"/>
  <c r="N476" i="1"/>
  <c r="X476" i="1" s="1"/>
  <c r="Z476" i="1" s="1"/>
  <c r="O476" i="1"/>
  <c r="L477" i="1"/>
  <c r="M477" i="1"/>
  <c r="N477" i="1"/>
  <c r="X477" i="1" s="1"/>
  <c r="Z477" i="1" s="1"/>
  <c r="O477" i="1"/>
  <c r="L478" i="1"/>
  <c r="M478" i="1"/>
  <c r="N478" i="1"/>
  <c r="X478" i="1" s="1"/>
  <c r="Z478" i="1" s="1"/>
  <c r="O478" i="1"/>
  <c r="L479" i="1"/>
  <c r="M479" i="1"/>
  <c r="N479" i="1"/>
  <c r="X479" i="1" s="1"/>
  <c r="Z479" i="1" s="1"/>
  <c r="O479" i="1"/>
  <c r="L480" i="1"/>
  <c r="M480" i="1"/>
  <c r="N480" i="1"/>
  <c r="X480" i="1" s="1"/>
  <c r="Z480" i="1" s="1"/>
  <c r="O480" i="1"/>
  <c r="L481" i="1"/>
  <c r="M481" i="1"/>
  <c r="N481" i="1"/>
  <c r="X481" i="1" s="1"/>
  <c r="Z481" i="1" s="1"/>
  <c r="O481" i="1"/>
  <c r="L482" i="1"/>
  <c r="M482" i="1"/>
  <c r="N482" i="1"/>
  <c r="X482" i="1" s="1"/>
  <c r="Z482" i="1" s="1"/>
  <c r="O482" i="1"/>
  <c r="L483" i="1"/>
  <c r="M483" i="1"/>
  <c r="N483" i="1"/>
  <c r="X483" i="1" s="1"/>
  <c r="Z483" i="1" s="1"/>
  <c r="O483" i="1"/>
  <c r="L484" i="1"/>
  <c r="M484" i="1"/>
  <c r="N484" i="1"/>
  <c r="X484" i="1" s="1"/>
  <c r="Z484" i="1" s="1"/>
  <c r="O484" i="1"/>
  <c r="L485" i="1"/>
  <c r="M485" i="1"/>
  <c r="N485" i="1"/>
  <c r="X485" i="1" s="1"/>
  <c r="Z485" i="1" s="1"/>
  <c r="O485" i="1"/>
  <c r="L486" i="1"/>
  <c r="M486" i="1"/>
  <c r="N486" i="1"/>
  <c r="X486" i="1" s="1"/>
  <c r="Z486" i="1" s="1"/>
  <c r="O486" i="1"/>
  <c r="L487" i="1"/>
  <c r="M487" i="1"/>
  <c r="N487" i="1"/>
  <c r="X487" i="1" s="1"/>
  <c r="Z487" i="1" s="1"/>
  <c r="O487" i="1"/>
  <c r="L488" i="1"/>
  <c r="M488" i="1"/>
  <c r="N488" i="1"/>
  <c r="X488" i="1" s="1"/>
  <c r="Z488" i="1" s="1"/>
  <c r="O488" i="1"/>
  <c r="L489" i="1"/>
  <c r="M489" i="1"/>
  <c r="N489" i="1"/>
  <c r="X489" i="1" s="1"/>
  <c r="Z489" i="1" s="1"/>
  <c r="O489" i="1"/>
  <c r="L490" i="1"/>
  <c r="M490" i="1"/>
  <c r="N490" i="1"/>
  <c r="X490" i="1" s="1"/>
  <c r="Z490" i="1" s="1"/>
  <c r="O490" i="1"/>
  <c r="L491" i="1"/>
  <c r="M491" i="1"/>
  <c r="N491" i="1"/>
  <c r="X491" i="1" s="1"/>
  <c r="Z491" i="1" s="1"/>
  <c r="O491" i="1"/>
  <c r="L492" i="1"/>
  <c r="M492" i="1"/>
  <c r="N492" i="1"/>
  <c r="X492" i="1" s="1"/>
  <c r="Z492" i="1" s="1"/>
  <c r="O492" i="1"/>
  <c r="L493" i="1"/>
  <c r="M493" i="1"/>
  <c r="N493" i="1"/>
  <c r="X493" i="1" s="1"/>
  <c r="Z493" i="1" s="1"/>
  <c r="O493" i="1"/>
  <c r="L494" i="1"/>
  <c r="M494" i="1"/>
  <c r="N494" i="1"/>
  <c r="X494" i="1" s="1"/>
  <c r="Z494" i="1" s="1"/>
  <c r="O494" i="1"/>
  <c r="L495" i="1"/>
  <c r="M495" i="1"/>
  <c r="N495" i="1"/>
  <c r="X495" i="1" s="1"/>
  <c r="Z495" i="1" s="1"/>
  <c r="O495" i="1"/>
  <c r="L496" i="1"/>
  <c r="M496" i="1"/>
  <c r="N496" i="1"/>
  <c r="X496" i="1" s="1"/>
  <c r="Z496" i="1" s="1"/>
  <c r="O496" i="1"/>
  <c r="L497" i="1"/>
  <c r="M497" i="1"/>
  <c r="N497" i="1"/>
  <c r="X497" i="1" s="1"/>
  <c r="Z497" i="1" s="1"/>
  <c r="O497" i="1"/>
  <c r="L498" i="1"/>
  <c r="M498" i="1"/>
  <c r="N498" i="1"/>
  <c r="X498" i="1" s="1"/>
  <c r="Z498" i="1" s="1"/>
  <c r="O498" i="1"/>
  <c r="L499" i="1"/>
  <c r="M499" i="1"/>
  <c r="N499" i="1"/>
  <c r="X499" i="1" s="1"/>
  <c r="Z499" i="1" s="1"/>
  <c r="O499" i="1"/>
  <c r="L500" i="1"/>
  <c r="M500" i="1"/>
  <c r="N500" i="1"/>
  <c r="X500" i="1" s="1"/>
  <c r="Z500" i="1" s="1"/>
  <c r="O500" i="1"/>
  <c r="L501" i="1"/>
  <c r="M501" i="1"/>
  <c r="N501" i="1"/>
  <c r="X501" i="1" s="1"/>
  <c r="Z501" i="1" s="1"/>
  <c r="O501" i="1"/>
  <c r="L502" i="1"/>
  <c r="M502" i="1"/>
  <c r="N502" i="1"/>
  <c r="X502" i="1" s="1"/>
  <c r="Z502" i="1" s="1"/>
  <c r="O502" i="1"/>
  <c r="L503" i="1"/>
  <c r="M503" i="1"/>
  <c r="N503" i="1"/>
  <c r="X503" i="1" s="1"/>
  <c r="Z503" i="1" s="1"/>
  <c r="O503" i="1"/>
  <c r="L504" i="1"/>
  <c r="M504" i="1"/>
  <c r="N504" i="1"/>
  <c r="X504" i="1" s="1"/>
  <c r="Z504" i="1" s="1"/>
  <c r="O504" i="1"/>
  <c r="L505" i="1"/>
  <c r="M505" i="1"/>
  <c r="N505" i="1"/>
  <c r="X505" i="1" s="1"/>
  <c r="Z505" i="1" s="1"/>
  <c r="O505" i="1"/>
  <c r="L506" i="1"/>
  <c r="M506" i="1"/>
  <c r="N506" i="1"/>
  <c r="X506" i="1" s="1"/>
  <c r="Z506" i="1" s="1"/>
  <c r="O506" i="1"/>
  <c r="L507" i="1"/>
  <c r="M507" i="1"/>
  <c r="N507" i="1"/>
  <c r="X507" i="1" s="1"/>
  <c r="Z507" i="1" s="1"/>
  <c r="O507" i="1"/>
  <c r="L508" i="1"/>
  <c r="M508" i="1"/>
  <c r="N508" i="1"/>
  <c r="X508" i="1" s="1"/>
  <c r="Z508" i="1" s="1"/>
  <c r="O508" i="1"/>
  <c r="L509" i="1"/>
  <c r="M509" i="1"/>
  <c r="N509" i="1"/>
  <c r="X509" i="1" s="1"/>
  <c r="Z509" i="1" s="1"/>
  <c r="O509" i="1"/>
  <c r="L510" i="1"/>
  <c r="M510" i="1"/>
  <c r="N510" i="1"/>
  <c r="X510" i="1" s="1"/>
  <c r="Z510" i="1" s="1"/>
  <c r="O510" i="1"/>
  <c r="L511" i="1"/>
  <c r="M511" i="1"/>
  <c r="N511" i="1"/>
  <c r="X511" i="1" s="1"/>
  <c r="Z511" i="1" s="1"/>
  <c r="O511" i="1"/>
  <c r="L512" i="1"/>
  <c r="M512" i="1"/>
  <c r="N512" i="1"/>
  <c r="X512" i="1" s="1"/>
  <c r="Z512" i="1" s="1"/>
  <c r="O512" i="1"/>
  <c r="L513" i="1"/>
  <c r="M513" i="1"/>
  <c r="N513" i="1"/>
  <c r="X513" i="1" s="1"/>
  <c r="Z513" i="1" s="1"/>
  <c r="O513" i="1"/>
  <c r="L514" i="1"/>
  <c r="M514" i="1"/>
  <c r="N514" i="1"/>
  <c r="X514" i="1" s="1"/>
  <c r="Z514" i="1" s="1"/>
  <c r="O514" i="1"/>
  <c r="L515" i="1"/>
  <c r="M515" i="1"/>
  <c r="N515" i="1"/>
  <c r="X515" i="1" s="1"/>
  <c r="Z515" i="1" s="1"/>
  <c r="O515" i="1"/>
  <c r="L516" i="1"/>
  <c r="M516" i="1"/>
  <c r="N516" i="1"/>
  <c r="X516" i="1" s="1"/>
  <c r="Z516" i="1" s="1"/>
  <c r="O516" i="1"/>
  <c r="L517" i="1"/>
  <c r="M517" i="1"/>
  <c r="N517" i="1"/>
  <c r="X517" i="1" s="1"/>
  <c r="Z517" i="1" s="1"/>
  <c r="O517" i="1"/>
  <c r="L518" i="1"/>
  <c r="M518" i="1"/>
  <c r="N518" i="1"/>
  <c r="X518" i="1" s="1"/>
  <c r="Z518" i="1" s="1"/>
  <c r="O518" i="1"/>
  <c r="L519" i="1"/>
  <c r="M519" i="1"/>
  <c r="N519" i="1"/>
  <c r="X519" i="1" s="1"/>
  <c r="Z519" i="1" s="1"/>
  <c r="O519" i="1"/>
  <c r="L520" i="1"/>
  <c r="M520" i="1"/>
  <c r="N520" i="1"/>
  <c r="X520" i="1" s="1"/>
  <c r="Z520" i="1" s="1"/>
  <c r="O520" i="1"/>
  <c r="L521" i="1"/>
  <c r="M521" i="1"/>
  <c r="N521" i="1"/>
  <c r="X521" i="1" s="1"/>
  <c r="Z521" i="1" s="1"/>
  <c r="O521" i="1"/>
  <c r="L522" i="1"/>
  <c r="M522" i="1"/>
  <c r="N522" i="1"/>
  <c r="X522" i="1" s="1"/>
  <c r="Z522" i="1" s="1"/>
  <c r="O522" i="1"/>
  <c r="L523" i="1"/>
  <c r="M523" i="1"/>
  <c r="N523" i="1"/>
  <c r="X523" i="1" s="1"/>
  <c r="Z523" i="1" s="1"/>
  <c r="O523" i="1"/>
  <c r="L524" i="1"/>
  <c r="M524" i="1"/>
  <c r="N524" i="1"/>
  <c r="X524" i="1" s="1"/>
  <c r="Z524" i="1" s="1"/>
  <c r="O524" i="1"/>
  <c r="L525" i="1"/>
  <c r="M525" i="1"/>
  <c r="N525" i="1"/>
  <c r="X525" i="1" s="1"/>
  <c r="Z525" i="1" s="1"/>
  <c r="O525" i="1"/>
  <c r="L526" i="1"/>
  <c r="M526" i="1"/>
  <c r="N526" i="1"/>
  <c r="X526" i="1" s="1"/>
  <c r="Z526" i="1" s="1"/>
  <c r="O526" i="1"/>
  <c r="L527" i="1"/>
  <c r="M527" i="1"/>
  <c r="N527" i="1"/>
  <c r="X527" i="1" s="1"/>
  <c r="Z527" i="1" s="1"/>
  <c r="O527" i="1"/>
  <c r="L528" i="1"/>
  <c r="M528" i="1"/>
  <c r="N528" i="1"/>
  <c r="X528" i="1" s="1"/>
  <c r="Z528" i="1" s="1"/>
  <c r="O528" i="1"/>
  <c r="L529" i="1"/>
  <c r="M529" i="1"/>
  <c r="N529" i="1"/>
  <c r="X529" i="1" s="1"/>
  <c r="Z529" i="1" s="1"/>
  <c r="O529" i="1"/>
  <c r="L530" i="1"/>
  <c r="M530" i="1"/>
  <c r="N530" i="1"/>
  <c r="X530" i="1" s="1"/>
  <c r="Z530" i="1" s="1"/>
  <c r="O530" i="1"/>
  <c r="L531" i="1"/>
  <c r="M531" i="1"/>
  <c r="N531" i="1"/>
  <c r="X531" i="1" s="1"/>
  <c r="Z531" i="1" s="1"/>
  <c r="O531" i="1"/>
  <c r="L532" i="1"/>
  <c r="M532" i="1"/>
  <c r="N532" i="1"/>
  <c r="X532" i="1" s="1"/>
  <c r="Z532" i="1" s="1"/>
  <c r="O532" i="1"/>
  <c r="L533" i="1"/>
  <c r="M533" i="1"/>
  <c r="N533" i="1"/>
  <c r="X533" i="1" s="1"/>
  <c r="Z533" i="1" s="1"/>
  <c r="O533" i="1"/>
  <c r="L534" i="1"/>
  <c r="M534" i="1"/>
  <c r="N534" i="1"/>
  <c r="X534" i="1" s="1"/>
  <c r="Z534" i="1" s="1"/>
  <c r="O534" i="1"/>
  <c r="L535" i="1"/>
  <c r="M535" i="1"/>
  <c r="N535" i="1"/>
  <c r="X535" i="1" s="1"/>
  <c r="Z535" i="1" s="1"/>
  <c r="O535" i="1"/>
  <c r="L536" i="1"/>
  <c r="M536" i="1"/>
  <c r="N536" i="1"/>
  <c r="X536" i="1" s="1"/>
  <c r="Z536" i="1" s="1"/>
  <c r="O536" i="1"/>
  <c r="L537" i="1"/>
  <c r="M537" i="1"/>
  <c r="N537" i="1"/>
  <c r="X537" i="1" s="1"/>
  <c r="Z537" i="1" s="1"/>
  <c r="O537" i="1"/>
  <c r="L538" i="1"/>
  <c r="M538" i="1"/>
  <c r="N538" i="1"/>
  <c r="X538" i="1" s="1"/>
  <c r="Z538" i="1" s="1"/>
  <c r="O538" i="1"/>
  <c r="L539" i="1"/>
  <c r="M539" i="1"/>
  <c r="N539" i="1"/>
  <c r="X539" i="1" s="1"/>
  <c r="Z539" i="1" s="1"/>
  <c r="O539" i="1"/>
  <c r="L540" i="1"/>
  <c r="M540" i="1"/>
  <c r="N540" i="1"/>
  <c r="X540" i="1" s="1"/>
  <c r="Z540" i="1" s="1"/>
  <c r="O540" i="1"/>
  <c r="L541" i="1"/>
  <c r="M541" i="1"/>
  <c r="N541" i="1"/>
  <c r="X541" i="1" s="1"/>
  <c r="Z541" i="1" s="1"/>
  <c r="O541" i="1"/>
  <c r="L542" i="1"/>
  <c r="M542" i="1"/>
  <c r="N542" i="1"/>
  <c r="X542" i="1" s="1"/>
  <c r="Z542" i="1" s="1"/>
  <c r="O542" i="1"/>
  <c r="L543" i="1"/>
  <c r="M543" i="1"/>
  <c r="N543" i="1"/>
  <c r="X543" i="1" s="1"/>
  <c r="Z543" i="1" s="1"/>
  <c r="O543" i="1"/>
  <c r="L544" i="1"/>
  <c r="M544" i="1"/>
  <c r="N544" i="1"/>
  <c r="X544" i="1" s="1"/>
  <c r="Z544" i="1" s="1"/>
  <c r="O544" i="1"/>
  <c r="L545" i="1"/>
  <c r="M545" i="1"/>
  <c r="N545" i="1"/>
  <c r="X545" i="1" s="1"/>
  <c r="Z545" i="1" s="1"/>
  <c r="O545" i="1"/>
  <c r="L546" i="1"/>
  <c r="M546" i="1"/>
  <c r="N546" i="1"/>
  <c r="X546" i="1" s="1"/>
  <c r="Z546" i="1" s="1"/>
  <c r="O546" i="1"/>
  <c r="L547" i="1"/>
  <c r="M547" i="1"/>
  <c r="N547" i="1"/>
  <c r="X547" i="1" s="1"/>
  <c r="Z547" i="1" s="1"/>
  <c r="O547" i="1"/>
  <c r="L548" i="1"/>
  <c r="M548" i="1"/>
  <c r="N548" i="1"/>
  <c r="X548" i="1" s="1"/>
  <c r="Z548" i="1" s="1"/>
  <c r="O548" i="1"/>
  <c r="L549" i="1"/>
  <c r="M549" i="1"/>
  <c r="N549" i="1"/>
  <c r="X549" i="1" s="1"/>
  <c r="Z549" i="1" s="1"/>
  <c r="O549" i="1"/>
  <c r="L550" i="1"/>
  <c r="M550" i="1"/>
  <c r="N550" i="1"/>
  <c r="X550" i="1" s="1"/>
  <c r="Z550" i="1" s="1"/>
  <c r="O550" i="1"/>
  <c r="L551" i="1"/>
  <c r="M551" i="1"/>
  <c r="N551" i="1"/>
  <c r="X551" i="1" s="1"/>
  <c r="Z551" i="1" s="1"/>
  <c r="O551" i="1"/>
  <c r="L552" i="1"/>
  <c r="M552" i="1"/>
  <c r="N552" i="1"/>
  <c r="X552" i="1" s="1"/>
  <c r="Z552" i="1" s="1"/>
  <c r="O552" i="1"/>
  <c r="L553" i="1"/>
  <c r="M553" i="1"/>
  <c r="N553" i="1"/>
  <c r="X553" i="1" s="1"/>
  <c r="Z553" i="1" s="1"/>
  <c r="O553" i="1"/>
  <c r="L554" i="1"/>
  <c r="M554" i="1"/>
  <c r="N554" i="1"/>
  <c r="X554" i="1" s="1"/>
  <c r="Z554" i="1" s="1"/>
  <c r="O554" i="1"/>
  <c r="L555" i="1"/>
  <c r="M555" i="1"/>
  <c r="N555" i="1"/>
  <c r="X555" i="1" s="1"/>
  <c r="Z555" i="1" s="1"/>
  <c r="O555" i="1"/>
  <c r="L556" i="1"/>
  <c r="M556" i="1"/>
  <c r="N556" i="1"/>
  <c r="X556" i="1" s="1"/>
  <c r="Z556" i="1" s="1"/>
  <c r="O556" i="1"/>
  <c r="L557" i="1"/>
  <c r="M557" i="1"/>
  <c r="N557" i="1"/>
  <c r="X557" i="1" s="1"/>
  <c r="Z557" i="1" s="1"/>
  <c r="O557" i="1"/>
  <c r="L558" i="1"/>
  <c r="M558" i="1"/>
  <c r="N558" i="1"/>
  <c r="X558" i="1" s="1"/>
  <c r="Z558" i="1" s="1"/>
  <c r="O558" i="1"/>
  <c r="L559" i="1"/>
  <c r="M559" i="1"/>
  <c r="N559" i="1"/>
  <c r="X559" i="1" s="1"/>
  <c r="Z559" i="1" s="1"/>
  <c r="O559" i="1"/>
  <c r="L560" i="1"/>
  <c r="M560" i="1"/>
  <c r="N560" i="1"/>
  <c r="X560" i="1" s="1"/>
  <c r="Z560" i="1" s="1"/>
  <c r="O560" i="1"/>
  <c r="L561" i="1"/>
  <c r="M561" i="1"/>
  <c r="N561" i="1"/>
  <c r="X561" i="1" s="1"/>
  <c r="Z561" i="1" s="1"/>
  <c r="O561" i="1"/>
  <c r="L562" i="1"/>
  <c r="M562" i="1"/>
  <c r="N562" i="1"/>
  <c r="X562" i="1" s="1"/>
  <c r="Z562" i="1" s="1"/>
  <c r="O562" i="1"/>
  <c r="L563" i="1"/>
  <c r="M563" i="1"/>
  <c r="N563" i="1"/>
  <c r="X563" i="1" s="1"/>
  <c r="Z563" i="1" s="1"/>
  <c r="O563" i="1"/>
  <c r="L564" i="1"/>
  <c r="M564" i="1"/>
  <c r="N564" i="1"/>
  <c r="X564" i="1" s="1"/>
  <c r="Z564" i="1" s="1"/>
  <c r="O564" i="1"/>
  <c r="L565" i="1"/>
  <c r="M565" i="1"/>
  <c r="N565" i="1"/>
  <c r="X565" i="1" s="1"/>
  <c r="Z565" i="1" s="1"/>
  <c r="O565" i="1"/>
  <c r="L566" i="1"/>
  <c r="M566" i="1"/>
  <c r="N566" i="1"/>
  <c r="X566" i="1" s="1"/>
  <c r="Z566" i="1" s="1"/>
  <c r="O566" i="1"/>
  <c r="L567" i="1"/>
  <c r="M567" i="1"/>
  <c r="N567" i="1"/>
  <c r="X567" i="1" s="1"/>
  <c r="Z567" i="1" s="1"/>
  <c r="O567" i="1"/>
  <c r="L568" i="1"/>
  <c r="M568" i="1"/>
  <c r="N568" i="1"/>
  <c r="X568" i="1" s="1"/>
  <c r="Z568" i="1" s="1"/>
  <c r="O568" i="1"/>
  <c r="L569" i="1"/>
  <c r="M569" i="1"/>
  <c r="N569" i="1"/>
  <c r="X569" i="1" s="1"/>
  <c r="Z569" i="1" s="1"/>
  <c r="O569" i="1"/>
  <c r="L570" i="1"/>
  <c r="M570" i="1"/>
  <c r="N570" i="1"/>
  <c r="X570" i="1" s="1"/>
  <c r="Z570" i="1" s="1"/>
  <c r="O570" i="1"/>
  <c r="L571" i="1"/>
  <c r="M571" i="1"/>
  <c r="N571" i="1"/>
  <c r="X571" i="1" s="1"/>
  <c r="Z571" i="1" s="1"/>
  <c r="O571" i="1"/>
  <c r="L572" i="1"/>
  <c r="M572" i="1"/>
  <c r="N572" i="1"/>
  <c r="X572" i="1" s="1"/>
  <c r="Z572" i="1" s="1"/>
  <c r="O572" i="1"/>
  <c r="L573" i="1"/>
  <c r="M573" i="1"/>
  <c r="N573" i="1"/>
  <c r="X573" i="1" s="1"/>
  <c r="Z573" i="1" s="1"/>
  <c r="O573" i="1"/>
  <c r="L574" i="1"/>
  <c r="M574" i="1"/>
  <c r="N574" i="1"/>
  <c r="X574" i="1" s="1"/>
  <c r="Z574" i="1" s="1"/>
  <c r="O574" i="1"/>
  <c r="L575" i="1"/>
  <c r="M575" i="1"/>
  <c r="N575" i="1"/>
  <c r="X575" i="1" s="1"/>
  <c r="Z575" i="1" s="1"/>
  <c r="O575" i="1"/>
  <c r="L576" i="1"/>
  <c r="M576" i="1"/>
  <c r="N576" i="1"/>
  <c r="X576" i="1" s="1"/>
  <c r="Z576" i="1" s="1"/>
  <c r="O576" i="1"/>
  <c r="L577" i="1"/>
  <c r="M577" i="1"/>
  <c r="N577" i="1"/>
  <c r="X577" i="1" s="1"/>
  <c r="Z577" i="1" s="1"/>
  <c r="O577" i="1"/>
  <c r="L578" i="1"/>
  <c r="M578" i="1"/>
  <c r="N578" i="1"/>
  <c r="X578" i="1" s="1"/>
  <c r="Z578" i="1" s="1"/>
  <c r="O578" i="1"/>
  <c r="L579" i="1"/>
  <c r="M579" i="1"/>
  <c r="N579" i="1"/>
  <c r="X579" i="1" s="1"/>
  <c r="Z579" i="1" s="1"/>
  <c r="O579" i="1"/>
  <c r="L580" i="1"/>
  <c r="M580" i="1"/>
  <c r="N580" i="1"/>
  <c r="X580" i="1" s="1"/>
  <c r="Z580" i="1" s="1"/>
  <c r="O580" i="1"/>
  <c r="L581" i="1"/>
  <c r="M581" i="1"/>
  <c r="N581" i="1"/>
  <c r="X581" i="1" s="1"/>
  <c r="Z581" i="1" s="1"/>
  <c r="O581" i="1"/>
  <c r="L582" i="1"/>
  <c r="M582" i="1"/>
  <c r="N582" i="1"/>
  <c r="X582" i="1" s="1"/>
  <c r="Z582" i="1" s="1"/>
  <c r="O582" i="1"/>
  <c r="L583" i="1"/>
  <c r="M583" i="1"/>
  <c r="N583" i="1"/>
  <c r="X583" i="1" s="1"/>
  <c r="Z583" i="1" s="1"/>
  <c r="O583" i="1"/>
  <c r="L584" i="1"/>
  <c r="M584" i="1"/>
  <c r="N584" i="1"/>
  <c r="X584" i="1" s="1"/>
  <c r="Z584" i="1" s="1"/>
  <c r="O584" i="1"/>
  <c r="L585" i="1"/>
  <c r="M585" i="1"/>
  <c r="N585" i="1"/>
  <c r="X585" i="1" s="1"/>
  <c r="Z585" i="1" s="1"/>
  <c r="O585" i="1"/>
  <c r="L586" i="1"/>
  <c r="M586" i="1"/>
  <c r="N586" i="1"/>
  <c r="X586" i="1" s="1"/>
  <c r="Z586" i="1" s="1"/>
  <c r="O586" i="1"/>
  <c r="L587" i="1"/>
  <c r="M587" i="1"/>
  <c r="N587" i="1"/>
  <c r="X587" i="1" s="1"/>
  <c r="Z587" i="1" s="1"/>
  <c r="O587" i="1"/>
  <c r="L588" i="1"/>
  <c r="M588" i="1"/>
  <c r="N588" i="1"/>
  <c r="X588" i="1" s="1"/>
  <c r="Z588" i="1" s="1"/>
  <c r="O588" i="1"/>
  <c r="L589" i="1"/>
  <c r="M589" i="1"/>
  <c r="N589" i="1"/>
  <c r="X589" i="1" s="1"/>
  <c r="Z589" i="1" s="1"/>
  <c r="O589" i="1"/>
  <c r="L590" i="1"/>
  <c r="M590" i="1"/>
  <c r="N590" i="1"/>
  <c r="X590" i="1" s="1"/>
  <c r="Z590" i="1" s="1"/>
  <c r="O590" i="1"/>
  <c r="L591" i="1"/>
  <c r="M591" i="1"/>
  <c r="N591" i="1"/>
  <c r="X591" i="1" s="1"/>
  <c r="Z591" i="1" s="1"/>
  <c r="O591" i="1"/>
  <c r="L592" i="1"/>
  <c r="M592" i="1"/>
  <c r="N592" i="1"/>
  <c r="X592" i="1" s="1"/>
  <c r="Z592" i="1" s="1"/>
  <c r="O592" i="1"/>
  <c r="L593" i="1"/>
  <c r="M593" i="1"/>
  <c r="N593" i="1"/>
  <c r="X593" i="1" s="1"/>
  <c r="Z593" i="1" s="1"/>
  <c r="O593" i="1"/>
  <c r="L594" i="1"/>
  <c r="M594" i="1"/>
  <c r="N594" i="1"/>
  <c r="X594" i="1" s="1"/>
  <c r="Z594" i="1" s="1"/>
  <c r="O594" i="1"/>
  <c r="L595" i="1"/>
  <c r="M595" i="1"/>
  <c r="N595" i="1"/>
  <c r="X595" i="1" s="1"/>
  <c r="Z595" i="1" s="1"/>
  <c r="O595" i="1"/>
  <c r="L596" i="1"/>
  <c r="M596" i="1"/>
  <c r="N596" i="1"/>
  <c r="X596" i="1" s="1"/>
  <c r="Z596" i="1" s="1"/>
  <c r="O596" i="1"/>
  <c r="L597" i="1"/>
  <c r="M597" i="1"/>
  <c r="N597" i="1"/>
  <c r="X597" i="1" s="1"/>
  <c r="Z597" i="1" s="1"/>
  <c r="O597" i="1"/>
  <c r="L598" i="1"/>
  <c r="M598" i="1"/>
  <c r="N598" i="1"/>
  <c r="X598" i="1" s="1"/>
  <c r="Z598" i="1" s="1"/>
  <c r="O598" i="1"/>
  <c r="L599" i="1"/>
  <c r="M599" i="1"/>
  <c r="N599" i="1"/>
  <c r="X599" i="1" s="1"/>
  <c r="Z599" i="1" s="1"/>
  <c r="O599" i="1"/>
  <c r="L600" i="1"/>
  <c r="M600" i="1"/>
  <c r="N600" i="1"/>
  <c r="X600" i="1" s="1"/>
  <c r="Z600" i="1" s="1"/>
  <c r="O600" i="1"/>
  <c r="L601" i="1"/>
  <c r="M601" i="1"/>
  <c r="N601" i="1"/>
  <c r="X601" i="1" s="1"/>
  <c r="Z601" i="1" s="1"/>
  <c r="O601" i="1"/>
  <c r="L602" i="1"/>
  <c r="M602" i="1"/>
  <c r="N602" i="1"/>
  <c r="X602" i="1" s="1"/>
  <c r="Z602" i="1" s="1"/>
  <c r="O602" i="1"/>
  <c r="L603" i="1"/>
  <c r="M603" i="1"/>
  <c r="N603" i="1"/>
  <c r="X603" i="1" s="1"/>
  <c r="Z603" i="1" s="1"/>
  <c r="O603" i="1"/>
  <c r="L604" i="1"/>
  <c r="M604" i="1"/>
  <c r="N604" i="1"/>
  <c r="X604" i="1" s="1"/>
  <c r="Z604" i="1" s="1"/>
  <c r="O604" i="1"/>
  <c r="L605" i="1"/>
  <c r="M605" i="1"/>
  <c r="N605" i="1"/>
  <c r="X605" i="1" s="1"/>
  <c r="Z605" i="1" s="1"/>
  <c r="O605" i="1"/>
  <c r="L606" i="1"/>
  <c r="M606" i="1"/>
  <c r="N606" i="1"/>
  <c r="X606" i="1" s="1"/>
  <c r="Z606" i="1" s="1"/>
  <c r="O606" i="1"/>
  <c r="L607" i="1"/>
  <c r="M607" i="1"/>
  <c r="N607" i="1"/>
  <c r="X607" i="1" s="1"/>
  <c r="Z607" i="1" s="1"/>
  <c r="O607" i="1"/>
  <c r="L608" i="1"/>
  <c r="M608" i="1"/>
  <c r="N608" i="1"/>
  <c r="X608" i="1" s="1"/>
  <c r="Z608" i="1" s="1"/>
  <c r="O608" i="1"/>
  <c r="L609" i="1"/>
  <c r="M609" i="1"/>
  <c r="N609" i="1"/>
  <c r="X609" i="1" s="1"/>
  <c r="Z609" i="1" s="1"/>
  <c r="O609" i="1"/>
  <c r="L610" i="1"/>
  <c r="M610" i="1"/>
  <c r="N610" i="1"/>
  <c r="X610" i="1" s="1"/>
  <c r="Z610" i="1" s="1"/>
  <c r="O610" i="1"/>
  <c r="L611" i="1"/>
  <c r="M611" i="1"/>
  <c r="N611" i="1"/>
  <c r="X611" i="1" s="1"/>
  <c r="Z611" i="1" s="1"/>
  <c r="O611" i="1"/>
  <c r="L612" i="1"/>
  <c r="M612" i="1"/>
  <c r="N612" i="1"/>
  <c r="X612" i="1" s="1"/>
  <c r="Z612" i="1" s="1"/>
  <c r="O612" i="1"/>
  <c r="L613" i="1"/>
  <c r="M613" i="1"/>
  <c r="N613" i="1"/>
  <c r="X613" i="1" s="1"/>
  <c r="Z613" i="1" s="1"/>
  <c r="O613" i="1"/>
  <c r="L614" i="1"/>
  <c r="M614" i="1"/>
  <c r="N614" i="1"/>
  <c r="X614" i="1" s="1"/>
  <c r="Z614" i="1" s="1"/>
  <c r="O614" i="1"/>
  <c r="L615" i="1"/>
  <c r="M615" i="1"/>
  <c r="N615" i="1"/>
  <c r="X615" i="1" s="1"/>
  <c r="Z615" i="1" s="1"/>
  <c r="O615" i="1"/>
  <c r="L616" i="1"/>
  <c r="M616" i="1"/>
  <c r="N616" i="1"/>
  <c r="X616" i="1" s="1"/>
  <c r="Z616" i="1" s="1"/>
  <c r="O616" i="1"/>
  <c r="L617" i="1"/>
  <c r="M617" i="1"/>
  <c r="N617" i="1"/>
  <c r="X617" i="1" s="1"/>
  <c r="Z617" i="1" s="1"/>
  <c r="O617" i="1"/>
  <c r="L618" i="1"/>
  <c r="M618" i="1"/>
  <c r="N618" i="1"/>
  <c r="X618" i="1" s="1"/>
  <c r="Z618" i="1" s="1"/>
  <c r="O618" i="1"/>
  <c r="L619" i="1"/>
  <c r="M619" i="1"/>
  <c r="N619" i="1"/>
  <c r="X619" i="1" s="1"/>
  <c r="Z619" i="1" s="1"/>
  <c r="O619" i="1"/>
  <c r="L620" i="1"/>
  <c r="M620" i="1"/>
  <c r="N620" i="1"/>
  <c r="X620" i="1" s="1"/>
  <c r="Z620" i="1" s="1"/>
  <c r="O620" i="1"/>
  <c r="L621" i="1"/>
  <c r="M621" i="1"/>
  <c r="N621" i="1"/>
  <c r="X621" i="1" s="1"/>
  <c r="Z621" i="1" s="1"/>
  <c r="O621" i="1"/>
  <c r="L622" i="1"/>
  <c r="M622" i="1"/>
  <c r="N622" i="1"/>
  <c r="X622" i="1" s="1"/>
  <c r="Z622" i="1" s="1"/>
  <c r="O622" i="1"/>
  <c r="L623" i="1"/>
  <c r="M623" i="1"/>
  <c r="N623" i="1"/>
  <c r="X623" i="1" s="1"/>
  <c r="Z623" i="1" s="1"/>
  <c r="O623" i="1"/>
  <c r="L624" i="1"/>
  <c r="M624" i="1"/>
  <c r="N624" i="1"/>
  <c r="X624" i="1" s="1"/>
  <c r="Z624" i="1" s="1"/>
  <c r="O624" i="1"/>
  <c r="L625" i="1"/>
  <c r="M625" i="1"/>
  <c r="N625" i="1"/>
  <c r="X625" i="1" s="1"/>
  <c r="Z625" i="1" s="1"/>
  <c r="O625" i="1"/>
  <c r="L626" i="1"/>
  <c r="M626" i="1"/>
  <c r="N626" i="1"/>
  <c r="X626" i="1" s="1"/>
  <c r="Z626" i="1" s="1"/>
  <c r="O626" i="1"/>
  <c r="L627" i="1"/>
  <c r="M627" i="1"/>
  <c r="N627" i="1"/>
  <c r="X627" i="1" s="1"/>
  <c r="Z627" i="1" s="1"/>
  <c r="O627" i="1"/>
  <c r="L628" i="1"/>
  <c r="M628" i="1"/>
  <c r="N628" i="1"/>
  <c r="X628" i="1" s="1"/>
  <c r="Z628" i="1" s="1"/>
  <c r="O628" i="1"/>
  <c r="L629" i="1"/>
  <c r="M629" i="1"/>
  <c r="N629" i="1"/>
  <c r="X629" i="1" s="1"/>
  <c r="Z629" i="1" s="1"/>
  <c r="O629" i="1"/>
  <c r="L630" i="1"/>
  <c r="M630" i="1"/>
  <c r="N630" i="1"/>
  <c r="X630" i="1" s="1"/>
  <c r="Z630" i="1" s="1"/>
  <c r="O630" i="1"/>
  <c r="L631" i="1"/>
  <c r="M631" i="1"/>
  <c r="N631" i="1"/>
  <c r="X631" i="1" s="1"/>
  <c r="Z631" i="1" s="1"/>
  <c r="O631" i="1"/>
  <c r="L632" i="1"/>
  <c r="M632" i="1"/>
  <c r="N632" i="1"/>
  <c r="X632" i="1" s="1"/>
  <c r="Z632" i="1" s="1"/>
  <c r="O632" i="1"/>
  <c r="L633" i="1"/>
  <c r="M633" i="1"/>
  <c r="N633" i="1"/>
  <c r="X633" i="1" s="1"/>
  <c r="Z633" i="1" s="1"/>
  <c r="O633" i="1"/>
  <c r="L634" i="1"/>
  <c r="M634" i="1"/>
  <c r="N634" i="1"/>
  <c r="X634" i="1" s="1"/>
  <c r="Z634" i="1" s="1"/>
  <c r="O634" i="1"/>
  <c r="L635" i="1"/>
  <c r="M635" i="1"/>
  <c r="N635" i="1"/>
  <c r="X635" i="1" s="1"/>
  <c r="Z635" i="1" s="1"/>
  <c r="O635" i="1"/>
  <c r="L636" i="1"/>
  <c r="M636" i="1"/>
  <c r="N636" i="1"/>
  <c r="X636" i="1" s="1"/>
  <c r="Z636" i="1" s="1"/>
  <c r="O636" i="1"/>
  <c r="L637" i="1"/>
  <c r="M637" i="1"/>
  <c r="N637" i="1"/>
  <c r="X637" i="1" s="1"/>
  <c r="Z637" i="1" s="1"/>
  <c r="O637" i="1"/>
  <c r="L638" i="1"/>
  <c r="M638" i="1"/>
  <c r="N638" i="1"/>
  <c r="X638" i="1" s="1"/>
  <c r="Z638" i="1" s="1"/>
  <c r="O638" i="1"/>
  <c r="L639" i="1"/>
  <c r="M639" i="1"/>
  <c r="N639" i="1"/>
  <c r="X639" i="1" s="1"/>
  <c r="Z639" i="1" s="1"/>
  <c r="O639" i="1"/>
  <c r="L640" i="1"/>
  <c r="M640" i="1"/>
  <c r="N640" i="1"/>
  <c r="X640" i="1" s="1"/>
  <c r="Z640" i="1" s="1"/>
  <c r="O640" i="1"/>
  <c r="L641" i="1"/>
  <c r="M641" i="1"/>
  <c r="N641" i="1"/>
  <c r="X641" i="1" s="1"/>
  <c r="Z641" i="1" s="1"/>
  <c r="O641" i="1"/>
  <c r="L642" i="1"/>
  <c r="M642" i="1"/>
  <c r="N642" i="1"/>
  <c r="X642" i="1" s="1"/>
  <c r="Z642" i="1" s="1"/>
  <c r="O642" i="1"/>
  <c r="L643" i="1"/>
  <c r="M643" i="1"/>
  <c r="N643" i="1"/>
  <c r="X643" i="1" s="1"/>
  <c r="Z643" i="1" s="1"/>
  <c r="O643" i="1"/>
  <c r="L644" i="1"/>
  <c r="M644" i="1"/>
  <c r="N644" i="1"/>
  <c r="X644" i="1" s="1"/>
  <c r="Z644" i="1" s="1"/>
  <c r="O644" i="1"/>
  <c r="L645" i="1"/>
  <c r="M645" i="1"/>
  <c r="N645" i="1"/>
  <c r="X645" i="1" s="1"/>
  <c r="Z645" i="1" s="1"/>
  <c r="O645" i="1"/>
  <c r="L646" i="1"/>
  <c r="M646" i="1"/>
  <c r="N646" i="1"/>
  <c r="X646" i="1" s="1"/>
  <c r="Z646" i="1" s="1"/>
  <c r="O646" i="1"/>
  <c r="L647" i="1"/>
  <c r="M647" i="1"/>
  <c r="N647" i="1"/>
  <c r="X647" i="1" s="1"/>
  <c r="Z647" i="1" s="1"/>
  <c r="O647" i="1"/>
  <c r="L648" i="1"/>
  <c r="M648" i="1"/>
  <c r="N648" i="1"/>
  <c r="X648" i="1" s="1"/>
  <c r="Z648" i="1" s="1"/>
  <c r="O648" i="1"/>
  <c r="L649" i="1"/>
  <c r="M649" i="1"/>
  <c r="N649" i="1"/>
  <c r="X649" i="1" s="1"/>
  <c r="Z649" i="1" s="1"/>
  <c r="O649" i="1"/>
  <c r="L650" i="1"/>
  <c r="M650" i="1"/>
  <c r="N650" i="1"/>
  <c r="X650" i="1" s="1"/>
  <c r="Z650" i="1" s="1"/>
  <c r="O650" i="1"/>
  <c r="L651" i="1"/>
  <c r="M651" i="1"/>
  <c r="N651" i="1"/>
  <c r="X651" i="1" s="1"/>
  <c r="Z651" i="1" s="1"/>
  <c r="O651" i="1"/>
  <c r="L652" i="1"/>
  <c r="M652" i="1"/>
  <c r="N652" i="1"/>
  <c r="X652" i="1" s="1"/>
  <c r="Z652" i="1" s="1"/>
  <c r="O652" i="1"/>
  <c r="L653" i="1"/>
  <c r="M653" i="1"/>
  <c r="N653" i="1"/>
  <c r="X653" i="1" s="1"/>
  <c r="Z653" i="1" s="1"/>
  <c r="O653" i="1"/>
  <c r="L654" i="1"/>
  <c r="M654" i="1"/>
  <c r="N654" i="1"/>
  <c r="X654" i="1" s="1"/>
  <c r="Z654" i="1" s="1"/>
  <c r="O654" i="1"/>
  <c r="L655" i="1"/>
  <c r="M655" i="1"/>
  <c r="N655" i="1"/>
  <c r="X655" i="1" s="1"/>
  <c r="Z655" i="1" s="1"/>
  <c r="O655" i="1"/>
  <c r="L656" i="1"/>
  <c r="M656" i="1"/>
  <c r="N656" i="1"/>
  <c r="X656" i="1" s="1"/>
  <c r="Z656" i="1" s="1"/>
  <c r="O656" i="1"/>
  <c r="L657" i="1"/>
  <c r="M657" i="1"/>
  <c r="N657" i="1"/>
  <c r="X657" i="1" s="1"/>
  <c r="Z657" i="1" s="1"/>
  <c r="O657" i="1"/>
  <c r="L658" i="1"/>
  <c r="M658" i="1"/>
  <c r="N658" i="1"/>
  <c r="X658" i="1" s="1"/>
  <c r="Z658" i="1" s="1"/>
  <c r="O658" i="1"/>
  <c r="L659" i="1"/>
  <c r="M659" i="1"/>
  <c r="N659" i="1"/>
  <c r="X659" i="1" s="1"/>
  <c r="Z659" i="1" s="1"/>
  <c r="O659" i="1"/>
  <c r="L660" i="1"/>
  <c r="M660" i="1"/>
  <c r="N660" i="1"/>
  <c r="X660" i="1" s="1"/>
  <c r="Z660" i="1" s="1"/>
  <c r="O660" i="1"/>
  <c r="L661" i="1"/>
  <c r="M661" i="1"/>
  <c r="N661" i="1"/>
  <c r="X661" i="1" s="1"/>
  <c r="Z661" i="1" s="1"/>
  <c r="O661" i="1"/>
  <c r="L662" i="1"/>
  <c r="M662" i="1"/>
  <c r="N662" i="1"/>
  <c r="X662" i="1" s="1"/>
  <c r="Z662" i="1" s="1"/>
  <c r="O662" i="1"/>
  <c r="L663" i="1"/>
  <c r="M663" i="1"/>
  <c r="N663" i="1"/>
  <c r="X663" i="1" s="1"/>
  <c r="Z663" i="1" s="1"/>
  <c r="O663" i="1"/>
  <c r="L664" i="1"/>
  <c r="M664" i="1"/>
  <c r="N664" i="1"/>
  <c r="X664" i="1" s="1"/>
  <c r="Z664" i="1" s="1"/>
  <c r="O664" i="1"/>
  <c r="L665" i="1"/>
  <c r="M665" i="1"/>
  <c r="N665" i="1"/>
  <c r="X665" i="1" s="1"/>
  <c r="Z665" i="1" s="1"/>
  <c r="O665" i="1"/>
  <c r="L666" i="1"/>
  <c r="M666" i="1"/>
  <c r="N666" i="1"/>
  <c r="X666" i="1" s="1"/>
  <c r="Z666" i="1" s="1"/>
  <c r="O666" i="1"/>
  <c r="L667" i="1"/>
  <c r="M667" i="1"/>
  <c r="N667" i="1"/>
  <c r="X667" i="1" s="1"/>
  <c r="Z667" i="1" s="1"/>
  <c r="O667" i="1"/>
  <c r="L668" i="1"/>
  <c r="M668" i="1"/>
  <c r="N668" i="1"/>
  <c r="X668" i="1" s="1"/>
  <c r="Z668" i="1" s="1"/>
  <c r="O668" i="1"/>
  <c r="L669" i="1"/>
  <c r="M669" i="1"/>
  <c r="N669" i="1"/>
  <c r="X669" i="1" s="1"/>
  <c r="Z669" i="1" s="1"/>
  <c r="O669" i="1"/>
  <c r="L670" i="1"/>
  <c r="M670" i="1"/>
  <c r="N670" i="1"/>
  <c r="X670" i="1" s="1"/>
  <c r="Z670" i="1" s="1"/>
  <c r="O670" i="1"/>
  <c r="L671" i="1"/>
  <c r="M671" i="1"/>
  <c r="N671" i="1"/>
  <c r="X671" i="1" s="1"/>
  <c r="Z671" i="1" s="1"/>
  <c r="O671" i="1"/>
  <c r="L672" i="1"/>
  <c r="M672" i="1"/>
  <c r="N672" i="1"/>
  <c r="X672" i="1" s="1"/>
  <c r="Z672" i="1" s="1"/>
  <c r="O672" i="1"/>
  <c r="L673" i="1"/>
  <c r="M673" i="1"/>
  <c r="N673" i="1"/>
  <c r="X673" i="1" s="1"/>
  <c r="Z673" i="1" s="1"/>
  <c r="O673" i="1"/>
  <c r="L674" i="1"/>
  <c r="M674" i="1"/>
  <c r="N674" i="1"/>
  <c r="X674" i="1" s="1"/>
  <c r="Z674" i="1" s="1"/>
  <c r="O674" i="1"/>
  <c r="L675" i="1"/>
  <c r="M675" i="1"/>
  <c r="N675" i="1"/>
  <c r="X675" i="1" s="1"/>
  <c r="Z675" i="1" s="1"/>
  <c r="O675" i="1"/>
  <c r="L676" i="1"/>
  <c r="M676" i="1"/>
  <c r="N676" i="1"/>
  <c r="X676" i="1" s="1"/>
  <c r="Z676" i="1" s="1"/>
  <c r="O676" i="1"/>
  <c r="L677" i="1"/>
  <c r="M677" i="1"/>
  <c r="N677" i="1"/>
  <c r="X677" i="1" s="1"/>
  <c r="Z677" i="1" s="1"/>
  <c r="O677" i="1"/>
  <c r="L678" i="1"/>
  <c r="M678" i="1"/>
  <c r="N678" i="1"/>
  <c r="X678" i="1" s="1"/>
  <c r="Z678" i="1" s="1"/>
  <c r="O678" i="1"/>
  <c r="L679" i="1"/>
  <c r="M679" i="1"/>
  <c r="N679" i="1"/>
  <c r="X679" i="1" s="1"/>
  <c r="Z679" i="1" s="1"/>
  <c r="O679" i="1"/>
  <c r="L680" i="1"/>
  <c r="M680" i="1"/>
  <c r="N680" i="1"/>
  <c r="X680" i="1" s="1"/>
  <c r="Z680" i="1" s="1"/>
  <c r="O680" i="1"/>
  <c r="L681" i="1"/>
  <c r="M681" i="1"/>
  <c r="N681" i="1"/>
  <c r="X681" i="1" s="1"/>
  <c r="Z681" i="1" s="1"/>
  <c r="O681" i="1"/>
  <c r="L682" i="1"/>
  <c r="M682" i="1"/>
  <c r="N682" i="1"/>
  <c r="X682" i="1" s="1"/>
  <c r="Z682" i="1" s="1"/>
  <c r="O682" i="1"/>
  <c r="L683" i="1"/>
  <c r="M683" i="1"/>
  <c r="N683" i="1"/>
  <c r="X683" i="1" s="1"/>
  <c r="Z683" i="1" s="1"/>
  <c r="O683" i="1"/>
  <c r="L684" i="1"/>
  <c r="M684" i="1"/>
  <c r="N684" i="1"/>
  <c r="X684" i="1" s="1"/>
  <c r="Z684" i="1" s="1"/>
  <c r="O684" i="1"/>
  <c r="L685" i="1"/>
  <c r="M685" i="1"/>
  <c r="N685" i="1"/>
  <c r="X685" i="1" s="1"/>
  <c r="Z685" i="1" s="1"/>
  <c r="O685" i="1"/>
  <c r="L686" i="1"/>
  <c r="M686" i="1"/>
  <c r="N686" i="1"/>
  <c r="X686" i="1" s="1"/>
  <c r="Z686" i="1" s="1"/>
  <c r="O686" i="1"/>
  <c r="L687" i="1"/>
  <c r="M687" i="1"/>
  <c r="N687" i="1"/>
  <c r="X687" i="1" s="1"/>
  <c r="Z687" i="1" s="1"/>
  <c r="O687" i="1"/>
  <c r="L688" i="1"/>
  <c r="M688" i="1"/>
  <c r="N688" i="1"/>
  <c r="X688" i="1" s="1"/>
  <c r="Z688" i="1" s="1"/>
  <c r="O688" i="1"/>
  <c r="L689" i="1"/>
  <c r="M689" i="1"/>
  <c r="N689" i="1"/>
  <c r="X689" i="1" s="1"/>
  <c r="Z689" i="1" s="1"/>
  <c r="O689" i="1"/>
  <c r="L690" i="1"/>
  <c r="M690" i="1"/>
  <c r="N690" i="1"/>
  <c r="X690" i="1" s="1"/>
  <c r="Z690" i="1" s="1"/>
  <c r="O690" i="1"/>
  <c r="L691" i="1"/>
  <c r="M691" i="1"/>
  <c r="N691" i="1"/>
  <c r="X691" i="1" s="1"/>
  <c r="Z691" i="1" s="1"/>
  <c r="O691" i="1"/>
  <c r="L692" i="1"/>
  <c r="M692" i="1"/>
  <c r="N692" i="1"/>
  <c r="X692" i="1" s="1"/>
  <c r="Z692" i="1" s="1"/>
  <c r="O692" i="1"/>
  <c r="L693" i="1"/>
  <c r="M693" i="1"/>
  <c r="N693" i="1"/>
  <c r="X693" i="1" s="1"/>
  <c r="Z693" i="1" s="1"/>
  <c r="O693" i="1"/>
  <c r="L694" i="1"/>
  <c r="M694" i="1"/>
  <c r="N694" i="1"/>
  <c r="X694" i="1" s="1"/>
  <c r="Z694" i="1" s="1"/>
  <c r="O694" i="1"/>
  <c r="L695" i="1"/>
  <c r="M695" i="1"/>
  <c r="N695" i="1"/>
  <c r="X695" i="1" s="1"/>
  <c r="Z695" i="1" s="1"/>
  <c r="O695" i="1"/>
  <c r="L696" i="1"/>
  <c r="M696" i="1"/>
  <c r="N696" i="1"/>
  <c r="X696" i="1" s="1"/>
  <c r="Z696" i="1" s="1"/>
  <c r="O696" i="1"/>
  <c r="L697" i="1"/>
  <c r="M697" i="1"/>
  <c r="N697" i="1"/>
  <c r="X697" i="1" s="1"/>
  <c r="Z697" i="1" s="1"/>
  <c r="O697" i="1"/>
  <c r="L698" i="1"/>
  <c r="M698" i="1"/>
  <c r="N698" i="1"/>
  <c r="X698" i="1" s="1"/>
  <c r="Z698" i="1" s="1"/>
  <c r="O698" i="1"/>
  <c r="L699" i="1"/>
  <c r="M699" i="1"/>
  <c r="N699" i="1"/>
  <c r="X699" i="1" s="1"/>
  <c r="Z699" i="1" s="1"/>
  <c r="O699" i="1"/>
  <c r="L700" i="1"/>
  <c r="M700" i="1"/>
  <c r="N700" i="1"/>
  <c r="X700" i="1" s="1"/>
  <c r="Z700" i="1" s="1"/>
  <c r="O700" i="1"/>
  <c r="L701" i="1"/>
  <c r="M701" i="1"/>
  <c r="N701" i="1"/>
  <c r="X701" i="1" s="1"/>
  <c r="Z701" i="1" s="1"/>
  <c r="O701" i="1"/>
  <c r="L702" i="1"/>
  <c r="M702" i="1"/>
  <c r="N702" i="1"/>
  <c r="X702" i="1" s="1"/>
  <c r="Z702" i="1" s="1"/>
  <c r="O702" i="1"/>
  <c r="L703" i="1"/>
  <c r="M703" i="1"/>
  <c r="N703" i="1"/>
  <c r="X703" i="1" s="1"/>
  <c r="Z703" i="1" s="1"/>
  <c r="O703" i="1"/>
  <c r="L704" i="1"/>
  <c r="M704" i="1"/>
  <c r="N704" i="1"/>
  <c r="X704" i="1" s="1"/>
  <c r="Z704" i="1" s="1"/>
  <c r="O704" i="1"/>
  <c r="L705" i="1"/>
  <c r="M705" i="1"/>
  <c r="N705" i="1"/>
  <c r="X705" i="1" s="1"/>
  <c r="Z705" i="1" s="1"/>
  <c r="O705" i="1"/>
  <c r="L706" i="1"/>
  <c r="M706" i="1"/>
  <c r="N706" i="1"/>
  <c r="X706" i="1" s="1"/>
  <c r="Z706" i="1" s="1"/>
  <c r="O706" i="1"/>
  <c r="L707" i="1"/>
  <c r="M707" i="1"/>
  <c r="N707" i="1"/>
  <c r="X707" i="1" s="1"/>
  <c r="Z707" i="1" s="1"/>
  <c r="O707" i="1"/>
  <c r="L708" i="1"/>
  <c r="M708" i="1"/>
  <c r="N708" i="1"/>
  <c r="X708" i="1" s="1"/>
  <c r="Z708" i="1" s="1"/>
  <c r="O708" i="1"/>
  <c r="L709" i="1"/>
  <c r="M709" i="1"/>
  <c r="N709" i="1"/>
  <c r="X709" i="1" s="1"/>
  <c r="Z709" i="1" s="1"/>
  <c r="O709" i="1"/>
  <c r="L710" i="1"/>
  <c r="M710" i="1"/>
  <c r="N710" i="1"/>
  <c r="X710" i="1" s="1"/>
  <c r="Z710" i="1" s="1"/>
  <c r="O710" i="1"/>
  <c r="L711" i="1"/>
  <c r="M711" i="1"/>
  <c r="N711" i="1"/>
  <c r="X711" i="1" s="1"/>
  <c r="Z711" i="1" s="1"/>
  <c r="O711" i="1"/>
  <c r="L712" i="1"/>
  <c r="M712" i="1"/>
  <c r="N712" i="1"/>
  <c r="X712" i="1" s="1"/>
  <c r="Z712" i="1" s="1"/>
  <c r="O712" i="1"/>
  <c r="L713" i="1"/>
  <c r="M713" i="1"/>
  <c r="N713" i="1"/>
  <c r="X713" i="1" s="1"/>
  <c r="Z713" i="1" s="1"/>
  <c r="O713" i="1"/>
  <c r="L714" i="1"/>
  <c r="M714" i="1"/>
  <c r="N714" i="1"/>
  <c r="X714" i="1" s="1"/>
  <c r="Z714" i="1" s="1"/>
  <c r="O714" i="1"/>
  <c r="L715" i="1"/>
  <c r="M715" i="1"/>
  <c r="N715" i="1"/>
  <c r="X715" i="1" s="1"/>
  <c r="Z715" i="1" s="1"/>
  <c r="O715" i="1"/>
  <c r="L716" i="1"/>
  <c r="M716" i="1"/>
  <c r="N716" i="1"/>
  <c r="X716" i="1" s="1"/>
  <c r="Z716" i="1" s="1"/>
  <c r="O716" i="1"/>
  <c r="L717" i="1"/>
  <c r="M717" i="1"/>
  <c r="N717" i="1"/>
  <c r="X717" i="1" s="1"/>
  <c r="Z717" i="1" s="1"/>
  <c r="O717" i="1"/>
  <c r="L718" i="1"/>
  <c r="M718" i="1"/>
  <c r="N718" i="1"/>
  <c r="X718" i="1" s="1"/>
  <c r="Z718" i="1" s="1"/>
  <c r="O718" i="1"/>
  <c r="L719" i="1"/>
  <c r="M719" i="1"/>
  <c r="N719" i="1"/>
  <c r="X719" i="1" s="1"/>
  <c r="Z719" i="1" s="1"/>
  <c r="O719" i="1"/>
  <c r="L720" i="1"/>
  <c r="M720" i="1"/>
  <c r="N720" i="1"/>
  <c r="X720" i="1" s="1"/>
  <c r="Z720" i="1" s="1"/>
  <c r="O720" i="1"/>
  <c r="L721" i="1"/>
  <c r="M721" i="1"/>
  <c r="N721" i="1"/>
  <c r="X721" i="1" s="1"/>
  <c r="Z721" i="1" s="1"/>
  <c r="O721" i="1"/>
  <c r="L722" i="1"/>
  <c r="M722" i="1"/>
  <c r="N722" i="1"/>
  <c r="X722" i="1" s="1"/>
  <c r="Z722" i="1" s="1"/>
  <c r="O722" i="1"/>
  <c r="L723" i="1"/>
  <c r="M723" i="1"/>
  <c r="N723" i="1"/>
  <c r="X723" i="1" s="1"/>
  <c r="Z723" i="1" s="1"/>
  <c r="O723" i="1"/>
  <c r="L724" i="1"/>
  <c r="M724" i="1"/>
  <c r="N724" i="1"/>
  <c r="X724" i="1" s="1"/>
  <c r="Z724" i="1" s="1"/>
  <c r="O724" i="1"/>
  <c r="L725" i="1"/>
  <c r="M725" i="1"/>
  <c r="N725" i="1"/>
  <c r="X725" i="1" s="1"/>
  <c r="Z725" i="1" s="1"/>
  <c r="O725" i="1"/>
  <c r="L726" i="1"/>
  <c r="M726" i="1"/>
  <c r="N726" i="1"/>
  <c r="X726" i="1" s="1"/>
  <c r="Z726" i="1" s="1"/>
  <c r="O726" i="1"/>
  <c r="L727" i="1"/>
  <c r="M727" i="1"/>
  <c r="N727" i="1"/>
  <c r="X727" i="1" s="1"/>
  <c r="Z727" i="1" s="1"/>
  <c r="O727" i="1"/>
  <c r="L728" i="1"/>
  <c r="M728" i="1"/>
  <c r="N728" i="1"/>
  <c r="X728" i="1" s="1"/>
  <c r="Z728" i="1" s="1"/>
  <c r="O728" i="1"/>
  <c r="L729" i="1"/>
  <c r="M729" i="1"/>
  <c r="N729" i="1"/>
  <c r="X729" i="1" s="1"/>
  <c r="Z729" i="1" s="1"/>
  <c r="O729" i="1"/>
  <c r="L730" i="1"/>
  <c r="M730" i="1"/>
  <c r="N730" i="1"/>
  <c r="X730" i="1" s="1"/>
  <c r="Z730" i="1" s="1"/>
  <c r="O730" i="1"/>
  <c r="L731" i="1"/>
  <c r="M731" i="1"/>
  <c r="N731" i="1"/>
  <c r="X731" i="1" s="1"/>
  <c r="Z731" i="1" s="1"/>
  <c r="O731" i="1"/>
  <c r="L732" i="1"/>
  <c r="M732" i="1"/>
  <c r="N732" i="1"/>
  <c r="X732" i="1" s="1"/>
  <c r="Z732" i="1" s="1"/>
  <c r="O732" i="1"/>
  <c r="L733" i="1"/>
  <c r="M733" i="1"/>
  <c r="N733" i="1"/>
  <c r="X733" i="1" s="1"/>
  <c r="Z733" i="1" s="1"/>
  <c r="O733" i="1"/>
  <c r="L734" i="1"/>
  <c r="M734" i="1"/>
  <c r="N734" i="1"/>
  <c r="X734" i="1" s="1"/>
  <c r="Z734" i="1" s="1"/>
  <c r="O734" i="1"/>
  <c r="L735" i="1"/>
  <c r="M735" i="1"/>
  <c r="N735" i="1"/>
  <c r="X735" i="1" s="1"/>
  <c r="Z735" i="1" s="1"/>
  <c r="O735" i="1"/>
  <c r="L736" i="1"/>
  <c r="M736" i="1"/>
  <c r="N736" i="1"/>
  <c r="X736" i="1" s="1"/>
  <c r="Z736" i="1" s="1"/>
  <c r="O736" i="1"/>
  <c r="L737" i="1"/>
  <c r="M737" i="1"/>
  <c r="N737" i="1"/>
  <c r="X737" i="1" s="1"/>
  <c r="Z737" i="1" s="1"/>
  <c r="O737" i="1"/>
  <c r="L738" i="1"/>
  <c r="M738" i="1"/>
  <c r="N738" i="1"/>
  <c r="X738" i="1" s="1"/>
  <c r="Z738" i="1" s="1"/>
  <c r="O738" i="1"/>
  <c r="L739" i="1"/>
  <c r="M739" i="1"/>
  <c r="N739" i="1"/>
  <c r="X739" i="1" s="1"/>
  <c r="Z739" i="1" s="1"/>
  <c r="O739" i="1"/>
  <c r="L740" i="1"/>
  <c r="M740" i="1"/>
  <c r="N740" i="1"/>
  <c r="X740" i="1" s="1"/>
  <c r="Z740" i="1" s="1"/>
  <c r="O740" i="1"/>
  <c r="L741" i="1"/>
  <c r="M741" i="1"/>
  <c r="N741" i="1"/>
  <c r="X741" i="1" s="1"/>
  <c r="Z741" i="1" s="1"/>
  <c r="O741" i="1"/>
  <c r="L742" i="1"/>
  <c r="M742" i="1"/>
  <c r="N742" i="1"/>
  <c r="X742" i="1" s="1"/>
  <c r="Z742" i="1" s="1"/>
  <c r="O742" i="1"/>
  <c r="L743" i="1"/>
  <c r="M743" i="1"/>
  <c r="N743" i="1"/>
  <c r="X743" i="1" s="1"/>
  <c r="Z743" i="1" s="1"/>
  <c r="O743" i="1"/>
  <c r="L744" i="1"/>
  <c r="M744" i="1"/>
  <c r="N744" i="1"/>
  <c r="X744" i="1" s="1"/>
  <c r="Z744" i="1" s="1"/>
  <c r="O744" i="1"/>
  <c r="L745" i="1"/>
  <c r="M745" i="1"/>
  <c r="N745" i="1"/>
  <c r="X745" i="1" s="1"/>
  <c r="Z745" i="1" s="1"/>
  <c r="O745" i="1"/>
  <c r="L746" i="1"/>
  <c r="M746" i="1"/>
  <c r="N746" i="1"/>
  <c r="X746" i="1" s="1"/>
  <c r="Z746" i="1" s="1"/>
  <c r="O746" i="1"/>
  <c r="L747" i="1"/>
  <c r="M747" i="1"/>
  <c r="N747" i="1"/>
  <c r="X747" i="1" s="1"/>
  <c r="Z747" i="1" s="1"/>
  <c r="O747" i="1"/>
  <c r="L748" i="1"/>
  <c r="M748" i="1"/>
  <c r="N748" i="1"/>
  <c r="X748" i="1" s="1"/>
  <c r="Z748" i="1" s="1"/>
  <c r="O748" i="1"/>
  <c r="L749" i="1"/>
  <c r="M749" i="1"/>
  <c r="N749" i="1"/>
  <c r="X749" i="1" s="1"/>
  <c r="Z749" i="1" s="1"/>
  <c r="O749" i="1"/>
  <c r="L750" i="1"/>
  <c r="M750" i="1"/>
  <c r="N750" i="1"/>
  <c r="X750" i="1" s="1"/>
  <c r="Z750" i="1" s="1"/>
  <c r="O750" i="1"/>
  <c r="L751" i="1"/>
  <c r="M751" i="1"/>
  <c r="N751" i="1"/>
  <c r="X751" i="1" s="1"/>
  <c r="Z751" i="1" s="1"/>
  <c r="O751" i="1"/>
  <c r="L752" i="1"/>
  <c r="M752" i="1"/>
  <c r="N752" i="1"/>
  <c r="X752" i="1" s="1"/>
  <c r="Z752" i="1" s="1"/>
  <c r="O752" i="1"/>
  <c r="L753" i="1"/>
  <c r="M753" i="1"/>
  <c r="N753" i="1"/>
  <c r="X753" i="1" s="1"/>
  <c r="Z753" i="1" s="1"/>
  <c r="O753" i="1"/>
  <c r="L754" i="1"/>
  <c r="M754" i="1"/>
  <c r="N754" i="1"/>
  <c r="X754" i="1" s="1"/>
  <c r="Z754" i="1" s="1"/>
  <c r="O754" i="1"/>
  <c r="L755" i="1"/>
  <c r="M755" i="1"/>
  <c r="N755" i="1"/>
  <c r="X755" i="1" s="1"/>
  <c r="Z755" i="1" s="1"/>
  <c r="O755" i="1"/>
  <c r="L756" i="1"/>
  <c r="M756" i="1"/>
  <c r="N756" i="1"/>
  <c r="X756" i="1" s="1"/>
  <c r="Z756" i="1" s="1"/>
  <c r="O756" i="1"/>
  <c r="L757" i="1"/>
  <c r="M757" i="1"/>
  <c r="N757" i="1"/>
  <c r="X757" i="1" s="1"/>
  <c r="Z757" i="1" s="1"/>
  <c r="O757" i="1"/>
  <c r="L758" i="1"/>
  <c r="M758" i="1"/>
  <c r="N758" i="1"/>
  <c r="X758" i="1" s="1"/>
  <c r="Z758" i="1" s="1"/>
  <c r="O758" i="1"/>
  <c r="L759" i="1"/>
  <c r="M759" i="1"/>
  <c r="N759" i="1"/>
  <c r="X759" i="1" s="1"/>
  <c r="Z759" i="1" s="1"/>
  <c r="O759" i="1"/>
  <c r="L760" i="1"/>
  <c r="M760" i="1"/>
  <c r="N760" i="1"/>
  <c r="X760" i="1" s="1"/>
  <c r="Z760" i="1" s="1"/>
  <c r="O760" i="1"/>
  <c r="L761" i="1"/>
  <c r="M761" i="1"/>
  <c r="N761" i="1"/>
  <c r="X761" i="1" s="1"/>
  <c r="Z761" i="1" s="1"/>
  <c r="O761" i="1"/>
  <c r="L762" i="1"/>
  <c r="M762" i="1"/>
  <c r="N762" i="1"/>
  <c r="X762" i="1" s="1"/>
  <c r="Z762" i="1" s="1"/>
  <c r="O762" i="1"/>
  <c r="L763" i="1"/>
  <c r="M763" i="1"/>
  <c r="N763" i="1"/>
  <c r="X763" i="1" s="1"/>
  <c r="Z763" i="1" s="1"/>
  <c r="O763" i="1"/>
  <c r="L764" i="1"/>
  <c r="M764" i="1"/>
  <c r="N764" i="1"/>
  <c r="X764" i="1" s="1"/>
  <c r="Z764" i="1" s="1"/>
  <c r="O764" i="1"/>
  <c r="L765" i="1"/>
  <c r="M765" i="1"/>
  <c r="N765" i="1"/>
  <c r="X765" i="1" s="1"/>
  <c r="Z765" i="1" s="1"/>
  <c r="O765" i="1"/>
  <c r="L766" i="1"/>
  <c r="M766" i="1"/>
  <c r="N766" i="1"/>
  <c r="X766" i="1" s="1"/>
  <c r="Z766" i="1" s="1"/>
  <c r="O766" i="1"/>
  <c r="L767" i="1"/>
  <c r="M767" i="1"/>
  <c r="N767" i="1"/>
  <c r="X767" i="1" s="1"/>
  <c r="Z767" i="1" s="1"/>
  <c r="O767" i="1"/>
  <c r="L768" i="1"/>
  <c r="M768" i="1"/>
  <c r="N768" i="1"/>
  <c r="X768" i="1" s="1"/>
  <c r="Z768" i="1" s="1"/>
  <c r="O768" i="1"/>
  <c r="L769" i="1"/>
  <c r="M769" i="1"/>
  <c r="N769" i="1"/>
  <c r="X769" i="1" s="1"/>
  <c r="Z769" i="1" s="1"/>
  <c r="O769" i="1"/>
  <c r="L770" i="1"/>
  <c r="M770" i="1"/>
  <c r="N770" i="1"/>
  <c r="X770" i="1" s="1"/>
  <c r="Z770" i="1" s="1"/>
  <c r="O770" i="1"/>
  <c r="L771" i="1"/>
  <c r="M771" i="1"/>
  <c r="N771" i="1"/>
  <c r="X771" i="1" s="1"/>
  <c r="Z771" i="1" s="1"/>
  <c r="O771" i="1"/>
  <c r="L772" i="1"/>
  <c r="M772" i="1"/>
  <c r="N772" i="1"/>
  <c r="X772" i="1" s="1"/>
  <c r="Z772" i="1" s="1"/>
  <c r="O772" i="1"/>
  <c r="L773" i="1"/>
  <c r="M773" i="1"/>
  <c r="N773" i="1"/>
  <c r="X773" i="1" s="1"/>
  <c r="Z773" i="1" s="1"/>
  <c r="O773" i="1"/>
  <c r="L774" i="1"/>
  <c r="M774" i="1"/>
  <c r="N774" i="1"/>
  <c r="X774" i="1" s="1"/>
  <c r="Z774" i="1" s="1"/>
  <c r="O774" i="1"/>
  <c r="L775" i="1"/>
  <c r="M775" i="1"/>
  <c r="N775" i="1"/>
  <c r="X775" i="1" s="1"/>
  <c r="Z775" i="1" s="1"/>
  <c r="O775" i="1"/>
  <c r="L776" i="1"/>
  <c r="M776" i="1"/>
  <c r="N776" i="1"/>
  <c r="X776" i="1" s="1"/>
  <c r="Z776" i="1" s="1"/>
  <c r="O776" i="1"/>
  <c r="L777" i="1"/>
  <c r="M777" i="1"/>
  <c r="N777" i="1"/>
  <c r="X777" i="1" s="1"/>
  <c r="Z777" i="1" s="1"/>
  <c r="O777" i="1"/>
  <c r="L778" i="1"/>
  <c r="M778" i="1"/>
  <c r="N778" i="1"/>
  <c r="X778" i="1" s="1"/>
  <c r="Z778" i="1" s="1"/>
  <c r="O778" i="1"/>
  <c r="L779" i="1"/>
  <c r="M779" i="1"/>
  <c r="N779" i="1"/>
  <c r="X779" i="1" s="1"/>
  <c r="Z779" i="1" s="1"/>
  <c r="O779" i="1"/>
  <c r="L780" i="1"/>
  <c r="M780" i="1"/>
  <c r="N780" i="1"/>
  <c r="X780" i="1" s="1"/>
  <c r="Z780" i="1" s="1"/>
  <c r="O780" i="1"/>
  <c r="L781" i="1"/>
  <c r="M781" i="1"/>
  <c r="N781" i="1"/>
  <c r="X781" i="1" s="1"/>
  <c r="Z781" i="1" s="1"/>
  <c r="O781" i="1"/>
  <c r="L782" i="1"/>
  <c r="M782" i="1"/>
  <c r="N782" i="1"/>
  <c r="X782" i="1" s="1"/>
  <c r="Z782" i="1" s="1"/>
  <c r="O782" i="1"/>
  <c r="L783" i="1"/>
  <c r="M783" i="1"/>
  <c r="N783" i="1"/>
  <c r="X783" i="1" s="1"/>
  <c r="Z783" i="1" s="1"/>
  <c r="O783" i="1"/>
  <c r="L784" i="1"/>
  <c r="M784" i="1"/>
  <c r="N784" i="1"/>
  <c r="X784" i="1" s="1"/>
  <c r="Z784" i="1" s="1"/>
  <c r="O784" i="1"/>
  <c r="L785" i="1"/>
  <c r="M785" i="1"/>
  <c r="N785" i="1"/>
  <c r="X785" i="1" s="1"/>
  <c r="Z785" i="1" s="1"/>
  <c r="O785" i="1"/>
  <c r="L786" i="1"/>
  <c r="M786" i="1"/>
  <c r="N786" i="1"/>
  <c r="X786" i="1" s="1"/>
  <c r="Z786" i="1" s="1"/>
  <c r="O786" i="1"/>
  <c r="L787" i="1"/>
  <c r="M787" i="1"/>
  <c r="N787" i="1"/>
  <c r="X787" i="1" s="1"/>
  <c r="Z787" i="1" s="1"/>
  <c r="O787" i="1"/>
  <c r="L788" i="1"/>
  <c r="M788" i="1"/>
  <c r="N788" i="1"/>
  <c r="X788" i="1" s="1"/>
  <c r="Z788" i="1" s="1"/>
  <c r="O788" i="1"/>
  <c r="L789" i="1"/>
  <c r="M789" i="1"/>
  <c r="N789" i="1"/>
  <c r="X789" i="1" s="1"/>
  <c r="Z789" i="1" s="1"/>
  <c r="O789" i="1"/>
  <c r="L790" i="1"/>
  <c r="M790" i="1"/>
  <c r="N790" i="1"/>
  <c r="X790" i="1" s="1"/>
  <c r="Z790" i="1" s="1"/>
  <c r="O790" i="1"/>
  <c r="L791" i="1"/>
  <c r="M791" i="1"/>
  <c r="N791" i="1"/>
  <c r="X791" i="1" s="1"/>
  <c r="Z791" i="1" s="1"/>
  <c r="O791" i="1"/>
  <c r="L792" i="1"/>
  <c r="M792" i="1"/>
  <c r="N792" i="1"/>
  <c r="X792" i="1" s="1"/>
  <c r="Z792" i="1" s="1"/>
  <c r="O792" i="1"/>
  <c r="L793" i="1"/>
  <c r="M793" i="1"/>
  <c r="N793" i="1"/>
  <c r="X793" i="1" s="1"/>
  <c r="Z793" i="1" s="1"/>
  <c r="O793" i="1"/>
  <c r="L794" i="1"/>
  <c r="M794" i="1"/>
  <c r="N794" i="1"/>
  <c r="X794" i="1" s="1"/>
  <c r="Z794" i="1" s="1"/>
  <c r="O794" i="1"/>
  <c r="L795" i="1"/>
  <c r="M795" i="1"/>
  <c r="N795" i="1"/>
  <c r="X795" i="1" s="1"/>
  <c r="Z795" i="1" s="1"/>
  <c r="O795" i="1"/>
  <c r="L796" i="1"/>
  <c r="M796" i="1"/>
  <c r="N796" i="1"/>
  <c r="X796" i="1" s="1"/>
  <c r="Z796" i="1" s="1"/>
  <c r="O796" i="1"/>
  <c r="L797" i="1"/>
  <c r="M797" i="1"/>
  <c r="N797" i="1"/>
  <c r="X797" i="1" s="1"/>
  <c r="Z797" i="1" s="1"/>
  <c r="O797" i="1"/>
  <c r="L798" i="1"/>
  <c r="M798" i="1"/>
  <c r="N798" i="1"/>
  <c r="X798" i="1" s="1"/>
  <c r="Z798" i="1" s="1"/>
  <c r="O798" i="1"/>
  <c r="L799" i="1"/>
  <c r="M799" i="1"/>
  <c r="N799" i="1"/>
  <c r="X799" i="1" s="1"/>
  <c r="Z799" i="1" s="1"/>
  <c r="O799" i="1"/>
  <c r="L800" i="1"/>
  <c r="M800" i="1"/>
  <c r="N800" i="1"/>
  <c r="X800" i="1" s="1"/>
  <c r="Z800" i="1" s="1"/>
  <c r="O800" i="1"/>
  <c r="L801" i="1"/>
  <c r="M801" i="1"/>
  <c r="N801" i="1"/>
  <c r="X801" i="1" s="1"/>
  <c r="Z801" i="1" s="1"/>
  <c r="O801" i="1"/>
  <c r="L802" i="1"/>
  <c r="M802" i="1"/>
  <c r="N802" i="1"/>
  <c r="X802" i="1" s="1"/>
  <c r="Z802" i="1" s="1"/>
  <c r="O802" i="1"/>
  <c r="L803" i="1"/>
  <c r="M803" i="1"/>
  <c r="N803" i="1"/>
  <c r="X803" i="1" s="1"/>
  <c r="Z803" i="1" s="1"/>
  <c r="O803" i="1"/>
  <c r="L804" i="1"/>
  <c r="M804" i="1"/>
  <c r="N804" i="1"/>
  <c r="X804" i="1" s="1"/>
  <c r="Z804" i="1" s="1"/>
  <c r="O804" i="1"/>
  <c r="L805" i="1"/>
  <c r="M805" i="1"/>
  <c r="N805" i="1"/>
  <c r="X805" i="1" s="1"/>
  <c r="Z805" i="1" s="1"/>
  <c r="O805" i="1"/>
  <c r="L806" i="1"/>
  <c r="M806" i="1"/>
  <c r="N806" i="1"/>
  <c r="X806" i="1" s="1"/>
  <c r="Z806" i="1" s="1"/>
  <c r="O806" i="1"/>
  <c r="L807" i="1"/>
  <c r="M807" i="1"/>
  <c r="N807" i="1"/>
  <c r="X807" i="1" s="1"/>
  <c r="Z807" i="1" s="1"/>
  <c r="O807" i="1"/>
  <c r="L808" i="1"/>
  <c r="M808" i="1"/>
  <c r="N808" i="1"/>
  <c r="X808" i="1" s="1"/>
  <c r="Z808" i="1" s="1"/>
  <c r="O808" i="1"/>
  <c r="L809" i="1"/>
  <c r="M809" i="1"/>
  <c r="N809" i="1"/>
  <c r="X809" i="1" s="1"/>
  <c r="Z809" i="1" s="1"/>
  <c r="O809" i="1"/>
  <c r="L810" i="1"/>
  <c r="M810" i="1"/>
  <c r="N810" i="1"/>
  <c r="X810" i="1" s="1"/>
  <c r="Z810" i="1" s="1"/>
  <c r="O810" i="1"/>
  <c r="L811" i="1"/>
  <c r="M811" i="1"/>
  <c r="N811" i="1"/>
  <c r="X811" i="1" s="1"/>
  <c r="Z811" i="1" s="1"/>
  <c r="O811" i="1"/>
  <c r="L812" i="1"/>
  <c r="M812" i="1"/>
  <c r="N812" i="1"/>
  <c r="X812" i="1" s="1"/>
  <c r="Z812" i="1" s="1"/>
  <c r="O812" i="1"/>
  <c r="L813" i="1"/>
  <c r="M813" i="1"/>
  <c r="N813" i="1"/>
  <c r="X813" i="1" s="1"/>
  <c r="Z813" i="1" s="1"/>
  <c r="O813" i="1"/>
  <c r="L814" i="1"/>
  <c r="M814" i="1"/>
  <c r="N814" i="1"/>
  <c r="X814" i="1" s="1"/>
  <c r="Z814" i="1" s="1"/>
  <c r="O814" i="1"/>
  <c r="L815" i="1"/>
  <c r="M815" i="1"/>
  <c r="N815" i="1"/>
  <c r="X815" i="1" s="1"/>
  <c r="Z815" i="1" s="1"/>
  <c r="O815" i="1"/>
  <c r="L816" i="1"/>
  <c r="M816" i="1"/>
  <c r="N816" i="1"/>
  <c r="X816" i="1" s="1"/>
  <c r="Z816" i="1" s="1"/>
  <c r="O816" i="1"/>
  <c r="L817" i="1"/>
  <c r="M817" i="1"/>
  <c r="N817" i="1"/>
  <c r="X817" i="1" s="1"/>
  <c r="Z817" i="1" s="1"/>
  <c r="O817" i="1"/>
  <c r="L818" i="1"/>
  <c r="M818" i="1"/>
  <c r="N818" i="1"/>
  <c r="X818" i="1" s="1"/>
  <c r="Z818" i="1" s="1"/>
  <c r="O818" i="1"/>
  <c r="L819" i="1"/>
  <c r="M819" i="1"/>
  <c r="N819" i="1"/>
  <c r="X819" i="1" s="1"/>
  <c r="Z819" i="1" s="1"/>
  <c r="O819" i="1"/>
  <c r="L820" i="1"/>
  <c r="M820" i="1"/>
  <c r="N820" i="1"/>
  <c r="X820" i="1" s="1"/>
  <c r="Z820" i="1" s="1"/>
  <c r="O820" i="1"/>
  <c r="L821" i="1"/>
  <c r="M821" i="1"/>
  <c r="N821" i="1"/>
  <c r="X821" i="1" s="1"/>
  <c r="Z821" i="1" s="1"/>
  <c r="O821" i="1"/>
  <c r="L822" i="1"/>
  <c r="M822" i="1"/>
  <c r="N822" i="1"/>
  <c r="X822" i="1" s="1"/>
  <c r="Z822" i="1" s="1"/>
  <c r="O822" i="1"/>
  <c r="L823" i="1"/>
  <c r="M823" i="1"/>
  <c r="N823" i="1"/>
  <c r="X823" i="1" s="1"/>
  <c r="Z823" i="1" s="1"/>
  <c r="O823" i="1"/>
  <c r="L824" i="1"/>
  <c r="M824" i="1"/>
  <c r="N824" i="1"/>
  <c r="X824" i="1" s="1"/>
  <c r="Z824" i="1" s="1"/>
  <c r="O824" i="1"/>
  <c r="L825" i="1"/>
  <c r="M825" i="1"/>
  <c r="N825" i="1"/>
  <c r="X825" i="1" s="1"/>
  <c r="Z825" i="1" s="1"/>
  <c r="O825" i="1"/>
  <c r="L826" i="1"/>
  <c r="M826" i="1"/>
  <c r="N826" i="1"/>
  <c r="X826" i="1" s="1"/>
  <c r="Z826" i="1" s="1"/>
  <c r="O826" i="1"/>
  <c r="L827" i="1"/>
  <c r="M827" i="1"/>
  <c r="N827" i="1"/>
  <c r="X827" i="1" s="1"/>
  <c r="Z827" i="1" s="1"/>
  <c r="O827" i="1"/>
  <c r="L828" i="1"/>
  <c r="M828" i="1"/>
  <c r="N828" i="1"/>
  <c r="X828" i="1" s="1"/>
  <c r="Z828" i="1" s="1"/>
  <c r="O828" i="1"/>
  <c r="L829" i="1"/>
  <c r="M829" i="1"/>
  <c r="N829" i="1"/>
  <c r="X829" i="1" s="1"/>
  <c r="Z829" i="1" s="1"/>
  <c r="O829" i="1"/>
  <c r="L830" i="1"/>
  <c r="M830" i="1"/>
  <c r="N830" i="1"/>
  <c r="X830" i="1" s="1"/>
  <c r="Z830" i="1" s="1"/>
  <c r="O830" i="1"/>
  <c r="L831" i="1"/>
  <c r="M831" i="1"/>
  <c r="N831" i="1"/>
  <c r="X831" i="1" s="1"/>
  <c r="Z831" i="1" s="1"/>
  <c r="O831" i="1"/>
  <c r="L832" i="1"/>
  <c r="M832" i="1"/>
  <c r="N832" i="1"/>
  <c r="X832" i="1" s="1"/>
  <c r="Z832" i="1" s="1"/>
  <c r="O832" i="1"/>
  <c r="L833" i="1"/>
  <c r="M833" i="1"/>
  <c r="N833" i="1"/>
  <c r="X833" i="1" s="1"/>
  <c r="Z833" i="1" s="1"/>
  <c r="O833" i="1"/>
  <c r="L834" i="1"/>
  <c r="M834" i="1"/>
  <c r="N834" i="1"/>
  <c r="X834" i="1" s="1"/>
  <c r="Z834" i="1" s="1"/>
  <c r="O834" i="1"/>
  <c r="L835" i="1"/>
  <c r="M835" i="1"/>
  <c r="N835" i="1"/>
  <c r="X835" i="1" s="1"/>
  <c r="Z835" i="1" s="1"/>
  <c r="O835" i="1"/>
  <c r="L836" i="1"/>
  <c r="M836" i="1"/>
  <c r="N836" i="1"/>
  <c r="X836" i="1" s="1"/>
  <c r="Z836" i="1" s="1"/>
  <c r="O836" i="1"/>
  <c r="L837" i="1"/>
  <c r="M837" i="1"/>
  <c r="N837" i="1"/>
  <c r="X837" i="1" s="1"/>
  <c r="Z837" i="1" s="1"/>
  <c r="O837" i="1"/>
  <c r="L838" i="1"/>
  <c r="M838" i="1"/>
  <c r="N838" i="1"/>
  <c r="X838" i="1" s="1"/>
  <c r="Z838" i="1" s="1"/>
  <c r="O838" i="1"/>
  <c r="L839" i="1"/>
  <c r="M839" i="1"/>
  <c r="N839" i="1"/>
  <c r="X839" i="1" s="1"/>
  <c r="Z839" i="1" s="1"/>
  <c r="O839" i="1"/>
  <c r="L840" i="1"/>
  <c r="M840" i="1"/>
  <c r="N840" i="1"/>
  <c r="X840" i="1" s="1"/>
  <c r="Z840" i="1" s="1"/>
  <c r="O840" i="1"/>
  <c r="L841" i="1"/>
  <c r="M841" i="1"/>
  <c r="N841" i="1"/>
  <c r="X841" i="1" s="1"/>
  <c r="Z841" i="1" s="1"/>
  <c r="O841" i="1"/>
  <c r="L842" i="1"/>
  <c r="M842" i="1"/>
  <c r="N842" i="1"/>
  <c r="X842" i="1" s="1"/>
  <c r="Z842" i="1" s="1"/>
  <c r="O842" i="1"/>
  <c r="L843" i="1"/>
  <c r="M843" i="1"/>
  <c r="N843" i="1"/>
  <c r="X843" i="1" s="1"/>
  <c r="Z843" i="1" s="1"/>
  <c r="O843" i="1"/>
  <c r="L844" i="1"/>
  <c r="M844" i="1"/>
  <c r="N844" i="1"/>
  <c r="X844" i="1" s="1"/>
  <c r="Z844" i="1" s="1"/>
  <c r="O844" i="1"/>
  <c r="L845" i="1"/>
  <c r="M845" i="1"/>
  <c r="N845" i="1"/>
  <c r="X845" i="1" s="1"/>
  <c r="Z845" i="1" s="1"/>
  <c r="O845" i="1"/>
  <c r="L846" i="1"/>
  <c r="M846" i="1"/>
  <c r="N846" i="1"/>
  <c r="X846" i="1" s="1"/>
  <c r="Z846" i="1" s="1"/>
  <c r="O846" i="1"/>
  <c r="L847" i="1"/>
  <c r="M847" i="1"/>
  <c r="N847" i="1"/>
  <c r="X847" i="1" s="1"/>
  <c r="Z847" i="1" s="1"/>
  <c r="O847" i="1"/>
  <c r="L848" i="1"/>
  <c r="M848" i="1"/>
  <c r="N848" i="1"/>
  <c r="X848" i="1" s="1"/>
  <c r="Z848" i="1" s="1"/>
  <c r="O848" i="1"/>
  <c r="L849" i="1"/>
  <c r="M849" i="1"/>
  <c r="N849" i="1"/>
  <c r="X849" i="1" s="1"/>
  <c r="Z849" i="1" s="1"/>
  <c r="O849" i="1"/>
  <c r="L850" i="1"/>
  <c r="M850" i="1"/>
  <c r="N850" i="1"/>
  <c r="X850" i="1" s="1"/>
  <c r="Z850" i="1" s="1"/>
  <c r="O850" i="1"/>
  <c r="L851" i="1"/>
  <c r="M851" i="1"/>
  <c r="N851" i="1"/>
  <c r="X851" i="1" s="1"/>
  <c r="Z851" i="1" s="1"/>
  <c r="O851" i="1"/>
  <c r="L852" i="1"/>
  <c r="M852" i="1"/>
  <c r="N852" i="1"/>
  <c r="X852" i="1" s="1"/>
  <c r="Z852" i="1" s="1"/>
  <c r="O852" i="1"/>
  <c r="L853" i="1"/>
  <c r="M853" i="1"/>
  <c r="N853" i="1"/>
  <c r="X853" i="1" s="1"/>
  <c r="Z853" i="1" s="1"/>
  <c r="O853" i="1"/>
  <c r="L854" i="1"/>
  <c r="M854" i="1"/>
  <c r="N854" i="1"/>
  <c r="X854" i="1" s="1"/>
  <c r="Z854" i="1" s="1"/>
  <c r="O854" i="1"/>
  <c r="L855" i="1"/>
  <c r="M855" i="1"/>
  <c r="N855" i="1"/>
  <c r="X855" i="1" s="1"/>
  <c r="Z855" i="1" s="1"/>
  <c r="O855" i="1"/>
  <c r="L856" i="1"/>
  <c r="M856" i="1"/>
  <c r="N856" i="1"/>
  <c r="X856" i="1" s="1"/>
  <c r="Z856" i="1" s="1"/>
  <c r="O856" i="1"/>
  <c r="L857" i="1"/>
  <c r="M857" i="1"/>
  <c r="N857" i="1"/>
  <c r="X857" i="1" s="1"/>
  <c r="Z857" i="1" s="1"/>
  <c r="O857" i="1"/>
  <c r="L858" i="1"/>
  <c r="M858" i="1"/>
  <c r="N858" i="1"/>
  <c r="X858" i="1" s="1"/>
  <c r="Z858" i="1" s="1"/>
  <c r="O858" i="1"/>
  <c r="L859" i="1"/>
  <c r="M859" i="1"/>
  <c r="N859" i="1"/>
  <c r="X859" i="1" s="1"/>
  <c r="Z859" i="1" s="1"/>
  <c r="O859" i="1"/>
  <c r="L860" i="1"/>
  <c r="M860" i="1"/>
  <c r="N860" i="1"/>
  <c r="X860" i="1" s="1"/>
  <c r="Z860" i="1" s="1"/>
  <c r="O860" i="1"/>
  <c r="L861" i="1"/>
  <c r="M861" i="1"/>
  <c r="N861" i="1"/>
  <c r="X861" i="1" s="1"/>
  <c r="Z861" i="1" s="1"/>
  <c r="O861" i="1"/>
  <c r="L862" i="1"/>
  <c r="M862" i="1"/>
  <c r="N862" i="1"/>
  <c r="X862" i="1" s="1"/>
  <c r="Z862" i="1" s="1"/>
  <c r="O862" i="1"/>
  <c r="L863" i="1"/>
  <c r="M863" i="1"/>
  <c r="N863" i="1"/>
  <c r="X863" i="1" s="1"/>
  <c r="Z863" i="1" s="1"/>
  <c r="O863" i="1"/>
  <c r="L864" i="1"/>
  <c r="M864" i="1"/>
  <c r="N864" i="1"/>
  <c r="X864" i="1" s="1"/>
  <c r="Z864" i="1" s="1"/>
  <c r="O864" i="1"/>
  <c r="L865" i="1"/>
  <c r="M865" i="1"/>
  <c r="N865" i="1"/>
  <c r="X865" i="1" s="1"/>
  <c r="Z865" i="1" s="1"/>
  <c r="O865" i="1"/>
  <c r="L866" i="1"/>
  <c r="M866" i="1"/>
  <c r="N866" i="1"/>
  <c r="X866" i="1" s="1"/>
  <c r="Z866" i="1" s="1"/>
  <c r="O866" i="1"/>
  <c r="L867" i="1"/>
  <c r="M867" i="1"/>
  <c r="N867" i="1"/>
  <c r="X867" i="1" s="1"/>
  <c r="Z867" i="1" s="1"/>
  <c r="O867" i="1"/>
  <c r="L868" i="1"/>
  <c r="M868" i="1"/>
  <c r="N868" i="1"/>
  <c r="X868" i="1" s="1"/>
  <c r="Z868" i="1" s="1"/>
  <c r="O868" i="1"/>
  <c r="L869" i="1"/>
  <c r="M869" i="1"/>
  <c r="N869" i="1"/>
  <c r="X869" i="1" s="1"/>
  <c r="Z869" i="1" s="1"/>
  <c r="O869" i="1"/>
  <c r="L870" i="1"/>
  <c r="M870" i="1"/>
  <c r="N870" i="1"/>
  <c r="X870" i="1" s="1"/>
  <c r="Z870" i="1" s="1"/>
  <c r="O870" i="1"/>
  <c r="L871" i="1"/>
  <c r="M871" i="1"/>
  <c r="N871" i="1"/>
  <c r="X871" i="1" s="1"/>
  <c r="Z871" i="1" s="1"/>
  <c r="O871" i="1"/>
  <c r="L872" i="1"/>
  <c r="M872" i="1"/>
  <c r="N872" i="1"/>
  <c r="X872" i="1" s="1"/>
  <c r="Z872" i="1" s="1"/>
  <c r="O872" i="1"/>
  <c r="L873" i="1"/>
  <c r="M873" i="1"/>
  <c r="N873" i="1"/>
  <c r="X873" i="1" s="1"/>
  <c r="Z873" i="1" s="1"/>
  <c r="O873" i="1"/>
  <c r="L874" i="1"/>
  <c r="M874" i="1"/>
  <c r="N874" i="1"/>
  <c r="X874" i="1" s="1"/>
  <c r="Z874" i="1" s="1"/>
  <c r="O874" i="1"/>
  <c r="L875" i="1"/>
  <c r="M875" i="1"/>
  <c r="N875" i="1"/>
  <c r="X875" i="1" s="1"/>
  <c r="Z875" i="1" s="1"/>
  <c r="O875" i="1"/>
  <c r="L876" i="1"/>
  <c r="M876" i="1"/>
  <c r="N876" i="1"/>
  <c r="X876" i="1" s="1"/>
  <c r="Z876" i="1" s="1"/>
  <c r="O876" i="1"/>
  <c r="L877" i="1"/>
  <c r="M877" i="1"/>
  <c r="N877" i="1"/>
  <c r="X877" i="1" s="1"/>
  <c r="Z877" i="1" s="1"/>
  <c r="O877" i="1"/>
  <c r="L878" i="1"/>
  <c r="M878" i="1"/>
  <c r="N878" i="1"/>
  <c r="X878" i="1" s="1"/>
  <c r="Z878" i="1" s="1"/>
  <c r="O878" i="1"/>
  <c r="L879" i="1"/>
  <c r="M879" i="1"/>
  <c r="N879" i="1"/>
  <c r="X879" i="1" s="1"/>
  <c r="Z879" i="1" s="1"/>
  <c r="O879" i="1"/>
  <c r="L880" i="1"/>
  <c r="M880" i="1"/>
  <c r="N880" i="1"/>
  <c r="X880" i="1" s="1"/>
  <c r="Z880" i="1" s="1"/>
  <c r="O880" i="1"/>
  <c r="L881" i="1"/>
  <c r="M881" i="1"/>
  <c r="N881" i="1"/>
  <c r="X881" i="1" s="1"/>
  <c r="Z881" i="1" s="1"/>
  <c r="O881" i="1"/>
  <c r="L882" i="1"/>
  <c r="M882" i="1"/>
  <c r="N882" i="1"/>
  <c r="X882" i="1" s="1"/>
  <c r="Z882" i="1" s="1"/>
  <c r="O882" i="1"/>
  <c r="L883" i="1"/>
  <c r="M883" i="1"/>
  <c r="N883" i="1"/>
  <c r="X883" i="1" s="1"/>
  <c r="Z883" i="1" s="1"/>
  <c r="O883" i="1"/>
  <c r="L884" i="1"/>
  <c r="M884" i="1"/>
  <c r="N884" i="1"/>
  <c r="X884" i="1" s="1"/>
  <c r="Z884" i="1" s="1"/>
  <c r="O884" i="1"/>
  <c r="L885" i="1"/>
  <c r="M885" i="1"/>
  <c r="N885" i="1"/>
  <c r="X885" i="1" s="1"/>
  <c r="Z885" i="1" s="1"/>
  <c r="O885" i="1"/>
  <c r="L886" i="1"/>
  <c r="M886" i="1"/>
  <c r="N886" i="1"/>
  <c r="X886" i="1" s="1"/>
  <c r="Z886" i="1" s="1"/>
  <c r="O886" i="1"/>
  <c r="L887" i="1"/>
  <c r="M887" i="1"/>
  <c r="N887" i="1"/>
  <c r="X887" i="1" s="1"/>
  <c r="Z887" i="1" s="1"/>
  <c r="O887" i="1"/>
  <c r="L888" i="1"/>
  <c r="M888" i="1"/>
  <c r="N888" i="1"/>
  <c r="X888" i="1" s="1"/>
  <c r="Z888" i="1" s="1"/>
  <c r="O888" i="1"/>
  <c r="L889" i="1"/>
  <c r="M889" i="1"/>
  <c r="N889" i="1"/>
  <c r="X889" i="1" s="1"/>
  <c r="Z889" i="1" s="1"/>
  <c r="O889" i="1"/>
  <c r="L890" i="1"/>
  <c r="M890" i="1"/>
  <c r="N890" i="1"/>
  <c r="X890" i="1" s="1"/>
  <c r="Z890" i="1" s="1"/>
  <c r="O890" i="1"/>
  <c r="L891" i="1"/>
  <c r="M891" i="1"/>
  <c r="N891" i="1"/>
  <c r="X891" i="1" s="1"/>
  <c r="Z891" i="1" s="1"/>
  <c r="O891" i="1"/>
  <c r="L892" i="1"/>
  <c r="M892" i="1"/>
  <c r="N892" i="1"/>
  <c r="X892" i="1" s="1"/>
  <c r="Z892" i="1" s="1"/>
  <c r="O892" i="1"/>
  <c r="L893" i="1"/>
  <c r="M893" i="1"/>
  <c r="N893" i="1"/>
  <c r="X893" i="1" s="1"/>
  <c r="Z893" i="1" s="1"/>
  <c r="O893" i="1"/>
  <c r="L894" i="1"/>
  <c r="M894" i="1"/>
  <c r="N894" i="1"/>
  <c r="X894" i="1" s="1"/>
  <c r="Z894" i="1" s="1"/>
  <c r="O894" i="1"/>
  <c r="L895" i="1"/>
  <c r="M895" i="1"/>
  <c r="N895" i="1"/>
  <c r="X895" i="1" s="1"/>
  <c r="Z895" i="1" s="1"/>
  <c r="O895" i="1"/>
  <c r="L896" i="1"/>
  <c r="M896" i="1"/>
  <c r="N896" i="1"/>
  <c r="X896" i="1" s="1"/>
  <c r="Z896" i="1" s="1"/>
  <c r="O896" i="1"/>
  <c r="L897" i="1"/>
  <c r="M897" i="1"/>
  <c r="N897" i="1"/>
  <c r="X897" i="1" s="1"/>
  <c r="Z897" i="1" s="1"/>
  <c r="O897" i="1"/>
  <c r="L898" i="1"/>
  <c r="M898" i="1"/>
  <c r="N898" i="1"/>
  <c r="X898" i="1" s="1"/>
  <c r="Z898" i="1" s="1"/>
  <c r="O898" i="1"/>
  <c r="L899" i="1"/>
  <c r="M899" i="1"/>
  <c r="N899" i="1"/>
  <c r="X899" i="1" s="1"/>
  <c r="Z899" i="1" s="1"/>
  <c r="O899" i="1"/>
  <c r="L900" i="1"/>
  <c r="M900" i="1"/>
  <c r="N900" i="1"/>
  <c r="X900" i="1" s="1"/>
  <c r="Z900" i="1" s="1"/>
  <c r="O900" i="1"/>
  <c r="L901" i="1"/>
  <c r="M901" i="1"/>
  <c r="N901" i="1"/>
  <c r="X901" i="1" s="1"/>
  <c r="Z901" i="1" s="1"/>
  <c r="O901" i="1"/>
  <c r="L902" i="1"/>
  <c r="M902" i="1"/>
  <c r="N902" i="1"/>
  <c r="X902" i="1" s="1"/>
  <c r="Z902" i="1" s="1"/>
  <c r="O902" i="1"/>
  <c r="L903" i="1"/>
  <c r="M903" i="1"/>
  <c r="N903" i="1"/>
  <c r="X903" i="1" s="1"/>
  <c r="Z903" i="1" s="1"/>
  <c r="O903" i="1"/>
  <c r="L904" i="1"/>
  <c r="M904" i="1"/>
  <c r="N904" i="1"/>
  <c r="X904" i="1" s="1"/>
  <c r="Z904" i="1" s="1"/>
  <c r="O904" i="1"/>
  <c r="L905" i="1"/>
  <c r="M905" i="1"/>
  <c r="N905" i="1"/>
  <c r="X905" i="1" s="1"/>
  <c r="Z905" i="1" s="1"/>
  <c r="O905" i="1"/>
  <c r="L906" i="1"/>
  <c r="M906" i="1"/>
  <c r="N906" i="1"/>
  <c r="X906" i="1" s="1"/>
  <c r="Z906" i="1" s="1"/>
  <c r="O906" i="1"/>
  <c r="L907" i="1"/>
  <c r="M907" i="1"/>
  <c r="N907" i="1"/>
  <c r="X907" i="1" s="1"/>
  <c r="Z907" i="1" s="1"/>
  <c r="O907" i="1"/>
  <c r="L908" i="1"/>
  <c r="M908" i="1"/>
  <c r="N908" i="1"/>
  <c r="X908" i="1" s="1"/>
  <c r="Z908" i="1" s="1"/>
  <c r="O908" i="1"/>
  <c r="L909" i="1"/>
  <c r="M909" i="1"/>
  <c r="N909" i="1"/>
  <c r="X909" i="1" s="1"/>
  <c r="Z909" i="1" s="1"/>
  <c r="O909" i="1"/>
  <c r="L910" i="1"/>
  <c r="M910" i="1"/>
  <c r="N910" i="1"/>
  <c r="X910" i="1" s="1"/>
  <c r="Z910" i="1" s="1"/>
  <c r="O910" i="1"/>
  <c r="L911" i="1"/>
  <c r="M911" i="1"/>
  <c r="N911" i="1"/>
  <c r="X911" i="1" s="1"/>
  <c r="Z911" i="1" s="1"/>
  <c r="O911" i="1"/>
  <c r="L912" i="1"/>
  <c r="M912" i="1"/>
  <c r="N912" i="1"/>
  <c r="X912" i="1" s="1"/>
  <c r="Z912" i="1" s="1"/>
  <c r="O912" i="1"/>
  <c r="L913" i="1"/>
  <c r="M913" i="1"/>
  <c r="N913" i="1"/>
  <c r="X913" i="1" s="1"/>
  <c r="Z913" i="1" s="1"/>
  <c r="O913" i="1"/>
  <c r="L914" i="1"/>
  <c r="M914" i="1"/>
  <c r="N914" i="1"/>
  <c r="X914" i="1" s="1"/>
  <c r="Z914" i="1" s="1"/>
  <c r="O914" i="1"/>
  <c r="L915" i="1"/>
  <c r="M915" i="1"/>
  <c r="N915" i="1"/>
  <c r="X915" i="1" s="1"/>
  <c r="Z915" i="1" s="1"/>
  <c r="O915" i="1"/>
  <c r="L916" i="1"/>
  <c r="M916" i="1"/>
  <c r="N916" i="1"/>
  <c r="X916" i="1" s="1"/>
  <c r="Z916" i="1" s="1"/>
  <c r="O916" i="1"/>
  <c r="L917" i="1"/>
  <c r="M917" i="1"/>
  <c r="N917" i="1"/>
  <c r="X917" i="1" s="1"/>
  <c r="Z917" i="1" s="1"/>
  <c r="O917" i="1"/>
  <c r="L918" i="1"/>
  <c r="M918" i="1"/>
  <c r="N918" i="1"/>
  <c r="X918" i="1" s="1"/>
  <c r="Z918" i="1" s="1"/>
  <c r="O918" i="1"/>
  <c r="L919" i="1"/>
  <c r="M919" i="1"/>
  <c r="N919" i="1"/>
  <c r="X919" i="1" s="1"/>
  <c r="Z919" i="1" s="1"/>
  <c r="O919" i="1"/>
  <c r="L920" i="1"/>
  <c r="M920" i="1"/>
  <c r="N920" i="1"/>
  <c r="X920" i="1" s="1"/>
  <c r="Z920" i="1" s="1"/>
  <c r="O920" i="1"/>
  <c r="L921" i="1"/>
  <c r="M921" i="1"/>
  <c r="N921" i="1"/>
  <c r="X921" i="1" s="1"/>
  <c r="Z921" i="1" s="1"/>
  <c r="O921" i="1"/>
  <c r="L922" i="1"/>
  <c r="M922" i="1"/>
  <c r="N922" i="1"/>
  <c r="X922" i="1" s="1"/>
  <c r="Z922" i="1" s="1"/>
  <c r="O922" i="1"/>
  <c r="L923" i="1"/>
  <c r="M923" i="1"/>
  <c r="N923" i="1"/>
  <c r="X923" i="1" s="1"/>
  <c r="Z923" i="1" s="1"/>
  <c r="O923" i="1"/>
  <c r="L924" i="1"/>
  <c r="M924" i="1"/>
  <c r="N924" i="1"/>
  <c r="X924" i="1" s="1"/>
  <c r="Z924" i="1" s="1"/>
  <c r="O924" i="1"/>
  <c r="L925" i="1"/>
  <c r="M925" i="1"/>
  <c r="N925" i="1"/>
  <c r="X925" i="1" s="1"/>
  <c r="Z925" i="1" s="1"/>
  <c r="O925" i="1"/>
  <c r="L926" i="1"/>
  <c r="M926" i="1"/>
  <c r="N926" i="1"/>
  <c r="X926" i="1" s="1"/>
  <c r="Z926" i="1" s="1"/>
  <c r="O926" i="1"/>
  <c r="L927" i="1"/>
  <c r="M927" i="1"/>
  <c r="N927" i="1"/>
  <c r="X927" i="1" s="1"/>
  <c r="Z927" i="1" s="1"/>
  <c r="O927" i="1"/>
  <c r="L928" i="1"/>
  <c r="M928" i="1"/>
  <c r="N928" i="1"/>
  <c r="X928" i="1" s="1"/>
  <c r="Z928" i="1" s="1"/>
  <c r="O928" i="1"/>
  <c r="L929" i="1"/>
  <c r="M929" i="1"/>
  <c r="N929" i="1"/>
  <c r="X929" i="1" s="1"/>
  <c r="Z929" i="1" s="1"/>
  <c r="O929" i="1"/>
  <c r="L930" i="1"/>
  <c r="M930" i="1"/>
  <c r="N930" i="1"/>
  <c r="X930" i="1" s="1"/>
  <c r="Z930" i="1" s="1"/>
  <c r="O930" i="1"/>
  <c r="L931" i="1"/>
  <c r="M931" i="1"/>
  <c r="N931" i="1"/>
  <c r="X931" i="1" s="1"/>
  <c r="Z931" i="1" s="1"/>
  <c r="O931" i="1"/>
  <c r="L932" i="1"/>
  <c r="M932" i="1"/>
  <c r="N932" i="1"/>
  <c r="X932" i="1" s="1"/>
  <c r="Z932" i="1" s="1"/>
  <c r="O932" i="1"/>
  <c r="L933" i="1"/>
  <c r="M933" i="1"/>
  <c r="N933" i="1"/>
  <c r="X933" i="1" s="1"/>
  <c r="Z933" i="1" s="1"/>
  <c r="O933" i="1"/>
  <c r="L934" i="1"/>
  <c r="M934" i="1"/>
  <c r="N934" i="1"/>
  <c r="X934" i="1" s="1"/>
  <c r="Z934" i="1" s="1"/>
  <c r="O934" i="1"/>
  <c r="L935" i="1"/>
  <c r="M935" i="1"/>
  <c r="N935" i="1"/>
  <c r="X935" i="1" s="1"/>
  <c r="Z935" i="1" s="1"/>
  <c r="O935" i="1"/>
  <c r="L936" i="1"/>
  <c r="M936" i="1"/>
  <c r="N936" i="1"/>
  <c r="X936" i="1" s="1"/>
  <c r="Z936" i="1" s="1"/>
  <c r="O936" i="1"/>
  <c r="L937" i="1"/>
  <c r="M937" i="1"/>
  <c r="N937" i="1"/>
  <c r="X937" i="1" s="1"/>
  <c r="Z937" i="1" s="1"/>
  <c r="O937" i="1"/>
  <c r="L938" i="1"/>
  <c r="M938" i="1"/>
  <c r="N938" i="1"/>
  <c r="X938" i="1" s="1"/>
  <c r="Z938" i="1" s="1"/>
  <c r="O938" i="1"/>
  <c r="L939" i="1"/>
  <c r="M939" i="1"/>
  <c r="N939" i="1"/>
  <c r="X939" i="1" s="1"/>
  <c r="Z939" i="1" s="1"/>
  <c r="O939" i="1"/>
  <c r="L940" i="1"/>
  <c r="M940" i="1"/>
  <c r="N940" i="1"/>
  <c r="X940" i="1" s="1"/>
  <c r="Z940" i="1" s="1"/>
  <c r="O940" i="1"/>
  <c r="L941" i="1"/>
  <c r="M941" i="1"/>
  <c r="N941" i="1"/>
  <c r="X941" i="1" s="1"/>
  <c r="Z941" i="1" s="1"/>
  <c r="O941" i="1"/>
  <c r="L942" i="1"/>
  <c r="M942" i="1"/>
  <c r="N942" i="1"/>
  <c r="X942" i="1" s="1"/>
  <c r="Z942" i="1" s="1"/>
  <c r="O942" i="1"/>
  <c r="L943" i="1"/>
  <c r="M943" i="1"/>
  <c r="N943" i="1"/>
  <c r="X943" i="1" s="1"/>
  <c r="Z943" i="1" s="1"/>
  <c r="O943" i="1"/>
  <c r="L944" i="1"/>
  <c r="M944" i="1"/>
  <c r="N944" i="1"/>
  <c r="X944" i="1" s="1"/>
  <c r="Z944" i="1" s="1"/>
  <c r="O944" i="1"/>
  <c r="L945" i="1"/>
  <c r="M945" i="1"/>
  <c r="N945" i="1"/>
  <c r="X945" i="1" s="1"/>
  <c r="Z945" i="1" s="1"/>
  <c r="O945" i="1"/>
  <c r="L946" i="1"/>
  <c r="M946" i="1"/>
  <c r="N946" i="1"/>
  <c r="X946" i="1" s="1"/>
  <c r="Z946" i="1" s="1"/>
  <c r="O946" i="1"/>
  <c r="L947" i="1"/>
  <c r="M947" i="1"/>
  <c r="N947" i="1"/>
  <c r="X947" i="1" s="1"/>
  <c r="Z947" i="1" s="1"/>
  <c r="O947" i="1"/>
  <c r="L948" i="1"/>
  <c r="M948" i="1"/>
  <c r="N948" i="1"/>
  <c r="X948" i="1" s="1"/>
  <c r="Z948" i="1" s="1"/>
  <c r="O948" i="1"/>
  <c r="L949" i="1"/>
  <c r="M949" i="1"/>
  <c r="N949" i="1"/>
  <c r="X949" i="1" s="1"/>
  <c r="Z949" i="1" s="1"/>
  <c r="O949" i="1"/>
  <c r="L950" i="1"/>
  <c r="M950" i="1"/>
  <c r="N950" i="1"/>
  <c r="X950" i="1" s="1"/>
  <c r="Z950" i="1" s="1"/>
  <c r="O950" i="1"/>
  <c r="L951" i="1"/>
  <c r="M951" i="1"/>
  <c r="N951" i="1"/>
  <c r="X951" i="1" s="1"/>
  <c r="Z951" i="1" s="1"/>
  <c r="O951" i="1"/>
  <c r="L952" i="1"/>
  <c r="M952" i="1"/>
  <c r="N952" i="1"/>
  <c r="X952" i="1" s="1"/>
  <c r="Z952" i="1" s="1"/>
  <c r="O952" i="1"/>
  <c r="L953" i="1"/>
  <c r="M953" i="1"/>
  <c r="N953" i="1"/>
  <c r="X953" i="1" s="1"/>
  <c r="Z953" i="1" s="1"/>
  <c r="O953" i="1"/>
  <c r="L954" i="1"/>
  <c r="M954" i="1"/>
  <c r="N954" i="1"/>
  <c r="X954" i="1" s="1"/>
  <c r="Z954" i="1" s="1"/>
  <c r="O954" i="1"/>
  <c r="L955" i="1"/>
  <c r="M955" i="1"/>
  <c r="N955" i="1"/>
  <c r="X955" i="1" s="1"/>
  <c r="Z955" i="1" s="1"/>
  <c r="O955" i="1"/>
  <c r="L956" i="1"/>
  <c r="M956" i="1"/>
  <c r="N956" i="1"/>
  <c r="X956" i="1" s="1"/>
  <c r="Z956" i="1" s="1"/>
  <c r="O956" i="1"/>
  <c r="L957" i="1"/>
  <c r="M957" i="1"/>
  <c r="N957" i="1"/>
  <c r="X957" i="1" s="1"/>
  <c r="Z957" i="1" s="1"/>
  <c r="O957" i="1"/>
  <c r="L958" i="1"/>
  <c r="M958" i="1"/>
  <c r="N958" i="1"/>
  <c r="X958" i="1" s="1"/>
  <c r="Z958" i="1" s="1"/>
  <c r="O958" i="1"/>
  <c r="L959" i="1"/>
  <c r="M959" i="1"/>
  <c r="N959" i="1"/>
  <c r="X959" i="1" s="1"/>
  <c r="Z959" i="1" s="1"/>
  <c r="O959" i="1"/>
  <c r="L960" i="1"/>
  <c r="M960" i="1"/>
  <c r="N960" i="1"/>
  <c r="X960" i="1" s="1"/>
  <c r="Z960" i="1" s="1"/>
  <c r="O960" i="1"/>
  <c r="L961" i="1"/>
  <c r="M961" i="1"/>
  <c r="N961" i="1"/>
  <c r="X961" i="1" s="1"/>
  <c r="Z961" i="1" s="1"/>
  <c r="O961" i="1"/>
  <c r="L962" i="1"/>
  <c r="M962" i="1"/>
  <c r="N962" i="1"/>
  <c r="X962" i="1" s="1"/>
  <c r="Z962" i="1" s="1"/>
  <c r="O962" i="1"/>
  <c r="L963" i="1"/>
  <c r="M963" i="1"/>
  <c r="N963" i="1"/>
  <c r="X963" i="1" s="1"/>
  <c r="Z963" i="1" s="1"/>
  <c r="O963" i="1"/>
  <c r="L964" i="1"/>
  <c r="M964" i="1"/>
  <c r="N964" i="1"/>
  <c r="X964" i="1" s="1"/>
  <c r="Z964" i="1" s="1"/>
  <c r="O964" i="1"/>
  <c r="L965" i="1"/>
  <c r="M965" i="1"/>
  <c r="N965" i="1"/>
  <c r="X965" i="1" s="1"/>
  <c r="Z965" i="1" s="1"/>
  <c r="O965" i="1"/>
  <c r="L966" i="1"/>
  <c r="M966" i="1"/>
  <c r="N966" i="1"/>
  <c r="X966" i="1" s="1"/>
  <c r="Z966" i="1" s="1"/>
  <c r="O966" i="1"/>
  <c r="L967" i="1"/>
  <c r="M967" i="1"/>
  <c r="N967" i="1"/>
  <c r="X967" i="1" s="1"/>
  <c r="Z967" i="1" s="1"/>
  <c r="O967" i="1"/>
  <c r="L968" i="1"/>
  <c r="M968" i="1"/>
  <c r="N968" i="1"/>
  <c r="X968" i="1" s="1"/>
  <c r="Z968" i="1" s="1"/>
  <c r="O968" i="1"/>
  <c r="L969" i="1"/>
  <c r="M969" i="1"/>
  <c r="N969" i="1"/>
  <c r="X969" i="1" s="1"/>
  <c r="Z969" i="1" s="1"/>
  <c r="O969" i="1"/>
  <c r="L970" i="1"/>
  <c r="M970" i="1"/>
  <c r="N970" i="1"/>
  <c r="X970" i="1" s="1"/>
  <c r="Z970" i="1" s="1"/>
  <c r="O970" i="1"/>
  <c r="L971" i="1"/>
  <c r="M971" i="1"/>
  <c r="N971" i="1"/>
  <c r="X971" i="1" s="1"/>
  <c r="Z971" i="1" s="1"/>
  <c r="O971" i="1"/>
  <c r="L972" i="1"/>
  <c r="M972" i="1"/>
  <c r="N972" i="1"/>
  <c r="X972" i="1" s="1"/>
  <c r="Z972" i="1" s="1"/>
  <c r="O972" i="1"/>
  <c r="L973" i="1"/>
  <c r="M973" i="1"/>
  <c r="N973" i="1"/>
  <c r="X973" i="1" s="1"/>
  <c r="Z973" i="1" s="1"/>
  <c r="O973" i="1"/>
  <c r="L974" i="1"/>
  <c r="M974" i="1"/>
  <c r="N974" i="1"/>
  <c r="X974" i="1" s="1"/>
  <c r="Z974" i="1" s="1"/>
  <c r="O974" i="1"/>
  <c r="L975" i="1"/>
  <c r="M975" i="1"/>
  <c r="N975" i="1"/>
  <c r="X975" i="1" s="1"/>
  <c r="Z975" i="1" s="1"/>
  <c r="O975" i="1"/>
  <c r="L976" i="1"/>
  <c r="M976" i="1"/>
  <c r="N976" i="1"/>
  <c r="X976" i="1" s="1"/>
  <c r="Z976" i="1" s="1"/>
  <c r="O976" i="1"/>
  <c r="L977" i="1"/>
  <c r="M977" i="1"/>
  <c r="N977" i="1"/>
  <c r="X977" i="1" s="1"/>
  <c r="Z977" i="1" s="1"/>
  <c r="O977" i="1"/>
  <c r="L978" i="1"/>
  <c r="M978" i="1"/>
  <c r="N978" i="1"/>
  <c r="X978" i="1" s="1"/>
  <c r="Z978" i="1" s="1"/>
  <c r="O978" i="1"/>
  <c r="L979" i="1"/>
  <c r="M979" i="1"/>
  <c r="N979" i="1"/>
  <c r="X979" i="1" s="1"/>
  <c r="Z979" i="1" s="1"/>
  <c r="O979" i="1"/>
  <c r="L980" i="1"/>
  <c r="M980" i="1"/>
  <c r="N980" i="1"/>
  <c r="X980" i="1" s="1"/>
  <c r="Z980" i="1" s="1"/>
  <c r="O980" i="1"/>
  <c r="L981" i="1"/>
  <c r="M981" i="1"/>
  <c r="N981" i="1"/>
  <c r="X981" i="1" s="1"/>
  <c r="Z981" i="1" s="1"/>
  <c r="O981" i="1"/>
  <c r="L982" i="1"/>
  <c r="M982" i="1"/>
  <c r="N982" i="1"/>
  <c r="X982" i="1" s="1"/>
  <c r="Z982" i="1" s="1"/>
  <c r="O982" i="1"/>
  <c r="L983" i="1"/>
  <c r="M983" i="1"/>
  <c r="N983" i="1"/>
  <c r="X983" i="1" s="1"/>
  <c r="Z983" i="1" s="1"/>
  <c r="O983" i="1"/>
  <c r="L984" i="1"/>
  <c r="M984" i="1"/>
  <c r="N984" i="1"/>
  <c r="X984" i="1" s="1"/>
  <c r="Z984" i="1" s="1"/>
  <c r="O984" i="1"/>
  <c r="L985" i="1"/>
  <c r="M985" i="1"/>
  <c r="N985" i="1"/>
  <c r="X985" i="1" s="1"/>
  <c r="Z985" i="1" s="1"/>
  <c r="O985" i="1"/>
  <c r="L986" i="1"/>
  <c r="M986" i="1"/>
  <c r="N986" i="1"/>
  <c r="X986" i="1" s="1"/>
  <c r="Z986" i="1" s="1"/>
  <c r="O986" i="1"/>
  <c r="L987" i="1"/>
  <c r="M987" i="1"/>
  <c r="N987" i="1"/>
  <c r="X987" i="1" s="1"/>
  <c r="Z987" i="1" s="1"/>
  <c r="O987" i="1"/>
  <c r="L988" i="1"/>
  <c r="M988" i="1"/>
  <c r="N988" i="1"/>
  <c r="X988" i="1" s="1"/>
  <c r="Z988" i="1" s="1"/>
  <c r="O988" i="1"/>
  <c r="L989" i="1"/>
  <c r="M989" i="1"/>
  <c r="N989" i="1"/>
  <c r="X989" i="1" s="1"/>
  <c r="Z989" i="1" s="1"/>
  <c r="O989" i="1"/>
  <c r="L990" i="1"/>
  <c r="M990" i="1"/>
  <c r="N990" i="1"/>
  <c r="X990" i="1" s="1"/>
  <c r="Z990" i="1" s="1"/>
  <c r="O990" i="1"/>
  <c r="L991" i="1"/>
  <c r="M991" i="1"/>
  <c r="N991" i="1"/>
  <c r="X991" i="1" s="1"/>
  <c r="Z991" i="1" s="1"/>
  <c r="O991" i="1"/>
  <c r="L992" i="1"/>
  <c r="M992" i="1"/>
  <c r="N992" i="1"/>
  <c r="X992" i="1" s="1"/>
  <c r="Z992" i="1" s="1"/>
  <c r="O992" i="1"/>
  <c r="L993" i="1"/>
  <c r="M993" i="1"/>
  <c r="N993" i="1"/>
  <c r="X993" i="1" s="1"/>
  <c r="Z993" i="1" s="1"/>
  <c r="O993" i="1"/>
  <c r="L994" i="1"/>
  <c r="M994" i="1"/>
  <c r="N994" i="1"/>
  <c r="X994" i="1" s="1"/>
  <c r="Z994" i="1" s="1"/>
  <c r="O994" i="1"/>
  <c r="L995" i="1"/>
  <c r="M995" i="1"/>
  <c r="N995" i="1"/>
  <c r="X995" i="1" s="1"/>
  <c r="Z995" i="1" s="1"/>
  <c r="O995" i="1"/>
  <c r="L996" i="1"/>
  <c r="M996" i="1"/>
  <c r="N996" i="1"/>
  <c r="X996" i="1" s="1"/>
  <c r="Z996" i="1" s="1"/>
  <c r="O996" i="1"/>
  <c r="L997" i="1"/>
  <c r="M997" i="1"/>
  <c r="N997" i="1"/>
  <c r="X997" i="1" s="1"/>
  <c r="Z997" i="1" s="1"/>
  <c r="O997" i="1"/>
  <c r="L998" i="1"/>
  <c r="M998" i="1"/>
  <c r="N998" i="1"/>
  <c r="X998" i="1" s="1"/>
  <c r="Z998" i="1" s="1"/>
  <c r="O998" i="1"/>
  <c r="L999" i="1"/>
  <c r="M999" i="1"/>
  <c r="N999" i="1"/>
  <c r="X999" i="1" s="1"/>
  <c r="Z999" i="1" s="1"/>
  <c r="O999" i="1"/>
  <c r="L1000" i="1"/>
  <c r="M1000" i="1"/>
  <c r="N1000" i="1"/>
  <c r="X1000" i="1" s="1"/>
  <c r="Z1000" i="1" s="1"/>
  <c r="O1000" i="1"/>
  <c r="L1001" i="1"/>
  <c r="M1001" i="1"/>
  <c r="N1001" i="1"/>
  <c r="X1001" i="1" s="1"/>
  <c r="Z1001" i="1" s="1"/>
  <c r="O1001" i="1"/>
  <c r="L1002" i="1"/>
  <c r="M1002" i="1"/>
  <c r="N1002" i="1"/>
  <c r="X1002" i="1" s="1"/>
  <c r="Z1002" i="1" s="1"/>
  <c r="O1002" i="1"/>
  <c r="O3" i="1"/>
  <c r="M9" i="2" l="1"/>
  <c r="L8" i="2"/>
  <c r="V18" i="2"/>
  <c r="V19" i="2" s="1"/>
  <c r="V13" i="2"/>
  <c r="V17" i="2"/>
  <c r="L3" i="1"/>
  <c r="M3" i="1"/>
  <c r="J2" i="2"/>
  <c r="E7" i="2"/>
  <c r="N9" i="2" l="1"/>
  <c r="M8" i="2"/>
  <c r="M2" i="2"/>
  <c r="AG2" i="2"/>
  <c r="AG1" i="2" s="1"/>
  <c r="F7" i="2" s="1"/>
  <c r="O9" i="2" l="1"/>
  <c r="N8" i="2"/>
  <c r="AH2" i="2"/>
  <c r="AH1" i="2" s="1"/>
  <c r="G7" i="2" s="1"/>
  <c r="P9" i="2" l="1"/>
  <c r="O8" i="2"/>
  <c r="AI2" i="2"/>
  <c r="AI1" i="2" s="1"/>
  <c r="H7" i="2" s="1"/>
  <c r="Q9" i="2" l="1"/>
  <c r="P8" i="2"/>
  <c r="AJ2" i="2"/>
  <c r="AJ1" i="2" s="1"/>
  <c r="I7" i="2" s="1"/>
  <c r="R9" i="2" l="1"/>
  <c r="R8" i="2" s="1"/>
  <c r="Q8" i="2"/>
  <c r="AK2" i="2"/>
  <c r="AK1" i="2" s="1"/>
  <c r="J7" i="2" s="1"/>
  <c r="AL2" i="2" l="1"/>
  <c r="AL1" i="2" s="1"/>
  <c r="K7" i="2" s="1"/>
  <c r="AM2" i="2" l="1"/>
  <c r="AM1" i="2" s="1"/>
  <c r="L7" i="2" s="1"/>
  <c r="AN2" i="2" l="1"/>
  <c r="AN1" i="2" s="1"/>
  <c r="M7" i="2" s="1"/>
  <c r="AO2" i="2" l="1"/>
  <c r="AO1" i="2" s="1"/>
  <c r="N7" i="2" s="1"/>
  <c r="AP2" i="2" l="1"/>
  <c r="AP1" i="2" s="1"/>
  <c r="O7" i="2" s="1"/>
  <c r="AQ2" i="2" l="1"/>
  <c r="AQ1" i="2" s="1"/>
  <c r="P7" i="2" s="1"/>
  <c r="AR2" i="2" l="1"/>
  <c r="AR1" i="2" s="1"/>
  <c r="Q7" i="2" s="1"/>
  <c r="AS2" i="2" l="1"/>
  <c r="AS1" i="2" s="1"/>
  <c r="R7" i="2" s="1"/>
</calcChain>
</file>

<file path=xl/comments1.xml><?xml version="1.0" encoding="utf-8"?>
<comments xmlns="http://schemas.openxmlformats.org/spreadsheetml/2006/main">
  <authors>
    <author>Jean-Louis PASCAL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A créer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<sst xmlns="http://schemas.openxmlformats.org/spreadsheetml/2006/main" count="172" uniqueCount="117">
  <si>
    <t>Matricule</t>
  </si>
  <si>
    <t>N° Réservation</t>
  </si>
  <si>
    <t>Nom et Prénom du client</t>
  </si>
  <si>
    <t>Téléphone</t>
  </si>
  <si>
    <t>Date de début de location</t>
  </si>
  <si>
    <t>Date de fin de location</t>
  </si>
  <si>
    <t>Nombre de jour(s)</t>
  </si>
  <si>
    <t>N° de la remorque</t>
  </si>
  <si>
    <t>Réservation annulée (X)</t>
  </si>
  <si>
    <t>En cours de location</t>
  </si>
  <si>
    <t>Tarif journalier</t>
  </si>
  <si>
    <t>Tarif total</t>
  </si>
  <si>
    <t>Acompte reçu</t>
  </si>
  <si>
    <t>Prix à régler</t>
  </si>
  <si>
    <t>Payé</t>
  </si>
  <si>
    <t>Moyen de paiement</t>
  </si>
  <si>
    <t>Date de restitution</t>
  </si>
  <si>
    <t>Tarif</t>
  </si>
  <si>
    <t>CB</t>
  </si>
  <si>
    <t>Chèque</t>
  </si>
  <si>
    <t xml:space="preserve">Espèces </t>
  </si>
  <si>
    <t>Adresse</t>
  </si>
  <si>
    <t>Code postal</t>
  </si>
  <si>
    <t>Ville</t>
  </si>
  <si>
    <t>Date de début</t>
  </si>
  <si>
    <t>N° de remorque</t>
  </si>
  <si>
    <t>Di</t>
  </si>
  <si>
    <t>Lu</t>
  </si>
  <si>
    <t>Ma</t>
  </si>
  <si>
    <t>Me</t>
  </si>
  <si>
    <t>Je</t>
  </si>
  <si>
    <t>Ve</t>
  </si>
  <si>
    <t>Sa</t>
  </si>
  <si>
    <t>Année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</si>
  <si>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</si>
  <si>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</si>
  <si>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</si>
  <si>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</si>
  <si>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</si>
  <si>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</si>
  <si>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</si>
  <si>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</si>
  <si>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</si>
  <si>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</si>
  <si>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</si>
  <si>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</si>
  <si>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</si>
  <si>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Nombre de réservations annulées sur l'année</t>
  </si>
  <si>
    <t>Week-end</t>
  </si>
  <si>
    <t>Jour férié</t>
  </si>
  <si>
    <t>Sur la feuille 'Coordonnées", remplir uniquement les cases grisées.</t>
  </si>
  <si>
    <t>En cas d'annulation, mettre un X dans la colonne "Réservation annulée" sur la feuille "Coordonnées".</t>
  </si>
  <si>
    <t>Sur la feuille "Disponibilités" changer uniquement l'année au moyen de la liste déroulante.</t>
  </si>
  <si>
    <t>Box 01</t>
  </si>
  <si>
    <t>Box 02</t>
  </si>
  <si>
    <t>Box 03</t>
  </si>
  <si>
    <t>Box 04</t>
  </si>
  <si>
    <t>Box 05</t>
  </si>
  <si>
    <t>Box 06</t>
  </si>
  <si>
    <t>Box 07</t>
  </si>
  <si>
    <t>Box 08</t>
  </si>
  <si>
    <t>Box 09</t>
  </si>
  <si>
    <t>Box 10</t>
  </si>
  <si>
    <t>Box 11</t>
  </si>
  <si>
    <t>Box 12</t>
  </si>
  <si>
    <t>Box 13</t>
  </si>
  <si>
    <t>Box 14</t>
  </si>
  <si>
    <t>Box 15</t>
  </si>
  <si>
    <t>Nurcerie</t>
  </si>
  <si>
    <t>Grange</t>
  </si>
  <si>
    <t>Stalle</t>
  </si>
  <si>
    <t>Boss</t>
  </si>
  <si>
    <t>Total  des Box</t>
  </si>
  <si>
    <t>Total des Box réservées</t>
  </si>
  <si>
    <t>Total des  Box en location</t>
  </si>
  <si>
    <t>N° du Box</t>
  </si>
  <si>
    <t>Zone du Box</t>
  </si>
  <si>
    <t>Box libre</t>
  </si>
  <si>
    <t>Nom du chien</t>
  </si>
  <si>
    <t>N° Box</t>
  </si>
  <si>
    <t>Box libre.</t>
  </si>
  <si>
    <t>Box réservé ou en cours de location.</t>
  </si>
  <si>
    <t>Race</t>
  </si>
  <si>
    <t>Box réservé</t>
  </si>
  <si>
    <t>Bully</t>
  </si>
  <si>
    <t>Total des Box disponibles</t>
  </si>
  <si>
    <t>Classe</t>
  </si>
  <si>
    <t>T1</t>
  </si>
  <si>
    <t>T2</t>
  </si>
  <si>
    <t>T1 Chauf</t>
  </si>
  <si>
    <t>T2 Chauf</t>
  </si>
  <si>
    <t>T1 Medic</t>
  </si>
  <si>
    <t>Possibilité de changer les matricules et les tarifs et classe.</t>
  </si>
  <si>
    <t>Remplir uniquement les cases grisées.</t>
  </si>
  <si>
    <t xml:space="preserve">David </t>
  </si>
  <si>
    <t>Florian</t>
  </si>
  <si>
    <t>Joss</t>
  </si>
  <si>
    <t>B A</t>
  </si>
  <si>
    <t>Indy</t>
  </si>
  <si>
    <t>Gaby</t>
  </si>
  <si>
    <t>Jean- Louis</t>
  </si>
  <si>
    <t>Julia</t>
  </si>
  <si>
    <t xml:space="preserve">Cavalier </t>
  </si>
  <si>
    <t>Laurence</t>
  </si>
  <si>
    <t>Jef</t>
  </si>
  <si>
    <t>Bouledogue fr</t>
  </si>
  <si>
    <t>Atelier</t>
  </si>
  <si>
    <t>T2 Médic</t>
  </si>
  <si>
    <t>Fred</t>
  </si>
  <si>
    <t>Réservations se chevauchant sur la même date</t>
  </si>
  <si>
    <t xml:space="preserve">  2 chiens voulu dans le même Box.</t>
  </si>
  <si>
    <t>Médor</t>
  </si>
  <si>
    <t>Mirza</t>
  </si>
  <si>
    <t>Rex</t>
  </si>
  <si>
    <t>Joss-Indy</t>
  </si>
  <si>
    <t>Joss-Indy-Rex</t>
  </si>
  <si>
    <t>Indy-Rex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</si>
</sst>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#&quot; &quot;##&quot; &quot;##&quot; &quot;##&quot; &quot;##"/>
    <numFmt numFmtId="165" formatCode="&quot;RES - &quot;000"/>
    <numFmt numFmtId="166" formatCode="#,##0.00\ &quot;€&quot;"/>
    <numFmt numFmtId="167" formatCode="00000"/>
    <numFmt numFmtId="168" formatCode="dddd"/>
    <numFmt numFmtId="169" formatCode="[$-F800]dddd\,\ mmmm\ dd\,\ yyyy"/>
    <numFmt numFmtId="170" formatCode="00"/>
    <numFmt numFmtId="171" formatCode="0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Arial"/>
      <family val="2"/>
    </font>
    <font>
      <sz val="14"/>
      <color theme="1"/>
      <name val="Wingdings 2"/>
      <family val="1"/>
      <charset val="2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Calibri"/>
      <family val="2"/>
      <scheme val="minor"/>
    </font>
    <font>
      <sz val="10"/>
      <name val="Verdana"/>
      <family val="2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102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theme="0"/>
      </bottom>
      <diagonal/>
    </border>
    <border>
      <left/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medium">
        <color theme="0"/>
      </bottom>
      <diagonal/>
    </border>
    <border>
      <left/>
      <right style="thin">
        <color auto="1"/>
      </right>
      <top style="hair">
        <color auto="1"/>
      </top>
      <bottom style="medium">
        <color theme="0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 style="hair">
        <color auto="1"/>
      </bottom>
      <diagonal/>
    </border>
    <border>
      <left/>
      <right style="thin">
        <color auto="1"/>
      </right>
      <top style="medium">
        <color theme="0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 style="thin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theme="0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double">
        <color theme="1"/>
      </left>
      <right style="hair">
        <color theme="1"/>
      </right>
      <top style="medium">
        <color theme="0"/>
      </top>
      <bottom style="hair">
        <color theme="1"/>
      </bottom>
      <diagonal/>
    </border>
    <border>
      <left style="double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double">
        <color auto="1"/>
      </left>
      <right/>
      <top style="hair">
        <color theme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hair">
        <color theme="1"/>
      </left>
      <right/>
      <top style="medium">
        <color theme="0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theme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right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6" fontId="4" fillId="0" borderId="15" xfId="0" applyNumberFormat="1" applyFont="1" applyBorder="1" applyAlignment="1">
      <alignment horizontal="right"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0" borderId="16" xfId="0" applyNumberFormat="1" applyFont="1" applyBorder="1" applyAlignment="1">
      <alignment horizontal="right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6" fontId="4" fillId="0" borderId="17" xfId="0" applyNumberFormat="1" applyFont="1" applyBorder="1" applyAlignment="1">
      <alignment horizontal="right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18" xfId="0" applyNumberFormat="1" applyFont="1" applyBorder="1" applyAlignment="1">
      <alignment horizontal="right" vertical="center" wrapText="1"/>
    </xf>
    <xf numFmtId="166" fontId="4" fillId="0" borderId="19" xfId="0" applyNumberFormat="1" applyFont="1" applyBorder="1" applyAlignment="1">
      <alignment horizontal="right" vertical="center" wrapText="1"/>
    </xf>
    <xf numFmtId="166" fontId="4" fillId="0" borderId="20" xfId="0" applyNumberFormat="1" applyFont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14" fontId="4" fillId="4" borderId="0" xfId="0" applyNumberFormat="1" applyFont="1" applyFill="1" applyAlignment="1">
      <alignment horizontal="center" vertical="center" wrapText="1"/>
    </xf>
    <xf numFmtId="166" fontId="4" fillId="4" borderId="0" xfId="0" applyNumberFormat="1" applyFont="1" applyFill="1" applyAlignment="1">
      <alignment horizontal="right" vertical="center" wrapText="1"/>
    </xf>
    <xf numFmtId="166" fontId="7" fillId="4" borderId="0" xfId="0" applyNumberFormat="1" applyFont="1" applyFill="1" applyAlignment="1">
      <alignment horizontal="center" vertical="center" wrapText="1"/>
    </xf>
    <xf numFmtId="165" fontId="5" fillId="3" borderId="27" xfId="0" applyNumberFormat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167" fontId="5" fillId="3" borderId="29" xfId="0" applyNumberFormat="1" applyFont="1" applyFill="1" applyBorder="1" applyAlignment="1">
      <alignment horizontal="center" vertical="center" wrapText="1"/>
    </xf>
    <xf numFmtId="164" fontId="5" fillId="3" borderId="30" xfId="0" applyNumberFormat="1" applyFont="1" applyFill="1" applyBorder="1" applyAlignment="1">
      <alignment horizontal="center" vertical="center" wrapText="1"/>
    </xf>
    <xf numFmtId="14" fontId="5" fillId="3" borderId="28" xfId="0" applyNumberFormat="1" applyFont="1" applyFill="1" applyBorder="1" applyAlignment="1">
      <alignment horizontal="center" vertical="center" wrapText="1"/>
    </xf>
    <xf numFmtId="14" fontId="5" fillId="3" borderId="29" xfId="0" applyNumberFormat="1" applyFont="1" applyFill="1" applyBorder="1" applyAlignment="1">
      <alignment horizontal="center" vertical="center" wrapText="1"/>
    </xf>
    <xf numFmtId="14" fontId="5" fillId="2" borderId="29" xfId="0" applyNumberFormat="1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166" fontId="5" fillId="3" borderId="28" xfId="0" applyNumberFormat="1" applyFont="1" applyFill="1" applyBorder="1" applyAlignment="1">
      <alignment horizontal="center" vertical="center" wrapText="1"/>
    </xf>
    <xf numFmtId="166" fontId="5" fillId="3" borderId="29" xfId="0" applyNumberFormat="1" applyFont="1" applyFill="1" applyBorder="1" applyAlignment="1">
      <alignment horizontal="center" vertical="center" wrapText="1"/>
    </xf>
    <xf numFmtId="14" fontId="5" fillId="3" borderId="31" xfId="0" applyNumberFormat="1" applyFont="1" applyFill="1" applyBorder="1" applyAlignment="1">
      <alignment horizontal="center" vertical="center" wrapText="1"/>
    </xf>
    <xf numFmtId="167" fontId="4" fillId="4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6" fontId="10" fillId="0" borderId="17" xfId="0" applyNumberFormat="1" applyFont="1" applyBorder="1" applyAlignment="1">
      <alignment horizontal="right" vertical="center" wrapText="1"/>
    </xf>
    <xf numFmtId="166" fontId="10" fillId="0" borderId="15" xfId="0" applyNumberFormat="1" applyFont="1" applyBorder="1" applyAlignment="1">
      <alignment horizontal="right" vertical="center" wrapText="1"/>
    </xf>
    <xf numFmtId="166" fontId="10" fillId="0" borderId="16" xfId="0" applyNumberFormat="1" applyFont="1" applyBorder="1" applyAlignment="1">
      <alignment horizontal="right" vertical="center" wrapText="1"/>
    </xf>
    <xf numFmtId="166" fontId="10" fillId="4" borderId="0" xfId="0" applyNumberFormat="1" applyFont="1" applyFill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11" borderId="0" xfId="0" applyFont="1" applyFill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2" fillId="0" borderId="5" xfId="0" applyFont="1" applyBorder="1" applyAlignment="1" applyProtection="1">
      <alignment horizontal="center" vertical="center"/>
      <protection locked="0"/>
    </xf>
    <xf numFmtId="0" fontId="2" fillId="4" borderId="69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70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4" fillId="12" borderId="18" xfId="0" applyFont="1" applyFill="1" applyBorder="1" applyAlignment="1" applyProtection="1">
      <alignment horizontal="left" vertical="center" wrapText="1"/>
      <protection locked="0"/>
    </xf>
    <xf numFmtId="0" fontId="4" fillId="12" borderId="17" xfId="0" applyFont="1" applyFill="1" applyBorder="1" applyAlignment="1" applyProtection="1">
      <alignment horizontal="left" vertical="center" wrapText="1"/>
      <protection locked="0"/>
    </xf>
    <xf numFmtId="167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8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left" vertical="center" wrapText="1"/>
      <protection locked="0"/>
    </xf>
    <xf numFmtId="0" fontId="4" fillId="12" borderId="15" xfId="0" applyFont="1" applyFill="1" applyBorder="1" applyAlignment="1" applyProtection="1">
      <alignment horizontal="left" vertical="center" wrapText="1"/>
      <protection locked="0"/>
    </xf>
    <xf numFmtId="167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9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left" vertical="center" wrapText="1"/>
      <protection locked="0"/>
    </xf>
    <xf numFmtId="0" fontId="4" fillId="12" borderId="16" xfId="0" applyFont="1" applyFill="1" applyBorder="1" applyAlignment="1" applyProtection="1">
      <alignment horizontal="left" vertical="center" wrapText="1"/>
      <protection locked="0"/>
    </xf>
    <xf numFmtId="167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0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8" xfId="0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center" vertical="center" wrapText="1"/>
      <protection locked="0"/>
    </xf>
    <xf numFmtId="0" fontId="4" fillId="12" borderId="17" xfId="0" applyFont="1" applyFill="1" applyBorder="1" applyAlignment="1" applyProtection="1">
      <alignment horizontal="center" vertical="center" wrapText="1"/>
      <protection locked="0"/>
    </xf>
    <xf numFmtId="0" fontId="4" fillId="12" borderId="15" xfId="0" applyFont="1" applyFill="1" applyBorder="1" applyAlignment="1" applyProtection="1">
      <alignment horizontal="center" vertical="center" wrapText="1"/>
      <protection locked="0"/>
    </xf>
    <xf numFmtId="0" fontId="4" fillId="12" borderId="16" xfId="0" applyFont="1" applyFill="1" applyBorder="1" applyAlignment="1" applyProtection="1">
      <alignment horizontal="center" vertical="center" wrapText="1"/>
      <protection locked="0"/>
    </xf>
    <xf numFmtId="166" fontId="4" fillId="12" borderId="17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5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6" xfId="0" applyNumberFormat="1" applyFont="1" applyFill="1" applyBorder="1" applyAlignment="1" applyProtection="1">
      <alignment horizontal="right" vertical="center" wrapText="1"/>
      <protection locked="0"/>
    </xf>
    <xf numFmtId="14" fontId="4" fillId="12" borderId="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9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0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1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4" fillId="12" borderId="92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3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5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6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7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61" xfId="0" applyNumberFormat="1" applyFont="1" applyBorder="1" applyAlignment="1">
      <alignment horizontal="center" vertical="center"/>
    </xf>
    <xf numFmtId="170" fontId="15" fillId="0" borderId="63" xfId="0" applyNumberFormat="1" applyFont="1" applyBorder="1" applyAlignment="1">
      <alignment horizontal="center" vertical="center"/>
    </xf>
    <xf numFmtId="170" fontId="15" fillId="0" borderId="64" xfId="0" applyNumberFormat="1" applyFont="1" applyBorder="1" applyAlignment="1">
      <alignment horizontal="center" vertical="center"/>
    </xf>
    <xf numFmtId="170" fontId="15" fillId="0" borderId="65" xfId="0" applyNumberFormat="1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166" fontId="2" fillId="0" borderId="99" xfId="0" applyNumberFormat="1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2" fillId="0" borderId="4" xfId="0" applyNumberFormat="1" applyFont="1" applyBorder="1" applyAlignment="1" applyProtection="1">
      <alignment horizontal="center" vertical="center"/>
      <protection locked="0"/>
    </xf>
    <xf numFmtId="166" fontId="2" fillId="0" borderId="100" xfId="0" applyNumberFormat="1" applyFont="1" applyBorder="1" applyAlignment="1" applyProtection="1">
      <alignment horizontal="right" vertical="center"/>
      <protection locked="0"/>
    </xf>
    <xf numFmtId="166" fontId="2" fillId="0" borderId="19" xfId="0" applyNumberFormat="1" applyFont="1" applyBorder="1" applyAlignment="1" applyProtection="1">
      <alignment horizontal="right" vertical="center"/>
      <protection locked="0"/>
    </xf>
    <xf numFmtId="166" fontId="2" fillId="0" borderId="20" xfId="0" applyNumberFormat="1" applyFont="1" applyBorder="1" applyAlignment="1" applyProtection="1">
      <alignment horizontal="right" vertical="center"/>
      <protection locked="0"/>
    </xf>
    <xf numFmtId="0" fontId="2" fillId="0" borderId="9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70" fontId="15" fillId="0" borderId="70" xfId="0" applyNumberFormat="1" applyFont="1" applyBorder="1" applyAlignment="1">
      <alignment horizontal="center" vertical="center"/>
    </xf>
    <xf numFmtId="170" fontId="15" fillId="0" borderId="101" xfId="0" applyNumberFormat="1" applyFont="1" applyBorder="1" applyAlignment="1">
      <alignment horizontal="center" vertical="center"/>
    </xf>
    <xf numFmtId="0" fontId="4" fillId="11" borderId="0" xfId="0" applyFont="1" applyFill="1" applyAlignment="1">
      <alignment horizontal="left" vertical="center"/>
    </xf>
    <xf numFmtId="0" fontId="4" fillId="11" borderId="0" xfId="0" applyFont="1" applyFill="1" applyBorder="1" applyAlignment="1">
      <alignment vertical="center"/>
    </xf>
    <xf numFmtId="0" fontId="4" fillId="11" borderId="0" xfId="0" applyFont="1" applyFill="1" applyAlignment="1" applyProtection="1">
      <alignment horizontal="center" vertical="center"/>
      <protection locked="0"/>
    </xf>
    <xf numFmtId="168" fontId="4" fillId="11" borderId="0" xfId="0" applyNumberFormat="1" applyFont="1" applyFill="1" applyAlignment="1">
      <alignment horizontal="center" vertical="center"/>
    </xf>
    <xf numFmtId="168" fontId="5" fillId="3" borderId="33" xfId="0" applyNumberFormat="1" applyFont="1" applyFill="1" applyBorder="1" applyAlignment="1">
      <alignment horizontal="center" vertical="center"/>
    </xf>
    <xf numFmtId="14" fontId="5" fillId="3" borderId="34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11" borderId="0" xfId="0" applyFill="1"/>
    <xf numFmtId="0" fontId="0" fillId="5" borderId="0" xfId="0" applyFill="1"/>
    <xf numFmtId="0" fontId="20" fillId="0" borderId="91" xfId="0" applyFont="1" applyBorder="1" applyAlignment="1">
      <alignment horizontal="left" vertical="center" wrapText="1"/>
    </xf>
    <xf numFmtId="0" fontId="20" fillId="0" borderId="91" xfId="0" applyFont="1" applyBorder="1" applyAlignment="1">
      <alignment vertical="center" wrapText="1"/>
    </xf>
    <xf numFmtId="0" fontId="4" fillId="4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5" fillId="0" borderId="88" xfId="0" applyFont="1" applyFill="1" applyBorder="1" applyAlignment="1">
      <alignment horizontal="center" vertical="center" wrapText="1"/>
    </xf>
    <xf numFmtId="171" fontId="14" fillId="11" borderId="32" xfId="0" applyNumberFormat="1" applyFont="1" applyFill="1" applyBorder="1" applyAlignment="1">
      <alignment horizontal="center" vertical="center"/>
    </xf>
    <xf numFmtId="171" fontId="14" fillId="11" borderId="54" xfId="0" applyNumberFormat="1" applyFont="1" applyFill="1" applyBorder="1" applyAlignment="1">
      <alignment horizontal="center" vertical="center"/>
    </xf>
    <xf numFmtId="171" fontId="14" fillId="11" borderId="56" xfId="0" applyNumberFormat="1" applyFont="1" applyFill="1" applyBorder="1" applyAlignment="1">
      <alignment horizontal="center" vertical="center"/>
    </xf>
    <xf numFmtId="171" fontId="14" fillId="11" borderId="57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3" fillId="3" borderId="41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8" fillId="11" borderId="83" xfId="0" applyFont="1" applyFill="1" applyBorder="1" applyAlignment="1">
      <alignment horizontal="center" vertical="center"/>
    </xf>
    <xf numFmtId="0" fontId="8" fillId="11" borderId="34" xfId="0" applyFont="1" applyFill="1" applyBorder="1" applyAlignment="1">
      <alignment horizontal="center" vertical="center"/>
    </xf>
    <xf numFmtId="0" fontId="8" fillId="11" borderId="84" xfId="0" applyFont="1" applyFill="1" applyBorder="1" applyAlignment="1">
      <alignment horizontal="center" vertical="center"/>
    </xf>
    <xf numFmtId="0" fontId="8" fillId="11" borderId="51" xfId="0" applyFont="1" applyFill="1" applyBorder="1" applyAlignment="1">
      <alignment horizontal="center" vertical="center"/>
    </xf>
    <xf numFmtId="0" fontId="8" fillId="11" borderId="52" xfId="0" applyFont="1" applyFill="1" applyBorder="1" applyAlignment="1">
      <alignment horizontal="center" vertical="center"/>
    </xf>
    <xf numFmtId="0" fontId="8" fillId="11" borderId="50" xfId="0" applyFont="1" applyFill="1" applyBorder="1" applyAlignment="1">
      <alignment horizontal="center" vertical="center"/>
    </xf>
    <xf numFmtId="171" fontId="14" fillId="11" borderId="53" xfId="0" applyNumberFormat="1" applyFont="1" applyFill="1" applyBorder="1" applyAlignment="1">
      <alignment horizontal="center" vertical="center"/>
    </xf>
    <xf numFmtId="171" fontId="14" fillId="11" borderId="85" xfId="0" applyNumberFormat="1" applyFont="1" applyFill="1" applyBorder="1" applyAlignment="1">
      <alignment horizontal="center" vertical="center"/>
    </xf>
    <xf numFmtId="171" fontId="14" fillId="11" borderId="86" xfId="0" applyNumberFormat="1" applyFont="1" applyFill="1" applyBorder="1" applyAlignment="1">
      <alignment horizontal="center" vertical="center"/>
    </xf>
    <xf numFmtId="171" fontId="14" fillId="11" borderId="33" xfId="0" applyNumberFormat="1" applyFont="1" applyFill="1" applyBorder="1" applyAlignment="1">
      <alignment horizontal="center" vertical="center"/>
    </xf>
    <xf numFmtId="171" fontId="14" fillId="11" borderId="87" xfId="0" applyNumberFormat="1" applyFont="1" applyFill="1" applyBorder="1" applyAlignment="1">
      <alignment horizontal="center" vertical="center"/>
    </xf>
    <xf numFmtId="171" fontId="14" fillId="11" borderId="55" xfId="0" applyNumberFormat="1" applyFont="1" applyFill="1" applyBorder="1" applyAlignment="1">
      <alignment horizontal="center" vertical="center"/>
    </xf>
    <xf numFmtId="0" fontId="18" fillId="5" borderId="58" xfId="0" applyFont="1" applyFill="1" applyBorder="1" applyAlignment="1">
      <alignment horizontal="center" vertical="center" wrapText="1"/>
    </xf>
    <xf numFmtId="0" fontId="18" fillId="5" borderId="59" xfId="0" applyFont="1" applyFill="1" applyBorder="1" applyAlignment="1">
      <alignment horizontal="center" vertical="center" wrapText="1"/>
    </xf>
    <xf numFmtId="0" fontId="18" fillId="5" borderId="60" xfId="0" applyFont="1" applyFill="1" applyBorder="1" applyAlignment="1">
      <alignment horizontal="center" vertical="center" wrapText="1"/>
    </xf>
    <xf numFmtId="0" fontId="18" fillId="5" borderId="61" xfId="0" applyFont="1" applyFill="1" applyBorder="1" applyAlignment="1">
      <alignment horizontal="center" vertical="center" wrapText="1"/>
    </xf>
    <xf numFmtId="0" fontId="18" fillId="5" borderId="62" xfId="0" applyFont="1" applyFill="1" applyBorder="1" applyAlignment="1">
      <alignment horizontal="center" vertical="center" wrapText="1"/>
    </xf>
    <xf numFmtId="0" fontId="18" fillId="5" borderId="63" xfId="0" applyFont="1" applyFill="1" applyBorder="1" applyAlignment="1">
      <alignment horizontal="center" vertical="center" wrapText="1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69" fontId="11" fillId="8" borderId="16" xfId="0" applyNumberFormat="1" applyFont="1" applyFill="1" applyBorder="1" applyAlignment="1">
      <alignment horizontal="left" vertical="center"/>
    </xf>
    <xf numFmtId="169" fontId="11" fillId="8" borderId="4" xfId="0" applyNumberFormat="1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3" xfId="0" applyFont="1" applyFill="1" applyBorder="1" applyAlignment="1">
      <alignment horizontal="left" vertical="center"/>
    </xf>
    <xf numFmtId="0" fontId="11" fillId="8" borderId="16" xfId="0" applyFont="1" applyFill="1" applyBorder="1" applyAlignment="1">
      <alignment horizontal="left" vertical="center"/>
    </xf>
    <xf numFmtId="14" fontId="5" fillId="3" borderId="43" xfId="0" applyNumberFormat="1" applyFont="1" applyFill="1" applyBorder="1" applyAlignment="1" applyProtection="1">
      <alignment horizontal="center" vertical="center"/>
      <protection locked="0"/>
    </xf>
    <xf numFmtId="14" fontId="5" fillId="3" borderId="46" xfId="0" applyNumberFormat="1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center" vertical="center" wrapText="1"/>
    </xf>
    <xf numFmtId="0" fontId="5" fillId="10" borderId="48" xfId="0" applyFont="1" applyFill="1" applyBorder="1" applyAlignment="1">
      <alignment horizontal="center" vertical="center" wrapText="1"/>
    </xf>
    <xf numFmtId="0" fontId="5" fillId="10" borderId="46" xfId="0" applyFont="1" applyFill="1" applyBorder="1" applyAlignment="1">
      <alignment horizontal="center" vertical="center" wrapText="1"/>
    </xf>
    <xf numFmtId="0" fontId="5" fillId="10" borderId="47" xfId="0" applyFont="1" applyFill="1" applyBorder="1" applyAlignment="1">
      <alignment horizontal="center" vertical="center" wrapText="1"/>
    </xf>
    <xf numFmtId="0" fontId="5" fillId="10" borderId="45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left" vertical="center"/>
    </xf>
    <xf numFmtId="0" fontId="11" fillId="8" borderId="17" xfId="0" applyFont="1" applyFill="1" applyBorder="1" applyAlignment="1">
      <alignment horizontal="left" vertical="center"/>
    </xf>
    <xf numFmtId="169" fontId="11" fillId="8" borderId="17" xfId="0" applyNumberFormat="1" applyFont="1" applyFill="1" applyBorder="1" applyAlignment="1">
      <alignment horizontal="left" vertical="center"/>
    </xf>
    <xf numFmtId="169" fontId="11" fillId="8" borderId="6" xfId="0" applyNumberFormat="1" applyFont="1" applyFill="1" applyBorder="1" applyAlignment="1">
      <alignment horizontal="left" vertical="center"/>
    </xf>
    <xf numFmtId="15" fontId="19" fillId="11" borderId="82" xfId="0" applyNumberFormat="1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6" fillId="4" borderId="71" xfId="0" applyFont="1" applyFill="1" applyBorder="1" applyAlignment="1">
      <alignment horizontal="left" vertical="center"/>
    </xf>
    <xf numFmtId="0" fontId="16" fillId="4" borderId="72" xfId="0" applyFont="1" applyFill="1" applyBorder="1" applyAlignment="1">
      <alignment horizontal="left" vertical="center"/>
    </xf>
    <xf numFmtId="0" fontId="16" fillId="4" borderId="73" xfId="0" applyFont="1" applyFill="1" applyBorder="1" applyAlignment="1">
      <alignment horizontal="left" vertical="center"/>
    </xf>
    <xf numFmtId="0" fontId="16" fillId="4" borderId="69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6" fillId="4" borderId="70" xfId="0" applyFont="1" applyFill="1" applyBorder="1" applyAlignment="1">
      <alignment horizontal="left" vertical="center"/>
    </xf>
    <xf numFmtId="0" fontId="16" fillId="4" borderId="66" xfId="0" applyFont="1" applyFill="1" applyBorder="1" applyAlignment="1">
      <alignment horizontal="left" vertical="center"/>
    </xf>
    <xf numFmtId="0" fontId="16" fillId="4" borderId="67" xfId="0" applyFont="1" applyFill="1" applyBorder="1" applyAlignment="1">
      <alignment horizontal="left" vertical="center"/>
    </xf>
    <xf numFmtId="0" fontId="16" fillId="4" borderId="68" xfId="0" applyFont="1" applyFill="1" applyBorder="1" applyAlignment="1">
      <alignment horizontal="left" vertical="center"/>
    </xf>
    <xf numFmtId="0" fontId="17" fillId="0" borderId="98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</cellXfs>
  <cellStyles count="1">
    <cellStyle name="Normal" xfId="0" builtinId="0"/>
  </cellStyles>
  <dxfs count="7"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0000"/>
      <color rgb="FFED7D31"/>
      <color rgb="FF0000FF"/>
      <color rgb="FF66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List" dx="22" fmlaRange="Données!$F$2:$F$15" noThreeD="1" sel="14" val="0"/>
</file>

<file path=xl/ctrlProps/ctrlProp2.xml><?xml version="1.0" encoding="utf-8"?>
<formControlPr xmlns="http://schemas.microsoft.com/office/spreadsheetml/2009/9/main" objectType="Scroll" dx="22" fmlaLink="D6" horiz="1" max="351" page="0" val="0"/>
</file>

<file path=xl/ctrlProps/ctrlProp3.xml><?xml version="1.0" encoding="utf-8"?>
<formControlPr xmlns="http://schemas.microsoft.com/office/spreadsheetml/2009/9/main" objectType="Spin" dx="22" fmlaLink="D6" inc="15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</xdr:row>
          <xdr:rowOff>9525</xdr:rowOff>
        </xdr:from>
        <xdr:to>
          <xdr:col>32</xdr:col>
          <xdr:colOff>447675</xdr:colOff>
          <xdr:row>33</xdr:row>
          <xdr:rowOff>123825</xdr:rowOff>
        </xdr:to>
        <xdr:sp macro="" textlink="">
          <xdr:nvSpPr>
            <xdr:cNvPr id="1026" name="List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5</xdr:row>
          <xdr:rowOff>0</xdr:rowOff>
        </xdr:from>
        <xdr:to>
          <xdr:col>17</xdr:col>
          <xdr:colOff>571500</xdr:colOff>
          <xdr:row>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9525</xdr:rowOff>
        </xdr:from>
        <xdr:to>
          <xdr:col>3</xdr:col>
          <xdr:colOff>0</xdr:colOff>
          <xdr:row>9</xdr:row>
          <xdr:rowOff>0</xdr:rowOff>
        </xdr:to>
        <xdr:sp macro="" textlink="">
          <xdr:nvSpPr>
            <xdr:cNvPr id="2052" name="Spinner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0</xdr:col>
      <xdr:colOff>180975</xdr:colOff>
      <xdr:row>3</xdr:row>
      <xdr:rowOff>0</xdr:rowOff>
    </xdr:from>
    <xdr:to>
      <xdr:col>1</xdr:col>
      <xdr:colOff>438150</xdr:colOff>
      <xdr:row>4</xdr:row>
      <xdr:rowOff>95250</xdr:rowOff>
    </xdr:to>
    <xdr:sp macro="[0]!MettreAjour" textlink="">
      <xdr:nvSpPr>
        <xdr:cNvPr id="4" name="ZoneTexte 3"/>
        <xdr:cNvSpPr txBox="1"/>
      </xdr:nvSpPr>
      <xdr:spPr>
        <a:xfrm>
          <a:off x="180975" y="628650"/>
          <a:ext cx="10191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0</xdr:rowOff>
    </xdr:from>
    <xdr:to>
      <xdr:col>5</xdr:col>
      <xdr:colOff>244983</xdr:colOff>
      <xdr:row>0</xdr:row>
      <xdr:rowOff>295275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2542A8D4-7635-4E39-97C5-3620AF88BC07}"/>
            </a:ext>
          </a:extLst>
        </xdr:cNvPr>
        <xdr:cNvSpPr/>
      </xdr:nvSpPr>
      <xdr:spPr>
        <a:xfrm>
          <a:off x="2314575" y="0"/>
          <a:ext cx="978408" cy="2952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G1032"/>
  <sheetViews>
    <sheetView workbookViewId="0">
      <pane xSplit="1" ySplit="2" topLeftCell="E3" activePane="bottomRight" state="frozen"/>
      <selection pane="topRight" activeCell="B1" sqref="B1"/>
      <selection pane="bottomLeft" activeCell="A2" sqref="A2"/>
      <selection pane="bottomRight" activeCell="A22" sqref="A22"/>
    </sheetView>
  </sheetViews>
  <sheetFormatPr baseColWidth="10" defaultRowHeight="18" x14ac:dyDescent="0.25"/>
  <cols>
    <col min="1" max="1" width="9.140625" style="8" customWidth="1"/>
    <col min="2" max="2" width="26.7109375" style="9" customWidth="1"/>
    <col min="3" max="3" width="34.28515625" style="9" customWidth="1"/>
    <col min="4" max="4" width="6.28515625" style="60" customWidth="1"/>
    <col min="5" max="5" width="30.7109375" style="9" customWidth="1"/>
    <col min="6" max="6" width="11.42578125" style="6"/>
    <col min="7" max="8" width="14.85546875" style="6" customWidth="1"/>
    <col min="9" max="9" width="8.42578125" style="6" customWidth="1"/>
    <col min="10" max="10" width="11.42578125" style="7"/>
    <col min="11" max="11" width="11.42578125" style="7" customWidth="1"/>
    <col min="12" max="13" width="11.42578125" style="7" hidden="1" customWidth="1"/>
    <col min="14" max="14" width="11.42578125" style="4" hidden="1" customWidth="1"/>
    <col min="15" max="16" width="11.42578125" style="4" customWidth="1"/>
    <col min="17" max="17" width="11.42578125" style="4" hidden="1" customWidth="1"/>
    <col min="18" max="18" width="11.42578125" style="4" customWidth="1"/>
    <col min="19" max="21" width="11.42578125" style="4"/>
    <col min="22" max="22" width="11.42578125" style="4" customWidth="1"/>
    <col min="23" max="25" width="11.42578125" style="10" customWidth="1"/>
    <col min="26" max="26" width="11.42578125" style="65" customWidth="1"/>
    <col min="27" max="27" width="11.42578125" style="13" customWidth="1"/>
    <col min="28" max="28" width="11.42578125" style="4" customWidth="1"/>
    <col min="29" max="29" width="11.42578125" style="7" customWidth="1"/>
    <col min="30" max="30" width="2.7109375" style="4" customWidth="1"/>
    <col min="31" max="45" width="11.42578125" style="4"/>
    <col min="46" max="111" width="11.42578125" style="5"/>
  </cols>
  <sheetData>
    <row r="1" spans="1:111" ht="19.5" thickBot="1" x14ac:dyDescent="0.3">
      <c r="C1" s="157" t="s">
        <v>93</v>
      </c>
      <c r="D1" s="158"/>
      <c r="E1" s="158"/>
      <c r="F1" s="158"/>
      <c r="G1" s="158"/>
    </row>
    <row r="2" spans="1:111" s="2" customFormat="1" ht="36.75" thickBot="1" x14ac:dyDescent="0.3">
      <c r="A2" s="46" t="s">
        <v>1</v>
      </c>
      <c r="B2" s="47" t="s">
        <v>2</v>
      </c>
      <c r="C2" s="48" t="s">
        <v>21</v>
      </c>
      <c r="D2" s="49" t="s">
        <v>22</v>
      </c>
      <c r="E2" s="48" t="s">
        <v>23</v>
      </c>
      <c r="F2" s="50" t="s">
        <v>3</v>
      </c>
      <c r="G2" s="52" t="s">
        <v>78</v>
      </c>
      <c r="H2" s="52" t="s">
        <v>82</v>
      </c>
      <c r="I2" s="50" t="s">
        <v>86</v>
      </c>
      <c r="J2" s="51" t="s">
        <v>4</v>
      </c>
      <c r="K2" s="52" t="s">
        <v>5</v>
      </c>
      <c r="L2" s="53" t="s">
        <v>4</v>
      </c>
      <c r="M2" s="53" t="s">
        <v>5</v>
      </c>
      <c r="N2" s="54" t="s">
        <v>6</v>
      </c>
      <c r="O2" s="55" t="s">
        <v>6</v>
      </c>
      <c r="P2" s="47" t="s">
        <v>75</v>
      </c>
      <c r="Q2" s="54" t="s">
        <v>7</v>
      </c>
      <c r="R2" s="48" t="s">
        <v>76</v>
      </c>
      <c r="S2" s="48" t="s">
        <v>83</v>
      </c>
      <c r="T2" s="48" t="s">
        <v>8</v>
      </c>
      <c r="U2" s="48" t="s">
        <v>9</v>
      </c>
      <c r="V2" s="55" t="s">
        <v>77</v>
      </c>
      <c r="W2" s="56" t="s">
        <v>10</v>
      </c>
      <c r="X2" s="57" t="s">
        <v>11</v>
      </c>
      <c r="Y2" s="57" t="s">
        <v>12</v>
      </c>
      <c r="Z2" s="57" t="s">
        <v>13</v>
      </c>
      <c r="AA2" s="57" t="s">
        <v>14</v>
      </c>
      <c r="AB2" s="48" t="s">
        <v>15</v>
      </c>
      <c r="AC2" s="58" t="s">
        <v>16</v>
      </c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</row>
    <row r="3" spans="1:111" x14ac:dyDescent="0.25">
      <c r="A3" s="27">
        <f>IF(B3="","",1)</f>
        <v>1</v>
      </c>
      <c r="B3" s="86" t="s">
        <v>108</v>
      </c>
      <c r="C3" s="87"/>
      <c r="D3" s="88"/>
      <c r="E3" s="87"/>
      <c r="F3" s="119"/>
      <c r="G3" s="120" t="s">
        <v>111</v>
      </c>
      <c r="H3" s="125"/>
      <c r="I3" s="128"/>
      <c r="J3" s="89">
        <v>43101</v>
      </c>
      <c r="K3" s="90">
        <v>43465</v>
      </c>
      <c r="L3" s="23">
        <f>IF(T3="X","",IF(J3="","",IF(V3=1,"",J3)))</f>
        <v>43101</v>
      </c>
      <c r="M3" s="23">
        <f>IF(T3="X","",IF(K3="","",IF(V3=1,"",K3)))</f>
        <v>43465</v>
      </c>
      <c r="N3" s="24">
        <f>IF(V3=1,"",IF(J3="","",IF(K3="","",K3-J3)))</f>
        <v>364</v>
      </c>
      <c r="O3" s="30">
        <f>IF(J3="","",IF(K3="","",K3-J3))</f>
        <v>364</v>
      </c>
      <c r="P3" s="101" t="s">
        <v>53</v>
      </c>
      <c r="Q3" s="24" t="str">
        <f>IF(P3="","",IF(T3="X","",P3))</f>
        <v>Box 01</v>
      </c>
      <c r="R3" s="24" t="str">
        <f>IF(P3="","",VLOOKUP(P3,Données!$A$2:$B$16,2,FALSE))</f>
        <v>Nurcerie</v>
      </c>
      <c r="S3" s="24"/>
      <c r="T3" s="104"/>
      <c r="U3" s="24">
        <f ca="1">IF(T3="X","",IF(J3="","",IF(V3=1,"",IF(TODAY()&gt;=J3,1,""))))</f>
        <v>1</v>
      </c>
      <c r="V3" s="30" t="str">
        <f>IF(T3="X","",IF(AC3="","",IF(AC3&gt;0,1)))</f>
        <v/>
      </c>
      <c r="W3" s="33">
        <f>IF(P3="","",VLOOKUP(P3,Données!$A$2:$C$16,3,FALSE))</f>
        <v>12</v>
      </c>
      <c r="X3" s="25">
        <f>IF(N3="","",IF(P3="","",IF(W3="","",W3*N3)))</f>
        <v>4368</v>
      </c>
      <c r="Y3" s="107"/>
      <c r="Z3" s="61">
        <f>IF(X3="","",X3-Y3)</f>
        <v>4368</v>
      </c>
      <c r="AA3" s="26" t="str">
        <f>IF(AB3="","","P")</f>
        <v/>
      </c>
      <c r="AB3" s="104"/>
      <c r="AC3" s="110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</row>
    <row r="4" spans="1:111" x14ac:dyDescent="0.25">
      <c r="A4" s="28">
        <f>IF(B4="","",A3+1)</f>
        <v>2</v>
      </c>
      <c r="B4" s="86" t="s">
        <v>108</v>
      </c>
      <c r="C4" s="92"/>
      <c r="D4" s="93"/>
      <c r="E4" s="92"/>
      <c r="F4" s="113"/>
      <c r="G4" s="121" t="s">
        <v>112</v>
      </c>
      <c r="H4" s="126"/>
      <c r="I4" s="129"/>
      <c r="J4" s="89">
        <v>43101</v>
      </c>
      <c r="K4" s="90">
        <v>43465</v>
      </c>
      <c r="L4" s="17">
        <f>IF(T4="X","",IF(J4="","",IF(V4=1,"",J4)))</f>
        <v>43101</v>
      </c>
      <c r="M4" s="17">
        <f>IF(T4="X","",IF(K4="","",IF(V4=1,"",K4)))</f>
        <v>43465</v>
      </c>
      <c r="N4" s="18">
        <f>IF(V4=1,"",IF(J4="","",IF(K4="","",K4-J4)))</f>
        <v>364</v>
      </c>
      <c r="O4" s="31">
        <f t="shared" ref="O4:O67" si="0">IF(J4="","",IF(K4="","",K4-J4))</f>
        <v>364</v>
      </c>
      <c r="P4" s="102" t="s">
        <v>54</v>
      </c>
      <c r="Q4" s="24" t="str">
        <f>IF(P4="","",IF(T4="X","",P4))</f>
        <v>Box 02</v>
      </c>
      <c r="R4" s="18" t="str">
        <f>IF(P4="","",VLOOKUP(P4,Données!$A$2:$B$16,2,FALSE))</f>
        <v>Nurcerie</v>
      </c>
      <c r="S4" s="24"/>
      <c r="T4" s="105"/>
      <c r="U4" s="18">
        <f ca="1">IF(T4="X","",IF(J4="","",IF(V4=1,"",IF(TODAY()&gt;=J4,1,""))))</f>
        <v>1</v>
      </c>
      <c r="V4" s="31" t="str">
        <f t="shared" ref="V4:V67" si="1">IF(T4="X","",IF(AC4="","",IF(AC4&gt;0,1)))</f>
        <v/>
      </c>
      <c r="W4" s="34">
        <f>IF(P4="","",VLOOKUP(P4,Données!$A$2:$C$16,3,FALSE))</f>
        <v>15</v>
      </c>
      <c r="X4" s="19">
        <f>IF(N4="","",IF(P4="","",IF(W4="","",W4*N4)))</f>
        <v>5460</v>
      </c>
      <c r="Y4" s="108"/>
      <c r="Z4" s="62">
        <f t="shared" ref="Z4:Z67" si="2">IF(X4="","",X4-Y4)</f>
        <v>5460</v>
      </c>
      <c r="AA4" s="26" t="str">
        <f t="shared" ref="AA4:AA67" si="3">IF(AB4="","","P")</f>
        <v/>
      </c>
      <c r="AB4" s="105"/>
      <c r="AC4" s="111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</row>
    <row r="5" spans="1:111" x14ac:dyDescent="0.25">
      <c r="A5" s="28">
        <f t="shared" ref="A5:A68" si="4">IF(B5="","",A4+1)</f>
        <v>3</v>
      </c>
      <c r="B5" s="91" t="s">
        <v>94</v>
      </c>
      <c r="C5" s="92"/>
      <c r="D5" s="93"/>
      <c r="E5" s="92"/>
      <c r="F5" s="113"/>
      <c r="G5" s="121" t="s">
        <v>71</v>
      </c>
      <c r="H5" s="126" t="s">
        <v>84</v>
      </c>
      <c r="I5" s="129" t="s">
        <v>88</v>
      </c>
      <c r="J5" s="94">
        <v>43329</v>
      </c>
      <c r="K5" s="95">
        <v>43343</v>
      </c>
      <c r="L5" s="17">
        <f>IF(T5="X","",IF(J5="","",IF(V5=1,"",J5)))</f>
        <v>43329</v>
      </c>
      <c r="M5" s="17">
        <f>IF(T5="X","",IF(K5="","",IF(V5=1,"",K5)))</f>
        <v>43343</v>
      </c>
      <c r="N5" s="18">
        <f>IF(V5=1,"",IF(J5="","",IF(K5="","",K5-J5)))</f>
        <v>14</v>
      </c>
      <c r="O5" s="31">
        <f t="shared" si="0"/>
        <v>14</v>
      </c>
      <c r="P5" s="102" t="s">
        <v>63</v>
      </c>
      <c r="Q5" s="24" t="str">
        <f>IF(P5="","",IF(T5="X","",P5))</f>
        <v>Box 11</v>
      </c>
      <c r="R5" s="18" t="str">
        <f>IF(P5="","",VLOOKUP(P5,Données!$A$2:$B$16,2,FALSE))</f>
        <v>Stalle</v>
      </c>
      <c r="S5" s="24"/>
      <c r="T5" s="105"/>
      <c r="U5" s="18">
        <f ca="1">IF(T5="X","",IF(J5="","",IF(V5=1,"",IF(TODAY()&gt;=J5,1,""))))</f>
        <v>1</v>
      </c>
      <c r="V5" s="31" t="str">
        <f t="shared" si="1"/>
        <v/>
      </c>
      <c r="W5" s="34">
        <f>IF(P5="","",VLOOKUP(P5,Données!$A$2:$C$16,3,FALSE))</f>
        <v>0</v>
      </c>
      <c r="X5" s="19">
        <f>IF(N5="","",IF(P5="","",IF(W5="","",W5*N5)))</f>
        <v>0</v>
      </c>
      <c r="Y5" s="108">
        <v>100</v>
      </c>
      <c r="Z5" s="62">
        <f t="shared" si="2"/>
        <v>-100</v>
      </c>
      <c r="AA5" s="26" t="str">
        <f t="shared" si="3"/>
        <v/>
      </c>
      <c r="AB5" s="105"/>
      <c r="AC5" s="111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</row>
    <row r="6" spans="1:111" x14ac:dyDescent="0.25">
      <c r="A6" s="28">
        <f t="shared" si="4"/>
        <v>4</v>
      </c>
      <c r="B6" s="91" t="s">
        <v>95</v>
      </c>
      <c r="C6" s="92"/>
      <c r="D6" s="93"/>
      <c r="E6" s="92"/>
      <c r="F6" s="113"/>
      <c r="G6" s="121" t="s">
        <v>96</v>
      </c>
      <c r="H6" s="126" t="s">
        <v>97</v>
      </c>
      <c r="I6" s="129" t="s">
        <v>88</v>
      </c>
      <c r="J6" s="94">
        <v>43322</v>
      </c>
      <c r="K6" s="95">
        <v>43329</v>
      </c>
      <c r="L6" s="17">
        <f>IF(T6="X","",IF(J6="","",IF(V6=1,"",J6)))</f>
        <v>43322</v>
      </c>
      <c r="M6" s="17">
        <f>IF(T6="X","",IF(K6="","",IF(V6=1,"",K6)))</f>
        <v>43329</v>
      </c>
      <c r="N6" s="18">
        <f>IF(V6=1,"",IF(J6="","",IF(K6="","",K6-J6)))</f>
        <v>7</v>
      </c>
      <c r="O6" s="31">
        <f t="shared" si="0"/>
        <v>7</v>
      </c>
      <c r="P6" s="102" t="s">
        <v>56</v>
      </c>
      <c r="Q6" s="24" t="str">
        <f>IF(P6="","",IF(T6="X","",P6))</f>
        <v>Box 04</v>
      </c>
      <c r="R6" s="18" t="str">
        <f>IF(P6="","",VLOOKUP(P6,Données!$A$2:$B$16,2,FALSE))</f>
        <v>Grange</v>
      </c>
      <c r="S6" s="24" t="str">
        <f ca="1">IF(T6="X","",IF(V6=1,"",IF(J6&gt;TODAY(),1,"")))</f>
        <v/>
      </c>
      <c r="T6" s="105"/>
      <c r="U6" s="18">
        <f ca="1">IF(T6="X","",IF(J6="","",IF(V6=1,"",IF(TODAY()&gt;=J6,1,""))))</f>
        <v>1</v>
      </c>
      <c r="V6" s="31" t="str">
        <f t="shared" si="1"/>
        <v/>
      </c>
      <c r="W6" s="34">
        <f>IF(P6="","",VLOOKUP(P6,Données!$A$2:$C$16,3,FALSE))</f>
        <v>17</v>
      </c>
      <c r="X6" s="19">
        <f>IF(N6="","",IF(P6="","",IF(W6="","",W6*N6)))</f>
        <v>119</v>
      </c>
      <c r="Y6" s="108"/>
      <c r="Z6" s="62">
        <f t="shared" si="2"/>
        <v>119</v>
      </c>
      <c r="AA6" s="26" t="str">
        <f t="shared" si="3"/>
        <v/>
      </c>
      <c r="AB6" s="105"/>
      <c r="AC6" s="111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</row>
    <row r="7" spans="1:111" x14ac:dyDescent="0.25">
      <c r="A7" s="28">
        <f t="shared" si="4"/>
        <v>5</v>
      </c>
      <c r="B7" s="91" t="s">
        <v>100</v>
      </c>
      <c r="C7" s="92"/>
      <c r="D7" s="93"/>
      <c r="E7" s="92"/>
      <c r="F7" s="113"/>
      <c r="G7" s="121" t="s">
        <v>98</v>
      </c>
      <c r="H7" s="126" t="s">
        <v>97</v>
      </c>
      <c r="I7" s="129" t="s">
        <v>88</v>
      </c>
      <c r="J7" s="94">
        <v>43327</v>
      </c>
      <c r="K7" s="95">
        <v>43332</v>
      </c>
      <c r="L7" s="17">
        <f>IF(T7="X","",IF(J7="","",IF(V7=1,"",J7)))</f>
        <v>43327</v>
      </c>
      <c r="M7" s="17">
        <f>IF(T7="X","",IF(K7="","",IF(V7=1,"",K7)))</f>
        <v>43332</v>
      </c>
      <c r="N7" s="18">
        <f>IF(V7=1,"",IF(J7="","",IF(K7="","",K7-J7)))</f>
        <v>5</v>
      </c>
      <c r="O7" s="31">
        <f t="shared" si="0"/>
        <v>5</v>
      </c>
      <c r="P7" s="102" t="s">
        <v>56</v>
      </c>
      <c r="Q7" s="24" t="str">
        <f>IF(P7="","",IF(T7="X","",P7))</f>
        <v>Box 04</v>
      </c>
      <c r="R7" s="18" t="str">
        <f>IF(P7="","",VLOOKUP(P7,Données!$A$2:$B$16,2,FALSE))</f>
        <v>Grange</v>
      </c>
      <c r="S7" s="24" t="str">
        <f ca="1">IF(T7="X","",IF(V7=1,"",IF(J7&gt;TODAY(),1,"")))</f>
        <v/>
      </c>
      <c r="T7" s="105"/>
      <c r="U7" s="18">
        <f ca="1">IF(T7="X","",IF(J7="","",IF(V7=1,"",IF(TODAY()&gt;=J7,1,""))))</f>
        <v>1</v>
      </c>
      <c r="V7" s="31" t="str">
        <f t="shared" si="1"/>
        <v/>
      </c>
      <c r="W7" s="34">
        <f>IF(P7="","",VLOOKUP(P7,Données!$A$2:$C$16,3,FALSE))</f>
        <v>17</v>
      </c>
      <c r="X7" s="19">
        <f>IF(N7="","",IF(P7="","",IF(W7="","",W7*N7)))</f>
        <v>85</v>
      </c>
      <c r="Y7" s="108"/>
      <c r="Z7" s="62">
        <f t="shared" si="2"/>
        <v>85</v>
      </c>
      <c r="AA7" s="26" t="str">
        <f t="shared" si="3"/>
        <v/>
      </c>
      <c r="AB7" s="105"/>
      <c r="AC7" s="111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</row>
    <row r="8" spans="1:111" x14ac:dyDescent="0.25">
      <c r="A8" s="28">
        <f t="shared" si="4"/>
        <v>6</v>
      </c>
      <c r="B8" s="91" t="s">
        <v>99</v>
      </c>
      <c r="C8" s="92"/>
      <c r="D8" s="93"/>
      <c r="E8" s="92"/>
      <c r="F8" s="113"/>
      <c r="G8" s="121" t="s">
        <v>101</v>
      </c>
      <c r="H8" s="126" t="s">
        <v>102</v>
      </c>
      <c r="I8" s="129" t="s">
        <v>87</v>
      </c>
      <c r="J8" s="94">
        <v>43324</v>
      </c>
      <c r="K8" s="95">
        <v>43338</v>
      </c>
      <c r="L8" s="17">
        <f>IF(T8="X","",IF(J8="","",IF(V8=1,"",J8)))</f>
        <v>43324</v>
      </c>
      <c r="M8" s="17">
        <f>IF(T8="X","",IF(K8="","",IF(V8=1,"",K8)))</f>
        <v>43338</v>
      </c>
      <c r="N8" s="18">
        <f>IF(V8=1,"",IF(J8="","",IF(K8="","",K8-J8)))</f>
        <v>14</v>
      </c>
      <c r="O8" s="31">
        <f t="shared" si="0"/>
        <v>14</v>
      </c>
      <c r="P8" s="102" t="s">
        <v>58</v>
      </c>
      <c r="Q8" s="24" t="str">
        <f>IF(P8="","",IF(T8="X","",P8))</f>
        <v>Box 06</v>
      </c>
      <c r="R8" s="18" t="str">
        <f>IF(P8="","",VLOOKUP(P8,Données!$A$2:$B$16,2,FALSE))</f>
        <v>Stalle</v>
      </c>
      <c r="S8" s="24" t="str">
        <f ca="1">IF(T8="X","",IF(V8=1,"",IF(J8&gt;TODAY(),1,"")))</f>
        <v/>
      </c>
      <c r="T8" s="105"/>
      <c r="U8" s="18">
        <f ca="1">IF(T8="X","",IF(J8="","",IF(V8=1,"",IF(TODAY()&gt;=J8,1,""))))</f>
        <v>1</v>
      </c>
      <c r="V8" s="31" t="str">
        <f t="shared" si="1"/>
        <v/>
      </c>
      <c r="W8" s="34">
        <f>IF(P8="","",VLOOKUP(P8,Données!$A$2:$C$16,3,FALSE))</f>
        <v>16</v>
      </c>
      <c r="X8" s="19">
        <f>IF(N8="","",IF(P8="","",IF(W8="","",W8*N8)))</f>
        <v>224</v>
      </c>
      <c r="Y8" s="108"/>
      <c r="Z8" s="62">
        <f t="shared" si="2"/>
        <v>224</v>
      </c>
      <c r="AA8" s="26" t="str">
        <f t="shared" si="3"/>
        <v/>
      </c>
      <c r="AB8" s="105"/>
      <c r="AC8" s="111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</row>
    <row r="9" spans="1:111" x14ac:dyDescent="0.25">
      <c r="A9" s="28">
        <f t="shared" si="4"/>
        <v>7</v>
      </c>
      <c r="B9" s="91" t="s">
        <v>103</v>
      </c>
      <c r="C9" s="92"/>
      <c r="D9" s="93"/>
      <c r="E9" s="92"/>
      <c r="F9" s="113"/>
      <c r="G9" s="121" t="s">
        <v>104</v>
      </c>
      <c r="H9" s="126" t="s">
        <v>105</v>
      </c>
      <c r="I9" s="129" t="s">
        <v>87</v>
      </c>
      <c r="J9" s="94">
        <v>43330</v>
      </c>
      <c r="K9" s="95">
        <v>43337</v>
      </c>
      <c r="L9" s="17">
        <f>IF(T9="X","",IF(J9="","",IF(V9=1,"",J9)))</f>
        <v>43330</v>
      </c>
      <c r="M9" s="17">
        <f>IF(T9="X","",IF(K9="","",IF(V9=1,"",K9)))</f>
        <v>43337</v>
      </c>
      <c r="N9" s="18">
        <f>IF(V9=1,"",IF(J9="","",IF(K9="","",K9-J9)))</f>
        <v>7</v>
      </c>
      <c r="O9" s="31">
        <f t="shared" si="0"/>
        <v>7</v>
      </c>
      <c r="P9" s="102" t="s">
        <v>59</v>
      </c>
      <c r="Q9" s="24" t="str">
        <f>IF(P9="","",IF(T9="X","",P9))</f>
        <v>Box 07</v>
      </c>
      <c r="R9" s="18" t="str">
        <f>IF(P9="","",VLOOKUP(P9,Données!$A$2:$B$16,2,FALSE))</f>
        <v>Stalle</v>
      </c>
      <c r="S9" s="24" t="str">
        <f ca="1">IF(T9="X","",IF(V9=1,"",IF(J9&gt;TODAY(),1,"")))</f>
        <v/>
      </c>
      <c r="T9" s="105"/>
      <c r="U9" s="18">
        <f ca="1">IF(T9="X","",IF(J9="","",IF(V9=1,"",IF(TODAY()&gt;=J9,1,""))))</f>
        <v>1</v>
      </c>
      <c r="V9" s="31" t="str">
        <f t="shared" si="1"/>
        <v/>
      </c>
      <c r="W9" s="34">
        <f>IF(P9="","",VLOOKUP(P9,Données!$A$2:$C$16,3,FALSE))</f>
        <v>0</v>
      </c>
      <c r="X9" s="19">
        <f>IF(N9="","",IF(P9="","",IF(W9="","",W9*N9)))</f>
        <v>0</v>
      </c>
      <c r="Y9" s="108"/>
      <c r="Z9" s="62">
        <f t="shared" si="2"/>
        <v>0</v>
      </c>
      <c r="AA9" s="26" t="str">
        <f t="shared" si="3"/>
        <v/>
      </c>
      <c r="AB9" s="105"/>
      <c r="AC9" s="111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</row>
    <row r="10" spans="1:111" x14ac:dyDescent="0.25">
      <c r="A10" s="28" t="str">
        <f t="shared" si="4"/>
        <v/>
      </c>
      <c r="B10" s="91"/>
      <c r="C10" s="92"/>
      <c r="D10" s="93"/>
      <c r="E10" s="92"/>
      <c r="F10" s="113"/>
      <c r="G10" s="121" t="s">
        <v>113</v>
      </c>
      <c r="H10" s="126"/>
      <c r="I10" s="129"/>
      <c r="J10" s="94">
        <v>43329</v>
      </c>
      <c r="K10" s="95">
        <v>43330</v>
      </c>
      <c r="L10" s="17">
        <f>IF(T10="X","",IF(J10="","",IF(V10=1,"",J10)))</f>
        <v>43329</v>
      </c>
      <c r="M10" s="17">
        <f>IF(T10="X","",IF(K10="","",IF(V10=1,"",K10)))</f>
        <v>43330</v>
      </c>
      <c r="N10" s="18">
        <f>IF(V10=1,"",IF(J10="","",IF(K10="","",K10-J10)))</f>
        <v>1</v>
      </c>
      <c r="O10" s="31">
        <f t="shared" si="0"/>
        <v>1</v>
      </c>
      <c r="P10" s="102" t="s">
        <v>56</v>
      </c>
      <c r="Q10" s="24" t="str">
        <f>IF(P10="","",IF(T10="X","",P10))</f>
        <v>Box 04</v>
      </c>
      <c r="R10" s="18" t="str">
        <f>IF(P10="","",VLOOKUP(P10,Données!$A$2:$B$16,2,FALSE))</f>
        <v>Grange</v>
      </c>
      <c r="S10" s="24" t="str">
        <f ca="1">IF(T10="X","",IF(V10=1,"",IF(J10&gt;TODAY(),1,"")))</f>
        <v/>
      </c>
      <c r="T10" s="105"/>
      <c r="U10" s="18">
        <f ca="1">IF(T10="X","",IF(J10="","",IF(V10=1,"",IF(TODAY()&gt;=J10,1,""))))</f>
        <v>1</v>
      </c>
      <c r="V10" s="31" t="str">
        <f t="shared" si="1"/>
        <v/>
      </c>
      <c r="W10" s="34">
        <f>IF(P10="","",VLOOKUP(P10,Données!$A$2:$C$16,3,FALSE))</f>
        <v>17</v>
      </c>
      <c r="X10" s="19">
        <f>IF(N10="","",IF(P10="","",IF(W10="","",W10*N10)))</f>
        <v>17</v>
      </c>
      <c r="Y10" s="108"/>
      <c r="Z10" s="62">
        <f t="shared" si="2"/>
        <v>17</v>
      </c>
      <c r="AA10" s="26" t="str">
        <f t="shared" si="3"/>
        <v/>
      </c>
      <c r="AB10" s="105"/>
      <c r="AC10" s="111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</row>
    <row r="11" spans="1:111" x14ac:dyDescent="0.25">
      <c r="A11" s="28" t="str">
        <f t="shared" si="4"/>
        <v/>
      </c>
      <c r="B11" s="91"/>
      <c r="C11" s="92"/>
      <c r="D11" s="93"/>
      <c r="E11" s="92"/>
      <c r="F11" s="113"/>
      <c r="G11" s="121"/>
      <c r="H11" s="126"/>
      <c r="I11" s="129"/>
      <c r="J11" s="94"/>
      <c r="K11" s="95"/>
      <c r="L11" s="17" t="str">
        <f>IF(T11="X","",IF(J11="","",IF(V11=1,"",J11)))</f>
        <v/>
      </c>
      <c r="M11" s="17" t="str">
        <f>IF(T11="X","",IF(K11="","",IF(V11=1,"",K11)))</f>
        <v/>
      </c>
      <c r="N11" s="18" t="str">
        <f>IF(V11=1,"",IF(J11="","",IF(K11="","",K11-J11)))</f>
        <v/>
      </c>
      <c r="O11" s="31" t="str">
        <f t="shared" si="0"/>
        <v/>
      </c>
      <c r="P11" s="102"/>
      <c r="Q11" s="24" t="str">
        <f>IF(P11="","",IF(T11="X","",P11))</f>
        <v/>
      </c>
      <c r="R11" s="18" t="str">
        <f>IF(P11="","",VLOOKUP(P11,Données!$A$2:$B$16,2,FALSE))</f>
        <v/>
      </c>
      <c r="S11" s="24" t="str">
        <f ca="1">IF(T11="X","",IF(V11=1,"",IF(J11&gt;TODAY(),1,"")))</f>
        <v/>
      </c>
      <c r="T11" s="105"/>
      <c r="U11" s="18" t="str">
        <f ca="1">IF(T11="X","",IF(J11="","",IF(V11=1,"",IF(TODAY()&gt;=J11,1,""))))</f>
        <v/>
      </c>
      <c r="V11" s="31" t="str">
        <f t="shared" si="1"/>
        <v/>
      </c>
      <c r="W11" s="34" t="str">
        <f>IF(P11="","",VLOOKUP(P11,Données!$A$2:$C$16,3,FALSE))</f>
        <v/>
      </c>
      <c r="X11" s="19" t="str">
        <f>IF(N11="","",IF(P11="","",IF(W11="","",W11*N11)))</f>
        <v/>
      </c>
      <c r="Y11" s="108"/>
      <c r="Z11" s="62" t="str">
        <f t="shared" si="2"/>
        <v/>
      </c>
      <c r="AA11" s="26" t="str">
        <f t="shared" si="3"/>
        <v/>
      </c>
      <c r="AB11" s="105"/>
      <c r="AC11" s="111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</row>
    <row r="12" spans="1:111" x14ac:dyDescent="0.25">
      <c r="A12" s="28" t="str">
        <f t="shared" si="4"/>
        <v/>
      </c>
      <c r="B12" s="91"/>
      <c r="C12" s="92"/>
      <c r="D12" s="93"/>
      <c r="E12" s="92"/>
      <c r="F12" s="113"/>
      <c r="G12" s="121"/>
      <c r="H12" s="126"/>
      <c r="I12" s="129"/>
      <c r="J12" s="94"/>
      <c r="K12" s="95"/>
      <c r="L12" s="17" t="str">
        <f>IF(T12="X","",IF(J12="","",IF(V12=1,"",J12)))</f>
        <v/>
      </c>
      <c r="M12" s="17" t="str">
        <f>IF(T12="X","",IF(K12="","",IF(V12=1,"",K12)))</f>
        <v/>
      </c>
      <c r="N12" s="18" t="str">
        <f>IF(V12=1,"",IF(J12="","",IF(K12="","",K12-J12)))</f>
        <v/>
      </c>
      <c r="O12" s="31" t="str">
        <f t="shared" si="0"/>
        <v/>
      </c>
      <c r="P12" s="102"/>
      <c r="Q12" s="24" t="str">
        <f>IF(P12="","",IF(T12="X","",P12))</f>
        <v/>
      </c>
      <c r="R12" s="18" t="str">
        <f>IF(P12="","",VLOOKUP(P12,Données!$A$2:$B$16,2,FALSE))</f>
        <v/>
      </c>
      <c r="S12" s="24" t="str">
        <f ca="1">IF(T12="X","",IF(V12=1,"",IF(J12&gt;TODAY(),1,"")))</f>
        <v/>
      </c>
      <c r="T12" s="105"/>
      <c r="U12" s="18" t="str">
        <f ca="1">IF(T12="X","",IF(J12="","",IF(V12=1,"",IF(TODAY()&gt;=J12,1,""))))</f>
        <v/>
      </c>
      <c r="V12" s="31" t="str">
        <f t="shared" si="1"/>
        <v/>
      </c>
      <c r="W12" s="34" t="str">
        <f>IF(P12="","",VLOOKUP(P12,Données!$A$2:$C$16,3,FALSE))</f>
        <v/>
      </c>
      <c r="X12" s="19" t="str">
        <f>IF(N12="","",IF(P12="","",IF(W12="","",W12*N12)))</f>
        <v/>
      </c>
      <c r="Y12" s="108"/>
      <c r="Z12" s="62" t="str">
        <f t="shared" si="2"/>
        <v/>
      </c>
      <c r="AA12" s="26" t="str">
        <f t="shared" si="3"/>
        <v/>
      </c>
      <c r="AB12" s="105"/>
      <c r="AC12" s="111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</row>
    <row r="13" spans="1:111" x14ac:dyDescent="0.25">
      <c r="A13" s="28" t="str">
        <f t="shared" si="4"/>
        <v/>
      </c>
      <c r="B13" s="91"/>
      <c r="C13" s="92"/>
      <c r="D13" s="93"/>
      <c r="E13" s="92"/>
      <c r="F13" s="113"/>
      <c r="G13" s="121"/>
      <c r="H13" s="126"/>
      <c r="I13" s="129"/>
      <c r="J13" s="94"/>
      <c r="K13" s="95"/>
      <c r="L13" s="17" t="str">
        <f>IF(T13="X","",IF(J13="","",IF(V13=1,"",J13)))</f>
        <v/>
      </c>
      <c r="M13" s="17" t="str">
        <f>IF(T13="X","",IF(K13="","",IF(V13=1,"",K13)))</f>
        <v/>
      </c>
      <c r="N13" s="18" t="str">
        <f>IF(V13=1,"",IF(J13="","",IF(K13="","",K13-J13)))</f>
        <v/>
      </c>
      <c r="O13" s="31" t="str">
        <f t="shared" si="0"/>
        <v/>
      </c>
      <c r="P13" s="102"/>
      <c r="Q13" s="24" t="str">
        <f>IF(P13="","",IF(T13="X","",P13))</f>
        <v/>
      </c>
      <c r="R13" s="18" t="str">
        <f>IF(P13="","",VLOOKUP(P13,Données!$A$2:$B$16,2,FALSE))</f>
        <v/>
      </c>
      <c r="S13" s="24" t="str">
        <f ca="1">IF(T13="X","",IF(V13=1,"",IF(J13&gt;TODAY(),1,"")))</f>
        <v/>
      </c>
      <c r="T13" s="105"/>
      <c r="U13" s="18" t="str">
        <f ca="1">IF(T13="X","",IF(J13="","",IF(V13=1,"",IF(TODAY()&gt;=J13,1,""))))</f>
        <v/>
      </c>
      <c r="V13" s="31" t="str">
        <f t="shared" si="1"/>
        <v/>
      </c>
      <c r="W13" s="34" t="str">
        <f>IF(P13="","",VLOOKUP(P13,Données!$A$2:$C$16,3,FALSE))</f>
        <v/>
      </c>
      <c r="X13" s="19" t="str">
        <f>IF(N13="","",IF(P13="","",IF(W13="","",W13*N13)))</f>
        <v/>
      </c>
      <c r="Y13" s="108"/>
      <c r="Z13" s="62" t="str">
        <f t="shared" si="2"/>
        <v/>
      </c>
      <c r="AA13" s="26" t="str">
        <f t="shared" si="3"/>
        <v/>
      </c>
      <c r="AB13" s="105"/>
      <c r="AC13" s="111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</row>
    <row r="14" spans="1:111" x14ac:dyDescent="0.25">
      <c r="A14" s="28" t="str">
        <f t="shared" si="4"/>
        <v/>
      </c>
      <c r="B14" s="91"/>
      <c r="C14" s="92"/>
      <c r="D14" s="93"/>
      <c r="E14" s="92"/>
      <c r="F14" s="113"/>
      <c r="G14" s="121"/>
      <c r="H14" s="126"/>
      <c r="I14" s="129"/>
      <c r="J14" s="94"/>
      <c r="K14" s="95"/>
      <c r="L14" s="17" t="str">
        <f>IF(T14="X","",IF(J14="","",IF(V14=1,"",J14)))</f>
        <v/>
      </c>
      <c r="M14" s="17" t="str">
        <f>IF(T14="X","",IF(K14="","",IF(V14=1,"",K14)))</f>
        <v/>
      </c>
      <c r="N14" s="18" t="str">
        <f>IF(V14=1,"",IF(J14="","",IF(K14="","",K14-J14)))</f>
        <v/>
      </c>
      <c r="O14" s="31" t="str">
        <f t="shared" si="0"/>
        <v/>
      </c>
      <c r="P14" s="102"/>
      <c r="Q14" s="24" t="str">
        <f>IF(P14="","",IF(T14="X","",P14))</f>
        <v/>
      </c>
      <c r="R14" s="18" t="str">
        <f>IF(P14="","",VLOOKUP(P14,Données!$A$2:$B$16,2,FALSE))</f>
        <v/>
      </c>
      <c r="S14" s="24" t="str">
        <f ca="1">IF(T14="X","",IF(V14=1,"",IF(J14&gt;TODAY(),1,"")))</f>
        <v/>
      </c>
      <c r="T14" s="105"/>
      <c r="U14" s="18" t="str">
        <f ca="1">IF(T14="X","",IF(J14="","",IF(V14=1,"",IF(TODAY()&gt;=J14,1,""))))</f>
        <v/>
      </c>
      <c r="V14" s="31" t="str">
        <f t="shared" si="1"/>
        <v/>
      </c>
      <c r="W14" s="34" t="str">
        <f>IF(P14="","",VLOOKUP(P14,Données!$A$2:$C$16,3,FALSE))</f>
        <v/>
      </c>
      <c r="X14" s="19" t="str">
        <f>IF(N14="","",IF(P14="","",IF(W14="","",W14*N14)))</f>
        <v/>
      </c>
      <c r="Y14" s="108"/>
      <c r="Z14" s="62" t="str">
        <f t="shared" si="2"/>
        <v/>
      </c>
      <c r="AA14" s="26" t="str">
        <f t="shared" si="3"/>
        <v/>
      </c>
      <c r="AB14" s="105"/>
      <c r="AC14" s="111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</row>
    <row r="15" spans="1:111" x14ac:dyDescent="0.25">
      <c r="A15" s="28" t="str">
        <f t="shared" si="4"/>
        <v/>
      </c>
      <c r="B15" s="91"/>
      <c r="C15" s="92"/>
      <c r="D15" s="93"/>
      <c r="E15" s="92"/>
      <c r="F15" s="113"/>
      <c r="G15" s="121"/>
      <c r="H15" s="126"/>
      <c r="I15" s="129"/>
      <c r="J15" s="94"/>
      <c r="K15" s="95"/>
      <c r="L15" s="17" t="str">
        <f>IF(T15="X","",IF(J15="","",IF(V15=1,"",J15)))</f>
        <v/>
      </c>
      <c r="M15" s="17" t="str">
        <f>IF(T15="X","",IF(K15="","",IF(V15=1,"",K15)))</f>
        <v/>
      </c>
      <c r="N15" s="18" t="str">
        <f>IF(V15=1,"",IF(J15="","",IF(K15="","",K15-J15)))</f>
        <v/>
      </c>
      <c r="O15" s="31" t="str">
        <f t="shared" si="0"/>
        <v/>
      </c>
      <c r="P15" s="102"/>
      <c r="Q15" s="24" t="str">
        <f>IF(P15="","",IF(T15="X","",P15))</f>
        <v/>
      </c>
      <c r="R15" s="18" t="str">
        <f>IF(P15="","",VLOOKUP(P15,Données!$A$2:$B$16,2,FALSE))</f>
        <v/>
      </c>
      <c r="S15" s="24" t="str">
        <f ca="1">IF(T15="X","",IF(V15=1,"",IF(J15&gt;TODAY(),1,"")))</f>
        <v/>
      </c>
      <c r="T15" s="105"/>
      <c r="U15" s="18" t="str">
        <f ca="1">IF(T15="X","",IF(J15="","",IF(V15=1,"",IF(TODAY()&gt;=J15,1,""))))</f>
        <v/>
      </c>
      <c r="V15" s="31" t="str">
        <f t="shared" si="1"/>
        <v/>
      </c>
      <c r="W15" s="34" t="str">
        <f>IF(P15="","",VLOOKUP(P15,Données!$A$2:$C$16,3,FALSE))</f>
        <v/>
      </c>
      <c r="X15" s="19" t="str">
        <f>IF(N15="","",IF(P15="","",IF(W15="","",W15*N15)))</f>
        <v/>
      </c>
      <c r="Y15" s="108"/>
      <c r="Z15" s="62" t="str">
        <f t="shared" si="2"/>
        <v/>
      </c>
      <c r="AA15" s="26" t="str">
        <f t="shared" si="3"/>
        <v/>
      </c>
      <c r="AB15" s="105"/>
      <c r="AC15" s="111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</row>
    <row r="16" spans="1:111" x14ac:dyDescent="0.25">
      <c r="A16" s="28" t="str">
        <f t="shared" si="4"/>
        <v/>
      </c>
      <c r="B16" s="91"/>
      <c r="C16" s="92"/>
      <c r="D16" s="93"/>
      <c r="E16" s="92"/>
      <c r="F16" s="113"/>
      <c r="G16" s="121"/>
      <c r="H16" s="126"/>
      <c r="I16" s="129"/>
      <c r="J16" s="94"/>
      <c r="K16" s="95"/>
      <c r="L16" s="17" t="str">
        <f>IF(T16="X","",IF(J16="","",IF(V16=1,"",J16)))</f>
        <v/>
      </c>
      <c r="M16" s="17" t="str">
        <f>IF(T16="X","",IF(K16="","",IF(V16=1,"",K16)))</f>
        <v/>
      </c>
      <c r="N16" s="18" t="str">
        <f>IF(V16=1,"",IF(J16="","",IF(K16="","",K16-J16)))</f>
        <v/>
      </c>
      <c r="O16" s="31" t="str">
        <f t="shared" si="0"/>
        <v/>
      </c>
      <c r="P16" s="102"/>
      <c r="Q16" s="24" t="str">
        <f>IF(P16="","",IF(T16="X","",P16))</f>
        <v/>
      </c>
      <c r="R16" s="18" t="str">
        <f>IF(P16="","",VLOOKUP(P16,Données!$A$2:$B$16,2,FALSE))</f>
        <v/>
      </c>
      <c r="S16" s="24" t="str">
        <f ca="1">IF(T16="X","",IF(V16=1,"",IF(J16&gt;TODAY(),1,"")))</f>
        <v/>
      </c>
      <c r="T16" s="105"/>
      <c r="U16" s="18" t="str">
        <f ca="1">IF(T16="X","",IF(J16="","",IF(V16=1,"",IF(TODAY()&gt;=J16,1,""))))</f>
        <v/>
      </c>
      <c r="V16" s="31" t="str">
        <f t="shared" si="1"/>
        <v/>
      </c>
      <c r="W16" s="34" t="str">
        <f>IF(P16="","",VLOOKUP(P16,Données!$A$2:$C$16,3,FALSE))</f>
        <v/>
      </c>
      <c r="X16" s="19" t="str">
        <f>IF(N16="","",IF(P16="","",IF(W16="","",W16*N16)))</f>
        <v/>
      </c>
      <c r="Y16" s="108"/>
      <c r="Z16" s="62" t="str">
        <f t="shared" si="2"/>
        <v/>
      </c>
      <c r="AA16" s="26" t="str">
        <f t="shared" si="3"/>
        <v/>
      </c>
      <c r="AB16" s="105"/>
      <c r="AC16" s="111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</row>
    <row r="17" spans="1:68" x14ac:dyDescent="0.25">
      <c r="A17" s="28" t="str">
        <f t="shared" si="4"/>
        <v/>
      </c>
      <c r="B17" s="91"/>
      <c r="C17" s="92"/>
      <c r="D17" s="93"/>
      <c r="E17" s="92"/>
      <c r="F17" s="113"/>
      <c r="G17" s="121"/>
      <c r="H17" s="126"/>
      <c r="I17" s="129"/>
      <c r="J17" s="94"/>
      <c r="K17" s="95"/>
      <c r="L17" s="17" t="str">
        <f>IF(T17="X","",IF(J17="","",IF(V17=1,"",J17)))</f>
        <v/>
      </c>
      <c r="M17" s="17" t="str">
        <f>IF(T17="X","",IF(K17="","",IF(V17=1,"",K17)))</f>
        <v/>
      </c>
      <c r="N17" s="18" t="str">
        <f>IF(V17=1,"",IF(J17="","",IF(K17="","",K17-J17)))</f>
        <v/>
      </c>
      <c r="O17" s="31" t="str">
        <f t="shared" si="0"/>
        <v/>
      </c>
      <c r="P17" s="102"/>
      <c r="Q17" s="24" t="str">
        <f>IF(P17="","",IF(T17="X","",P17))</f>
        <v/>
      </c>
      <c r="R17" s="18" t="str">
        <f>IF(P17="","",VLOOKUP(P17,Données!$A$2:$B$16,2,FALSE))</f>
        <v/>
      </c>
      <c r="S17" s="24" t="str">
        <f ca="1">IF(T17="X","",IF(V17=1,"",IF(J17&gt;TODAY(),1,"")))</f>
        <v/>
      </c>
      <c r="T17" s="105"/>
      <c r="U17" s="18" t="str">
        <f ca="1">IF(T17="X","",IF(J17="","",IF(V17=1,"",IF(TODAY()&gt;=J17,1,""))))</f>
        <v/>
      </c>
      <c r="V17" s="31" t="str">
        <f t="shared" si="1"/>
        <v/>
      </c>
      <c r="W17" s="34" t="str">
        <f>IF(P17="","",VLOOKUP(P17,Données!$A$2:$C$16,3,FALSE))</f>
        <v/>
      </c>
      <c r="X17" s="19" t="str">
        <f>IF(N17="","",IF(P17="","",IF(W17="","",W17*N17)))</f>
        <v/>
      </c>
      <c r="Y17" s="108"/>
      <c r="Z17" s="62" t="str">
        <f t="shared" si="2"/>
        <v/>
      </c>
      <c r="AA17" s="26" t="str">
        <f t="shared" si="3"/>
        <v/>
      </c>
      <c r="AB17" s="105"/>
      <c r="AC17" s="111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</row>
    <row r="18" spans="1:68" x14ac:dyDescent="0.25">
      <c r="A18" s="28" t="str">
        <f t="shared" si="4"/>
        <v/>
      </c>
      <c r="B18" s="91"/>
      <c r="C18" s="92"/>
      <c r="D18" s="93"/>
      <c r="E18" s="92"/>
      <c r="F18" s="113"/>
      <c r="G18" s="121"/>
      <c r="H18" s="126"/>
      <c r="I18" s="129"/>
      <c r="J18" s="94"/>
      <c r="K18" s="95"/>
      <c r="L18" s="17" t="str">
        <f>IF(T18="X","",IF(J18="","",IF(V18=1,"",J18)))</f>
        <v/>
      </c>
      <c r="M18" s="17" t="str">
        <f>IF(T18="X","",IF(K18="","",IF(V18=1,"",K18)))</f>
        <v/>
      </c>
      <c r="N18" s="18" t="str">
        <f>IF(V18=1,"",IF(J18="","",IF(K18="","",K18-J18)))</f>
        <v/>
      </c>
      <c r="O18" s="31" t="str">
        <f t="shared" si="0"/>
        <v/>
      </c>
      <c r="P18" s="102"/>
      <c r="Q18" s="24" t="str">
        <f>IF(P18="","",IF(T18="X","",P18))</f>
        <v/>
      </c>
      <c r="R18" s="18" t="str">
        <f>IF(P18="","",VLOOKUP(P18,Données!$A$2:$B$16,2,FALSE))</f>
        <v/>
      </c>
      <c r="S18" s="24" t="str">
        <f ca="1">IF(T18="X","",IF(V18=1,"",IF(J18&gt;TODAY(),1,"")))</f>
        <v/>
      </c>
      <c r="T18" s="105"/>
      <c r="U18" s="18" t="str">
        <f ca="1">IF(T18="X","",IF(J18="","",IF(V18=1,"",IF(TODAY()&gt;=J18,1,""))))</f>
        <v/>
      </c>
      <c r="V18" s="31" t="str">
        <f t="shared" si="1"/>
        <v/>
      </c>
      <c r="W18" s="34" t="str">
        <f>IF(P18="","",VLOOKUP(P18,Données!$A$2:$C$16,3,FALSE))</f>
        <v/>
      </c>
      <c r="X18" s="19" t="str">
        <f>IF(N18="","",IF(P18="","",IF(W18="","",W18*N18)))</f>
        <v/>
      </c>
      <c r="Y18" s="108"/>
      <c r="Z18" s="62" t="str">
        <f t="shared" si="2"/>
        <v/>
      </c>
      <c r="AA18" s="26" t="str">
        <f t="shared" si="3"/>
        <v/>
      </c>
      <c r="AB18" s="105"/>
      <c r="AC18" s="111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</row>
    <row r="19" spans="1:68" x14ac:dyDescent="0.25">
      <c r="A19" s="28" t="str">
        <f t="shared" si="4"/>
        <v/>
      </c>
      <c r="B19" s="91"/>
      <c r="C19" s="92"/>
      <c r="D19" s="93"/>
      <c r="E19" s="92"/>
      <c r="F19" s="113"/>
      <c r="G19" s="121"/>
      <c r="H19" s="126"/>
      <c r="I19" s="129"/>
      <c r="J19" s="94"/>
      <c r="K19" s="95"/>
      <c r="L19" s="17" t="str">
        <f>IF(T19="X","",IF(J19="","",IF(V19=1,"",J19)))</f>
        <v/>
      </c>
      <c r="M19" s="17" t="str">
        <f>IF(T19="X","",IF(K19="","",IF(V19=1,"",K19)))</f>
        <v/>
      </c>
      <c r="N19" s="18" t="str">
        <f>IF(V19=1,"",IF(J19="","",IF(K19="","",K19-J19)))</f>
        <v/>
      </c>
      <c r="O19" s="31" t="str">
        <f t="shared" si="0"/>
        <v/>
      </c>
      <c r="P19" s="102"/>
      <c r="Q19" s="24" t="str">
        <f>IF(P19="","",IF(T19="X","",P19))</f>
        <v/>
      </c>
      <c r="R19" s="18" t="str">
        <f>IF(P19="","",VLOOKUP(P19,Données!$A$2:$B$16,2,FALSE))</f>
        <v/>
      </c>
      <c r="S19" s="24" t="str">
        <f ca="1">IF(T19="X","",IF(V19=1,"",IF(J19&gt;TODAY(),1,"")))</f>
        <v/>
      </c>
      <c r="T19" s="105"/>
      <c r="U19" s="18" t="str">
        <f ca="1">IF(T19="X","",IF(J19="","",IF(V19=1,"",IF(TODAY()&gt;=J19,1,""))))</f>
        <v/>
      </c>
      <c r="V19" s="31" t="str">
        <f t="shared" si="1"/>
        <v/>
      </c>
      <c r="W19" s="34" t="str">
        <f>IF(P19="","",VLOOKUP(P19,Données!$A$2:$C$16,3,FALSE))</f>
        <v/>
      </c>
      <c r="X19" s="19" t="str">
        <f>IF(N19="","",IF(P19="","",IF(W19="","",W19*N19)))</f>
        <v/>
      </c>
      <c r="Y19" s="108"/>
      <c r="Z19" s="62" t="str">
        <f t="shared" si="2"/>
        <v/>
      </c>
      <c r="AA19" s="26" t="str">
        <f t="shared" si="3"/>
        <v/>
      </c>
      <c r="AB19" s="105"/>
      <c r="AC19" s="111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</row>
    <row r="20" spans="1:68" x14ac:dyDescent="0.25">
      <c r="A20" s="28" t="str">
        <f t="shared" si="4"/>
        <v/>
      </c>
      <c r="B20" s="91"/>
      <c r="C20" s="92"/>
      <c r="D20" s="93"/>
      <c r="E20" s="92"/>
      <c r="F20" s="113"/>
      <c r="G20" s="121"/>
      <c r="H20" s="126"/>
      <c r="I20" s="129"/>
      <c r="J20" s="94"/>
      <c r="K20" s="95"/>
      <c r="L20" s="17" t="str">
        <f>IF(T20="X","",IF(J20="","",IF(V20=1,"",J20)))</f>
        <v/>
      </c>
      <c r="M20" s="17" t="str">
        <f>IF(T20="X","",IF(K20="","",IF(V20=1,"",K20)))</f>
        <v/>
      </c>
      <c r="N20" s="18" t="str">
        <f>IF(V20=1,"",IF(J20="","",IF(K20="","",K20-J20)))</f>
        <v/>
      </c>
      <c r="O20" s="31" t="str">
        <f t="shared" si="0"/>
        <v/>
      </c>
      <c r="P20" s="102"/>
      <c r="Q20" s="24" t="str">
        <f>IF(P20="","",IF(T20="X","",P20))</f>
        <v/>
      </c>
      <c r="R20" s="18" t="str">
        <f>IF(P20="","",VLOOKUP(P20,Données!$A$2:$B$16,2,FALSE))</f>
        <v/>
      </c>
      <c r="S20" s="24" t="str">
        <f ca="1">IF(T20="X","",IF(V20=1,"",IF(J20&gt;TODAY(),1,"")))</f>
        <v/>
      </c>
      <c r="T20" s="105"/>
      <c r="U20" s="18" t="str">
        <f ca="1">IF(T20="X","",IF(J20="","",IF(V20=1,"",IF(TODAY()&gt;=J20,1,""))))</f>
        <v/>
      </c>
      <c r="V20" s="31" t="str">
        <f t="shared" si="1"/>
        <v/>
      </c>
      <c r="W20" s="34" t="str">
        <f>IF(P20="","",VLOOKUP(P20,Données!$A$2:$C$16,3,FALSE))</f>
        <v/>
      </c>
      <c r="X20" s="19" t="str">
        <f>IF(N20="","",IF(P20="","",IF(W20="","",W20*N20)))</f>
        <v/>
      </c>
      <c r="Y20" s="108"/>
      <c r="Z20" s="62" t="str">
        <f t="shared" si="2"/>
        <v/>
      </c>
      <c r="AA20" s="26" t="str">
        <f t="shared" si="3"/>
        <v/>
      </c>
      <c r="AB20" s="105"/>
      <c r="AC20" s="111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</row>
    <row r="21" spans="1:68" x14ac:dyDescent="0.25">
      <c r="A21" s="28" t="str">
        <f t="shared" si="4"/>
        <v/>
      </c>
      <c r="B21" s="91"/>
      <c r="C21" s="92"/>
      <c r="D21" s="93"/>
      <c r="E21" s="92"/>
      <c r="F21" s="113"/>
      <c r="G21" s="121"/>
      <c r="H21" s="126"/>
      <c r="I21" s="129"/>
      <c r="J21" s="94"/>
      <c r="K21" s="95"/>
      <c r="L21" s="17" t="str">
        <f>IF(T21="X","",IF(J21="","",IF(V21=1,"",J21)))</f>
        <v/>
      </c>
      <c r="M21" s="17" t="str">
        <f>IF(T21="X","",IF(K21="","",IF(V21=1,"",K21)))</f>
        <v/>
      </c>
      <c r="N21" s="18" t="str">
        <f>IF(V21=1,"",IF(J21="","",IF(K21="","",K21-J21)))</f>
        <v/>
      </c>
      <c r="O21" s="31" t="str">
        <f t="shared" si="0"/>
        <v/>
      </c>
      <c r="P21" s="102"/>
      <c r="Q21" s="24" t="str">
        <f>IF(P21="","",IF(T21="X","",P21))</f>
        <v/>
      </c>
      <c r="R21" s="18" t="str">
        <f>IF(P21="","",VLOOKUP(P21,Données!$A$2:$B$16,2,FALSE))</f>
        <v/>
      </c>
      <c r="S21" s="24" t="str">
        <f ca="1">IF(T21="X","",IF(V21=1,"",IF(J21&gt;TODAY(),1,"")))</f>
        <v/>
      </c>
      <c r="T21" s="105"/>
      <c r="U21" s="18" t="str">
        <f ca="1">IF(T21="X","",IF(J21="","",IF(V21=1,"",IF(TODAY()&gt;=J21,1,""))))</f>
        <v/>
      </c>
      <c r="V21" s="31" t="str">
        <f t="shared" si="1"/>
        <v/>
      </c>
      <c r="W21" s="34" t="str">
        <f>IF(P21="","",VLOOKUP(P21,Données!$A$2:$C$16,3,FALSE))</f>
        <v/>
      </c>
      <c r="X21" s="19" t="str">
        <f>IF(N21="","",IF(P21="","",IF(W21="","",W21*N21)))</f>
        <v/>
      </c>
      <c r="Y21" s="108"/>
      <c r="Z21" s="62" t="str">
        <f t="shared" si="2"/>
        <v/>
      </c>
      <c r="AA21" s="26" t="str">
        <f t="shared" si="3"/>
        <v/>
      </c>
      <c r="AB21" s="105"/>
      <c r="AC21" s="111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</row>
    <row r="22" spans="1:68" x14ac:dyDescent="0.25">
      <c r="A22" s="28" t="str">
        <f t="shared" si="4"/>
        <v/>
      </c>
      <c r="B22" s="91"/>
      <c r="C22" s="92"/>
      <c r="D22" s="93"/>
      <c r="E22" s="92"/>
      <c r="F22" s="113"/>
      <c r="G22" s="121"/>
      <c r="H22" s="126"/>
      <c r="I22" s="129"/>
      <c r="J22" s="94"/>
      <c r="K22" s="95"/>
      <c r="L22" s="17" t="str">
        <f>IF(T22="X","",IF(J22="","",IF(V22=1,"",J22)))</f>
        <v/>
      </c>
      <c r="M22" s="17" t="str">
        <f>IF(T22="X","",IF(K22="","",IF(V22=1,"",K22)))</f>
        <v/>
      </c>
      <c r="N22" s="18" t="str">
        <f>IF(V22=1,"",IF(J22="","",IF(K22="","",K22-J22)))</f>
        <v/>
      </c>
      <c r="O22" s="31" t="str">
        <f t="shared" si="0"/>
        <v/>
      </c>
      <c r="P22" s="102"/>
      <c r="Q22" s="24" t="str">
        <f>IF(P22="","",IF(T22="X","",P22))</f>
        <v/>
      </c>
      <c r="R22" s="18" t="str">
        <f>IF(P22="","",VLOOKUP(P22,Données!$A$2:$B$16,2,FALSE))</f>
        <v/>
      </c>
      <c r="S22" s="24" t="str">
        <f ca="1">IF(T22="X","",IF(V22=1,"",IF(J22&gt;TODAY(),1,"")))</f>
        <v/>
      </c>
      <c r="T22" s="105"/>
      <c r="U22" s="18" t="str">
        <f ca="1">IF(T22="X","",IF(J22="","",IF(V22=1,"",IF(TODAY()&gt;=J22,1,""))))</f>
        <v/>
      </c>
      <c r="V22" s="31" t="str">
        <f t="shared" si="1"/>
        <v/>
      </c>
      <c r="W22" s="34" t="str">
        <f>IF(P22="","",VLOOKUP(P22,Données!$A$2:$C$16,3,FALSE))</f>
        <v/>
      </c>
      <c r="X22" s="19" t="str">
        <f>IF(N22="","",IF(P22="","",IF(W22="","",W22*N22)))</f>
        <v/>
      </c>
      <c r="Y22" s="108"/>
      <c r="Z22" s="62" t="str">
        <f t="shared" si="2"/>
        <v/>
      </c>
      <c r="AA22" s="26" t="str">
        <f t="shared" si="3"/>
        <v/>
      </c>
      <c r="AB22" s="105"/>
      <c r="AC22" s="111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</row>
    <row r="23" spans="1:68" x14ac:dyDescent="0.25">
      <c r="A23" s="28" t="str">
        <f t="shared" si="4"/>
        <v/>
      </c>
      <c r="B23" s="91"/>
      <c r="C23" s="92"/>
      <c r="D23" s="93"/>
      <c r="E23" s="92"/>
      <c r="F23" s="113"/>
      <c r="G23" s="121"/>
      <c r="H23" s="126"/>
      <c r="I23" s="129"/>
      <c r="J23" s="94"/>
      <c r="K23" s="95"/>
      <c r="L23" s="17" t="str">
        <f>IF(T23="X","",IF(J23="","",IF(V23=1,"",J23)))</f>
        <v/>
      </c>
      <c r="M23" s="17" t="str">
        <f>IF(T23="X","",IF(K23="","",IF(V23=1,"",K23)))</f>
        <v/>
      </c>
      <c r="N23" s="18" t="str">
        <f>IF(V23=1,"",IF(J23="","",IF(K23="","",K23-J23)))</f>
        <v/>
      </c>
      <c r="O23" s="31" t="str">
        <f t="shared" si="0"/>
        <v/>
      </c>
      <c r="P23" s="102"/>
      <c r="Q23" s="24" t="str">
        <f>IF(P23="","",IF(T23="X","",P23))</f>
        <v/>
      </c>
      <c r="R23" s="18" t="str">
        <f>IF(P23="","",VLOOKUP(P23,Données!$A$2:$B$16,2,FALSE))</f>
        <v/>
      </c>
      <c r="S23" s="24" t="str">
        <f ca="1">IF(T23="X","",IF(V23=1,"",IF(J23&gt;TODAY(),1,"")))</f>
        <v/>
      </c>
      <c r="T23" s="105"/>
      <c r="U23" s="18" t="str">
        <f ca="1">IF(T23="X","",IF(J23="","",IF(V23=1,"",IF(TODAY()&gt;=J23,1,""))))</f>
        <v/>
      </c>
      <c r="V23" s="31" t="str">
        <f t="shared" si="1"/>
        <v/>
      </c>
      <c r="W23" s="34" t="str">
        <f>IF(P23="","",VLOOKUP(P23,Données!$A$2:$C$16,3,FALSE))</f>
        <v/>
      </c>
      <c r="X23" s="19" t="str">
        <f>IF(N23="","",IF(P23="","",IF(W23="","",W23*N23)))</f>
        <v/>
      </c>
      <c r="Y23" s="108"/>
      <c r="Z23" s="62" t="str">
        <f t="shared" si="2"/>
        <v/>
      </c>
      <c r="AA23" s="26" t="str">
        <f t="shared" si="3"/>
        <v/>
      </c>
      <c r="AB23" s="105"/>
      <c r="AC23" s="111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</row>
    <row r="24" spans="1:68" x14ac:dyDescent="0.25">
      <c r="A24" s="28" t="str">
        <f t="shared" si="4"/>
        <v/>
      </c>
      <c r="B24" s="91"/>
      <c r="C24" s="92"/>
      <c r="D24" s="93"/>
      <c r="E24" s="92"/>
      <c r="F24" s="113"/>
      <c r="G24" s="121"/>
      <c r="H24" s="126"/>
      <c r="I24" s="129"/>
      <c r="J24" s="94"/>
      <c r="K24" s="95"/>
      <c r="L24" s="17" t="str">
        <f>IF(T24="X","",IF(J24="","",IF(V24=1,"",J24)))</f>
        <v/>
      </c>
      <c r="M24" s="17" t="str">
        <f>IF(T24="X","",IF(K24="","",IF(V24=1,"",K24)))</f>
        <v/>
      </c>
      <c r="N24" s="18" t="str">
        <f>IF(V24=1,"",IF(J24="","",IF(K24="","",K24-J24)))</f>
        <v/>
      </c>
      <c r="O24" s="31" t="str">
        <f t="shared" si="0"/>
        <v/>
      </c>
      <c r="P24" s="102"/>
      <c r="Q24" s="24" t="str">
        <f>IF(P24="","",IF(T24="X","",P24))</f>
        <v/>
      </c>
      <c r="R24" s="18" t="str">
        <f>IF(P24="","",VLOOKUP(P24,Données!$A$2:$B$16,2,FALSE))</f>
        <v/>
      </c>
      <c r="S24" s="24" t="str">
        <f ca="1">IF(T24="X","",IF(V24=1,"",IF(J24&gt;TODAY(),1,"")))</f>
        <v/>
      </c>
      <c r="T24" s="105"/>
      <c r="U24" s="18" t="str">
        <f ca="1">IF(T24="X","",IF(J24="","",IF(V24=1,"",IF(TODAY()&gt;=J24,1,""))))</f>
        <v/>
      </c>
      <c r="V24" s="31" t="str">
        <f t="shared" si="1"/>
        <v/>
      </c>
      <c r="W24" s="34" t="str">
        <f>IF(P24="","",VLOOKUP(P24,Données!$A$2:$C$16,3,FALSE))</f>
        <v/>
      </c>
      <c r="X24" s="19" t="str">
        <f>IF(N24="","",IF(P24="","",IF(W24="","",W24*N24)))</f>
        <v/>
      </c>
      <c r="Y24" s="108"/>
      <c r="Z24" s="62" t="str">
        <f t="shared" si="2"/>
        <v/>
      </c>
      <c r="AA24" s="26" t="str">
        <f t="shared" si="3"/>
        <v/>
      </c>
      <c r="AB24" s="105"/>
      <c r="AC24" s="111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</row>
    <row r="25" spans="1:68" x14ac:dyDescent="0.25">
      <c r="A25" s="28" t="str">
        <f t="shared" si="4"/>
        <v/>
      </c>
      <c r="B25" s="91"/>
      <c r="C25" s="92"/>
      <c r="D25" s="93"/>
      <c r="E25" s="92"/>
      <c r="F25" s="113"/>
      <c r="G25" s="121"/>
      <c r="H25" s="126"/>
      <c r="I25" s="129"/>
      <c r="J25" s="94"/>
      <c r="K25" s="95"/>
      <c r="L25" s="17" t="str">
        <f>IF(T25="X","",IF(J25="","",IF(V25=1,"",J25)))</f>
        <v/>
      </c>
      <c r="M25" s="17" t="str">
        <f>IF(T25="X","",IF(K25="","",IF(V25=1,"",K25)))</f>
        <v/>
      </c>
      <c r="N25" s="18" t="str">
        <f>IF(V25=1,"",IF(J25="","",IF(K25="","",K25-J25)))</f>
        <v/>
      </c>
      <c r="O25" s="31" t="str">
        <f t="shared" si="0"/>
        <v/>
      </c>
      <c r="P25" s="102"/>
      <c r="Q25" s="24" t="str">
        <f>IF(P25="","",IF(T25="X","",P25))</f>
        <v/>
      </c>
      <c r="R25" s="18" t="str">
        <f>IF(P25="","",VLOOKUP(P25,Données!$A$2:$B$16,2,FALSE))</f>
        <v/>
      </c>
      <c r="S25" s="24" t="str">
        <f ca="1">IF(T25="X","",IF(V25=1,"",IF(J25&gt;TODAY(),1,"")))</f>
        <v/>
      </c>
      <c r="T25" s="105"/>
      <c r="U25" s="18" t="str">
        <f ca="1">IF(T25="X","",IF(J25="","",IF(V25=1,"",IF(TODAY()&gt;=J25,1,""))))</f>
        <v/>
      </c>
      <c r="V25" s="31" t="str">
        <f t="shared" si="1"/>
        <v/>
      </c>
      <c r="W25" s="34" t="str">
        <f>IF(P25="","",VLOOKUP(P25,Données!$A$2:$C$16,3,FALSE))</f>
        <v/>
      </c>
      <c r="X25" s="19" t="str">
        <f>IF(N25="","",IF(P25="","",IF(W25="","",W25*N25)))</f>
        <v/>
      </c>
      <c r="Y25" s="108"/>
      <c r="Z25" s="62" t="str">
        <f t="shared" si="2"/>
        <v/>
      </c>
      <c r="AA25" s="26" t="str">
        <f t="shared" si="3"/>
        <v/>
      </c>
      <c r="AB25" s="105"/>
      <c r="AC25" s="111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</row>
    <row r="26" spans="1:68" x14ac:dyDescent="0.25">
      <c r="A26" s="28" t="str">
        <f t="shared" si="4"/>
        <v/>
      </c>
      <c r="B26" s="91"/>
      <c r="C26" s="92"/>
      <c r="D26" s="93"/>
      <c r="E26" s="92"/>
      <c r="F26" s="113"/>
      <c r="G26" s="121"/>
      <c r="H26" s="126"/>
      <c r="I26" s="129"/>
      <c r="J26" s="94"/>
      <c r="K26" s="95"/>
      <c r="L26" s="17" t="str">
        <f>IF(T26="X","",IF(J26="","",IF(V26=1,"",J26)))</f>
        <v/>
      </c>
      <c r="M26" s="17" t="str">
        <f>IF(T26="X","",IF(K26="","",IF(V26=1,"",K26)))</f>
        <v/>
      </c>
      <c r="N26" s="18" t="str">
        <f>IF(V26=1,"",IF(J26="","",IF(K26="","",K26-J26)))</f>
        <v/>
      </c>
      <c r="O26" s="31" t="str">
        <f t="shared" si="0"/>
        <v/>
      </c>
      <c r="P26" s="102"/>
      <c r="Q26" s="24" t="str">
        <f>IF(P26="","",IF(T26="X","",P26))</f>
        <v/>
      </c>
      <c r="R26" s="18" t="str">
        <f>IF(P26="","",VLOOKUP(P26,Données!$A$2:$B$16,2,FALSE))</f>
        <v/>
      </c>
      <c r="S26" s="24" t="str">
        <f ca="1">IF(T26="X","",IF(V26=1,"",IF(J26&gt;TODAY(),1,"")))</f>
        <v/>
      </c>
      <c r="T26" s="105"/>
      <c r="U26" s="18" t="str">
        <f ca="1">IF(T26="X","",IF(J26="","",IF(V26=1,"",IF(TODAY()&gt;=J26,1,""))))</f>
        <v/>
      </c>
      <c r="V26" s="31" t="str">
        <f t="shared" si="1"/>
        <v/>
      </c>
      <c r="W26" s="34" t="str">
        <f>IF(P26="","",VLOOKUP(P26,Données!$A$2:$C$16,3,FALSE))</f>
        <v/>
      </c>
      <c r="X26" s="19" t="str">
        <f>IF(N26="","",IF(P26="","",IF(W26="","",W26*N26)))</f>
        <v/>
      </c>
      <c r="Y26" s="108"/>
      <c r="Z26" s="62" t="str">
        <f t="shared" si="2"/>
        <v/>
      </c>
      <c r="AA26" s="26" t="str">
        <f t="shared" si="3"/>
        <v/>
      </c>
      <c r="AB26" s="105"/>
      <c r="AC26" s="111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</row>
    <row r="27" spans="1:68" x14ac:dyDescent="0.25">
      <c r="A27" s="28" t="str">
        <f t="shared" si="4"/>
        <v/>
      </c>
      <c r="B27" s="91"/>
      <c r="C27" s="92"/>
      <c r="D27" s="93"/>
      <c r="E27" s="92"/>
      <c r="F27" s="113"/>
      <c r="G27" s="121"/>
      <c r="H27" s="126"/>
      <c r="I27" s="129"/>
      <c r="J27" s="94"/>
      <c r="K27" s="95"/>
      <c r="L27" s="17" t="str">
        <f>IF(T27="X","",IF(J27="","",IF(V27=1,"",J27)))</f>
        <v/>
      </c>
      <c r="M27" s="17" t="str">
        <f>IF(T27="X","",IF(K27="","",IF(V27=1,"",K27)))</f>
        <v/>
      </c>
      <c r="N27" s="18" t="str">
        <f>IF(V27=1,"",IF(J27="","",IF(K27="","",K27-J27)))</f>
        <v/>
      </c>
      <c r="O27" s="31" t="str">
        <f t="shared" si="0"/>
        <v/>
      </c>
      <c r="P27" s="102"/>
      <c r="Q27" s="24" t="str">
        <f>IF(P27="","",IF(T27="X","",P27))</f>
        <v/>
      </c>
      <c r="R27" s="18" t="str">
        <f>IF(P27="","",VLOOKUP(P27,Données!$A$2:$B$16,2,FALSE))</f>
        <v/>
      </c>
      <c r="S27" s="24" t="str">
        <f ca="1">IF(T27="X","",IF(V27=1,"",IF(J27&gt;TODAY(),1,"")))</f>
        <v/>
      </c>
      <c r="T27" s="105"/>
      <c r="U27" s="18" t="str">
        <f ca="1">IF(T27="X","",IF(J27="","",IF(V27=1,"",IF(TODAY()&gt;=J27,1,""))))</f>
        <v/>
      </c>
      <c r="V27" s="31" t="str">
        <f t="shared" si="1"/>
        <v/>
      </c>
      <c r="W27" s="34" t="str">
        <f>IF(P27="","",VLOOKUP(P27,Données!$A$2:$C$16,3,FALSE))</f>
        <v/>
      </c>
      <c r="X27" s="19" t="str">
        <f>IF(N27="","",IF(P27="","",IF(W27="","",W27*N27)))</f>
        <v/>
      </c>
      <c r="Y27" s="108"/>
      <c r="Z27" s="62" t="str">
        <f t="shared" si="2"/>
        <v/>
      </c>
      <c r="AA27" s="26" t="str">
        <f t="shared" si="3"/>
        <v/>
      </c>
      <c r="AB27" s="105"/>
      <c r="AC27" s="111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</row>
    <row r="28" spans="1:68" x14ac:dyDescent="0.25">
      <c r="A28" s="28" t="str">
        <f t="shared" si="4"/>
        <v/>
      </c>
      <c r="B28" s="91"/>
      <c r="C28" s="92"/>
      <c r="D28" s="93"/>
      <c r="E28" s="92"/>
      <c r="F28" s="113"/>
      <c r="G28" s="121"/>
      <c r="H28" s="126"/>
      <c r="I28" s="129"/>
      <c r="J28" s="94"/>
      <c r="K28" s="95"/>
      <c r="L28" s="17" t="str">
        <f>IF(T28="X","",IF(J28="","",IF(V28=1,"",J28)))</f>
        <v/>
      </c>
      <c r="M28" s="17" t="str">
        <f>IF(T28="X","",IF(K28="","",IF(V28=1,"",K28)))</f>
        <v/>
      </c>
      <c r="N28" s="18" t="str">
        <f>IF(V28=1,"",IF(J28="","",IF(K28="","",K28-J28)))</f>
        <v/>
      </c>
      <c r="O28" s="31" t="str">
        <f t="shared" si="0"/>
        <v/>
      </c>
      <c r="P28" s="102"/>
      <c r="Q28" s="24" t="str">
        <f>IF(P28="","",IF(T28="X","",P28))</f>
        <v/>
      </c>
      <c r="R28" s="18" t="str">
        <f>IF(P28="","",VLOOKUP(P28,Données!$A$2:$B$16,2,FALSE))</f>
        <v/>
      </c>
      <c r="S28" s="24" t="str">
        <f ca="1">IF(T28="X","",IF(V28=1,"",IF(J28&gt;TODAY(),1,"")))</f>
        <v/>
      </c>
      <c r="T28" s="105"/>
      <c r="U28" s="18" t="str">
        <f ca="1">IF(T28="X","",IF(J28="","",IF(V28=1,"",IF(TODAY()&gt;=J28,1,""))))</f>
        <v/>
      </c>
      <c r="V28" s="31" t="str">
        <f t="shared" si="1"/>
        <v/>
      </c>
      <c r="W28" s="34" t="str">
        <f>IF(P28="","",VLOOKUP(P28,Données!$A$2:$C$16,3,FALSE))</f>
        <v/>
      </c>
      <c r="X28" s="19" t="str">
        <f>IF(N28="","",IF(P28="","",IF(W28="","",W28*N28)))</f>
        <v/>
      </c>
      <c r="Y28" s="108"/>
      <c r="Z28" s="62" t="str">
        <f t="shared" si="2"/>
        <v/>
      </c>
      <c r="AA28" s="26" t="str">
        <f t="shared" si="3"/>
        <v/>
      </c>
      <c r="AB28" s="105"/>
      <c r="AC28" s="111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</row>
    <row r="29" spans="1:68" x14ac:dyDescent="0.25">
      <c r="A29" s="28" t="str">
        <f t="shared" si="4"/>
        <v/>
      </c>
      <c r="B29" s="91"/>
      <c r="C29" s="92"/>
      <c r="D29" s="93"/>
      <c r="E29" s="92"/>
      <c r="F29" s="113"/>
      <c r="G29" s="121"/>
      <c r="H29" s="126"/>
      <c r="I29" s="129"/>
      <c r="J29" s="94"/>
      <c r="K29" s="95"/>
      <c r="L29" s="17" t="str">
        <f>IF(T29="X","",IF(J29="","",IF(V29=1,"",J29)))</f>
        <v/>
      </c>
      <c r="M29" s="17" t="str">
        <f>IF(T29="X","",IF(K29="","",IF(V29=1,"",K29)))</f>
        <v/>
      </c>
      <c r="N29" s="18" t="str">
        <f>IF(V29=1,"",IF(J29="","",IF(K29="","",K29-J29)))</f>
        <v/>
      </c>
      <c r="O29" s="31" t="str">
        <f t="shared" si="0"/>
        <v/>
      </c>
      <c r="P29" s="102"/>
      <c r="Q29" s="24" t="str">
        <f>IF(P29="","",IF(T29="X","",P29))</f>
        <v/>
      </c>
      <c r="R29" s="18" t="str">
        <f>IF(P29="","",VLOOKUP(P29,Données!$A$2:$B$16,2,FALSE))</f>
        <v/>
      </c>
      <c r="S29" s="24" t="str">
        <f ca="1">IF(T29="X","",IF(V29=1,"",IF(J29&gt;TODAY(),1,"")))</f>
        <v/>
      </c>
      <c r="T29" s="105"/>
      <c r="U29" s="18" t="str">
        <f ca="1">IF(T29="X","",IF(J29="","",IF(V29=1,"",IF(TODAY()&gt;=J29,1,""))))</f>
        <v/>
      </c>
      <c r="V29" s="31" t="str">
        <f t="shared" si="1"/>
        <v/>
      </c>
      <c r="W29" s="34" t="str">
        <f>IF(P29="","",VLOOKUP(P29,Données!$A$2:$C$16,3,FALSE))</f>
        <v/>
      </c>
      <c r="X29" s="19" t="str">
        <f>IF(N29="","",IF(P29="","",IF(W29="","",W29*N29)))</f>
        <v/>
      </c>
      <c r="Y29" s="108"/>
      <c r="Z29" s="62" t="str">
        <f t="shared" si="2"/>
        <v/>
      </c>
      <c r="AA29" s="26" t="str">
        <f t="shared" si="3"/>
        <v/>
      </c>
      <c r="AB29" s="105"/>
      <c r="AC29" s="111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</row>
    <row r="30" spans="1:68" x14ac:dyDescent="0.25">
      <c r="A30" s="28" t="str">
        <f t="shared" si="4"/>
        <v/>
      </c>
      <c r="B30" s="91"/>
      <c r="C30" s="92"/>
      <c r="D30" s="93"/>
      <c r="E30" s="92"/>
      <c r="F30" s="113"/>
      <c r="G30" s="121"/>
      <c r="H30" s="126"/>
      <c r="I30" s="129"/>
      <c r="J30" s="94"/>
      <c r="K30" s="95"/>
      <c r="L30" s="17" t="str">
        <f>IF(T30="X","",IF(J30="","",IF(V30=1,"",J30)))</f>
        <v/>
      </c>
      <c r="M30" s="17" t="str">
        <f>IF(T30="X","",IF(K30="","",IF(V30=1,"",K30)))</f>
        <v/>
      </c>
      <c r="N30" s="18" t="str">
        <f>IF(V30=1,"",IF(J30="","",IF(K30="","",K30-J30)))</f>
        <v/>
      </c>
      <c r="O30" s="31" t="str">
        <f t="shared" si="0"/>
        <v/>
      </c>
      <c r="P30" s="102"/>
      <c r="Q30" s="24" t="str">
        <f>IF(P30="","",IF(T30="X","",P30))</f>
        <v/>
      </c>
      <c r="R30" s="18" t="str">
        <f>IF(P30="","",VLOOKUP(P30,Données!$A$2:$B$16,2,FALSE))</f>
        <v/>
      </c>
      <c r="S30" s="24" t="str">
        <f ca="1">IF(T30="X","",IF(V30=1,"",IF(J30&gt;TODAY(),1,"")))</f>
        <v/>
      </c>
      <c r="T30" s="105"/>
      <c r="U30" s="18" t="str">
        <f ca="1">IF(T30="X","",IF(J30="","",IF(V30=1,"",IF(TODAY()&gt;=J30,1,""))))</f>
        <v/>
      </c>
      <c r="V30" s="31" t="str">
        <f t="shared" si="1"/>
        <v/>
      </c>
      <c r="W30" s="34" t="str">
        <f>IF(P30="","",VLOOKUP(P30,Données!$A$2:$C$16,3,FALSE))</f>
        <v/>
      </c>
      <c r="X30" s="19" t="str">
        <f>IF(N30="","",IF(P30="","",IF(W30="","",W30*N30)))</f>
        <v/>
      </c>
      <c r="Y30" s="108"/>
      <c r="Z30" s="62" t="str">
        <f t="shared" si="2"/>
        <v/>
      </c>
      <c r="AA30" s="26" t="str">
        <f t="shared" si="3"/>
        <v/>
      </c>
      <c r="AB30" s="105"/>
      <c r="AC30" s="111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</row>
    <row r="31" spans="1:68" x14ac:dyDescent="0.25">
      <c r="A31" s="28" t="str">
        <f t="shared" si="4"/>
        <v/>
      </c>
      <c r="B31" s="91"/>
      <c r="C31" s="92"/>
      <c r="D31" s="93"/>
      <c r="E31" s="92"/>
      <c r="F31" s="113"/>
      <c r="G31" s="121"/>
      <c r="H31" s="126"/>
      <c r="I31" s="129"/>
      <c r="J31" s="94"/>
      <c r="K31" s="95"/>
      <c r="L31" s="17" t="str">
        <f>IF(T31="X","",IF(J31="","",IF(V31=1,"",J31)))</f>
        <v/>
      </c>
      <c r="M31" s="17" t="str">
        <f>IF(T31="X","",IF(K31="","",IF(V31=1,"",K31)))</f>
        <v/>
      </c>
      <c r="N31" s="18" t="str">
        <f>IF(V31=1,"",IF(J31="","",IF(K31="","",K31-J31)))</f>
        <v/>
      </c>
      <c r="O31" s="31" t="str">
        <f t="shared" si="0"/>
        <v/>
      </c>
      <c r="P31" s="102"/>
      <c r="Q31" s="24" t="str">
        <f>IF(P31="","",IF(T31="X","",P31))</f>
        <v/>
      </c>
      <c r="R31" s="18" t="str">
        <f>IF(P31="","",VLOOKUP(P31,Données!$A$2:$B$16,2,FALSE))</f>
        <v/>
      </c>
      <c r="S31" s="24" t="str">
        <f ca="1">IF(T31="X","",IF(V31=1,"",IF(J31&gt;TODAY(),1,"")))</f>
        <v/>
      </c>
      <c r="T31" s="105"/>
      <c r="U31" s="18" t="str">
        <f ca="1">IF(T31="X","",IF(J31="","",IF(V31=1,"",IF(TODAY()&gt;=J31,1,""))))</f>
        <v/>
      </c>
      <c r="V31" s="31" t="str">
        <f t="shared" si="1"/>
        <v/>
      </c>
      <c r="W31" s="34" t="str">
        <f>IF(P31="","",VLOOKUP(P31,Données!$A$2:$C$16,3,FALSE))</f>
        <v/>
      </c>
      <c r="X31" s="19" t="str">
        <f>IF(N31="","",IF(P31="","",IF(W31="","",W31*N31)))</f>
        <v/>
      </c>
      <c r="Y31" s="108"/>
      <c r="Z31" s="62" t="str">
        <f t="shared" si="2"/>
        <v/>
      </c>
      <c r="AA31" s="26" t="str">
        <f t="shared" si="3"/>
        <v/>
      </c>
      <c r="AB31" s="105"/>
      <c r="AC31" s="111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</row>
    <row r="32" spans="1:68" x14ac:dyDescent="0.25">
      <c r="A32" s="28" t="str">
        <f t="shared" si="4"/>
        <v/>
      </c>
      <c r="B32" s="91"/>
      <c r="C32" s="92"/>
      <c r="D32" s="93"/>
      <c r="E32" s="92"/>
      <c r="F32" s="113"/>
      <c r="G32" s="121"/>
      <c r="H32" s="126"/>
      <c r="I32" s="129"/>
      <c r="J32" s="94"/>
      <c r="K32" s="95"/>
      <c r="L32" s="17" t="str">
        <f>IF(T32="X","",IF(J32="","",IF(V32=1,"",J32)))</f>
        <v/>
      </c>
      <c r="M32" s="17" t="str">
        <f>IF(T32="X","",IF(K32="","",IF(V32=1,"",K32)))</f>
        <v/>
      </c>
      <c r="N32" s="18" t="str">
        <f>IF(V32=1,"",IF(J32="","",IF(K32="","",K32-J32)))</f>
        <v/>
      </c>
      <c r="O32" s="31" t="str">
        <f t="shared" si="0"/>
        <v/>
      </c>
      <c r="P32" s="102"/>
      <c r="Q32" s="24" t="str">
        <f>IF(P32="","",IF(T32="X","",P32))</f>
        <v/>
      </c>
      <c r="R32" s="18" t="str">
        <f>IF(P32="","",VLOOKUP(P32,Données!$A$2:$B$16,2,FALSE))</f>
        <v/>
      </c>
      <c r="S32" s="24" t="str">
        <f ca="1">IF(T32="X","",IF(V32=1,"",IF(J32&gt;TODAY(),1,"")))</f>
        <v/>
      </c>
      <c r="T32" s="105"/>
      <c r="U32" s="18" t="str">
        <f ca="1">IF(T32="X","",IF(J32="","",IF(V32=1,"",IF(TODAY()&gt;=J32,1,""))))</f>
        <v/>
      </c>
      <c r="V32" s="31" t="str">
        <f t="shared" si="1"/>
        <v/>
      </c>
      <c r="W32" s="34" t="str">
        <f>IF(P32="","",VLOOKUP(P32,Données!$A$2:$C$16,3,FALSE))</f>
        <v/>
      </c>
      <c r="X32" s="19" t="str">
        <f>IF(N32="","",IF(P32="","",IF(W32="","",W32*N32)))</f>
        <v/>
      </c>
      <c r="Y32" s="108"/>
      <c r="Z32" s="62" t="str">
        <f t="shared" si="2"/>
        <v/>
      </c>
      <c r="AA32" s="26" t="str">
        <f t="shared" si="3"/>
        <v/>
      </c>
      <c r="AB32" s="105"/>
      <c r="AC32" s="111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</row>
    <row r="33" spans="1:68" x14ac:dyDescent="0.25">
      <c r="A33" s="28" t="str">
        <f t="shared" si="4"/>
        <v/>
      </c>
      <c r="B33" s="91"/>
      <c r="C33" s="92"/>
      <c r="D33" s="93"/>
      <c r="E33" s="92"/>
      <c r="F33" s="113"/>
      <c r="G33" s="121"/>
      <c r="H33" s="126"/>
      <c r="I33" s="129"/>
      <c r="J33" s="94"/>
      <c r="K33" s="95"/>
      <c r="L33" s="17" t="str">
        <f>IF(T33="X","",IF(J33="","",IF(V33=1,"",J33)))</f>
        <v/>
      </c>
      <c r="M33" s="17" t="str">
        <f>IF(T33="X","",IF(K33="","",IF(V33=1,"",K33)))</f>
        <v/>
      </c>
      <c r="N33" s="18" t="str">
        <f>IF(V33=1,"",IF(J33="","",IF(K33="","",K33-J33)))</f>
        <v/>
      </c>
      <c r="O33" s="31" t="str">
        <f t="shared" si="0"/>
        <v/>
      </c>
      <c r="P33" s="102"/>
      <c r="Q33" s="24" t="str">
        <f>IF(P33="","",IF(T33="X","",P33))</f>
        <v/>
      </c>
      <c r="R33" s="18" t="str">
        <f>IF(P33="","",VLOOKUP(P33,Données!$A$2:$B$16,2,FALSE))</f>
        <v/>
      </c>
      <c r="S33" s="24" t="str">
        <f ca="1">IF(T33="X","",IF(V33=1,"",IF(J33&gt;TODAY(),1,"")))</f>
        <v/>
      </c>
      <c r="T33" s="105"/>
      <c r="U33" s="18" t="str">
        <f ca="1">IF(T33="X","",IF(J33="","",IF(V33=1,"",IF(TODAY()&gt;=J33,1,""))))</f>
        <v/>
      </c>
      <c r="V33" s="31" t="str">
        <f t="shared" si="1"/>
        <v/>
      </c>
      <c r="W33" s="34" t="str">
        <f>IF(P33="","",VLOOKUP(P33,Données!$A$2:$C$16,3,FALSE))</f>
        <v/>
      </c>
      <c r="X33" s="19" t="str">
        <f>IF(N33="","",IF(P33="","",IF(W33="","",W33*N33)))</f>
        <v/>
      </c>
      <c r="Y33" s="108"/>
      <c r="Z33" s="62" t="str">
        <f t="shared" si="2"/>
        <v/>
      </c>
      <c r="AA33" s="26" t="str">
        <f t="shared" si="3"/>
        <v/>
      </c>
      <c r="AB33" s="105"/>
      <c r="AC33" s="111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</row>
    <row r="34" spans="1:68" x14ac:dyDescent="0.25">
      <c r="A34" s="28" t="str">
        <f t="shared" si="4"/>
        <v/>
      </c>
      <c r="B34" s="91"/>
      <c r="C34" s="92"/>
      <c r="D34" s="93"/>
      <c r="E34" s="92"/>
      <c r="F34" s="113"/>
      <c r="G34" s="121"/>
      <c r="H34" s="126"/>
      <c r="I34" s="129"/>
      <c r="J34" s="94"/>
      <c r="K34" s="95"/>
      <c r="L34" s="17" t="str">
        <f>IF(T34="X","",IF(J34="","",IF(V34=1,"",J34)))</f>
        <v/>
      </c>
      <c r="M34" s="17" t="str">
        <f>IF(T34="X","",IF(K34="","",IF(V34=1,"",K34)))</f>
        <v/>
      </c>
      <c r="N34" s="18" t="str">
        <f>IF(V34=1,"",IF(J34="","",IF(K34="","",K34-J34)))</f>
        <v/>
      </c>
      <c r="O34" s="31" t="str">
        <f t="shared" si="0"/>
        <v/>
      </c>
      <c r="P34" s="102"/>
      <c r="Q34" s="24" t="str">
        <f>IF(P34="","",IF(T34="X","",P34))</f>
        <v/>
      </c>
      <c r="R34" s="18" t="str">
        <f>IF(P34="","",VLOOKUP(P34,Données!$A$2:$B$16,2,FALSE))</f>
        <v/>
      </c>
      <c r="S34" s="24" t="str">
        <f ca="1">IF(T34="X","",IF(V34=1,"",IF(J34&gt;TODAY(),1,"")))</f>
        <v/>
      </c>
      <c r="T34" s="105"/>
      <c r="U34" s="18" t="str">
        <f ca="1">IF(T34="X","",IF(J34="","",IF(V34=1,"",IF(TODAY()&gt;=J34,1,""))))</f>
        <v/>
      </c>
      <c r="V34" s="31" t="str">
        <f t="shared" si="1"/>
        <v/>
      </c>
      <c r="W34" s="34" t="str">
        <f>IF(P34="","",VLOOKUP(P34,Données!$A$2:$C$16,3,FALSE))</f>
        <v/>
      </c>
      <c r="X34" s="19" t="str">
        <f>IF(N34="","",IF(P34="","",IF(W34="","",W34*N34)))</f>
        <v/>
      </c>
      <c r="Y34" s="108"/>
      <c r="Z34" s="62" t="str">
        <f t="shared" si="2"/>
        <v/>
      </c>
      <c r="AA34" s="26" t="str">
        <f t="shared" si="3"/>
        <v/>
      </c>
      <c r="AB34" s="105"/>
      <c r="AC34" s="111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</row>
    <row r="35" spans="1:68" x14ac:dyDescent="0.25">
      <c r="A35" s="28" t="str">
        <f t="shared" si="4"/>
        <v/>
      </c>
      <c r="B35" s="91"/>
      <c r="C35" s="92"/>
      <c r="D35" s="93"/>
      <c r="E35" s="92"/>
      <c r="F35" s="113"/>
      <c r="G35" s="121"/>
      <c r="H35" s="126"/>
      <c r="I35" s="129"/>
      <c r="J35" s="94"/>
      <c r="K35" s="95"/>
      <c r="L35" s="17" t="str">
        <f>IF(T35="X","",IF(J35="","",IF(V35=1,"",J35)))</f>
        <v/>
      </c>
      <c r="M35" s="17" t="str">
        <f>IF(T35="X","",IF(K35="","",IF(V35=1,"",K35)))</f>
        <v/>
      </c>
      <c r="N35" s="18" t="str">
        <f>IF(V35=1,"",IF(J35="","",IF(K35="","",K35-J35)))</f>
        <v/>
      </c>
      <c r="O35" s="31" t="str">
        <f t="shared" si="0"/>
        <v/>
      </c>
      <c r="P35" s="102"/>
      <c r="Q35" s="24" t="str">
        <f>IF(P35="","",IF(T35="X","",P35))</f>
        <v/>
      </c>
      <c r="R35" s="18" t="str">
        <f>IF(P35="","",VLOOKUP(P35,Données!$A$2:$B$16,2,FALSE))</f>
        <v/>
      </c>
      <c r="S35" s="24" t="str">
        <f ca="1">IF(T35="X","",IF(V35=1,"",IF(J35&gt;TODAY(),1,"")))</f>
        <v/>
      </c>
      <c r="T35" s="105"/>
      <c r="U35" s="18" t="str">
        <f ca="1">IF(T35="X","",IF(J35="","",IF(V35=1,"",IF(TODAY()&gt;=J35,1,""))))</f>
        <v/>
      </c>
      <c r="V35" s="31" t="str">
        <f t="shared" si="1"/>
        <v/>
      </c>
      <c r="W35" s="34" t="str">
        <f>IF(P35="","",VLOOKUP(P35,Données!$A$2:$C$16,3,FALSE))</f>
        <v/>
      </c>
      <c r="X35" s="19" t="str">
        <f>IF(N35="","",IF(P35="","",IF(W35="","",W35*N35)))</f>
        <v/>
      </c>
      <c r="Y35" s="108"/>
      <c r="Z35" s="62" t="str">
        <f t="shared" si="2"/>
        <v/>
      </c>
      <c r="AA35" s="26" t="str">
        <f t="shared" si="3"/>
        <v/>
      </c>
      <c r="AB35" s="105"/>
      <c r="AC35" s="111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</row>
    <row r="36" spans="1:68" x14ac:dyDescent="0.25">
      <c r="A36" s="28" t="str">
        <f t="shared" si="4"/>
        <v/>
      </c>
      <c r="B36" s="91"/>
      <c r="C36" s="92"/>
      <c r="D36" s="93"/>
      <c r="E36" s="92"/>
      <c r="F36" s="113"/>
      <c r="G36" s="121"/>
      <c r="H36" s="126"/>
      <c r="I36" s="129"/>
      <c r="J36" s="94"/>
      <c r="K36" s="95"/>
      <c r="L36" s="17" t="str">
        <f>IF(T36="X","",IF(J36="","",IF(V36=1,"",J36)))</f>
        <v/>
      </c>
      <c r="M36" s="17" t="str">
        <f>IF(T36="X","",IF(K36="","",IF(V36=1,"",K36)))</f>
        <v/>
      </c>
      <c r="N36" s="18" t="str">
        <f>IF(V36=1,"",IF(J36="","",IF(K36="","",K36-J36)))</f>
        <v/>
      </c>
      <c r="O36" s="31" t="str">
        <f t="shared" si="0"/>
        <v/>
      </c>
      <c r="P36" s="102"/>
      <c r="Q36" s="24" t="str">
        <f>IF(P36="","",IF(T36="X","",P36))</f>
        <v/>
      </c>
      <c r="R36" s="18" t="str">
        <f>IF(P36="","",VLOOKUP(P36,Données!$A$2:$B$16,2,FALSE))</f>
        <v/>
      </c>
      <c r="S36" s="24" t="str">
        <f ca="1">IF(T36="X","",IF(V36=1,"",IF(J36&gt;TODAY(),1,"")))</f>
        <v/>
      </c>
      <c r="T36" s="105"/>
      <c r="U36" s="18" t="str">
        <f ca="1">IF(T36="X","",IF(J36="","",IF(V36=1,"",IF(TODAY()&gt;=J36,1,""))))</f>
        <v/>
      </c>
      <c r="V36" s="31" t="str">
        <f t="shared" si="1"/>
        <v/>
      </c>
      <c r="W36" s="34" t="str">
        <f>IF(P36="","",VLOOKUP(P36,Données!$A$2:$C$16,3,FALSE))</f>
        <v/>
      </c>
      <c r="X36" s="19" t="str">
        <f>IF(N36="","",IF(P36="","",IF(W36="","",W36*N36)))</f>
        <v/>
      </c>
      <c r="Y36" s="108"/>
      <c r="Z36" s="62" t="str">
        <f t="shared" si="2"/>
        <v/>
      </c>
      <c r="AA36" s="26" t="str">
        <f t="shared" si="3"/>
        <v/>
      </c>
      <c r="AB36" s="105"/>
      <c r="AC36" s="111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</row>
    <row r="37" spans="1:68" x14ac:dyDescent="0.25">
      <c r="A37" s="28" t="str">
        <f t="shared" si="4"/>
        <v/>
      </c>
      <c r="B37" s="91"/>
      <c r="C37" s="92"/>
      <c r="D37" s="93"/>
      <c r="E37" s="92"/>
      <c r="F37" s="113"/>
      <c r="G37" s="121"/>
      <c r="H37" s="126"/>
      <c r="I37" s="129"/>
      <c r="J37" s="94"/>
      <c r="K37" s="95"/>
      <c r="L37" s="17" t="str">
        <f>IF(T37="X","",IF(J37="","",IF(V37=1,"",J37)))</f>
        <v/>
      </c>
      <c r="M37" s="17" t="str">
        <f>IF(T37="X","",IF(K37="","",IF(V37=1,"",K37)))</f>
        <v/>
      </c>
      <c r="N37" s="18" t="str">
        <f>IF(V37=1,"",IF(J37="","",IF(K37="","",K37-J37)))</f>
        <v/>
      </c>
      <c r="O37" s="31" t="str">
        <f t="shared" si="0"/>
        <v/>
      </c>
      <c r="P37" s="102"/>
      <c r="Q37" s="24" t="str">
        <f>IF(P37="","",IF(T37="X","",P37))</f>
        <v/>
      </c>
      <c r="R37" s="18" t="str">
        <f>IF(P37="","",VLOOKUP(P37,Données!$A$2:$B$16,2,FALSE))</f>
        <v/>
      </c>
      <c r="S37" s="24" t="str">
        <f ca="1">IF(T37="X","",IF(V37=1,"",IF(J37&gt;TODAY(),1,"")))</f>
        <v/>
      </c>
      <c r="T37" s="105"/>
      <c r="U37" s="18" t="str">
        <f ca="1">IF(T37="X","",IF(J37="","",IF(V37=1,"",IF(TODAY()&gt;=J37,1,""))))</f>
        <v/>
      </c>
      <c r="V37" s="31" t="str">
        <f t="shared" si="1"/>
        <v/>
      </c>
      <c r="W37" s="34" t="str">
        <f>IF(P37="","",VLOOKUP(P37,Données!$A$2:$C$16,3,FALSE))</f>
        <v/>
      </c>
      <c r="X37" s="19" t="str">
        <f>IF(N37="","",IF(P37="","",IF(W37="","",W37*N37)))</f>
        <v/>
      </c>
      <c r="Y37" s="108"/>
      <c r="Z37" s="62" t="str">
        <f t="shared" si="2"/>
        <v/>
      </c>
      <c r="AA37" s="26" t="str">
        <f t="shared" si="3"/>
        <v/>
      </c>
      <c r="AB37" s="105"/>
      <c r="AC37" s="111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</row>
    <row r="38" spans="1:68" x14ac:dyDescent="0.25">
      <c r="A38" s="28" t="str">
        <f t="shared" si="4"/>
        <v/>
      </c>
      <c r="B38" s="91"/>
      <c r="C38" s="92"/>
      <c r="D38" s="93"/>
      <c r="E38" s="92"/>
      <c r="F38" s="113"/>
      <c r="G38" s="121"/>
      <c r="H38" s="126"/>
      <c r="I38" s="129"/>
      <c r="J38" s="94"/>
      <c r="K38" s="95"/>
      <c r="L38" s="17" t="str">
        <f>IF(T38="X","",IF(J38="","",IF(V38=1,"",J38)))</f>
        <v/>
      </c>
      <c r="M38" s="17" t="str">
        <f>IF(T38="X","",IF(K38="","",IF(V38=1,"",K38)))</f>
        <v/>
      </c>
      <c r="N38" s="18" t="str">
        <f>IF(V38=1,"",IF(J38="","",IF(K38="","",K38-J38)))</f>
        <v/>
      </c>
      <c r="O38" s="31" t="str">
        <f t="shared" si="0"/>
        <v/>
      </c>
      <c r="P38" s="102"/>
      <c r="Q38" s="24" t="str">
        <f>IF(P38="","",IF(T38="X","",P38))</f>
        <v/>
      </c>
      <c r="R38" s="18" t="str">
        <f>IF(P38="","",VLOOKUP(P38,Données!$A$2:$B$16,2,FALSE))</f>
        <v/>
      </c>
      <c r="S38" s="24" t="str">
        <f ca="1">IF(T38="X","",IF(V38=1,"",IF(J38&gt;TODAY(),1,"")))</f>
        <v/>
      </c>
      <c r="T38" s="105"/>
      <c r="U38" s="18" t="str">
        <f ca="1">IF(T38="X","",IF(J38="","",IF(V38=1,"",IF(TODAY()&gt;=J38,1,""))))</f>
        <v/>
      </c>
      <c r="V38" s="31" t="str">
        <f t="shared" si="1"/>
        <v/>
      </c>
      <c r="W38" s="34" t="str">
        <f>IF(P38="","",VLOOKUP(P38,Données!$A$2:$C$16,3,FALSE))</f>
        <v/>
      </c>
      <c r="X38" s="19" t="str">
        <f>IF(N38="","",IF(P38="","",IF(W38="","",W38*N38)))</f>
        <v/>
      </c>
      <c r="Y38" s="108"/>
      <c r="Z38" s="62" t="str">
        <f t="shared" si="2"/>
        <v/>
      </c>
      <c r="AA38" s="26" t="str">
        <f t="shared" si="3"/>
        <v/>
      </c>
      <c r="AB38" s="105"/>
      <c r="AC38" s="111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</row>
    <row r="39" spans="1:68" x14ac:dyDescent="0.25">
      <c r="A39" s="28" t="str">
        <f t="shared" si="4"/>
        <v/>
      </c>
      <c r="B39" s="91"/>
      <c r="C39" s="92"/>
      <c r="D39" s="93"/>
      <c r="E39" s="92"/>
      <c r="F39" s="113"/>
      <c r="G39" s="121"/>
      <c r="H39" s="126"/>
      <c r="I39" s="129"/>
      <c r="J39" s="94"/>
      <c r="K39" s="95"/>
      <c r="L39" s="17" t="str">
        <f>IF(T39="X","",IF(J39="","",IF(V39=1,"",J39)))</f>
        <v/>
      </c>
      <c r="M39" s="17" t="str">
        <f>IF(T39="X","",IF(K39="","",IF(V39=1,"",K39)))</f>
        <v/>
      </c>
      <c r="N39" s="18" t="str">
        <f>IF(V39=1,"",IF(J39="","",IF(K39="","",K39-J39)))</f>
        <v/>
      </c>
      <c r="O39" s="31" t="str">
        <f t="shared" si="0"/>
        <v/>
      </c>
      <c r="P39" s="102"/>
      <c r="Q39" s="24" t="str">
        <f>IF(P39="","",IF(T39="X","",P39))</f>
        <v/>
      </c>
      <c r="R39" s="18" t="str">
        <f>IF(P39="","",VLOOKUP(P39,Données!$A$2:$B$16,2,FALSE))</f>
        <v/>
      </c>
      <c r="S39" s="24" t="str">
        <f ca="1">IF(T39="X","",IF(V39=1,"",IF(J39&gt;TODAY(),1,"")))</f>
        <v/>
      </c>
      <c r="T39" s="105"/>
      <c r="U39" s="18" t="str">
        <f ca="1">IF(T39="X","",IF(J39="","",IF(V39=1,"",IF(TODAY()&gt;=J39,1,""))))</f>
        <v/>
      </c>
      <c r="V39" s="31" t="str">
        <f t="shared" si="1"/>
        <v/>
      </c>
      <c r="W39" s="34" t="str">
        <f>IF(P39="","",VLOOKUP(P39,Données!$A$2:$C$16,3,FALSE))</f>
        <v/>
      </c>
      <c r="X39" s="19" t="str">
        <f>IF(N39="","",IF(P39="","",IF(W39="","",W39*N39)))</f>
        <v/>
      </c>
      <c r="Y39" s="108"/>
      <c r="Z39" s="62" t="str">
        <f t="shared" si="2"/>
        <v/>
      </c>
      <c r="AA39" s="26" t="str">
        <f t="shared" si="3"/>
        <v/>
      </c>
      <c r="AB39" s="105"/>
      <c r="AC39" s="111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</row>
    <row r="40" spans="1:68" x14ac:dyDescent="0.25">
      <c r="A40" s="28" t="str">
        <f t="shared" si="4"/>
        <v/>
      </c>
      <c r="B40" s="91"/>
      <c r="C40" s="92"/>
      <c r="D40" s="93"/>
      <c r="E40" s="92"/>
      <c r="F40" s="113"/>
      <c r="G40" s="121"/>
      <c r="H40" s="126"/>
      <c r="I40" s="129"/>
      <c r="J40" s="94"/>
      <c r="K40" s="95"/>
      <c r="L40" s="17" t="str">
        <f>IF(T40="X","",IF(J40="","",IF(V40=1,"",J40)))</f>
        <v/>
      </c>
      <c r="M40" s="17" t="str">
        <f>IF(T40="X","",IF(K40="","",IF(V40=1,"",K40)))</f>
        <v/>
      </c>
      <c r="N40" s="18" t="str">
        <f>IF(V40=1,"",IF(J40="","",IF(K40="","",K40-J40)))</f>
        <v/>
      </c>
      <c r="O40" s="31" t="str">
        <f t="shared" si="0"/>
        <v/>
      </c>
      <c r="P40" s="102"/>
      <c r="Q40" s="24" t="str">
        <f>IF(P40="","",IF(T40="X","",P40))</f>
        <v/>
      </c>
      <c r="R40" s="18" t="str">
        <f>IF(P40="","",VLOOKUP(P40,Données!$A$2:$B$16,2,FALSE))</f>
        <v/>
      </c>
      <c r="S40" s="24" t="str">
        <f ca="1">IF(T40="X","",IF(V40=1,"",IF(J40&gt;TODAY(),1,"")))</f>
        <v/>
      </c>
      <c r="T40" s="105"/>
      <c r="U40" s="18" t="str">
        <f ca="1">IF(T40="X","",IF(J40="","",IF(V40=1,"",IF(TODAY()&gt;=J40,1,""))))</f>
        <v/>
      </c>
      <c r="V40" s="31" t="str">
        <f t="shared" si="1"/>
        <v/>
      </c>
      <c r="W40" s="34" t="str">
        <f>IF(P40="","",VLOOKUP(P40,Données!$A$2:$C$16,3,FALSE))</f>
        <v/>
      </c>
      <c r="X40" s="19" t="str">
        <f>IF(N40="","",IF(P40="","",IF(W40="","",W40*N40)))</f>
        <v/>
      </c>
      <c r="Y40" s="108"/>
      <c r="Z40" s="62" t="str">
        <f t="shared" si="2"/>
        <v/>
      </c>
      <c r="AA40" s="26" t="str">
        <f t="shared" si="3"/>
        <v/>
      </c>
      <c r="AB40" s="105"/>
      <c r="AC40" s="111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</row>
    <row r="41" spans="1:68" x14ac:dyDescent="0.25">
      <c r="A41" s="28" t="str">
        <f t="shared" si="4"/>
        <v/>
      </c>
      <c r="B41" s="91"/>
      <c r="C41" s="92"/>
      <c r="D41" s="93"/>
      <c r="E41" s="92"/>
      <c r="F41" s="113"/>
      <c r="G41" s="121"/>
      <c r="H41" s="126"/>
      <c r="I41" s="129"/>
      <c r="J41" s="94"/>
      <c r="K41" s="95"/>
      <c r="L41" s="17" t="str">
        <f>IF(T41="X","",IF(J41="","",IF(V41=1,"",J41)))</f>
        <v/>
      </c>
      <c r="M41" s="17" t="str">
        <f>IF(T41="X","",IF(K41="","",IF(V41=1,"",K41)))</f>
        <v/>
      </c>
      <c r="N41" s="18" t="str">
        <f>IF(V41=1,"",IF(J41="","",IF(K41="","",K41-J41)))</f>
        <v/>
      </c>
      <c r="O41" s="31" t="str">
        <f t="shared" si="0"/>
        <v/>
      </c>
      <c r="P41" s="102"/>
      <c r="Q41" s="24" t="str">
        <f>IF(P41="","",IF(T41="X","",P41))</f>
        <v/>
      </c>
      <c r="R41" s="18" t="str">
        <f>IF(P41="","",VLOOKUP(P41,Données!$A$2:$B$16,2,FALSE))</f>
        <v/>
      </c>
      <c r="S41" s="24" t="str">
        <f ca="1">IF(T41="X","",IF(V41=1,"",IF(J41&gt;TODAY(),1,"")))</f>
        <v/>
      </c>
      <c r="T41" s="105"/>
      <c r="U41" s="18" t="str">
        <f ca="1">IF(T41="X","",IF(J41="","",IF(V41=1,"",IF(TODAY()&gt;=J41,1,""))))</f>
        <v/>
      </c>
      <c r="V41" s="31" t="str">
        <f t="shared" si="1"/>
        <v/>
      </c>
      <c r="W41" s="34" t="str">
        <f>IF(P41="","",VLOOKUP(P41,Données!$A$2:$C$16,3,FALSE))</f>
        <v/>
      </c>
      <c r="X41" s="19" t="str">
        <f>IF(N41="","",IF(P41="","",IF(W41="","",W41*N41)))</f>
        <v/>
      </c>
      <c r="Y41" s="108"/>
      <c r="Z41" s="62" t="str">
        <f t="shared" si="2"/>
        <v/>
      </c>
      <c r="AA41" s="26" t="str">
        <f t="shared" si="3"/>
        <v/>
      </c>
      <c r="AB41" s="105"/>
      <c r="AC41" s="111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</row>
    <row r="42" spans="1:68" x14ac:dyDescent="0.25">
      <c r="A42" s="28" t="str">
        <f t="shared" si="4"/>
        <v/>
      </c>
      <c r="B42" s="91"/>
      <c r="C42" s="92"/>
      <c r="D42" s="93"/>
      <c r="E42" s="92"/>
      <c r="F42" s="113"/>
      <c r="G42" s="121"/>
      <c r="H42" s="126"/>
      <c r="I42" s="129"/>
      <c r="J42" s="94"/>
      <c r="K42" s="95"/>
      <c r="L42" s="17" t="str">
        <f>IF(T42="X","",IF(J42="","",IF(V42=1,"",J42)))</f>
        <v/>
      </c>
      <c r="M42" s="17" t="str">
        <f>IF(T42="X","",IF(K42="","",IF(V42=1,"",K42)))</f>
        <v/>
      </c>
      <c r="N42" s="18" t="str">
        <f>IF(V42=1,"",IF(J42="","",IF(K42="","",K42-J42)))</f>
        <v/>
      </c>
      <c r="O42" s="31" t="str">
        <f t="shared" si="0"/>
        <v/>
      </c>
      <c r="P42" s="102"/>
      <c r="Q42" s="24" t="str">
        <f>IF(P42="","",IF(T42="X","",P42))</f>
        <v/>
      </c>
      <c r="R42" s="18" t="str">
        <f>IF(P42="","",VLOOKUP(P42,Données!$A$2:$B$16,2,FALSE))</f>
        <v/>
      </c>
      <c r="S42" s="24" t="str">
        <f ca="1">IF(T42="X","",IF(V42=1,"",IF(J42&gt;TODAY(),1,"")))</f>
        <v/>
      </c>
      <c r="T42" s="105"/>
      <c r="U42" s="18" t="str">
        <f ca="1">IF(T42="X","",IF(J42="","",IF(V42=1,"",IF(TODAY()&gt;=J42,1,""))))</f>
        <v/>
      </c>
      <c r="V42" s="31" t="str">
        <f t="shared" si="1"/>
        <v/>
      </c>
      <c r="W42" s="34" t="str">
        <f>IF(P42="","",VLOOKUP(P42,Données!$A$2:$C$16,3,FALSE))</f>
        <v/>
      </c>
      <c r="X42" s="19" t="str">
        <f>IF(N42="","",IF(P42="","",IF(W42="","",W42*N42)))</f>
        <v/>
      </c>
      <c r="Y42" s="108"/>
      <c r="Z42" s="62" t="str">
        <f t="shared" si="2"/>
        <v/>
      </c>
      <c r="AA42" s="26" t="str">
        <f t="shared" si="3"/>
        <v/>
      </c>
      <c r="AB42" s="105"/>
      <c r="AC42" s="111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</row>
    <row r="43" spans="1:68" x14ac:dyDescent="0.25">
      <c r="A43" s="28" t="str">
        <f t="shared" si="4"/>
        <v/>
      </c>
      <c r="B43" s="91"/>
      <c r="C43" s="92"/>
      <c r="D43" s="93"/>
      <c r="E43" s="92"/>
      <c r="F43" s="113"/>
      <c r="G43" s="121"/>
      <c r="H43" s="126"/>
      <c r="I43" s="129"/>
      <c r="J43" s="94"/>
      <c r="K43" s="95"/>
      <c r="L43" s="17" t="str">
        <f>IF(T43="X","",IF(J43="","",IF(V43=1,"",J43)))</f>
        <v/>
      </c>
      <c r="M43" s="17" t="str">
        <f>IF(T43="X","",IF(K43="","",IF(V43=1,"",K43)))</f>
        <v/>
      </c>
      <c r="N43" s="18" t="str">
        <f>IF(V43=1,"",IF(J43="","",IF(K43="","",K43-J43)))</f>
        <v/>
      </c>
      <c r="O43" s="31" t="str">
        <f t="shared" si="0"/>
        <v/>
      </c>
      <c r="P43" s="102"/>
      <c r="Q43" s="24" t="str">
        <f>IF(P43="","",IF(T43="X","",P43))</f>
        <v/>
      </c>
      <c r="R43" s="18" t="str">
        <f>IF(P43="","",VLOOKUP(P43,Données!$A$2:$B$16,2,FALSE))</f>
        <v/>
      </c>
      <c r="S43" s="24" t="str">
        <f ca="1">IF(T43="X","",IF(V43=1,"",IF(J43&gt;TODAY(),1,"")))</f>
        <v/>
      </c>
      <c r="T43" s="105"/>
      <c r="U43" s="18" t="str">
        <f ca="1">IF(T43="X","",IF(J43="","",IF(V43=1,"",IF(TODAY()&gt;=J43,1,""))))</f>
        <v/>
      </c>
      <c r="V43" s="31" t="str">
        <f t="shared" si="1"/>
        <v/>
      </c>
      <c r="W43" s="34" t="str">
        <f>IF(P43="","",VLOOKUP(P43,Données!$A$2:$C$16,3,FALSE))</f>
        <v/>
      </c>
      <c r="X43" s="19" t="str">
        <f>IF(N43="","",IF(P43="","",IF(W43="","",W43*N43)))</f>
        <v/>
      </c>
      <c r="Y43" s="108"/>
      <c r="Z43" s="62" t="str">
        <f t="shared" si="2"/>
        <v/>
      </c>
      <c r="AA43" s="26" t="str">
        <f t="shared" si="3"/>
        <v/>
      </c>
      <c r="AB43" s="105"/>
      <c r="AC43" s="111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</row>
    <row r="44" spans="1:68" x14ac:dyDescent="0.25">
      <c r="A44" s="28" t="str">
        <f t="shared" si="4"/>
        <v/>
      </c>
      <c r="B44" s="91"/>
      <c r="C44" s="92"/>
      <c r="D44" s="93"/>
      <c r="E44" s="92"/>
      <c r="F44" s="113"/>
      <c r="G44" s="121"/>
      <c r="H44" s="126"/>
      <c r="I44" s="129"/>
      <c r="J44" s="94"/>
      <c r="K44" s="95"/>
      <c r="L44" s="17" t="str">
        <f>IF(T44="X","",IF(J44="","",IF(V44=1,"",J44)))</f>
        <v/>
      </c>
      <c r="M44" s="17" t="str">
        <f>IF(T44="X","",IF(K44="","",IF(V44=1,"",K44)))</f>
        <v/>
      </c>
      <c r="N44" s="18" t="str">
        <f>IF(V44=1,"",IF(J44="","",IF(K44="","",K44-J44)))</f>
        <v/>
      </c>
      <c r="O44" s="31" t="str">
        <f t="shared" si="0"/>
        <v/>
      </c>
      <c r="P44" s="102"/>
      <c r="Q44" s="24" t="str">
        <f>IF(P44="","",IF(T44="X","",P44))</f>
        <v/>
      </c>
      <c r="R44" s="18" t="str">
        <f>IF(P44="","",VLOOKUP(P44,Données!$A$2:$B$16,2,FALSE))</f>
        <v/>
      </c>
      <c r="S44" s="24" t="str">
        <f ca="1">IF(T44="X","",IF(V44=1,"",IF(J44&gt;TODAY(),1,"")))</f>
        <v/>
      </c>
      <c r="T44" s="105"/>
      <c r="U44" s="18" t="str">
        <f ca="1">IF(T44="X","",IF(J44="","",IF(V44=1,"",IF(TODAY()&gt;=J44,1,""))))</f>
        <v/>
      </c>
      <c r="V44" s="31" t="str">
        <f t="shared" si="1"/>
        <v/>
      </c>
      <c r="W44" s="34" t="str">
        <f>IF(P44="","",VLOOKUP(P44,Données!$A$2:$C$16,3,FALSE))</f>
        <v/>
      </c>
      <c r="X44" s="19" t="str">
        <f>IF(N44="","",IF(P44="","",IF(W44="","",W44*N44)))</f>
        <v/>
      </c>
      <c r="Y44" s="108"/>
      <c r="Z44" s="62" t="str">
        <f t="shared" si="2"/>
        <v/>
      </c>
      <c r="AA44" s="26" t="str">
        <f t="shared" si="3"/>
        <v/>
      </c>
      <c r="AB44" s="105"/>
      <c r="AC44" s="111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</row>
    <row r="45" spans="1:68" x14ac:dyDescent="0.25">
      <c r="A45" s="28" t="str">
        <f t="shared" si="4"/>
        <v/>
      </c>
      <c r="B45" s="91"/>
      <c r="C45" s="92"/>
      <c r="D45" s="93"/>
      <c r="E45" s="92"/>
      <c r="F45" s="113"/>
      <c r="G45" s="121"/>
      <c r="H45" s="126"/>
      <c r="I45" s="129"/>
      <c r="J45" s="94"/>
      <c r="K45" s="95"/>
      <c r="L45" s="17" t="str">
        <f>IF(T45="X","",IF(J45="","",IF(V45=1,"",J45)))</f>
        <v/>
      </c>
      <c r="M45" s="17" t="str">
        <f>IF(T45="X","",IF(K45="","",IF(V45=1,"",K45)))</f>
        <v/>
      </c>
      <c r="N45" s="18" t="str">
        <f>IF(V45=1,"",IF(J45="","",IF(K45="","",K45-J45)))</f>
        <v/>
      </c>
      <c r="O45" s="31" t="str">
        <f t="shared" si="0"/>
        <v/>
      </c>
      <c r="P45" s="102"/>
      <c r="Q45" s="24" t="str">
        <f>IF(P45="","",IF(T45="X","",P45))</f>
        <v/>
      </c>
      <c r="R45" s="18" t="str">
        <f>IF(P45="","",VLOOKUP(P45,Données!$A$2:$B$16,2,FALSE))</f>
        <v/>
      </c>
      <c r="S45" s="24" t="str">
        <f ca="1">IF(T45="X","",IF(V45=1,"",IF(J45&gt;TODAY(),1,"")))</f>
        <v/>
      </c>
      <c r="T45" s="105"/>
      <c r="U45" s="18" t="str">
        <f ca="1">IF(T45="X","",IF(J45="","",IF(V45=1,"",IF(TODAY()&gt;=J45,1,""))))</f>
        <v/>
      </c>
      <c r="V45" s="31" t="str">
        <f t="shared" si="1"/>
        <v/>
      </c>
      <c r="W45" s="34" t="str">
        <f>IF(P45="","",VLOOKUP(P45,Données!$A$2:$C$16,3,FALSE))</f>
        <v/>
      </c>
      <c r="X45" s="19" t="str">
        <f>IF(N45="","",IF(P45="","",IF(W45="","",W45*N45)))</f>
        <v/>
      </c>
      <c r="Y45" s="108"/>
      <c r="Z45" s="62" t="str">
        <f t="shared" si="2"/>
        <v/>
      </c>
      <c r="AA45" s="26" t="str">
        <f t="shared" si="3"/>
        <v/>
      </c>
      <c r="AB45" s="105"/>
      <c r="AC45" s="111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</row>
    <row r="46" spans="1:68" x14ac:dyDescent="0.25">
      <c r="A46" s="28" t="str">
        <f t="shared" si="4"/>
        <v/>
      </c>
      <c r="B46" s="91"/>
      <c r="C46" s="92"/>
      <c r="D46" s="93"/>
      <c r="E46" s="92"/>
      <c r="F46" s="113"/>
      <c r="G46" s="121"/>
      <c r="H46" s="126"/>
      <c r="I46" s="129"/>
      <c r="J46" s="94"/>
      <c r="K46" s="95"/>
      <c r="L46" s="17" t="str">
        <f>IF(T46="X","",IF(J46="","",IF(V46=1,"",J46)))</f>
        <v/>
      </c>
      <c r="M46" s="17" t="str">
        <f>IF(T46="X","",IF(K46="","",IF(V46=1,"",K46)))</f>
        <v/>
      </c>
      <c r="N46" s="18" t="str">
        <f>IF(V46=1,"",IF(J46="","",IF(K46="","",K46-J46)))</f>
        <v/>
      </c>
      <c r="O46" s="31" t="str">
        <f t="shared" si="0"/>
        <v/>
      </c>
      <c r="P46" s="102"/>
      <c r="Q46" s="24" t="str">
        <f>IF(P46="","",IF(T46="X","",P46))</f>
        <v/>
      </c>
      <c r="R46" s="18" t="str">
        <f>IF(P46="","",VLOOKUP(P46,Données!$A$2:$B$16,2,FALSE))</f>
        <v/>
      </c>
      <c r="S46" s="24" t="str">
        <f ca="1">IF(T46="X","",IF(V46=1,"",IF(J46&gt;TODAY(),1,"")))</f>
        <v/>
      </c>
      <c r="T46" s="105"/>
      <c r="U46" s="18" t="str">
        <f ca="1">IF(T46="X","",IF(J46="","",IF(V46=1,"",IF(TODAY()&gt;=J46,1,""))))</f>
        <v/>
      </c>
      <c r="V46" s="31" t="str">
        <f t="shared" si="1"/>
        <v/>
      </c>
      <c r="W46" s="34" t="str">
        <f>IF(P46="","",VLOOKUP(P46,Données!$A$2:$C$16,3,FALSE))</f>
        <v/>
      </c>
      <c r="X46" s="19" t="str">
        <f>IF(N46="","",IF(P46="","",IF(W46="","",W46*N46)))</f>
        <v/>
      </c>
      <c r="Y46" s="108"/>
      <c r="Z46" s="62" t="str">
        <f t="shared" si="2"/>
        <v/>
      </c>
      <c r="AA46" s="26" t="str">
        <f t="shared" si="3"/>
        <v/>
      </c>
      <c r="AB46" s="105"/>
      <c r="AC46" s="111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</row>
    <row r="47" spans="1:68" x14ac:dyDescent="0.25">
      <c r="A47" s="28" t="str">
        <f t="shared" si="4"/>
        <v/>
      </c>
      <c r="B47" s="91"/>
      <c r="C47" s="92"/>
      <c r="D47" s="93"/>
      <c r="E47" s="92"/>
      <c r="F47" s="113"/>
      <c r="G47" s="121"/>
      <c r="H47" s="126"/>
      <c r="I47" s="129"/>
      <c r="J47" s="94"/>
      <c r="K47" s="95"/>
      <c r="L47" s="17" t="str">
        <f>IF(T47="X","",IF(J47="","",IF(V47=1,"",J47)))</f>
        <v/>
      </c>
      <c r="M47" s="17" t="str">
        <f>IF(T47="X","",IF(K47="","",IF(V47=1,"",K47)))</f>
        <v/>
      </c>
      <c r="N47" s="18" t="str">
        <f>IF(V47=1,"",IF(J47="","",IF(K47="","",K47-J47)))</f>
        <v/>
      </c>
      <c r="O47" s="31" t="str">
        <f t="shared" si="0"/>
        <v/>
      </c>
      <c r="P47" s="102"/>
      <c r="Q47" s="24" t="str">
        <f>IF(P47="","",IF(T47="X","",P47))</f>
        <v/>
      </c>
      <c r="R47" s="18" t="str">
        <f>IF(P47="","",VLOOKUP(P47,Données!$A$2:$B$16,2,FALSE))</f>
        <v/>
      </c>
      <c r="S47" s="24" t="str">
        <f ca="1">IF(T47="X","",IF(V47=1,"",IF(J47&gt;TODAY(),1,"")))</f>
        <v/>
      </c>
      <c r="T47" s="105"/>
      <c r="U47" s="18" t="str">
        <f ca="1">IF(T47="X","",IF(J47="","",IF(V47=1,"",IF(TODAY()&gt;=J47,1,""))))</f>
        <v/>
      </c>
      <c r="V47" s="31" t="str">
        <f t="shared" si="1"/>
        <v/>
      </c>
      <c r="W47" s="34" t="str">
        <f>IF(P47="","",VLOOKUP(P47,Données!$A$2:$C$16,3,FALSE))</f>
        <v/>
      </c>
      <c r="X47" s="19" t="str">
        <f>IF(N47="","",IF(P47="","",IF(W47="","",W47*N47)))</f>
        <v/>
      </c>
      <c r="Y47" s="108"/>
      <c r="Z47" s="62" t="str">
        <f t="shared" si="2"/>
        <v/>
      </c>
      <c r="AA47" s="26" t="str">
        <f t="shared" si="3"/>
        <v/>
      </c>
      <c r="AB47" s="105"/>
      <c r="AC47" s="111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</row>
    <row r="48" spans="1:68" x14ac:dyDescent="0.25">
      <c r="A48" s="28" t="str">
        <f t="shared" si="4"/>
        <v/>
      </c>
      <c r="B48" s="91"/>
      <c r="C48" s="92"/>
      <c r="D48" s="93"/>
      <c r="E48" s="92"/>
      <c r="F48" s="113"/>
      <c r="G48" s="121"/>
      <c r="H48" s="126"/>
      <c r="I48" s="129"/>
      <c r="J48" s="94"/>
      <c r="K48" s="95"/>
      <c r="L48" s="17" t="str">
        <f>IF(T48="X","",IF(J48="","",IF(V48=1,"",J48)))</f>
        <v/>
      </c>
      <c r="M48" s="17" t="str">
        <f>IF(T48="X","",IF(K48="","",IF(V48=1,"",K48)))</f>
        <v/>
      </c>
      <c r="N48" s="18" t="str">
        <f>IF(V48=1,"",IF(J48="","",IF(K48="","",K48-J48)))</f>
        <v/>
      </c>
      <c r="O48" s="31" t="str">
        <f t="shared" si="0"/>
        <v/>
      </c>
      <c r="P48" s="102"/>
      <c r="Q48" s="24" t="str">
        <f>IF(P48="","",IF(T48="X","",P48))</f>
        <v/>
      </c>
      <c r="R48" s="18" t="str">
        <f>IF(P48="","",VLOOKUP(P48,Données!$A$2:$B$16,2,FALSE))</f>
        <v/>
      </c>
      <c r="S48" s="24" t="str">
        <f ca="1">IF(T48="X","",IF(V48=1,"",IF(J48&gt;TODAY(),1,"")))</f>
        <v/>
      </c>
      <c r="T48" s="105"/>
      <c r="U48" s="18" t="str">
        <f ca="1">IF(T48="X","",IF(J48="","",IF(V48=1,"",IF(TODAY()&gt;=J48,1,""))))</f>
        <v/>
      </c>
      <c r="V48" s="31" t="str">
        <f t="shared" si="1"/>
        <v/>
      </c>
      <c r="W48" s="34" t="str">
        <f>IF(P48="","",VLOOKUP(P48,Données!$A$2:$C$16,3,FALSE))</f>
        <v/>
      </c>
      <c r="X48" s="19" t="str">
        <f>IF(N48="","",IF(P48="","",IF(W48="","",W48*N48)))</f>
        <v/>
      </c>
      <c r="Y48" s="108"/>
      <c r="Z48" s="62" t="str">
        <f t="shared" si="2"/>
        <v/>
      </c>
      <c r="AA48" s="26" t="str">
        <f t="shared" si="3"/>
        <v/>
      </c>
      <c r="AB48" s="105"/>
      <c r="AC48" s="111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</row>
    <row r="49" spans="1:68" x14ac:dyDescent="0.25">
      <c r="A49" s="28" t="str">
        <f t="shared" si="4"/>
        <v/>
      </c>
      <c r="B49" s="91"/>
      <c r="C49" s="92"/>
      <c r="D49" s="93"/>
      <c r="E49" s="92"/>
      <c r="F49" s="113"/>
      <c r="G49" s="121"/>
      <c r="H49" s="126"/>
      <c r="I49" s="129"/>
      <c r="J49" s="94"/>
      <c r="K49" s="95"/>
      <c r="L49" s="17" t="str">
        <f>IF(T49="X","",IF(J49="","",IF(V49=1,"",J49)))</f>
        <v/>
      </c>
      <c r="M49" s="17" t="str">
        <f>IF(T49="X","",IF(K49="","",IF(V49=1,"",K49)))</f>
        <v/>
      </c>
      <c r="N49" s="18" t="str">
        <f>IF(V49=1,"",IF(J49="","",IF(K49="","",K49-J49)))</f>
        <v/>
      </c>
      <c r="O49" s="31" t="str">
        <f t="shared" si="0"/>
        <v/>
      </c>
      <c r="P49" s="102"/>
      <c r="Q49" s="24" t="str">
        <f>IF(P49="","",IF(T49="X","",P49))</f>
        <v/>
      </c>
      <c r="R49" s="18" t="str">
        <f>IF(P49="","",VLOOKUP(P49,Données!$A$2:$B$16,2,FALSE))</f>
        <v/>
      </c>
      <c r="S49" s="24" t="str">
        <f ca="1">IF(T49="X","",IF(V49=1,"",IF(J49&gt;TODAY(),1,"")))</f>
        <v/>
      </c>
      <c r="T49" s="105"/>
      <c r="U49" s="18" t="str">
        <f ca="1">IF(T49="X","",IF(J49="","",IF(V49=1,"",IF(TODAY()&gt;=J49,1,""))))</f>
        <v/>
      </c>
      <c r="V49" s="31" t="str">
        <f t="shared" si="1"/>
        <v/>
      </c>
      <c r="W49" s="34" t="str">
        <f>IF(P49="","",VLOOKUP(P49,Données!$A$2:$C$16,3,FALSE))</f>
        <v/>
      </c>
      <c r="X49" s="19" t="str">
        <f>IF(N49="","",IF(P49="","",IF(W49="","",W49*N49)))</f>
        <v/>
      </c>
      <c r="Y49" s="108"/>
      <c r="Z49" s="62" t="str">
        <f t="shared" si="2"/>
        <v/>
      </c>
      <c r="AA49" s="26" t="str">
        <f t="shared" si="3"/>
        <v/>
      </c>
      <c r="AB49" s="105"/>
      <c r="AC49" s="111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</row>
    <row r="50" spans="1:68" x14ac:dyDescent="0.25">
      <c r="A50" s="28" t="str">
        <f t="shared" si="4"/>
        <v/>
      </c>
      <c r="B50" s="91"/>
      <c r="C50" s="92"/>
      <c r="D50" s="93"/>
      <c r="E50" s="92"/>
      <c r="F50" s="113"/>
      <c r="G50" s="121"/>
      <c r="H50" s="126"/>
      <c r="I50" s="129"/>
      <c r="J50" s="94"/>
      <c r="K50" s="95"/>
      <c r="L50" s="17" t="str">
        <f>IF(T50="X","",IF(J50="","",IF(V50=1,"",J50)))</f>
        <v/>
      </c>
      <c r="M50" s="17" t="str">
        <f>IF(T50="X","",IF(K50="","",IF(V50=1,"",K50)))</f>
        <v/>
      </c>
      <c r="N50" s="18" t="str">
        <f>IF(V50=1,"",IF(J50="","",IF(K50="","",K50-J50)))</f>
        <v/>
      </c>
      <c r="O50" s="31" t="str">
        <f t="shared" si="0"/>
        <v/>
      </c>
      <c r="P50" s="102"/>
      <c r="Q50" s="24" t="str">
        <f>IF(P50="","",IF(T50="X","",P50))</f>
        <v/>
      </c>
      <c r="R50" s="18" t="str">
        <f>IF(P50="","",VLOOKUP(P50,Données!$A$2:$B$16,2,FALSE))</f>
        <v/>
      </c>
      <c r="S50" s="24" t="str">
        <f ca="1">IF(T50="X","",IF(V50=1,"",IF(J50&gt;TODAY(),1,"")))</f>
        <v/>
      </c>
      <c r="T50" s="105"/>
      <c r="U50" s="18" t="str">
        <f ca="1">IF(T50="X","",IF(J50="","",IF(V50=1,"",IF(TODAY()&gt;=J50,1,""))))</f>
        <v/>
      </c>
      <c r="V50" s="31" t="str">
        <f t="shared" si="1"/>
        <v/>
      </c>
      <c r="W50" s="34" t="str">
        <f>IF(P50="","",VLOOKUP(P50,Données!$A$2:$C$16,3,FALSE))</f>
        <v/>
      </c>
      <c r="X50" s="19" t="str">
        <f>IF(N50="","",IF(P50="","",IF(W50="","",W50*N50)))</f>
        <v/>
      </c>
      <c r="Y50" s="108"/>
      <c r="Z50" s="62" t="str">
        <f t="shared" si="2"/>
        <v/>
      </c>
      <c r="AA50" s="26" t="str">
        <f t="shared" si="3"/>
        <v/>
      </c>
      <c r="AB50" s="105"/>
      <c r="AC50" s="111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</row>
    <row r="51" spans="1:68" x14ac:dyDescent="0.25">
      <c r="A51" s="28" t="str">
        <f t="shared" si="4"/>
        <v/>
      </c>
      <c r="B51" s="91"/>
      <c r="C51" s="92"/>
      <c r="D51" s="93"/>
      <c r="E51" s="92"/>
      <c r="F51" s="113"/>
      <c r="G51" s="121"/>
      <c r="H51" s="126"/>
      <c r="I51" s="129"/>
      <c r="J51" s="94"/>
      <c r="K51" s="95"/>
      <c r="L51" s="17" t="str">
        <f>IF(T51="X","",IF(J51="","",IF(V51=1,"",J51)))</f>
        <v/>
      </c>
      <c r="M51" s="17" t="str">
        <f>IF(T51="X","",IF(K51="","",IF(V51=1,"",K51)))</f>
        <v/>
      </c>
      <c r="N51" s="18" t="str">
        <f>IF(V51=1,"",IF(J51="","",IF(K51="","",K51-J51)))</f>
        <v/>
      </c>
      <c r="O51" s="31" t="str">
        <f t="shared" si="0"/>
        <v/>
      </c>
      <c r="P51" s="102"/>
      <c r="Q51" s="24" t="str">
        <f>IF(P51="","",IF(T51="X","",P51))</f>
        <v/>
      </c>
      <c r="R51" s="18" t="str">
        <f>IF(P51="","",VLOOKUP(P51,Données!$A$2:$B$16,2,FALSE))</f>
        <v/>
      </c>
      <c r="S51" s="24" t="str">
        <f ca="1">IF(T51="X","",IF(V51=1,"",IF(J51&gt;TODAY(),1,"")))</f>
        <v/>
      </c>
      <c r="T51" s="105"/>
      <c r="U51" s="18" t="str">
        <f ca="1">IF(T51="X","",IF(J51="","",IF(V51=1,"",IF(TODAY()&gt;=J51,1,""))))</f>
        <v/>
      </c>
      <c r="V51" s="31" t="str">
        <f t="shared" si="1"/>
        <v/>
      </c>
      <c r="W51" s="34" t="str">
        <f>IF(P51="","",VLOOKUP(P51,Données!$A$2:$C$16,3,FALSE))</f>
        <v/>
      </c>
      <c r="X51" s="19" t="str">
        <f>IF(N51="","",IF(P51="","",IF(W51="","",W51*N51)))</f>
        <v/>
      </c>
      <c r="Y51" s="108"/>
      <c r="Z51" s="62" t="str">
        <f t="shared" si="2"/>
        <v/>
      </c>
      <c r="AA51" s="26" t="str">
        <f t="shared" si="3"/>
        <v/>
      </c>
      <c r="AB51" s="105"/>
      <c r="AC51" s="111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</row>
    <row r="52" spans="1:68" x14ac:dyDescent="0.25">
      <c r="A52" s="28" t="str">
        <f t="shared" si="4"/>
        <v/>
      </c>
      <c r="B52" s="91"/>
      <c r="C52" s="92"/>
      <c r="D52" s="93"/>
      <c r="E52" s="92"/>
      <c r="F52" s="113"/>
      <c r="G52" s="121"/>
      <c r="H52" s="126"/>
      <c r="I52" s="129"/>
      <c r="J52" s="94"/>
      <c r="K52" s="95"/>
      <c r="L52" s="17" t="str">
        <f>IF(T52="X","",IF(J52="","",IF(V52=1,"",J52)))</f>
        <v/>
      </c>
      <c r="M52" s="17" t="str">
        <f>IF(T52="X","",IF(K52="","",IF(V52=1,"",K52)))</f>
        <v/>
      </c>
      <c r="N52" s="18" t="str">
        <f>IF(V52=1,"",IF(J52="","",IF(K52="","",K52-J52)))</f>
        <v/>
      </c>
      <c r="O52" s="31" t="str">
        <f t="shared" si="0"/>
        <v/>
      </c>
      <c r="P52" s="102"/>
      <c r="Q52" s="24" t="str">
        <f>IF(P52="","",IF(T52="X","",P52))</f>
        <v/>
      </c>
      <c r="R52" s="18" t="str">
        <f>IF(P52="","",VLOOKUP(P52,Données!$A$2:$B$16,2,FALSE))</f>
        <v/>
      </c>
      <c r="S52" s="24" t="str">
        <f ca="1">IF(T52="X","",IF(V52=1,"",IF(J52&gt;TODAY(),1,"")))</f>
        <v/>
      </c>
      <c r="T52" s="105"/>
      <c r="U52" s="18" t="str">
        <f ca="1">IF(T52="X","",IF(J52="","",IF(V52=1,"",IF(TODAY()&gt;=J52,1,""))))</f>
        <v/>
      </c>
      <c r="V52" s="31" t="str">
        <f t="shared" si="1"/>
        <v/>
      </c>
      <c r="W52" s="34" t="str">
        <f>IF(P52="","",VLOOKUP(P52,Données!$A$2:$C$16,3,FALSE))</f>
        <v/>
      </c>
      <c r="X52" s="19" t="str">
        <f>IF(N52="","",IF(P52="","",IF(W52="","",W52*N52)))</f>
        <v/>
      </c>
      <c r="Y52" s="108"/>
      <c r="Z52" s="62" t="str">
        <f t="shared" si="2"/>
        <v/>
      </c>
      <c r="AA52" s="26" t="str">
        <f t="shared" si="3"/>
        <v/>
      </c>
      <c r="AB52" s="105"/>
      <c r="AC52" s="111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</row>
    <row r="53" spans="1:68" x14ac:dyDescent="0.25">
      <c r="A53" s="28" t="str">
        <f t="shared" si="4"/>
        <v/>
      </c>
      <c r="B53" s="91"/>
      <c r="C53" s="92"/>
      <c r="D53" s="93"/>
      <c r="E53" s="92"/>
      <c r="F53" s="113"/>
      <c r="G53" s="121"/>
      <c r="H53" s="126"/>
      <c r="I53" s="129"/>
      <c r="J53" s="94"/>
      <c r="K53" s="95"/>
      <c r="L53" s="17" t="str">
        <f>IF(T53="X","",IF(J53="","",IF(V53=1,"",J53)))</f>
        <v/>
      </c>
      <c r="M53" s="17" t="str">
        <f>IF(T53="X","",IF(K53="","",IF(V53=1,"",K53)))</f>
        <v/>
      </c>
      <c r="N53" s="18" t="str">
        <f>IF(V53=1,"",IF(J53="","",IF(K53="","",K53-J53)))</f>
        <v/>
      </c>
      <c r="O53" s="31" t="str">
        <f t="shared" si="0"/>
        <v/>
      </c>
      <c r="P53" s="102"/>
      <c r="Q53" s="24" t="str">
        <f>IF(P53="","",IF(T53="X","",P53))</f>
        <v/>
      </c>
      <c r="R53" s="18" t="str">
        <f>IF(P53="","",VLOOKUP(P53,Données!$A$2:$B$16,2,FALSE))</f>
        <v/>
      </c>
      <c r="S53" s="24" t="str">
        <f ca="1">IF(T53="X","",IF(V53=1,"",IF(J53&gt;TODAY(),1,"")))</f>
        <v/>
      </c>
      <c r="T53" s="105"/>
      <c r="U53" s="18" t="str">
        <f ca="1">IF(T53="X","",IF(J53="","",IF(V53=1,"",IF(TODAY()&gt;=J53,1,""))))</f>
        <v/>
      </c>
      <c r="V53" s="31" t="str">
        <f t="shared" si="1"/>
        <v/>
      </c>
      <c r="W53" s="34" t="str">
        <f>IF(P53="","",VLOOKUP(P53,Données!$A$2:$C$16,3,FALSE))</f>
        <v/>
      </c>
      <c r="X53" s="19" t="str">
        <f>IF(N53="","",IF(P53="","",IF(W53="","",W53*N53)))</f>
        <v/>
      </c>
      <c r="Y53" s="108"/>
      <c r="Z53" s="62" t="str">
        <f t="shared" si="2"/>
        <v/>
      </c>
      <c r="AA53" s="26" t="str">
        <f t="shared" si="3"/>
        <v/>
      </c>
      <c r="AB53" s="105"/>
      <c r="AC53" s="111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</row>
    <row r="54" spans="1:68" x14ac:dyDescent="0.25">
      <c r="A54" s="28" t="str">
        <f t="shared" si="4"/>
        <v/>
      </c>
      <c r="B54" s="91"/>
      <c r="C54" s="92"/>
      <c r="D54" s="93"/>
      <c r="E54" s="92"/>
      <c r="F54" s="113"/>
      <c r="G54" s="121"/>
      <c r="H54" s="126"/>
      <c r="I54" s="129"/>
      <c r="J54" s="94"/>
      <c r="K54" s="95"/>
      <c r="L54" s="17" t="str">
        <f>IF(T54="X","",IF(J54="","",IF(V54=1,"",J54)))</f>
        <v/>
      </c>
      <c r="M54" s="17" t="str">
        <f>IF(T54="X","",IF(K54="","",IF(V54=1,"",K54)))</f>
        <v/>
      </c>
      <c r="N54" s="18" t="str">
        <f>IF(V54=1,"",IF(J54="","",IF(K54="","",K54-J54)))</f>
        <v/>
      </c>
      <c r="O54" s="31" t="str">
        <f t="shared" si="0"/>
        <v/>
      </c>
      <c r="P54" s="102"/>
      <c r="Q54" s="24" t="str">
        <f>IF(P54="","",IF(T54="X","",P54))</f>
        <v/>
      </c>
      <c r="R54" s="18" t="str">
        <f>IF(P54="","",VLOOKUP(P54,Données!$A$2:$B$16,2,FALSE))</f>
        <v/>
      </c>
      <c r="S54" s="24" t="str">
        <f ca="1">IF(T54="X","",IF(V54=1,"",IF(J54&gt;TODAY(),1,"")))</f>
        <v/>
      </c>
      <c r="T54" s="105"/>
      <c r="U54" s="18" t="str">
        <f ca="1">IF(T54="X","",IF(J54="","",IF(V54=1,"",IF(TODAY()&gt;=J54,1,""))))</f>
        <v/>
      </c>
      <c r="V54" s="31" t="str">
        <f t="shared" si="1"/>
        <v/>
      </c>
      <c r="W54" s="34" t="str">
        <f>IF(P54="","",VLOOKUP(P54,Données!$A$2:$C$16,3,FALSE))</f>
        <v/>
      </c>
      <c r="X54" s="19" t="str">
        <f>IF(N54="","",IF(P54="","",IF(W54="","",W54*N54)))</f>
        <v/>
      </c>
      <c r="Y54" s="108"/>
      <c r="Z54" s="62" t="str">
        <f t="shared" si="2"/>
        <v/>
      </c>
      <c r="AA54" s="26" t="str">
        <f t="shared" si="3"/>
        <v/>
      </c>
      <c r="AB54" s="105"/>
      <c r="AC54" s="111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</row>
    <row r="55" spans="1:68" x14ac:dyDescent="0.25">
      <c r="A55" s="28" t="str">
        <f t="shared" si="4"/>
        <v/>
      </c>
      <c r="B55" s="91"/>
      <c r="C55" s="92"/>
      <c r="D55" s="93"/>
      <c r="E55" s="92"/>
      <c r="F55" s="113"/>
      <c r="G55" s="121"/>
      <c r="H55" s="126"/>
      <c r="I55" s="129"/>
      <c r="J55" s="94"/>
      <c r="K55" s="95"/>
      <c r="L55" s="17" t="str">
        <f>IF(T55="X","",IF(J55="","",IF(V55=1,"",J55)))</f>
        <v/>
      </c>
      <c r="M55" s="17" t="str">
        <f>IF(T55="X","",IF(K55="","",IF(V55=1,"",K55)))</f>
        <v/>
      </c>
      <c r="N55" s="18" t="str">
        <f>IF(V55=1,"",IF(J55="","",IF(K55="","",K55-J55)))</f>
        <v/>
      </c>
      <c r="O55" s="31" t="str">
        <f t="shared" si="0"/>
        <v/>
      </c>
      <c r="P55" s="102"/>
      <c r="Q55" s="24" t="str">
        <f>IF(P55="","",IF(T55="X","",P55))</f>
        <v/>
      </c>
      <c r="R55" s="18" t="str">
        <f>IF(P55="","",VLOOKUP(P55,Données!$A$2:$B$16,2,FALSE))</f>
        <v/>
      </c>
      <c r="S55" s="24" t="str">
        <f ca="1">IF(T55="X","",IF(V55=1,"",IF(J55&gt;TODAY(),1,"")))</f>
        <v/>
      </c>
      <c r="T55" s="105"/>
      <c r="U55" s="18" t="str">
        <f ca="1">IF(T55="X","",IF(J55="","",IF(V55=1,"",IF(TODAY()&gt;=J55,1,""))))</f>
        <v/>
      </c>
      <c r="V55" s="31" t="str">
        <f t="shared" si="1"/>
        <v/>
      </c>
      <c r="W55" s="34" t="str">
        <f>IF(P55="","",VLOOKUP(P55,Données!$A$2:$C$16,3,FALSE))</f>
        <v/>
      </c>
      <c r="X55" s="19" t="str">
        <f>IF(N55="","",IF(P55="","",IF(W55="","",W55*N55)))</f>
        <v/>
      </c>
      <c r="Y55" s="108"/>
      <c r="Z55" s="62" t="str">
        <f t="shared" si="2"/>
        <v/>
      </c>
      <c r="AA55" s="26" t="str">
        <f t="shared" si="3"/>
        <v/>
      </c>
      <c r="AB55" s="105"/>
      <c r="AC55" s="111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</row>
    <row r="56" spans="1:68" x14ac:dyDescent="0.25">
      <c r="A56" s="28" t="str">
        <f t="shared" si="4"/>
        <v/>
      </c>
      <c r="B56" s="91"/>
      <c r="C56" s="92"/>
      <c r="D56" s="93"/>
      <c r="E56" s="92"/>
      <c r="F56" s="113"/>
      <c r="G56" s="121"/>
      <c r="H56" s="126"/>
      <c r="I56" s="129"/>
      <c r="J56" s="94"/>
      <c r="K56" s="95"/>
      <c r="L56" s="17" t="str">
        <f>IF(T56="X","",IF(J56="","",IF(V56=1,"",J56)))</f>
        <v/>
      </c>
      <c r="M56" s="17" t="str">
        <f>IF(T56="X","",IF(K56="","",IF(V56=1,"",K56)))</f>
        <v/>
      </c>
      <c r="N56" s="18" t="str">
        <f>IF(V56=1,"",IF(J56="","",IF(K56="","",K56-J56)))</f>
        <v/>
      </c>
      <c r="O56" s="31" t="str">
        <f t="shared" si="0"/>
        <v/>
      </c>
      <c r="P56" s="102"/>
      <c r="Q56" s="24" t="str">
        <f>IF(P56="","",IF(T56="X","",P56))</f>
        <v/>
      </c>
      <c r="R56" s="18" t="str">
        <f>IF(P56="","",VLOOKUP(P56,Données!$A$2:$B$16,2,FALSE))</f>
        <v/>
      </c>
      <c r="S56" s="24" t="str">
        <f ca="1">IF(T56="X","",IF(V56=1,"",IF(J56&gt;TODAY(),1,"")))</f>
        <v/>
      </c>
      <c r="T56" s="105"/>
      <c r="U56" s="18" t="str">
        <f ca="1">IF(T56="X","",IF(J56="","",IF(V56=1,"",IF(TODAY()&gt;=J56,1,""))))</f>
        <v/>
      </c>
      <c r="V56" s="31" t="str">
        <f t="shared" si="1"/>
        <v/>
      </c>
      <c r="W56" s="34" t="str">
        <f>IF(P56="","",VLOOKUP(P56,Données!$A$2:$C$16,3,FALSE))</f>
        <v/>
      </c>
      <c r="X56" s="19" t="str">
        <f>IF(N56="","",IF(P56="","",IF(W56="","",W56*N56)))</f>
        <v/>
      </c>
      <c r="Y56" s="108"/>
      <c r="Z56" s="62" t="str">
        <f t="shared" si="2"/>
        <v/>
      </c>
      <c r="AA56" s="26" t="str">
        <f t="shared" si="3"/>
        <v/>
      </c>
      <c r="AB56" s="105"/>
      <c r="AC56" s="111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</row>
    <row r="57" spans="1:68" x14ac:dyDescent="0.25">
      <c r="A57" s="28" t="str">
        <f t="shared" si="4"/>
        <v/>
      </c>
      <c r="B57" s="91"/>
      <c r="C57" s="92"/>
      <c r="D57" s="93"/>
      <c r="E57" s="92"/>
      <c r="F57" s="113"/>
      <c r="G57" s="121"/>
      <c r="H57" s="126"/>
      <c r="I57" s="129"/>
      <c r="J57" s="94"/>
      <c r="K57" s="95"/>
      <c r="L57" s="17" t="str">
        <f>IF(T57="X","",IF(J57="","",IF(V57=1,"",J57)))</f>
        <v/>
      </c>
      <c r="M57" s="17" t="str">
        <f>IF(T57="X","",IF(K57="","",IF(V57=1,"",K57)))</f>
        <v/>
      </c>
      <c r="N57" s="18" t="str">
        <f>IF(V57=1,"",IF(J57="","",IF(K57="","",K57-J57)))</f>
        <v/>
      </c>
      <c r="O57" s="31" t="str">
        <f t="shared" si="0"/>
        <v/>
      </c>
      <c r="P57" s="102"/>
      <c r="Q57" s="24" t="str">
        <f>IF(P57="","",IF(T57="X","",P57))</f>
        <v/>
      </c>
      <c r="R57" s="18" t="str">
        <f>IF(P57="","",VLOOKUP(P57,Données!$A$2:$B$16,2,FALSE))</f>
        <v/>
      </c>
      <c r="S57" s="24" t="str">
        <f ca="1">IF(T57="X","",IF(V57=1,"",IF(J57&gt;TODAY(),1,"")))</f>
        <v/>
      </c>
      <c r="T57" s="105"/>
      <c r="U57" s="18" t="str">
        <f ca="1">IF(T57="X","",IF(J57="","",IF(V57=1,"",IF(TODAY()&gt;=J57,1,""))))</f>
        <v/>
      </c>
      <c r="V57" s="31" t="str">
        <f t="shared" si="1"/>
        <v/>
      </c>
      <c r="W57" s="34" t="str">
        <f>IF(P57="","",VLOOKUP(P57,Données!$A$2:$C$16,3,FALSE))</f>
        <v/>
      </c>
      <c r="X57" s="19" t="str">
        <f>IF(N57="","",IF(P57="","",IF(W57="","",W57*N57)))</f>
        <v/>
      </c>
      <c r="Y57" s="108"/>
      <c r="Z57" s="62" t="str">
        <f t="shared" si="2"/>
        <v/>
      </c>
      <c r="AA57" s="26" t="str">
        <f t="shared" si="3"/>
        <v/>
      </c>
      <c r="AB57" s="105"/>
      <c r="AC57" s="111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</row>
    <row r="58" spans="1:68" x14ac:dyDescent="0.25">
      <c r="A58" s="28" t="str">
        <f t="shared" si="4"/>
        <v/>
      </c>
      <c r="B58" s="91"/>
      <c r="C58" s="92"/>
      <c r="D58" s="93"/>
      <c r="E58" s="92"/>
      <c r="F58" s="113"/>
      <c r="G58" s="121"/>
      <c r="H58" s="126"/>
      <c r="I58" s="129"/>
      <c r="J58" s="94"/>
      <c r="K58" s="95"/>
      <c r="L58" s="17" t="str">
        <f>IF(T58="X","",IF(J58="","",IF(V58=1,"",J58)))</f>
        <v/>
      </c>
      <c r="M58" s="17" t="str">
        <f>IF(T58="X","",IF(K58="","",IF(V58=1,"",K58)))</f>
        <v/>
      </c>
      <c r="N58" s="18" t="str">
        <f>IF(V58=1,"",IF(J58="","",IF(K58="","",K58-J58)))</f>
        <v/>
      </c>
      <c r="O58" s="31" t="str">
        <f t="shared" si="0"/>
        <v/>
      </c>
      <c r="P58" s="102"/>
      <c r="Q58" s="24" t="str">
        <f>IF(P58="","",IF(T58="X","",P58))</f>
        <v/>
      </c>
      <c r="R58" s="18" t="str">
        <f>IF(P58="","",VLOOKUP(P58,Données!$A$2:$B$16,2,FALSE))</f>
        <v/>
      </c>
      <c r="S58" s="24" t="str">
        <f ca="1">IF(T58="X","",IF(V58=1,"",IF(J58&gt;TODAY(),1,"")))</f>
        <v/>
      </c>
      <c r="T58" s="105"/>
      <c r="U58" s="18" t="str">
        <f ca="1">IF(T58="X","",IF(J58="","",IF(V58=1,"",IF(TODAY()&gt;=J58,1,""))))</f>
        <v/>
      </c>
      <c r="V58" s="31" t="str">
        <f t="shared" si="1"/>
        <v/>
      </c>
      <c r="W58" s="34" t="str">
        <f>IF(P58="","",VLOOKUP(P58,Données!$A$2:$C$16,3,FALSE))</f>
        <v/>
      </c>
      <c r="X58" s="19" t="str">
        <f>IF(N58="","",IF(P58="","",IF(W58="","",W58*N58)))</f>
        <v/>
      </c>
      <c r="Y58" s="108"/>
      <c r="Z58" s="62" t="str">
        <f t="shared" si="2"/>
        <v/>
      </c>
      <c r="AA58" s="26" t="str">
        <f t="shared" si="3"/>
        <v/>
      </c>
      <c r="AB58" s="105"/>
      <c r="AC58" s="111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</row>
    <row r="59" spans="1:68" x14ac:dyDescent="0.25">
      <c r="A59" s="28" t="str">
        <f t="shared" si="4"/>
        <v/>
      </c>
      <c r="B59" s="91"/>
      <c r="C59" s="92"/>
      <c r="D59" s="93"/>
      <c r="E59" s="92"/>
      <c r="F59" s="113"/>
      <c r="G59" s="121"/>
      <c r="H59" s="126"/>
      <c r="I59" s="129"/>
      <c r="J59" s="94"/>
      <c r="K59" s="95"/>
      <c r="L59" s="17" t="str">
        <f>IF(T59="X","",IF(J59="","",IF(V59=1,"",J59)))</f>
        <v/>
      </c>
      <c r="M59" s="17" t="str">
        <f>IF(T59="X","",IF(K59="","",IF(V59=1,"",K59)))</f>
        <v/>
      </c>
      <c r="N59" s="18" t="str">
        <f>IF(V59=1,"",IF(J59="","",IF(K59="","",K59-J59)))</f>
        <v/>
      </c>
      <c r="O59" s="31" t="str">
        <f t="shared" si="0"/>
        <v/>
      </c>
      <c r="P59" s="102"/>
      <c r="Q59" s="24" t="str">
        <f>IF(P59="","",IF(T59="X","",P59))</f>
        <v/>
      </c>
      <c r="R59" s="18" t="str">
        <f>IF(P59="","",VLOOKUP(P59,Données!$A$2:$B$16,2,FALSE))</f>
        <v/>
      </c>
      <c r="S59" s="24" t="str">
        <f ca="1">IF(T59="X","",IF(V59=1,"",IF(J59&gt;TODAY(),1,"")))</f>
        <v/>
      </c>
      <c r="T59" s="105"/>
      <c r="U59" s="18" t="str">
        <f ca="1">IF(T59="X","",IF(J59="","",IF(V59=1,"",IF(TODAY()&gt;=J59,1,""))))</f>
        <v/>
      </c>
      <c r="V59" s="31" t="str">
        <f t="shared" si="1"/>
        <v/>
      </c>
      <c r="W59" s="34" t="str">
        <f>IF(P59="","",VLOOKUP(P59,Données!$A$2:$C$16,3,FALSE))</f>
        <v/>
      </c>
      <c r="X59" s="19" t="str">
        <f>IF(N59="","",IF(P59="","",IF(W59="","",W59*N59)))</f>
        <v/>
      </c>
      <c r="Y59" s="108"/>
      <c r="Z59" s="62" t="str">
        <f t="shared" si="2"/>
        <v/>
      </c>
      <c r="AA59" s="26" t="str">
        <f t="shared" si="3"/>
        <v/>
      </c>
      <c r="AB59" s="105"/>
      <c r="AC59" s="111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</row>
    <row r="60" spans="1:68" x14ac:dyDescent="0.25">
      <c r="A60" s="28" t="str">
        <f t="shared" si="4"/>
        <v/>
      </c>
      <c r="B60" s="91"/>
      <c r="C60" s="92"/>
      <c r="D60" s="93"/>
      <c r="E60" s="92"/>
      <c r="F60" s="113"/>
      <c r="G60" s="121"/>
      <c r="H60" s="126"/>
      <c r="I60" s="129"/>
      <c r="J60" s="94"/>
      <c r="K60" s="95"/>
      <c r="L60" s="17" t="str">
        <f>IF(T60="X","",IF(J60="","",IF(V60=1,"",J60)))</f>
        <v/>
      </c>
      <c r="M60" s="17" t="str">
        <f>IF(T60="X","",IF(K60="","",IF(V60=1,"",K60)))</f>
        <v/>
      </c>
      <c r="N60" s="18" t="str">
        <f>IF(V60=1,"",IF(J60="","",IF(K60="","",K60-J60)))</f>
        <v/>
      </c>
      <c r="O60" s="31" t="str">
        <f t="shared" si="0"/>
        <v/>
      </c>
      <c r="P60" s="102"/>
      <c r="Q60" s="24" t="str">
        <f>IF(P60="","",IF(T60="X","",P60))</f>
        <v/>
      </c>
      <c r="R60" s="18" t="str">
        <f>IF(P60="","",VLOOKUP(P60,Données!$A$2:$B$16,2,FALSE))</f>
        <v/>
      </c>
      <c r="S60" s="24" t="str">
        <f ca="1">IF(T60="X","",IF(V60=1,"",IF(J60&gt;TODAY(),1,"")))</f>
        <v/>
      </c>
      <c r="T60" s="105"/>
      <c r="U60" s="18" t="str">
        <f ca="1">IF(T60="X","",IF(J60="","",IF(V60=1,"",IF(TODAY()&gt;=J60,1,""))))</f>
        <v/>
      </c>
      <c r="V60" s="31" t="str">
        <f t="shared" si="1"/>
        <v/>
      </c>
      <c r="W60" s="34" t="str">
        <f>IF(P60="","",VLOOKUP(P60,Données!$A$2:$C$16,3,FALSE))</f>
        <v/>
      </c>
      <c r="X60" s="19" t="str">
        <f>IF(N60="","",IF(P60="","",IF(W60="","",W60*N60)))</f>
        <v/>
      </c>
      <c r="Y60" s="108"/>
      <c r="Z60" s="62" t="str">
        <f t="shared" si="2"/>
        <v/>
      </c>
      <c r="AA60" s="26" t="str">
        <f t="shared" si="3"/>
        <v/>
      </c>
      <c r="AB60" s="105"/>
      <c r="AC60" s="111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</row>
    <row r="61" spans="1:68" x14ac:dyDescent="0.25">
      <c r="A61" s="28" t="str">
        <f t="shared" si="4"/>
        <v/>
      </c>
      <c r="B61" s="91"/>
      <c r="C61" s="92"/>
      <c r="D61" s="93"/>
      <c r="E61" s="92"/>
      <c r="F61" s="113"/>
      <c r="G61" s="121"/>
      <c r="H61" s="126"/>
      <c r="I61" s="129"/>
      <c r="J61" s="94"/>
      <c r="K61" s="95"/>
      <c r="L61" s="17" t="str">
        <f>IF(T61="X","",IF(J61="","",IF(V61=1,"",J61)))</f>
        <v/>
      </c>
      <c r="M61" s="17" t="str">
        <f>IF(T61="X","",IF(K61="","",IF(V61=1,"",K61)))</f>
        <v/>
      </c>
      <c r="N61" s="18" t="str">
        <f>IF(V61=1,"",IF(J61="","",IF(K61="","",K61-J61)))</f>
        <v/>
      </c>
      <c r="O61" s="31" t="str">
        <f t="shared" si="0"/>
        <v/>
      </c>
      <c r="P61" s="102"/>
      <c r="Q61" s="24" t="str">
        <f>IF(P61="","",IF(T61="X","",P61))</f>
        <v/>
      </c>
      <c r="R61" s="18" t="str">
        <f>IF(P61="","",VLOOKUP(P61,Données!$A$2:$B$16,2,FALSE))</f>
        <v/>
      </c>
      <c r="S61" s="24" t="str">
        <f ca="1">IF(T61="X","",IF(V61=1,"",IF(J61&gt;TODAY(),1,"")))</f>
        <v/>
      </c>
      <c r="T61" s="105"/>
      <c r="U61" s="18" t="str">
        <f ca="1">IF(T61="X","",IF(J61="","",IF(V61=1,"",IF(TODAY()&gt;=J61,1,""))))</f>
        <v/>
      </c>
      <c r="V61" s="31" t="str">
        <f t="shared" si="1"/>
        <v/>
      </c>
      <c r="W61" s="34" t="str">
        <f>IF(P61="","",VLOOKUP(P61,Données!$A$2:$C$16,3,FALSE))</f>
        <v/>
      </c>
      <c r="X61" s="19" t="str">
        <f>IF(N61="","",IF(P61="","",IF(W61="","",W61*N61)))</f>
        <v/>
      </c>
      <c r="Y61" s="108"/>
      <c r="Z61" s="62" t="str">
        <f t="shared" si="2"/>
        <v/>
      </c>
      <c r="AA61" s="26" t="str">
        <f t="shared" si="3"/>
        <v/>
      </c>
      <c r="AB61" s="105"/>
      <c r="AC61" s="111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</row>
    <row r="62" spans="1:68" x14ac:dyDescent="0.25">
      <c r="A62" s="28" t="str">
        <f t="shared" si="4"/>
        <v/>
      </c>
      <c r="B62" s="91"/>
      <c r="C62" s="92"/>
      <c r="D62" s="93"/>
      <c r="E62" s="92"/>
      <c r="F62" s="113"/>
      <c r="G62" s="121"/>
      <c r="H62" s="126"/>
      <c r="I62" s="129"/>
      <c r="J62" s="94"/>
      <c r="K62" s="95"/>
      <c r="L62" s="17" t="str">
        <f>IF(T62="X","",IF(J62="","",IF(V62=1,"",J62)))</f>
        <v/>
      </c>
      <c r="M62" s="17" t="str">
        <f>IF(T62="X","",IF(K62="","",IF(V62=1,"",K62)))</f>
        <v/>
      </c>
      <c r="N62" s="18" t="str">
        <f>IF(V62=1,"",IF(J62="","",IF(K62="","",K62-J62)))</f>
        <v/>
      </c>
      <c r="O62" s="31" t="str">
        <f t="shared" si="0"/>
        <v/>
      </c>
      <c r="P62" s="102"/>
      <c r="Q62" s="24" t="str">
        <f>IF(P62="","",IF(T62="X","",P62))</f>
        <v/>
      </c>
      <c r="R62" s="18" t="str">
        <f>IF(P62="","",VLOOKUP(P62,Données!$A$2:$B$16,2,FALSE))</f>
        <v/>
      </c>
      <c r="S62" s="24" t="str">
        <f ca="1">IF(T62="X","",IF(V62=1,"",IF(J62&gt;TODAY(),1,"")))</f>
        <v/>
      </c>
      <c r="T62" s="105"/>
      <c r="U62" s="18" t="str">
        <f ca="1">IF(T62="X","",IF(J62="","",IF(V62=1,"",IF(TODAY()&gt;=J62,1,""))))</f>
        <v/>
      </c>
      <c r="V62" s="31" t="str">
        <f t="shared" si="1"/>
        <v/>
      </c>
      <c r="W62" s="34" t="str">
        <f>IF(P62="","",VLOOKUP(P62,Données!$A$2:$C$16,3,FALSE))</f>
        <v/>
      </c>
      <c r="X62" s="19" t="str">
        <f>IF(N62="","",IF(P62="","",IF(W62="","",W62*N62)))</f>
        <v/>
      </c>
      <c r="Y62" s="108"/>
      <c r="Z62" s="62" t="str">
        <f t="shared" si="2"/>
        <v/>
      </c>
      <c r="AA62" s="26" t="str">
        <f t="shared" si="3"/>
        <v/>
      </c>
      <c r="AB62" s="105"/>
      <c r="AC62" s="111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</row>
    <row r="63" spans="1:68" x14ac:dyDescent="0.25">
      <c r="A63" s="28" t="str">
        <f t="shared" si="4"/>
        <v/>
      </c>
      <c r="B63" s="91"/>
      <c r="C63" s="92"/>
      <c r="D63" s="93"/>
      <c r="E63" s="92"/>
      <c r="F63" s="113"/>
      <c r="G63" s="121"/>
      <c r="H63" s="126"/>
      <c r="I63" s="129"/>
      <c r="J63" s="94"/>
      <c r="K63" s="95"/>
      <c r="L63" s="17" t="str">
        <f>IF(T63="X","",IF(J63="","",IF(V63=1,"",J63)))</f>
        <v/>
      </c>
      <c r="M63" s="17" t="str">
        <f>IF(T63="X","",IF(K63="","",IF(V63=1,"",K63)))</f>
        <v/>
      </c>
      <c r="N63" s="18" t="str">
        <f>IF(V63=1,"",IF(J63="","",IF(K63="","",K63-J63)))</f>
        <v/>
      </c>
      <c r="O63" s="31" t="str">
        <f t="shared" si="0"/>
        <v/>
      </c>
      <c r="P63" s="102"/>
      <c r="Q63" s="24" t="str">
        <f>IF(P63="","",IF(T63="X","",P63))</f>
        <v/>
      </c>
      <c r="R63" s="18" t="str">
        <f>IF(P63="","",VLOOKUP(P63,Données!$A$2:$B$16,2,FALSE))</f>
        <v/>
      </c>
      <c r="S63" s="24" t="str">
        <f ca="1">IF(T63="X","",IF(V63=1,"",IF(J63&gt;TODAY(),1,"")))</f>
        <v/>
      </c>
      <c r="T63" s="105"/>
      <c r="U63" s="18" t="str">
        <f ca="1">IF(T63="X","",IF(J63="","",IF(V63=1,"",IF(TODAY()&gt;=J63,1,""))))</f>
        <v/>
      </c>
      <c r="V63" s="31" t="str">
        <f t="shared" si="1"/>
        <v/>
      </c>
      <c r="W63" s="34" t="str">
        <f>IF(P63="","",VLOOKUP(P63,Données!$A$2:$C$16,3,FALSE))</f>
        <v/>
      </c>
      <c r="X63" s="19" t="str">
        <f>IF(N63="","",IF(P63="","",IF(W63="","",W63*N63)))</f>
        <v/>
      </c>
      <c r="Y63" s="108"/>
      <c r="Z63" s="62" t="str">
        <f t="shared" si="2"/>
        <v/>
      </c>
      <c r="AA63" s="26" t="str">
        <f t="shared" si="3"/>
        <v/>
      </c>
      <c r="AB63" s="105"/>
      <c r="AC63" s="111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</row>
    <row r="64" spans="1:68" x14ac:dyDescent="0.25">
      <c r="A64" s="28" t="str">
        <f t="shared" si="4"/>
        <v/>
      </c>
      <c r="B64" s="91"/>
      <c r="C64" s="92"/>
      <c r="D64" s="93"/>
      <c r="E64" s="92"/>
      <c r="F64" s="113"/>
      <c r="G64" s="121"/>
      <c r="H64" s="126"/>
      <c r="I64" s="129"/>
      <c r="J64" s="94"/>
      <c r="K64" s="95"/>
      <c r="L64" s="17" t="str">
        <f>IF(T64="X","",IF(J64="","",IF(V64=1,"",J64)))</f>
        <v/>
      </c>
      <c r="M64" s="17" t="str">
        <f>IF(T64="X","",IF(K64="","",IF(V64=1,"",K64)))</f>
        <v/>
      </c>
      <c r="N64" s="18" t="str">
        <f>IF(V64=1,"",IF(J64="","",IF(K64="","",K64-J64)))</f>
        <v/>
      </c>
      <c r="O64" s="31" t="str">
        <f t="shared" si="0"/>
        <v/>
      </c>
      <c r="P64" s="102"/>
      <c r="Q64" s="24" t="str">
        <f>IF(P64="","",IF(T64="X","",P64))</f>
        <v/>
      </c>
      <c r="R64" s="18" t="str">
        <f>IF(P64="","",VLOOKUP(P64,Données!$A$2:$B$16,2,FALSE))</f>
        <v/>
      </c>
      <c r="S64" s="24" t="str">
        <f ca="1">IF(T64="X","",IF(V64=1,"",IF(J64&gt;TODAY(),1,"")))</f>
        <v/>
      </c>
      <c r="T64" s="105"/>
      <c r="U64" s="18" t="str">
        <f ca="1">IF(T64="X","",IF(J64="","",IF(V64=1,"",IF(TODAY()&gt;=J64,1,""))))</f>
        <v/>
      </c>
      <c r="V64" s="31" t="str">
        <f t="shared" si="1"/>
        <v/>
      </c>
      <c r="W64" s="34" t="str">
        <f>IF(P64="","",VLOOKUP(P64,Données!$A$2:$C$16,3,FALSE))</f>
        <v/>
      </c>
      <c r="X64" s="19" t="str">
        <f>IF(N64="","",IF(P64="","",IF(W64="","",W64*N64)))</f>
        <v/>
      </c>
      <c r="Y64" s="108"/>
      <c r="Z64" s="62" t="str">
        <f t="shared" si="2"/>
        <v/>
      </c>
      <c r="AA64" s="26" t="str">
        <f t="shared" si="3"/>
        <v/>
      </c>
      <c r="AB64" s="105"/>
      <c r="AC64" s="111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</row>
    <row r="65" spans="1:68" x14ac:dyDescent="0.25">
      <c r="A65" s="28" t="str">
        <f t="shared" si="4"/>
        <v/>
      </c>
      <c r="B65" s="91"/>
      <c r="C65" s="92"/>
      <c r="D65" s="93"/>
      <c r="E65" s="92"/>
      <c r="F65" s="113"/>
      <c r="G65" s="121"/>
      <c r="H65" s="126"/>
      <c r="I65" s="129"/>
      <c r="J65" s="94"/>
      <c r="K65" s="95"/>
      <c r="L65" s="17" t="str">
        <f>IF(T65="X","",IF(J65="","",IF(V65=1,"",J65)))</f>
        <v/>
      </c>
      <c r="M65" s="17" t="str">
        <f>IF(T65="X","",IF(K65="","",IF(V65=1,"",K65)))</f>
        <v/>
      </c>
      <c r="N65" s="18" t="str">
        <f>IF(V65=1,"",IF(J65="","",IF(K65="","",K65-J65)))</f>
        <v/>
      </c>
      <c r="O65" s="31" t="str">
        <f t="shared" si="0"/>
        <v/>
      </c>
      <c r="P65" s="102"/>
      <c r="Q65" s="24" t="str">
        <f>IF(P65="","",IF(T65="X","",P65))</f>
        <v/>
      </c>
      <c r="R65" s="18" t="str">
        <f>IF(P65="","",VLOOKUP(P65,Données!$A$2:$B$16,2,FALSE))</f>
        <v/>
      </c>
      <c r="S65" s="24" t="str">
        <f ca="1">IF(T65="X","",IF(V65=1,"",IF(J65&gt;TODAY(),1,"")))</f>
        <v/>
      </c>
      <c r="T65" s="105"/>
      <c r="U65" s="18" t="str">
        <f ca="1">IF(T65="X","",IF(J65="","",IF(V65=1,"",IF(TODAY()&gt;=J65,1,""))))</f>
        <v/>
      </c>
      <c r="V65" s="31" t="str">
        <f t="shared" si="1"/>
        <v/>
      </c>
      <c r="W65" s="34" t="str">
        <f>IF(P65="","",VLOOKUP(P65,Données!$A$2:$C$16,3,FALSE))</f>
        <v/>
      </c>
      <c r="X65" s="19" t="str">
        <f>IF(N65="","",IF(P65="","",IF(W65="","",W65*N65)))</f>
        <v/>
      </c>
      <c r="Y65" s="108"/>
      <c r="Z65" s="62" t="str">
        <f t="shared" si="2"/>
        <v/>
      </c>
      <c r="AA65" s="26" t="str">
        <f t="shared" si="3"/>
        <v/>
      </c>
      <c r="AB65" s="105"/>
      <c r="AC65" s="111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</row>
    <row r="66" spans="1:68" x14ac:dyDescent="0.25">
      <c r="A66" s="28" t="str">
        <f t="shared" si="4"/>
        <v/>
      </c>
      <c r="B66" s="91"/>
      <c r="C66" s="92"/>
      <c r="D66" s="93"/>
      <c r="E66" s="92"/>
      <c r="F66" s="113"/>
      <c r="G66" s="121"/>
      <c r="H66" s="126"/>
      <c r="I66" s="129"/>
      <c r="J66" s="94"/>
      <c r="K66" s="95"/>
      <c r="L66" s="17" t="str">
        <f>IF(T66="X","",IF(J66="","",IF(V66=1,"",J66)))</f>
        <v/>
      </c>
      <c r="M66" s="17" t="str">
        <f>IF(T66="X","",IF(K66="","",IF(V66=1,"",K66)))</f>
        <v/>
      </c>
      <c r="N66" s="18" t="str">
        <f>IF(V66=1,"",IF(J66="","",IF(K66="","",K66-J66)))</f>
        <v/>
      </c>
      <c r="O66" s="31" t="str">
        <f t="shared" si="0"/>
        <v/>
      </c>
      <c r="P66" s="102"/>
      <c r="Q66" s="24" t="str">
        <f>IF(P66="","",IF(T66="X","",P66))</f>
        <v/>
      </c>
      <c r="R66" s="18" t="str">
        <f>IF(P66="","",VLOOKUP(P66,Données!$A$2:$B$16,2,FALSE))</f>
        <v/>
      </c>
      <c r="S66" s="24" t="str">
        <f ca="1">IF(T66="X","",IF(V66=1,"",IF(J66&gt;TODAY(),1,"")))</f>
        <v/>
      </c>
      <c r="T66" s="105"/>
      <c r="U66" s="18" t="str">
        <f ca="1">IF(T66="X","",IF(J66="","",IF(V66=1,"",IF(TODAY()&gt;=J66,1,""))))</f>
        <v/>
      </c>
      <c r="V66" s="31" t="str">
        <f t="shared" si="1"/>
        <v/>
      </c>
      <c r="W66" s="34" t="str">
        <f>IF(P66="","",VLOOKUP(P66,Données!$A$2:$C$16,3,FALSE))</f>
        <v/>
      </c>
      <c r="X66" s="19" t="str">
        <f>IF(N66="","",IF(P66="","",IF(W66="","",W66*N66)))</f>
        <v/>
      </c>
      <c r="Y66" s="108"/>
      <c r="Z66" s="62" t="str">
        <f t="shared" si="2"/>
        <v/>
      </c>
      <c r="AA66" s="26" t="str">
        <f t="shared" si="3"/>
        <v/>
      </c>
      <c r="AB66" s="105"/>
      <c r="AC66" s="111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</row>
    <row r="67" spans="1:68" x14ac:dyDescent="0.25">
      <c r="A67" s="28" t="str">
        <f t="shared" si="4"/>
        <v/>
      </c>
      <c r="B67" s="91"/>
      <c r="C67" s="92"/>
      <c r="D67" s="93"/>
      <c r="E67" s="92"/>
      <c r="F67" s="113"/>
      <c r="G67" s="121"/>
      <c r="H67" s="126"/>
      <c r="I67" s="129"/>
      <c r="J67" s="94"/>
      <c r="K67" s="95"/>
      <c r="L67" s="17" t="str">
        <f>IF(T67="X","",IF(J67="","",IF(V67=1,"",J67)))</f>
        <v/>
      </c>
      <c r="M67" s="17" t="str">
        <f>IF(T67="X","",IF(K67="","",IF(V67=1,"",K67)))</f>
        <v/>
      </c>
      <c r="N67" s="18" t="str">
        <f>IF(V67=1,"",IF(J67="","",IF(K67="","",K67-J67)))</f>
        <v/>
      </c>
      <c r="O67" s="31" t="str">
        <f t="shared" si="0"/>
        <v/>
      </c>
      <c r="P67" s="102"/>
      <c r="Q67" s="24" t="str">
        <f>IF(P67="","",IF(T67="X","",P67))</f>
        <v/>
      </c>
      <c r="R67" s="18" t="str">
        <f>IF(P67="","",VLOOKUP(P67,Données!$A$2:$B$16,2,FALSE))</f>
        <v/>
      </c>
      <c r="S67" s="24" t="str">
        <f ca="1">IF(T67="X","",IF(V67=1,"",IF(J67&gt;TODAY(),1,"")))</f>
        <v/>
      </c>
      <c r="T67" s="105"/>
      <c r="U67" s="18" t="str">
        <f ca="1">IF(T67="X","",IF(J67="","",IF(V67=1,"",IF(TODAY()&gt;=J67,1,""))))</f>
        <v/>
      </c>
      <c r="V67" s="31" t="str">
        <f t="shared" si="1"/>
        <v/>
      </c>
      <c r="W67" s="34" t="str">
        <f>IF(P67="","",VLOOKUP(P67,Données!$A$2:$C$16,3,FALSE))</f>
        <v/>
      </c>
      <c r="X67" s="19" t="str">
        <f>IF(N67="","",IF(P67="","",IF(W67="","",W67*N67)))</f>
        <v/>
      </c>
      <c r="Y67" s="108"/>
      <c r="Z67" s="62" t="str">
        <f t="shared" si="2"/>
        <v/>
      </c>
      <c r="AA67" s="26" t="str">
        <f t="shared" si="3"/>
        <v/>
      </c>
      <c r="AB67" s="105"/>
      <c r="AC67" s="111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</row>
    <row r="68" spans="1:68" x14ac:dyDescent="0.25">
      <c r="A68" s="28" t="str">
        <f t="shared" si="4"/>
        <v/>
      </c>
      <c r="B68" s="91"/>
      <c r="C68" s="92"/>
      <c r="D68" s="93"/>
      <c r="E68" s="92"/>
      <c r="F68" s="113"/>
      <c r="G68" s="121"/>
      <c r="H68" s="126"/>
      <c r="I68" s="129"/>
      <c r="J68" s="94"/>
      <c r="K68" s="95"/>
      <c r="L68" s="17" t="str">
        <f>IF(T68="X","",IF(J68="","",IF(V68=1,"",J68)))</f>
        <v/>
      </c>
      <c r="M68" s="17" t="str">
        <f>IF(T68="X","",IF(K68="","",IF(V68=1,"",K68)))</f>
        <v/>
      </c>
      <c r="N68" s="18" t="str">
        <f>IF(V68=1,"",IF(J68="","",IF(K68="","",K68-J68)))</f>
        <v/>
      </c>
      <c r="O68" s="31" t="str">
        <f t="shared" ref="O68:O131" si="5">IF(J68="","",IF(K68="","",K68-J68))</f>
        <v/>
      </c>
      <c r="P68" s="102"/>
      <c r="Q68" s="24" t="str">
        <f>IF(P68="","",IF(T68="X","",P68))</f>
        <v/>
      </c>
      <c r="R68" s="18" t="str">
        <f>IF(P68="","",VLOOKUP(P68,Données!$A$2:$B$16,2,FALSE))</f>
        <v/>
      </c>
      <c r="S68" s="24" t="str">
        <f ca="1">IF(T68="X","",IF(V68=1,"",IF(J68&gt;TODAY(),1,"")))</f>
        <v/>
      </c>
      <c r="T68" s="105"/>
      <c r="U68" s="18" t="str">
        <f ca="1">IF(T68="X","",IF(J68="","",IF(V68=1,"",IF(TODAY()&gt;=J68,1,""))))</f>
        <v/>
      </c>
      <c r="V68" s="31" t="str">
        <f t="shared" ref="V68:V131" si="6">IF(T68="X","",IF(AC68="","",IF(AC68&gt;0,1)))</f>
        <v/>
      </c>
      <c r="W68" s="34" t="str">
        <f>IF(P68="","",VLOOKUP(P68,Données!$A$2:$C$16,3,FALSE))</f>
        <v/>
      </c>
      <c r="X68" s="19" t="str">
        <f>IF(N68="","",IF(P68="","",IF(W68="","",W68*N68)))</f>
        <v/>
      </c>
      <c r="Y68" s="108"/>
      <c r="Z68" s="62" t="str">
        <f t="shared" ref="Z68:Z131" si="7">IF(X68="","",X68-Y68)</f>
        <v/>
      </c>
      <c r="AA68" s="26" t="str">
        <f t="shared" ref="AA68:AA131" si="8">IF(AB68="","","P")</f>
        <v/>
      </c>
      <c r="AB68" s="105"/>
      <c r="AC68" s="111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</row>
    <row r="69" spans="1:68" x14ac:dyDescent="0.25">
      <c r="A69" s="28" t="str">
        <f t="shared" ref="A69:A132" si="9">IF(B69="","",A68+1)</f>
        <v/>
      </c>
      <c r="B69" s="91"/>
      <c r="C69" s="92"/>
      <c r="D69" s="93"/>
      <c r="E69" s="92"/>
      <c r="F69" s="113"/>
      <c r="G69" s="121"/>
      <c r="H69" s="126"/>
      <c r="I69" s="129"/>
      <c r="J69" s="94"/>
      <c r="K69" s="95"/>
      <c r="L69" s="17" t="str">
        <f>IF(T69="X","",IF(J69="","",IF(V69=1,"",J69)))</f>
        <v/>
      </c>
      <c r="M69" s="17" t="str">
        <f>IF(T69="X","",IF(K69="","",IF(V69=1,"",K69)))</f>
        <v/>
      </c>
      <c r="N69" s="18" t="str">
        <f>IF(V69=1,"",IF(J69="","",IF(K69="","",K69-J69)))</f>
        <v/>
      </c>
      <c r="O69" s="31" t="str">
        <f t="shared" si="5"/>
        <v/>
      </c>
      <c r="P69" s="102"/>
      <c r="Q69" s="24" t="str">
        <f>IF(P69="","",IF(T69="X","",P69))</f>
        <v/>
      </c>
      <c r="R69" s="18" t="str">
        <f>IF(P69="","",VLOOKUP(P69,Données!$A$2:$B$16,2,FALSE))</f>
        <v/>
      </c>
      <c r="S69" s="24" t="str">
        <f ca="1">IF(T69="X","",IF(V69=1,"",IF(J69&gt;TODAY(),1,"")))</f>
        <v/>
      </c>
      <c r="T69" s="105"/>
      <c r="U69" s="18" t="str">
        <f ca="1">IF(T69="X","",IF(J69="","",IF(V69=1,"",IF(TODAY()&gt;=J69,1,""))))</f>
        <v/>
      </c>
      <c r="V69" s="31" t="str">
        <f t="shared" si="6"/>
        <v/>
      </c>
      <c r="W69" s="34" t="str">
        <f>IF(P69="","",VLOOKUP(P69,Données!$A$2:$C$16,3,FALSE))</f>
        <v/>
      </c>
      <c r="X69" s="19" t="str">
        <f>IF(N69="","",IF(P69="","",IF(W69="","",W69*N69)))</f>
        <v/>
      </c>
      <c r="Y69" s="108"/>
      <c r="Z69" s="62" t="str">
        <f t="shared" si="7"/>
        <v/>
      </c>
      <c r="AA69" s="26" t="str">
        <f t="shared" si="8"/>
        <v/>
      </c>
      <c r="AB69" s="105"/>
      <c r="AC69" s="111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</row>
    <row r="70" spans="1:68" x14ac:dyDescent="0.25">
      <c r="A70" s="28" t="str">
        <f t="shared" si="9"/>
        <v/>
      </c>
      <c r="B70" s="91"/>
      <c r="C70" s="92"/>
      <c r="D70" s="93"/>
      <c r="E70" s="92"/>
      <c r="F70" s="113"/>
      <c r="G70" s="121"/>
      <c r="H70" s="126"/>
      <c r="I70" s="129"/>
      <c r="J70" s="94"/>
      <c r="K70" s="95"/>
      <c r="L70" s="17" t="str">
        <f>IF(T70="X","",IF(J70="","",IF(V70=1,"",J70)))</f>
        <v/>
      </c>
      <c r="M70" s="17" t="str">
        <f>IF(T70="X","",IF(K70="","",IF(V70=1,"",K70)))</f>
        <v/>
      </c>
      <c r="N70" s="18" t="str">
        <f>IF(V70=1,"",IF(J70="","",IF(K70="","",K70-J70)))</f>
        <v/>
      </c>
      <c r="O70" s="31" t="str">
        <f t="shared" si="5"/>
        <v/>
      </c>
      <c r="P70" s="102"/>
      <c r="Q70" s="24" t="str">
        <f>IF(P70="","",IF(T70="X","",P70))</f>
        <v/>
      </c>
      <c r="R70" s="18" t="str">
        <f>IF(P70="","",VLOOKUP(P70,Données!$A$2:$B$16,2,FALSE))</f>
        <v/>
      </c>
      <c r="S70" s="24" t="str">
        <f ca="1">IF(T70="X","",IF(V70=1,"",IF(J70&gt;TODAY(),1,"")))</f>
        <v/>
      </c>
      <c r="T70" s="105"/>
      <c r="U70" s="18" t="str">
        <f ca="1">IF(T70="X","",IF(J70="","",IF(V70=1,"",IF(TODAY()&gt;=J70,1,""))))</f>
        <v/>
      </c>
      <c r="V70" s="31" t="str">
        <f t="shared" si="6"/>
        <v/>
      </c>
      <c r="W70" s="34" t="str">
        <f>IF(P70="","",VLOOKUP(P70,Données!$A$2:$C$16,3,FALSE))</f>
        <v/>
      </c>
      <c r="X70" s="19" t="str">
        <f>IF(N70="","",IF(P70="","",IF(W70="","",W70*N70)))</f>
        <v/>
      </c>
      <c r="Y70" s="108"/>
      <c r="Z70" s="62" t="str">
        <f t="shared" si="7"/>
        <v/>
      </c>
      <c r="AA70" s="26" t="str">
        <f t="shared" si="8"/>
        <v/>
      </c>
      <c r="AB70" s="105"/>
      <c r="AC70" s="111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</row>
    <row r="71" spans="1:68" x14ac:dyDescent="0.25">
      <c r="A71" s="28" t="str">
        <f t="shared" si="9"/>
        <v/>
      </c>
      <c r="B71" s="91"/>
      <c r="C71" s="92"/>
      <c r="D71" s="93"/>
      <c r="E71" s="92"/>
      <c r="F71" s="113"/>
      <c r="G71" s="121"/>
      <c r="H71" s="126"/>
      <c r="I71" s="129"/>
      <c r="J71" s="94"/>
      <c r="K71" s="95"/>
      <c r="L71" s="17" t="str">
        <f>IF(T71="X","",IF(J71="","",IF(V71=1,"",J71)))</f>
        <v/>
      </c>
      <c r="M71" s="17" t="str">
        <f>IF(T71="X","",IF(K71="","",IF(V71=1,"",K71)))</f>
        <v/>
      </c>
      <c r="N71" s="18" t="str">
        <f>IF(V71=1,"",IF(J71="","",IF(K71="","",K71-J71)))</f>
        <v/>
      </c>
      <c r="O71" s="31" t="str">
        <f t="shared" si="5"/>
        <v/>
      </c>
      <c r="P71" s="102"/>
      <c r="Q71" s="24" t="str">
        <f>IF(P71="","",IF(T71="X","",P71))</f>
        <v/>
      </c>
      <c r="R71" s="18" t="str">
        <f>IF(P71="","",VLOOKUP(P71,Données!$A$2:$B$16,2,FALSE))</f>
        <v/>
      </c>
      <c r="S71" s="24" t="str">
        <f ca="1">IF(T71="X","",IF(V71=1,"",IF(J71&gt;TODAY(),1,"")))</f>
        <v/>
      </c>
      <c r="T71" s="105"/>
      <c r="U71" s="18" t="str">
        <f ca="1">IF(T71="X","",IF(J71="","",IF(V71=1,"",IF(TODAY()&gt;=J71,1,""))))</f>
        <v/>
      </c>
      <c r="V71" s="31" t="str">
        <f t="shared" si="6"/>
        <v/>
      </c>
      <c r="W71" s="34" t="str">
        <f>IF(P71="","",VLOOKUP(P71,Données!$A$2:$C$16,3,FALSE))</f>
        <v/>
      </c>
      <c r="X71" s="19" t="str">
        <f>IF(N71="","",IF(P71="","",IF(W71="","",W71*N71)))</f>
        <v/>
      </c>
      <c r="Y71" s="108"/>
      <c r="Z71" s="62" t="str">
        <f t="shared" si="7"/>
        <v/>
      </c>
      <c r="AA71" s="26" t="str">
        <f t="shared" si="8"/>
        <v/>
      </c>
      <c r="AB71" s="105"/>
      <c r="AC71" s="111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</row>
    <row r="72" spans="1:68" x14ac:dyDescent="0.25">
      <c r="A72" s="28" t="str">
        <f t="shared" si="9"/>
        <v/>
      </c>
      <c r="B72" s="91"/>
      <c r="C72" s="92"/>
      <c r="D72" s="93"/>
      <c r="E72" s="92"/>
      <c r="F72" s="113"/>
      <c r="G72" s="121"/>
      <c r="H72" s="126"/>
      <c r="I72" s="129"/>
      <c r="J72" s="94"/>
      <c r="K72" s="95"/>
      <c r="L72" s="17" t="str">
        <f>IF(T72="X","",IF(J72="","",IF(V72=1,"",J72)))</f>
        <v/>
      </c>
      <c r="M72" s="17" t="str">
        <f>IF(T72="X","",IF(K72="","",IF(V72=1,"",K72)))</f>
        <v/>
      </c>
      <c r="N72" s="18" t="str">
        <f>IF(V72=1,"",IF(J72="","",IF(K72="","",K72-J72)))</f>
        <v/>
      </c>
      <c r="O72" s="31" t="str">
        <f t="shared" si="5"/>
        <v/>
      </c>
      <c r="P72" s="102"/>
      <c r="Q72" s="24" t="str">
        <f>IF(P72="","",IF(T72="X","",P72))</f>
        <v/>
      </c>
      <c r="R72" s="18" t="str">
        <f>IF(P72="","",VLOOKUP(P72,Données!$A$2:$B$16,2,FALSE))</f>
        <v/>
      </c>
      <c r="S72" s="24" t="str">
        <f ca="1">IF(T72="X","",IF(V72=1,"",IF(J72&gt;TODAY(),1,"")))</f>
        <v/>
      </c>
      <c r="T72" s="105"/>
      <c r="U72" s="18" t="str">
        <f ca="1">IF(T72="X","",IF(J72="","",IF(V72=1,"",IF(TODAY()&gt;=J72,1,""))))</f>
        <v/>
      </c>
      <c r="V72" s="31" t="str">
        <f t="shared" si="6"/>
        <v/>
      </c>
      <c r="W72" s="34" t="str">
        <f>IF(P72="","",VLOOKUP(P72,Données!$A$2:$C$16,3,FALSE))</f>
        <v/>
      </c>
      <c r="X72" s="19" t="str">
        <f>IF(N72="","",IF(P72="","",IF(W72="","",W72*N72)))</f>
        <v/>
      </c>
      <c r="Y72" s="108"/>
      <c r="Z72" s="62" t="str">
        <f t="shared" si="7"/>
        <v/>
      </c>
      <c r="AA72" s="26" t="str">
        <f t="shared" si="8"/>
        <v/>
      </c>
      <c r="AB72" s="105"/>
      <c r="AC72" s="111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</row>
    <row r="73" spans="1:68" x14ac:dyDescent="0.25">
      <c r="A73" s="28" t="str">
        <f t="shared" si="9"/>
        <v/>
      </c>
      <c r="B73" s="91"/>
      <c r="C73" s="92"/>
      <c r="D73" s="93"/>
      <c r="E73" s="92"/>
      <c r="F73" s="113"/>
      <c r="G73" s="121"/>
      <c r="H73" s="126"/>
      <c r="I73" s="129"/>
      <c r="J73" s="94"/>
      <c r="K73" s="95"/>
      <c r="L73" s="17" t="str">
        <f>IF(T73="X","",IF(J73="","",IF(V73=1,"",J73)))</f>
        <v/>
      </c>
      <c r="M73" s="17" t="str">
        <f>IF(T73="X","",IF(K73="","",IF(V73=1,"",K73)))</f>
        <v/>
      </c>
      <c r="N73" s="18" t="str">
        <f>IF(V73=1,"",IF(J73="","",IF(K73="","",K73-J73)))</f>
        <v/>
      </c>
      <c r="O73" s="31" t="str">
        <f t="shared" si="5"/>
        <v/>
      </c>
      <c r="P73" s="102"/>
      <c r="Q73" s="24" t="str">
        <f>IF(P73="","",IF(T73="X","",P73))</f>
        <v/>
      </c>
      <c r="R73" s="18" t="str">
        <f>IF(P73="","",VLOOKUP(P73,Données!$A$2:$B$16,2,FALSE))</f>
        <v/>
      </c>
      <c r="S73" s="24" t="str">
        <f ca="1">IF(T73="X","",IF(V73=1,"",IF(J73&gt;TODAY(),1,"")))</f>
        <v/>
      </c>
      <c r="T73" s="105"/>
      <c r="U73" s="18" t="str">
        <f ca="1">IF(T73="X","",IF(J73="","",IF(V73=1,"",IF(TODAY()&gt;=J73,1,""))))</f>
        <v/>
      </c>
      <c r="V73" s="31" t="str">
        <f t="shared" si="6"/>
        <v/>
      </c>
      <c r="W73" s="34" t="str">
        <f>IF(P73="","",VLOOKUP(P73,Données!$A$2:$C$16,3,FALSE))</f>
        <v/>
      </c>
      <c r="X73" s="19" t="str">
        <f>IF(N73="","",IF(P73="","",IF(W73="","",W73*N73)))</f>
        <v/>
      </c>
      <c r="Y73" s="108"/>
      <c r="Z73" s="62" t="str">
        <f t="shared" si="7"/>
        <v/>
      </c>
      <c r="AA73" s="26" t="str">
        <f t="shared" si="8"/>
        <v/>
      </c>
      <c r="AB73" s="105"/>
      <c r="AC73" s="111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</row>
    <row r="74" spans="1:68" x14ac:dyDescent="0.25">
      <c r="A74" s="28" t="str">
        <f t="shared" si="9"/>
        <v/>
      </c>
      <c r="B74" s="91"/>
      <c r="C74" s="92"/>
      <c r="D74" s="93"/>
      <c r="E74" s="92"/>
      <c r="F74" s="113"/>
      <c r="G74" s="121"/>
      <c r="H74" s="126"/>
      <c r="I74" s="129"/>
      <c r="J74" s="94"/>
      <c r="K74" s="95"/>
      <c r="L74" s="17" t="str">
        <f>IF(T74="X","",IF(J74="","",IF(V74=1,"",J74)))</f>
        <v/>
      </c>
      <c r="M74" s="17" t="str">
        <f>IF(T74="X","",IF(K74="","",IF(V74=1,"",K74)))</f>
        <v/>
      </c>
      <c r="N74" s="18" t="str">
        <f>IF(V74=1,"",IF(J74="","",IF(K74="","",K74-J74)))</f>
        <v/>
      </c>
      <c r="O74" s="31" t="str">
        <f t="shared" si="5"/>
        <v/>
      </c>
      <c r="P74" s="102"/>
      <c r="Q74" s="24" t="str">
        <f>IF(P74="","",IF(T74="X","",P74))</f>
        <v/>
      </c>
      <c r="R74" s="18" t="str">
        <f>IF(P74="","",VLOOKUP(P74,Données!$A$2:$B$16,2,FALSE))</f>
        <v/>
      </c>
      <c r="S74" s="24" t="str">
        <f ca="1">IF(T74="X","",IF(V74=1,"",IF(J74&gt;TODAY(),1,"")))</f>
        <v/>
      </c>
      <c r="T74" s="105"/>
      <c r="U74" s="18" t="str">
        <f ca="1">IF(T74="X","",IF(J74="","",IF(V74=1,"",IF(TODAY()&gt;=J74,1,""))))</f>
        <v/>
      </c>
      <c r="V74" s="31" t="str">
        <f t="shared" si="6"/>
        <v/>
      </c>
      <c r="W74" s="34" t="str">
        <f>IF(P74="","",VLOOKUP(P74,Données!$A$2:$C$16,3,FALSE))</f>
        <v/>
      </c>
      <c r="X74" s="19" t="str">
        <f>IF(N74="","",IF(P74="","",IF(W74="","",W74*N74)))</f>
        <v/>
      </c>
      <c r="Y74" s="108"/>
      <c r="Z74" s="62" t="str">
        <f t="shared" si="7"/>
        <v/>
      </c>
      <c r="AA74" s="26" t="str">
        <f t="shared" si="8"/>
        <v/>
      </c>
      <c r="AB74" s="105"/>
      <c r="AC74" s="111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</row>
    <row r="75" spans="1:68" x14ac:dyDescent="0.25">
      <c r="A75" s="28" t="str">
        <f t="shared" si="9"/>
        <v/>
      </c>
      <c r="B75" s="91"/>
      <c r="C75" s="92"/>
      <c r="D75" s="93"/>
      <c r="E75" s="92"/>
      <c r="F75" s="113"/>
      <c r="G75" s="121"/>
      <c r="H75" s="126"/>
      <c r="I75" s="129"/>
      <c r="J75" s="94"/>
      <c r="K75" s="95"/>
      <c r="L75" s="17" t="str">
        <f>IF(T75="X","",IF(J75="","",IF(V75=1,"",J75)))</f>
        <v/>
      </c>
      <c r="M75" s="17" t="str">
        <f>IF(T75="X","",IF(K75="","",IF(V75=1,"",K75)))</f>
        <v/>
      </c>
      <c r="N75" s="18" t="str">
        <f>IF(V75=1,"",IF(J75="","",IF(K75="","",K75-J75)))</f>
        <v/>
      </c>
      <c r="O75" s="31" t="str">
        <f t="shared" si="5"/>
        <v/>
      </c>
      <c r="P75" s="102"/>
      <c r="Q75" s="24" t="str">
        <f>IF(P75="","",IF(T75="X","",P75))</f>
        <v/>
      </c>
      <c r="R75" s="18" t="str">
        <f>IF(P75="","",VLOOKUP(P75,Données!$A$2:$B$16,2,FALSE))</f>
        <v/>
      </c>
      <c r="S75" s="24" t="str">
        <f ca="1">IF(T75="X","",IF(V75=1,"",IF(J75&gt;TODAY(),1,"")))</f>
        <v/>
      </c>
      <c r="T75" s="105"/>
      <c r="U75" s="18" t="str">
        <f ca="1">IF(T75="X","",IF(J75="","",IF(V75=1,"",IF(TODAY()&gt;=J75,1,""))))</f>
        <v/>
      </c>
      <c r="V75" s="31" t="str">
        <f t="shared" si="6"/>
        <v/>
      </c>
      <c r="W75" s="34" t="str">
        <f>IF(P75="","",VLOOKUP(P75,Données!$A$2:$C$16,3,FALSE))</f>
        <v/>
      </c>
      <c r="X75" s="19" t="str">
        <f>IF(N75="","",IF(P75="","",IF(W75="","",W75*N75)))</f>
        <v/>
      </c>
      <c r="Y75" s="108"/>
      <c r="Z75" s="62" t="str">
        <f t="shared" si="7"/>
        <v/>
      </c>
      <c r="AA75" s="26" t="str">
        <f t="shared" si="8"/>
        <v/>
      </c>
      <c r="AB75" s="105"/>
      <c r="AC75" s="111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</row>
    <row r="76" spans="1:68" x14ac:dyDescent="0.25">
      <c r="A76" s="28" t="str">
        <f t="shared" si="9"/>
        <v/>
      </c>
      <c r="B76" s="91"/>
      <c r="C76" s="92"/>
      <c r="D76" s="93"/>
      <c r="E76" s="92"/>
      <c r="F76" s="113"/>
      <c r="G76" s="121"/>
      <c r="H76" s="126"/>
      <c r="I76" s="129"/>
      <c r="J76" s="94"/>
      <c r="K76" s="95"/>
      <c r="L76" s="17" t="str">
        <f>IF(T76="X","",IF(J76="","",IF(V76=1,"",J76)))</f>
        <v/>
      </c>
      <c r="M76" s="17" t="str">
        <f>IF(T76="X","",IF(K76="","",IF(V76=1,"",K76)))</f>
        <v/>
      </c>
      <c r="N76" s="18" t="str">
        <f>IF(V76=1,"",IF(J76="","",IF(K76="","",K76-J76)))</f>
        <v/>
      </c>
      <c r="O76" s="31" t="str">
        <f t="shared" si="5"/>
        <v/>
      </c>
      <c r="P76" s="102"/>
      <c r="Q76" s="24" t="str">
        <f>IF(P76="","",IF(T76="X","",P76))</f>
        <v/>
      </c>
      <c r="R76" s="18" t="str">
        <f>IF(P76="","",VLOOKUP(P76,Données!$A$2:$B$16,2,FALSE))</f>
        <v/>
      </c>
      <c r="S76" s="24" t="str">
        <f ca="1">IF(T76="X","",IF(V76=1,"",IF(J76&gt;TODAY(),1,"")))</f>
        <v/>
      </c>
      <c r="T76" s="105"/>
      <c r="U76" s="18" t="str">
        <f ca="1">IF(T76="X","",IF(J76="","",IF(V76=1,"",IF(TODAY()&gt;=J76,1,""))))</f>
        <v/>
      </c>
      <c r="V76" s="31" t="str">
        <f t="shared" si="6"/>
        <v/>
      </c>
      <c r="W76" s="34" t="str">
        <f>IF(P76="","",VLOOKUP(P76,Données!$A$2:$C$16,3,FALSE))</f>
        <v/>
      </c>
      <c r="X76" s="19" t="str">
        <f>IF(N76="","",IF(P76="","",IF(W76="","",W76*N76)))</f>
        <v/>
      </c>
      <c r="Y76" s="108"/>
      <c r="Z76" s="62" t="str">
        <f t="shared" si="7"/>
        <v/>
      </c>
      <c r="AA76" s="26" t="str">
        <f t="shared" si="8"/>
        <v/>
      </c>
      <c r="AB76" s="105"/>
      <c r="AC76" s="111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</row>
    <row r="77" spans="1:68" x14ac:dyDescent="0.25">
      <c r="A77" s="28" t="str">
        <f t="shared" si="9"/>
        <v/>
      </c>
      <c r="B77" s="91"/>
      <c r="C77" s="92"/>
      <c r="D77" s="93"/>
      <c r="E77" s="92"/>
      <c r="F77" s="113"/>
      <c r="G77" s="121"/>
      <c r="H77" s="126"/>
      <c r="I77" s="129"/>
      <c r="J77" s="94"/>
      <c r="K77" s="95"/>
      <c r="L77" s="17" t="str">
        <f>IF(T77="X","",IF(J77="","",IF(V77=1,"",J77)))</f>
        <v/>
      </c>
      <c r="M77" s="17" t="str">
        <f>IF(T77="X","",IF(K77="","",IF(V77=1,"",K77)))</f>
        <v/>
      </c>
      <c r="N77" s="18" t="str">
        <f>IF(V77=1,"",IF(J77="","",IF(K77="","",K77-J77)))</f>
        <v/>
      </c>
      <c r="O77" s="31" t="str">
        <f t="shared" si="5"/>
        <v/>
      </c>
      <c r="P77" s="102"/>
      <c r="Q77" s="24" t="str">
        <f>IF(P77="","",IF(T77="X","",P77))</f>
        <v/>
      </c>
      <c r="R77" s="18" t="str">
        <f>IF(P77="","",VLOOKUP(P77,Données!$A$2:$B$16,2,FALSE))</f>
        <v/>
      </c>
      <c r="S77" s="24" t="str">
        <f ca="1">IF(T77="X","",IF(V77=1,"",IF(J77&gt;TODAY(),1,"")))</f>
        <v/>
      </c>
      <c r="T77" s="105"/>
      <c r="U77" s="18" t="str">
        <f ca="1">IF(T77="X","",IF(J77="","",IF(V77=1,"",IF(TODAY()&gt;=J77,1,""))))</f>
        <v/>
      </c>
      <c r="V77" s="31" t="str">
        <f t="shared" si="6"/>
        <v/>
      </c>
      <c r="W77" s="34" t="str">
        <f>IF(P77="","",VLOOKUP(P77,Données!$A$2:$C$16,3,FALSE))</f>
        <v/>
      </c>
      <c r="X77" s="19" t="str">
        <f>IF(N77="","",IF(P77="","",IF(W77="","",W77*N77)))</f>
        <v/>
      </c>
      <c r="Y77" s="108"/>
      <c r="Z77" s="62" t="str">
        <f t="shared" si="7"/>
        <v/>
      </c>
      <c r="AA77" s="26" t="str">
        <f t="shared" si="8"/>
        <v/>
      </c>
      <c r="AB77" s="105"/>
      <c r="AC77" s="111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</row>
    <row r="78" spans="1:68" x14ac:dyDescent="0.25">
      <c r="A78" s="28" t="str">
        <f t="shared" si="9"/>
        <v/>
      </c>
      <c r="B78" s="91"/>
      <c r="C78" s="92"/>
      <c r="D78" s="93"/>
      <c r="E78" s="92"/>
      <c r="F78" s="113"/>
      <c r="G78" s="121"/>
      <c r="H78" s="126"/>
      <c r="I78" s="129"/>
      <c r="J78" s="94"/>
      <c r="K78" s="95"/>
      <c r="L78" s="17" t="str">
        <f>IF(T78="X","",IF(J78="","",IF(V78=1,"",J78)))</f>
        <v/>
      </c>
      <c r="M78" s="17" t="str">
        <f>IF(T78="X","",IF(K78="","",IF(V78=1,"",K78)))</f>
        <v/>
      </c>
      <c r="N78" s="18" t="str">
        <f>IF(V78=1,"",IF(J78="","",IF(K78="","",K78-J78)))</f>
        <v/>
      </c>
      <c r="O78" s="31" t="str">
        <f t="shared" si="5"/>
        <v/>
      </c>
      <c r="P78" s="102"/>
      <c r="Q78" s="24" t="str">
        <f>IF(P78="","",IF(T78="X","",P78))</f>
        <v/>
      </c>
      <c r="R78" s="18" t="str">
        <f>IF(P78="","",VLOOKUP(P78,Données!$A$2:$B$16,2,FALSE))</f>
        <v/>
      </c>
      <c r="S78" s="24" t="str">
        <f ca="1">IF(T78="X","",IF(V78=1,"",IF(J78&gt;TODAY(),1,"")))</f>
        <v/>
      </c>
      <c r="T78" s="105"/>
      <c r="U78" s="18" t="str">
        <f ca="1">IF(T78="X","",IF(J78="","",IF(V78=1,"",IF(TODAY()&gt;=J78,1,""))))</f>
        <v/>
      </c>
      <c r="V78" s="31" t="str">
        <f t="shared" si="6"/>
        <v/>
      </c>
      <c r="W78" s="34" t="str">
        <f>IF(P78="","",VLOOKUP(P78,Données!$A$2:$C$16,3,FALSE))</f>
        <v/>
      </c>
      <c r="X78" s="19" t="str">
        <f>IF(N78="","",IF(P78="","",IF(W78="","",W78*N78)))</f>
        <v/>
      </c>
      <c r="Y78" s="108"/>
      <c r="Z78" s="62" t="str">
        <f t="shared" si="7"/>
        <v/>
      </c>
      <c r="AA78" s="26" t="str">
        <f t="shared" si="8"/>
        <v/>
      </c>
      <c r="AB78" s="105"/>
      <c r="AC78" s="111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</row>
    <row r="79" spans="1:68" x14ac:dyDescent="0.25">
      <c r="A79" s="28" t="str">
        <f t="shared" si="9"/>
        <v/>
      </c>
      <c r="B79" s="91"/>
      <c r="C79" s="92"/>
      <c r="D79" s="93"/>
      <c r="E79" s="92"/>
      <c r="F79" s="113"/>
      <c r="G79" s="121"/>
      <c r="H79" s="126"/>
      <c r="I79" s="129"/>
      <c r="J79" s="94"/>
      <c r="K79" s="95"/>
      <c r="L79" s="17" t="str">
        <f>IF(T79="X","",IF(J79="","",IF(V79=1,"",J79)))</f>
        <v/>
      </c>
      <c r="M79" s="17" t="str">
        <f>IF(T79="X","",IF(K79="","",IF(V79=1,"",K79)))</f>
        <v/>
      </c>
      <c r="N79" s="18" t="str">
        <f>IF(V79=1,"",IF(J79="","",IF(K79="","",K79-J79)))</f>
        <v/>
      </c>
      <c r="O79" s="31" t="str">
        <f t="shared" si="5"/>
        <v/>
      </c>
      <c r="P79" s="102"/>
      <c r="Q79" s="24" t="str">
        <f>IF(P79="","",IF(T79="X","",P79))</f>
        <v/>
      </c>
      <c r="R79" s="18" t="str">
        <f>IF(P79="","",VLOOKUP(P79,Données!$A$2:$B$16,2,FALSE))</f>
        <v/>
      </c>
      <c r="S79" s="24" t="str">
        <f ca="1">IF(T79="X","",IF(V79=1,"",IF(J79&gt;TODAY(),1,"")))</f>
        <v/>
      </c>
      <c r="T79" s="105"/>
      <c r="U79" s="18" t="str">
        <f ca="1">IF(T79="X","",IF(J79="","",IF(V79=1,"",IF(TODAY()&gt;=J79,1,""))))</f>
        <v/>
      </c>
      <c r="V79" s="31" t="str">
        <f t="shared" si="6"/>
        <v/>
      </c>
      <c r="W79" s="34" t="str">
        <f>IF(P79="","",VLOOKUP(P79,Données!$A$2:$C$16,3,FALSE))</f>
        <v/>
      </c>
      <c r="X79" s="19" t="str">
        <f>IF(N79="","",IF(P79="","",IF(W79="","",W79*N79)))</f>
        <v/>
      </c>
      <c r="Y79" s="108"/>
      <c r="Z79" s="62" t="str">
        <f t="shared" si="7"/>
        <v/>
      </c>
      <c r="AA79" s="26" t="str">
        <f t="shared" si="8"/>
        <v/>
      </c>
      <c r="AB79" s="105"/>
      <c r="AC79" s="111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</row>
    <row r="80" spans="1:68" x14ac:dyDescent="0.25">
      <c r="A80" s="28" t="str">
        <f t="shared" si="9"/>
        <v/>
      </c>
      <c r="B80" s="91"/>
      <c r="C80" s="92"/>
      <c r="D80" s="93"/>
      <c r="E80" s="92"/>
      <c r="F80" s="113"/>
      <c r="G80" s="121"/>
      <c r="H80" s="126"/>
      <c r="I80" s="129"/>
      <c r="J80" s="94"/>
      <c r="K80" s="95"/>
      <c r="L80" s="17" t="str">
        <f>IF(T80="X","",IF(J80="","",IF(V80=1,"",J80)))</f>
        <v/>
      </c>
      <c r="M80" s="17" t="str">
        <f>IF(T80="X","",IF(K80="","",IF(V80=1,"",K80)))</f>
        <v/>
      </c>
      <c r="N80" s="18" t="str">
        <f>IF(V80=1,"",IF(J80="","",IF(K80="","",K80-J80)))</f>
        <v/>
      </c>
      <c r="O80" s="31" t="str">
        <f t="shared" si="5"/>
        <v/>
      </c>
      <c r="P80" s="102"/>
      <c r="Q80" s="24" t="str">
        <f>IF(P80="","",IF(T80="X","",P80))</f>
        <v/>
      </c>
      <c r="R80" s="18" t="str">
        <f>IF(P80="","",VLOOKUP(P80,Données!$A$2:$B$16,2,FALSE))</f>
        <v/>
      </c>
      <c r="S80" s="24" t="str">
        <f ca="1">IF(T80="X","",IF(V80=1,"",IF(J80&gt;TODAY(),1,"")))</f>
        <v/>
      </c>
      <c r="T80" s="105"/>
      <c r="U80" s="18" t="str">
        <f ca="1">IF(T80="X","",IF(J80="","",IF(V80=1,"",IF(TODAY()&gt;=J80,1,""))))</f>
        <v/>
      </c>
      <c r="V80" s="31" t="str">
        <f t="shared" si="6"/>
        <v/>
      </c>
      <c r="W80" s="34" t="str">
        <f>IF(P80="","",VLOOKUP(P80,Données!$A$2:$C$16,3,FALSE))</f>
        <v/>
      </c>
      <c r="X80" s="19" t="str">
        <f>IF(N80="","",IF(P80="","",IF(W80="","",W80*N80)))</f>
        <v/>
      </c>
      <c r="Y80" s="108"/>
      <c r="Z80" s="62" t="str">
        <f t="shared" si="7"/>
        <v/>
      </c>
      <c r="AA80" s="26" t="str">
        <f t="shared" si="8"/>
        <v/>
      </c>
      <c r="AB80" s="105"/>
      <c r="AC80" s="111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</row>
    <row r="81" spans="1:68" x14ac:dyDescent="0.25">
      <c r="A81" s="28" t="str">
        <f t="shared" si="9"/>
        <v/>
      </c>
      <c r="B81" s="91"/>
      <c r="C81" s="92"/>
      <c r="D81" s="93"/>
      <c r="E81" s="92"/>
      <c r="F81" s="113"/>
      <c r="G81" s="121"/>
      <c r="H81" s="126"/>
      <c r="I81" s="129"/>
      <c r="J81" s="94"/>
      <c r="K81" s="95"/>
      <c r="L81" s="17" t="str">
        <f>IF(T81="X","",IF(J81="","",IF(V81=1,"",J81)))</f>
        <v/>
      </c>
      <c r="M81" s="17" t="str">
        <f>IF(T81="X","",IF(K81="","",IF(V81=1,"",K81)))</f>
        <v/>
      </c>
      <c r="N81" s="18" t="str">
        <f>IF(V81=1,"",IF(J81="","",IF(K81="","",K81-J81)))</f>
        <v/>
      </c>
      <c r="O81" s="31" t="str">
        <f t="shared" si="5"/>
        <v/>
      </c>
      <c r="P81" s="102"/>
      <c r="Q81" s="24" t="str">
        <f>IF(P81="","",IF(T81="X","",P81))</f>
        <v/>
      </c>
      <c r="R81" s="18" t="str">
        <f>IF(P81="","",VLOOKUP(P81,Données!$A$2:$B$16,2,FALSE))</f>
        <v/>
      </c>
      <c r="S81" s="24" t="str">
        <f ca="1">IF(T81="X","",IF(V81=1,"",IF(J81&gt;TODAY(),1,"")))</f>
        <v/>
      </c>
      <c r="T81" s="105"/>
      <c r="U81" s="18" t="str">
        <f ca="1">IF(T81="X","",IF(J81="","",IF(V81=1,"",IF(TODAY()&gt;=J81,1,""))))</f>
        <v/>
      </c>
      <c r="V81" s="31" t="str">
        <f t="shared" si="6"/>
        <v/>
      </c>
      <c r="W81" s="34" t="str">
        <f>IF(P81="","",VLOOKUP(P81,Données!$A$2:$C$16,3,FALSE))</f>
        <v/>
      </c>
      <c r="X81" s="19" t="str">
        <f>IF(N81="","",IF(P81="","",IF(W81="","",W81*N81)))</f>
        <v/>
      </c>
      <c r="Y81" s="108"/>
      <c r="Z81" s="62" t="str">
        <f t="shared" si="7"/>
        <v/>
      </c>
      <c r="AA81" s="26" t="str">
        <f t="shared" si="8"/>
        <v/>
      </c>
      <c r="AB81" s="105"/>
      <c r="AC81" s="111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</row>
    <row r="82" spans="1:68" x14ac:dyDescent="0.25">
      <c r="A82" s="28" t="str">
        <f t="shared" si="9"/>
        <v/>
      </c>
      <c r="B82" s="91"/>
      <c r="C82" s="92"/>
      <c r="D82" s="93"/>
      <c r="E82" s="92"/>
      <c r="F82" s="113"/>
      <c r="G82" s="121"/>
      <c r="H82" s="126"/>
      <c r="I82" s="129"/>
      <c r="J82" s="94"/>
      <c r="K82" s="95"/>
      <c r="L82" s="17" t="str">
        <f>IF(T82="X","",IF(J82="","",IF(V82=1,"",J82)))</f>
        <v/>
      </c>
      <c r="M82" s="17" t="str">
        <f>IF(T82="X","",IF(K82="","",IF(V82=1,"",K82)))</f>
        <v/>
      </c>
      <c r="N82" s="18" t="str">
        <f>IF(V82=1,"",IF(J82="","",IF(K82="","",K82-J82)))</f>
        <v/>
      </c>
      <c r="O82" s="31" t="str">
        <f t="shared" si="5"/>
        <v/>
      </c>
      <c r="P82" s="102"/>
      <c r="Q82" s="24" t="str">
        <f>IF(P82="","",IF(T82="X","",P82))</f>
        <v/>
      </c>
      <c r="R82" s="18" t="str">
        <f>IF(P82="","",VLOOKUP(P82,Données!$A$2:$B$16,2,FALSE))</f>
        <v/>
      </c>
      <c r="S82" s="24" t="str">
        <f ca="1">IF(T82="X","",IF(V82=1,"",IF(J82&gt;TODAY(),1,"")))</f>
        <v/>
      </c>
      <c r="T82" s="105"/>
      <c r="U82" s="18" t="str">
        <f ca="1">IF(T82="X","",IF(J82="","",IF(V82=1,"",IF(TODAY()&gt;=J82,1,""))))</f>
        <v/>
      </c>
      <c r="V82" s="31" t="str">
        <f t="shared" si="6"/>
        <v/>
      </c>
      <c r="W82" s="34" t="str">
        <f>IF(P82="","",VLOOKUP(P82,Données!$A$2:$C$16,3,FALSE))</f>
        <v/>
      </c>
      <c r="X82" s="19" t="str">
        <f>IF(N82="","",IF(P82="","",IF(W82="","",W82*N82)))</f>
        <v/>
      </c>
      <c r="Y82" s="108"/>
      <c r="Z82" s="62" t="str">
        <f t="shared" si="7"/>
        <v/>
      </c>
      <c r="AA82" s="26" t="str">
        <f t="shared" si="8"/>
        <v/>
      </c>
      <c r="AB82" s="105"/>
      <c r="AC82" s="111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</row>
    <row r="83" spans="1:68" x14ac:dyDescent="0.25">
      <c r="A83" s="28" t="str">
        <f t="shared" si="9"/>
        <v/>
      </c>
      <c r="B83" s="91"/>
      <c r="C83" s="92"/>
      <c r="D83" s="93"/>
      <c r="E83" s="92"/>
      <c r="F83" s="113"/>
      <c r="G83" s="121"/>
      <c r="H83" s="126"/>
      <c r="I83" s="129"/>
      <c r="J83" s="94"/>
      <c r="K83" s="95"/>
      <c r="L83" s="17" t="str">
        <f>IF(T83="X","",IF(J83="","",IF(V83=1,"",J83)))</f>
        <v/>
      </c>
      <c r="M83" s="17" t="str">
        <f>IF(T83="X","",IF(K83="","",IF(V83=1,"",K83)))</f>
        <v/>
      </c>
      <c r="N83" s="18" t="str">
        <f>IF(V83=1,"",IF(J83="","",IF(K83="","",K83-J83)))</f>
        <v/>
      </c>
      <c r="O83" s="31" t="str">
        <f t="shared" si="5"/>
        <v/>
      </c>
      <c r="P83" s="102"/>
      <c r="Q83" s="24" t="str">
        <f>IF(P83="","",IF(T83="X","",P83))</f>
        <v/>
      </c>
      <c r="R83" s="18" t="str">
        <f>IF(P83="","",VLOOKUP(P83,Données!$A$2:$B$16,2,FALSE))</f>
        <v/>
      </c>
      <c r="S83" s="24" t="str">
        <f ca="1">IF(T83="X","",IF(V83=1,"",IF(J83&gt;TODAY(),1,"")))</f>
        <v/>
      </c>
      <c r="T83" s="105"/>
      <c r="U83" s="18" t="str">
        <f ca="1">IF(T83="X","",IF(J83="","",IF(V83=1,"",IF(TODAY()&gt;=J83,1,""))))</f>
        <v/>
      </c>
      <c r="V83" s="31" t="str">
        <f t="shared" si="6"/>
        <v/>
      </c>
      <c r="W83" s="34" t="str">
        <f>IF(P83="","",VLOOKUP(P83,Données!$A$2:$C$16,3,FALSE))</f>
        <v/>
      </c>
      <c r="X83" s="19" t="str">
        <f>IF(N83="","",IF(P83="","",IF(W83="","",W83*N83)))</f>
        <v/>
      </c>
      <c r="Y83" s="108"/>
      <c r="Z83" s="62" t="str">
        <f t="shared" si="7"/>
        <v/>
      </c>
      <c r="AA83" s="26" t="str">
        <f t="shared" si="8"/>
        <v/>
      </c>
      <c r="AB83" s="105"/>
      <c r="AC83" s="111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</row>
    <row r="84" spans="1:68" x14ac:dyDescent="0.25">
      <c r="A84" s="28" t="str">
        <f t="shared" si="9"/>
        <v/>
      </c>
      <c r="B84" s="91"/>
      <c r="C84" s="92"/>
      <c r="D84" s="93"/>
      <c r="E84" s="92"/>
      <c r="F84" s="113"/>
      <c r="G84" s="121"/>
      <c r="H84" s="126"/>
      <c r="I84" s="129"/>
      <c r="J84" s="94"/>
      <c r="K84" s="95"/>
      <c r="L84" s="17" t="str">
        <f>IF(T84="X","",IF(J84="","",IF(V84=1,"",J84)))</f>
        <v/>
      </c>
      <c r="M84" s="17" t="str">
        <f>IF(T84="X","",IF(K84="","",IF(V84=1,"",K84)))</f>
        <v/>
      </c>
      <c r="N84" s="18" t="str">
        <f>IF(V84=1,"",IF(J84="","",IF(K84="","",K84-J84)))</f>
        <v/>
      </c>
      <c r="O84" s="31" t="str">
        <f t="shared" si="5"/>
        <v/>
      </c>
      <c r="P84" s="102"/>
      <c r="Q84" s="24" t="str">
        <f>IF(P84="","",IF(T84="X","",P84))</f>
        <v/>
      </c>
      <c r="R84" s="18" t="str">
        <f>IF(P84="","",VLOOKUP(P84,Données!$A$2:$B$16,2,FALSE))</f>
        <v/>
      </c>
      <c r="S84" s="24" t="str">
        <f ca="1">IF(T84="X","",IF(V84=1,"",IF(J84&gt;TODAY(),1,"")))</f>
        <v/>
      </c>
      <c r="T84" s="105"/>
      <c r="U84" s="18" t="str">
        <f ca="1">IF(T84="X","",IF(J84="","",IF(V84=1,"",IF(TODAY()&gt;=J84,1,""))))</f>
        <v/>
      </c>
      <c r="V84" s="31" t="str">
        <f t="shared" si="6"/>
        <v/>
      </c>
      <c r="W84" s="34" t="str">
        <f>IF(P84="","",VLOOKUP(P84,Données!$A$2:$C$16,3,FALSE))</f>
        <v/>
      </c>
      <c r="X84" s="19" t="str">
        <f>IF(N84="","",IF(P84="","",IF(W84="","",W84*N84)))</f>
        <v/>
      </c>
      <c r="Y84" s="108"/>
      <c r="Z84" s="62" t="str">
        <f t="shared" si="7"/>
        <v/>
      </c>
      <c r="AA84" s="26" t="str">
        <f t="shared" si="8"/>
        <v/>
      </c>
      <c r="AB84" s="105"/>
      <c r="AC84" s="111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</row>
    <row r="85" spans="1:68" x14ac:dyDescent="0.25">
      <c r="A85" s="28" t="str">
        <f t="shared" si="9"/>
        <v/>
      </c>
      <c r="B85" s="91"/>
      <c r="C85" s="92"/>
      <c r="D85" s="93"/>
      <c r="E85" s="92"/>
      <c r="F85" s="113"/>
      <c r="G85" s="121"/>
      <c r="H85" s="126"/>
      <c r="I85" s="129"/>
      <c r="J85" s="94"/>
      <c r="K85" s="95"/>
      <c r="L85" s="17" t="str">
        <f>IF(T85="X","",IF(J85="","",IF(V85=1,"",J85)))</f>
        <v/>
      </c>
      <c r="M85" s="17" t="str">
        <f>IF(T85="X","",IF(K85="","",IF(V85=1,"",K85)))</f>
        <v/>
      </c>
      <c r="N85" s="18" t="str">
        <f>IF(V85=1,"",IF(J85="","",IF(K85="","",K85-J85)))</f>
        <v/>
      </c>
      <c r="O85" s="31" t="str">
        <f t="shared" si="5"/>
        <v/>
      </c>
      <c r="P85" s="102"/>
      <c r="Q85" s="24" t="str">
        <f>IF(P85="","",IF(T85="X","",P85))</f>
        <v/>
      </c>
      <c r="R85" s="18" t="str">
        <f>IF(P85="","",VLOOKUP(P85,Données!$A$2:$B$16,2,FALSE))</f>
        <v/>
      </c>
      <c r="S85" s="24" t="str">
        <f ca="1">IF(T85="X","",IF(V85=1,"",IF(J85&gt;TODAY(),1,"")))</f>
        <v/>
      </c>
      <c r="T85" s="105"/>
      <c r="U85" s="18" t="str">
        <f ca="1">IF(T85="X","",IF(J85="","",IF(V85=1,"",IF(TODAY()&gt;=J85,1,""))))</f>
        <v/>
      </c>
      <c r="V85" s="31" t="str">
        <f t="shared" si="6"/>
        <v/>
      </c>
      <c r="W85" s="34" t="str">
        <f>IF(P85="","",VLOOKUP(P85,Données!$A$2:$C$16,3,FALSE))</f>
        <v/>
      </c>
      <c r="X85" s="19" t="str">
        <f>IF(N85="","",IF(P85="","",IF(W85="","",W85*N85)))</f>
        <v/>
      </c>
      <c r="Y85" s="108"/>
      <c r="Z85" s="62" t="str">
        <f t="shared" si="7"/>
        <v/>
      </c>
      <c r="AA85" s="26" t="str">
        <f t="shared" si="8"/>
        <v/>
      </c>
      <c r="AB85" s="105"/>
      <c r="AC85" s="111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</row>
    <row r="86" spans="1:68" x14ac:dyDescent="0.25">
      <c r="A86" s="28" t="str">
        <f t="shared" si="9"/>
        <v/>
      </c>
      <c r="B86" s="91"/>
      <c r="C86" s="92"/>
      <c r="D86" s="93"/>
      <c r="E86" s="92"/>
      <c r="F86" s="113"/>
      <c r="G86" s="121"/>
      <c r="H86" s="126"/>
      <c r="I86" s="129"/>
      <c r="J86" s="94"/>
      <c r="K86" s="95"/>
      <c r="L86" s="17" t="str">
        <f>IF(T86="X","",IF(J86="","",IF(V86=1,"",J86)))</f>
        <v/>
      </c>
      <c r="M86" s="17" t="str">
        <f>IF(T86="X","",IF(K86="","",IF(V86=1,"",K86)))</f>
        <v/>
      </c>
      <c r="N86" s="18" t="str">
        <f>IF(V86=1,"",IF(J86="","",IF(K86="","",K86-J86)))</f>
        <v/>
      </c>
      <c r="O86" s="31" t="str">
        <f t="shared" si="5"/>
        <v/>
      </c>
      <c r="P86" s="102"/>
      <c r="Q86" s="24" t="str">
        <f>IF(P86="","",IF(T86="X","",P86))</f>
        <v/>
      </c>
      <c r="R86" s="18" t="str">
        <f>IF(P86="","",VLOOKUP(P86,Données!$A$2:$B$16,2,FALSE))</f>
        <v/>
      </c>
      <c r="S86" s="24" t="str">
        <f ca="1">IF(T86="X","",IF(V86=1,"",IF(J86&gt;TODAY(),1,"")))</f>
        <v/>
      </c>
      <c r="T86" s="105"/>
      <c r="U86" s="18" t="str">
        <f ca="1">IF(T86="X","",IF(J86="","",IF(V86=1,"",IF(TODAY()&gt;=J86,1,""))))</f>
        <v/>
      </c>
      <c r="V86" s="31" t="str">
        <f t="shared" si="6"/>
        <v/>
      </c>
      <c r="W86" s="34" t="str">
        <f>IF(P86="","",VLOOKUP(P86,Données!$A$2:$C$16,3,FALSE))</f>
        <v/>
      </c>
      <c r="X86" s="19" t="str">
        <f>IF(N86="","",IF(P86="","",IF(W86="","",W86*N86)))</f>
        <v/>
      </c>
      <c r="Y86" s="108"/>
      <c r="Z86" s="62" t="str">
        <f t="shared" si="7"/>
        <v/>
      </c>
      <c r="AA86" s="26" t="str">
        <f t="shared" si="8"/>
        <v/>
      </c>
      <c r="AB86" s="105"/>
      <c r="AC86" s="111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</row>
    <row r="87" spans="1:68" x14ac:dyDescent="0.25">
      <c r="A87" s="28" t="str">
        <f t="shared" si="9"/>
        <v/>
      </c>
      <c r="B87" s="91"/>
      <c r="C87" s="92"/>
      <c r="D87" s="93"/>
      <c r="E87" s="92"/>
      <c r="F87" s="113"/>
      <c r="G87" s="121"/>
      <c r="H87" s="126"/>
      <c r="I87" s="129"/>
      <c r="J87" s="94"/>
      <c r="K87" s="95"/>
      <c r="L87" s="17" t="str">
        <f>IF(T87="X","",IF(J87="","",IF(V87=1,"",J87)))</f>
        <v/>
      </c>
      <c r="M87" s="17" t="str">
        <f>IF(T87="X","",IF(K87="","",IF(V87=1,"",K87)))</f>
        <v/>
      </c>
      <c r="N87" s="18" t="str">
        <f>IF(V87=1,"",IF(J87="","",IF(K87="","",K87-J87)))</f>
        <v/>
      </c>
      <c r="O87" s="31" t="str">
        <f t="shared" si="5"/>
        <v/>
      </c>
      <c r="P87" s="102"/>
      <c r="Q87" s="24" t="str">
        <f>IF(P87="","",IF(T87="X","",P87))</f>
        <v/>
      </c>
      <c r="R87" s="18" t="str">
        <f>IF(P87="","",VLOOKUP(P87,Données!$A$2:$B$16,2,FALSE))</f>
        <v/>
      </c>
      <c r="S87" s="24" t="str">
        <f ca="1">IF(T87="X","",IF(V87=1,"",IF(J87&gt;TODAY(),1,"")))</f>
        <v/>
      </c>
      <c r="T87" s="105"/>
      <c r="U87" s="18" t="str">
        <f ca="1">IF(T87="X","",IF(J87="","",IF(V87=1,"",IF(TODAY()&gt;=J87,1,""))))</f>
        <v/>
      </c>
      <c r="V87" s="31" t="str">
        <f t="shared" si="6"/>
        <v/>
      </c>
      <c r="W87" s="34" t="str">
        <f>IF(P87="","",VLOOKUP(P87,Données!$A$2:$C$16,3,FALSE))</f>
        <v/>
      </c>
      <c r="X87" s="19" t="str">
        <f>IF(N87="","",IF(P87="","",IF(W87="","",W87*N87)))</f>
        <v/>
      </c>
      <c r="Y87" s="108"/>
      <c r="Z87" s="62" t="str">
        <f t="shared" si="7"/>
        <v/>
      </c>
      <c r="AA87" s="26" t="str">
        <f t="shared" si="8"/>
        <v/>
      </c>
      <c r="AB87" s="105"/>
      <c r="AC87" s="111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</row>
    <row r="88" spans="1:68" x14ac:dyDescent="0.25">
      <c r="A88" s="28" t="str">
        <f t="shared" si="9"/>
        <v/>
      </c>
      <c r="B88" s="91"/>
      <c r="C88" s="92"/>
      <c r="D88" s="93"/>
      <c r="E88" s="92"/>
      <c r="F88" s="113"/>
      <c r="G88" s="121"/>
      <c r="H88" s="126"/>
      <c r="I88" s="129"/>
      <c r="J88" s="94"/>
      <c r="K88" s="95"/>
      <c r="L88" s="17" t="str">
        <f>IF(T88="X","",IF(J88="","",IF(V88=1,"",J88)))</f>
        <v/>
      </c>
      <c r="M88" s="17" t="str">
        <f>IF(T88="X","",IF(K88="","",IF(V88=1,"",K88)))</f>
        <v/>
      </c>
      <c r="N88" s="18" t="str">
        <f>IF(V88=1,"",IF(J88="","",IF(K88="","",K88-J88)))</f>
        <v/>
      </c>
      <c r="O88" s="31" t="str">
        <f t="shared" si="5"/>
        <v/>
      </c>
      <c r="P88" s="102"/>
      <c r="Q88" s="24" t="str">
        <f>IF(P88="","",IF(T88="X","",P88))</f>
        <v/>
      </c>
      <c r="R88" s="18" t="str">
        <f>IF(P88="","",VLOOKUP(P88,Données!$A$2:$B$16,2,FALSE))</f>
        <v/>
      </c>
      <c r="S88" s="24" t="str">
        <f ca="1">IF(T88="X","",IF(V88=1,"",IF(J88&gt;TODAY(),1,"")))</f>
        <v/>
      </c>
      <c r="T88" s="105"/>
      <c r="U88" s="18" t="str">
        <f ca="1">IF(T88="X","",IF(J88="","",IF(V88=1,"",IF(TODAY()&gt;=J88,1,""))))</f>
        <v/>
      </c>
      <c r="V88" s="31" t="str">
        <f t="shared" si="6"/>
        <v/>
      </c>
      <c r="W88" s="34" t="str">
        <f>IF(P88="","",VLOOKUP(P88,Données!$A$2:$C$16,3,FALSE))</f>
        <v/>
      </c>
      <c r="X88" s="19" t="str">
        <f>IF(N88="","",IF(P88="","",IF(W88="","",W88*N88)))</f>
        <v/>
      </c>
      <c r="Y88" s="108"/>
      <c r="Z88" s="62" t="str">
        <f t="shared" si="7"/>
        <v/>
      </c>
      <c r="AA88" s="26" t="str">
        <f t="shared" si="8"/>
        <v/>
      </c>
      <c r="AB88" s="105"/>
      <c r="AC88" s="111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</row>
    <row r="89" spans="1:68" x14ac:dyDescent="0.25">
      <c r="A89" s="28" t="str">
        <f t="shared" si="9"/>
        <v/>
      </c>
      <c r="B89" s="91"/>
      <c r="C89" s="92"/>
      <c r="D89" s="93"/>
      <c r="E89" s="92"/>
      <c r="F89" s="113"/>
      <c r="G89" s="121"/>
      <c r="H89" s="126"/>
      <c r="I89" s="129"/>
      <c r="J89" s="94"/>
      <c r="K89" s="95"/>
      <c r="L89" s="17" t="str">
        <f>IF(T89="X","",IF(J89="","",IF(V89=1,"",J89)))</f>
        <v/>
      </c>
      <c r="M89" s="17" t="str">
        <f>IF(T89="X","",IF(K89="","",IF(V89=1,"",K89)))</f>
        <v/>
      </c>
      <c r="N89" s="18" t="str">
        <f>IF(V89=1,"",IF(J89="","",IF(K89="","",K89-J89)))</f>
        <v/>
      </c>
      <c r="O89" s="31" t="str">
        <f t="shared" si="5"/>
        <v/>
      </c>
      <c r="P89" s="102"/>
      <c r="Q89" s="24" t="str">
        <f>IF(P89="","",IF(T89="X","",P89))</f>
        <v/>
      </c>
      <c r="R89" s="18" t="str">
        <f>IF(P89="","",VLOOKUP(P89,Données!$A$2:$B$16,2,FALSE))</f>
        <v/>
      </c>
      <c r="S89" s="24" t="str">
        <f ca="1">IF(T89="X","",IF(V89=1,"",IF(J89&gt;TODAY(),1,"")))</f>
        <v/>
      </c>
      <c r="T89" s="105"/>
      <c r="U89" s="18" t="str">
        <f ca="1">IF(T89="X","",IF(J89="","",IF(V89=1,"",IF(TODAY()&gt;=J89,1,""))))</f>
        <v/>
      </c>
      <c r="V89" s="31" t="str">
        <f t="shared" si="6"/>
        <v/>
      </c>
      <c r="W89" s="34" t="str">
        <f>IF(P89="","",VLOOKUP(P89,Données!$A$2:$C$16,3,FALSE))</f>
        <v/>
      </c>
      <c r="X89" s="19" t="str">
        <f>IF(N89="","",IF(P89="","",IF(W89="","",W89*N89)))</f>
        <v/>
      </c>
      <c r="Y89" s="108"/>
      <c r="Z89" s="62" t="str">
        <f t="shared" si="7"/>
        <v/>
      </c>
      <c r="AA89" s="26" t="str">
        <f t="shared" si="8"/>
        <v/>
      </c>
      <c r="AB89" s="105"/>
      <c r="AC89" s="111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</row>
    <row r="90" spans="1:68" x14ac:dyDescent="0.25">
      <c r="A90" s="28" t="str">
        <f t="shared" si="9"/>
        <v/>
      </c>
      <c r="B90" s="91"/>
      <c r="C90" s="92"/>
      <c r="D90" s="93"/>
      <c r="E90" s="92"/>
      <c r="F90" s="113"/>
      <c r="G90" s="121"/>
      <c r="H90" s="126"/>
      <c r="I90" s="129"/>
      <c r="J90" s="94"/>
      <c r="K90" s="95"/>
      <c r="L90" s="17" t="str">
        <f>IF(T90="X","",IF(J90="","",IF(V90=1,"",J90)))</f>
        <v/>
      </c>
      <c r="M90" s="17" t="str">
        <f>IF(T90="X","",IF(K90="","",IF(V90=1,"",K90)))</f>
        <v/>
      </c>
      <c r="N90" s="18" t="str">
        <f>IF(V90=1,"",IF(J90="","",IF(K90="","",K90-J90)))</f>
        <v/>
      </c>
      <c r="O90" s="31" t="str">
        <f t="shared" si="5"/>
        <v/>
      </c>
      <c r="P90" s="102"/>
      <c r="Q90" s="24" t="str">
        <f>IF(P90="","",IF(T90="X","",P90))</f>
        <v/>
      </c>
      <c r="R90" s="18" t="str">
        <f>IF(P90="","",VLOOKUP(P90,Données!$A$2:$B$16,2,FALSE))</f>
        <v/>
      </c>
      <c r="S90" s="24" t="str">
        <f ca="1">IF(T90="X","",IF(V90=1,"",IF(J90&gt;TODAY(),1,"")))</f>
        <v/>
      </c>
      <c r="T90" s="105"/>
      <c r="U90" s="18" t="str">
        <f ca="1">IF(T90="X","",IF(J90="","",IF(V90=1,"",IF(TODAY()&gt;=J90,1,""))))</f>
        <v/>
      </c>
      <c r="V90" s="31" t="str">
        <f t="shared" si="6"/>
        <v/>
      </c>
      <c r="W90" s="34" t="str">
        <f>IF(P90="","",VLOOKUP(P90,Données!$A$2:$C$16,3,FALSE))</f>
        <v/>
      </c>
      <c r="X90" s="19" t="str">
        <f>IF(N90="","",IF(P90="","",IF(W90="","",W90*N90)))</f>
        <v/>
      </c>
      <c r="Y90" s="108"/>
      <c r="Z90" s="62" t="str">
        <f t="shared" si="7"/>
        <v/>
      </c>
      <c r="AA90" s="26" t="str">
        <f t="shared" si="8"/>
        <v/>
      </c>
      <c r="AB90" s="105"/>
      <c r="AC90" s="111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</row>
    <row r="91" spans="1:68" x14ac:dyDescent="0.25">
      <c r="A91" s="28" t="str">
        <f t="shared" si="9"/>
        <v/>
      </c>
      <c r="B91" s="91"/>
      <c r="C91" s="92"/>
      <c r="D91" s="93"/>
      <c r="E91" s="92"/>
      <c r="F91" s="113"/>
      <c r="G91" s="121"/>
      <c r="H91" s="126"/>
      <c r="I91" s="129"/>
      <c r="J91" s="94"/>
      <c r="K91" s="95"/>
      <c r="L91" s="17" t="str">
        <f>IF(T91="X","",IF(J91="","",IF(V91=1,"",J91)))</f>
        <v/>
      </c>
      <c r="M91" s="17" t="str">
        <f>IF(T91="X","",IF(K91="","",IF(V91=1,"",K91)))</f>
        <v/>
      </c>
      <c r="N91" s="18" t="str">
        <f>IF(V91=1,"",IF(J91="","",IF(K91="","",K91-J91)))</f>
        <v/>
      </c>
      <c r="O91" s="31" t="str">
        <f t="shared" si="5"/>
        <v/>
      </c>
      <c r="P91" s="102"/>
      <c r="Q91" s="24" t="str">
        <f>IF(P91="","",IF(T91="X","",P91))</f>
        <v/>
      </c>
      <c r="R91" s="18" t="str">
        <f>IF(P91="","",VLOOKUP(P91,Données!$A$2:$B$16,2,FALSE))</f>
        <v/>
      </c>
      <c r="S91" s="24" t="str">
        <f ca="1">IF(T91="X","",IF(V91=1,"",IF(J91&gt;TODAY(),1,"")))</f>
        <v/>
      </c>
      <c r="T91" s="105"/>
      <c r="U91" s="18" t="str">
        <f ca="1">IF(T91="X","",IF(J91="","",IF(V91=1,"",IF(TODAY()&gt;=J91,1,""))))</f>
        <v/>
      </c>
      <c r="V91" s="31" t="str">
        <f t="shared" si="6"/>
        <v/>
      </c>
      <c r="W91" s="34" t="str">
        <f>IF(P91="","",VLOOKUP(P91,Données!$A$2:$C$16,3,FALSE))</f>
        <v/>
      </c>
      <c r="X91" s="19" t="str">
        <f>IF(N91="","",IF(P91="","",IF(W91="","",W91*N91)))</f>
        <v/>
      </c>
      <c r="Y91" s="108"/>
      <c r="Z91" s="62" t="str">
        <f t="shared" si="7"/>
        <v/>
      </c>
      <c r="AA91" s="26" t="str">
        <f t="shared" si="8"/>
        <v/>
      </c>
      <c r="AB91" s="105"/>
      <c r="AC91" s="111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</row>
    <row r="92" spans="1:68" x14ac:dyDescent="0.25">
      <c r="A92" s="28" t="str">
        <f t="shared" si="9"/>
        <v/>
      </c>
      <c r="B92" s="91"/>
      <c r="C92" s="92"/>
      <c r="D92" s="93"/>
      <c r="E92" s="92"/>
      <c r="F92" s="113"/>
      <c r="G92" s="121"/>
      <c r="H92" s="126"/>
      <c r="I92" s="129"/>
      <c r="J92" s="94"/>
      <c r="K92" s="95"/>
      <c r="L92" s="17" t="str">
        <f>IF(T92="X","",IF(J92="","",IF(V92=1,"",J92)))</f>
        <v/>
      </c>
      <c r="M92" s="17" t="str">
        <f>IF(T92="X","",IF(K92="","",IF(V92=1,"",K92)))</f>
        <v/>
      </c>
      <c r="N92" s="18" t="str">
        <f>IF(V92=1,"",IF(J92="","",IF(K92="","",K92-J92)))</f>
        <v/>
      </c>
      <c r="O92" s="31" t="str">
        <f t="shared" si="5"/>
        <v/>
      </c>
      <c r="P92" s="102"/>
      <c r="Q92" s="24" t="str">
        <f>IF(P92="","",IF(T92="X","",P92))</f>
        <v/>
      </c>
      <c r="R92" s="18" t="str">
        <f>IF(P92="","",VLOOKUP(P92,Données!$A$2:$B$16,2,FALSE))</f>
        <v/>
      </c>
      <c r="S92" s="24" t="str">
        <f ca="1">IF(T92="X","",IF(V92=1,"",IF(J92&gt;TODAY(),1,"")))</f>
        <v/>
      </c>
      <c r="T92" s="105"/>
      <c r="U92" s="18" t="str">
        <f ca="1">IF(T92="X","",IF(J92="","",IF(V92=1,"",IF(TODAY()&gt;=J92,1,""))))</f>
        <v/>
      </c>
      <c r="V92" s="31" t="str">
        <f t="shared" si="6"/>
        <v/>
      </c>
      <c r="W92" s="34" t="str">
        <f>IF(P92="","",VLOOKUP(P92,Données!$A$2:$C$16,3,FALSE))</f>
        <v/>
      </c>
      <c r="X92" s="19" t="str">
        <f>IF(N92="","",IF(P92="","",IF(W92="","",W92*N92)))</f>
        <v/>
      </c>
      <c r="Y92" s="108"/>
      <c r="Z92" s="62" t="str">
        <f t="shared" si="7"/>
        <v/>
      </c>
      <c r="AA92" s="26" t="str">
        <f t="shared" si="8"/>
        <v/>
      </c>
      <c r="AB92" s="105"/>
      <c r="AC92" s="111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</row>
    <row r="93" spans="1:68" x14ac:dyDescent="0.25">
      <c r="A93" s="28" t="str">
        <f t="shared" si="9"/>
        <v/>
      </c>
      <c r="B93" s="91"/>
      <c r="C93" s="92"/>
      <c r="D93" s="93"/>
      <c r="E93" s="92"/>
      <c r="F93" s="113"/>
      <c r="G93" s="121"/>
      <c r="H93" s="126"/>
      <c r="I93" s="129"/>
      <c r="J93" s="94"/>
      <c r="K93" s="95"/>
      <c r="L93" s="17" t="str">
        <f>IF(T93="X","",IF(J93="","",IF(V93=1,"",J93)))</f>
        <v/>
      </c>
      <c r="M93" s="17" t="str">
        <f>IF(T93="X","",IF(K93="","",IF(V93=1,"",K93)))</f>
        <v/>
      </c>
      <c r="N93" s="18" t="str">
        <f>IF(V93=1,"",IF(J93="","",IF(K93="","",K93-J93)))</f>
        <v/>
      </c>
      <c r="O93" s="31" t="str">
        <f t="shared" si="5"/>
        <v/>
      </c>
      <c r="P93" s="102"/>
      <c r="Q93" s="24" t="str">
        <f>IF(P93="","",IF(T93="X","",P93))</f>
        <v/>
      </c>
      <c r="R93" s="18" t="str">
        <f>IF(P93="","",VLOOKUP(P93,Données!$A$2:$B$16,2,FALSE))</f>
        <v/>
      </c>
      <c r="S93" s="24" t="str">
        <f ca="1">IF(T93="X","",IF(V93=1,"",IF(J93&gt;TODAY(),1,"")))</f>
        <v/>
      </c>
      <c r="T93" s="105"/>
      <c r="U93" s="18" t="str">
        <f ca="1">IF(T93="X","",IF(J93="","",IF(V93=1,"",IF(TODAY()&gt;=J93,1,""))))</f>
        <v/>
      </c>
      <c r="V93" s="31" t="str">
        <f t="shared" si="6"/>
        <v/>
      </c>
      <c r="W93" s="34" t="str">
        <f>IF(P93="","",VLOOKUP(P93,Données!$A$2:$C$16,3,FALSE))</f>
        <v/>
      </c>
      <c r="X93" s="19" t="str">
        <f>IF(N93="","",IF(P93="","",IF(W93="","",W93*N93)))</f>
        <v/>
      </c>
      <c r="Y93" s="108"/>
      <c r="Z93" s="62" t="str">
        <f t="shared" si="7"/>
        <v/>
      </c>
      <c r="AA93" s="26" t="str">
        <f t="shared" si="8"/>
        <v/>
      </c>
      <c r="AB93" s="105"/>
      <c r="AC93" s="111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</row>
    <row r="94" spans="1:68" x14ac:dyDescent="0.25">
      <c r="A94" s="28" t="str">
        <f t="shared" si="9"/>
        <v/>
      </c>
      <c r="B94" s="91"/>
      <c r="C94" s="92"/>
      <c r="D94" s="93"/>
      <c r="E94" s="92"/>
      <c r="F94" s="113"/>
      <c r="G94" s="121"/>
      <c r="H94" s="126"/>
      <c r="I94" s="129"/>
      <c r="J94" s="94"/>
      <c r="K94" s="95"/>
      <c r="L94" s="17" t="str">
        <f>IF(T94="X","",IF(J94="","",IF(V94=1,"",J94)))</f>
        <v/>
      </c>
      <c r="M94" s="17" t="str">
        <f>IF(T94="X","",IF(K94="","",IF(V94=1,"",K94)))</f>
        <v/>
      </c>
      <c r="N94" s="18" t="str">
        <f>IF(V94=1,"",IF(J94="","",IF(K94="","",K94-J94)))</f>
        <v/>
      </c>
      <c r="O94" s="31" t="str">
        <f t="shared" si="5"/>
        <v/>
      </c>
      <c r="P94" s="102"/>
      <c r="Q94" s="24" t="str">
        <f>IF(P94="","",IF(T94="X","",P94))</f>
        <v/>
      </c>
      <c r="R94" s="18" t="str">
        <f>IF(P94="","",VLOOKUP(P94,Données!$A$2:$B$16,2,FALSE))</f>
        <v/>
      </c>
      <c r="S94" s="24" t="str">
        <f ca="1">IF(T94="X","",IF(V94=1,"",IF(J94&gt;TODAY(),1,"")))</f>
        <v/>
      </c>
      <c r="T94" s="105"/>
      <c r="U94" s="18" t="str">
        <f ca="1">IF(T94="X","",IF(J94="","",IF(V94=1,"",IF(TODAY()&gt;=J94,1,""))))</f>
        <v/>
      </c>
      <c r="V94" s="31" t="str">
        <f t="shared" si="6"/>
        <v/>
      </c>
      <c r="W94" s="34" t="str">
        <f>IF(P94="","",VLOOKUP(P94,Données!$A$2:$C$16,3,FALSE))</f>
        <v/>
      </c>
      <c r="X94" s="19" t="str">
        <f>IF(N94="","",IF(P94="","",IF(W94="","",W94*N94)))</f>
        <v/>
      </c>
      <c r="Y94" s="108"/>
      <c r="Z94" s="62" t="str">
        <f t="shared" si="7"/>
        <v/>
      </c>
      <c r="AA94" s="26" t="str">
        <f t="shared" si="8"/>
        <v/>
      </c>
      <c r="AB94" s="105"/>
      <c r="AC94" s="111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</row>
    <row r="95" spans="1:68" x14ac:dyDescent="0.25">
      <c r="A95" s="28" t="str">
        <f t="shared" si="9"/>
        <v/>
      </c>
      <c r="B95" s="91"/>
      <c r="C95" s="92"/>
      <c r="D95" s="93"/>
      <c r="E95" s="92"/>
      <c r="F95" s="113"/>
      <c r="G95" s="121"/>
      <c r="H95" s="126"/>
      <c r="I95" s="129"/>
      <c r="J95" s="94"/>
      <c r="K95" s="95"/>
      <c r="L95" s="17" t="str">
        <f>IF(T95="X","",IF(J95="","",IF(V95=1,"",J95)))</f>
        <v/>
      </c>
      <c r="M95" s="17" t="str">
        <f>IF(T95="X","",IF(K95="","",IF(V95=1,"",K95)))</f>
        <v/>
      </c>
      <c r="N95" s="18" t="str">
        <f>IF(V95=1,"",IF(J95="","",IF(K95="","",K95-J95)))</f>
        <v/>
      </c>
      <c r="O95" s="31" t="str">
        <f t="shared" si="5"/>
        <v/>
      </c>
      <c r="P95" s="102"/>
      <c r="Q95" s="24" t="str">
        <f>IF(P95="","",IF(T95="X","",P95))</f>
        <v/>
      </c>
      <c r="R95" s="18" t="str">
        <f>IF(P95="","",VLOOKUP(P95,Données!$A$2:$B$16,2,FALSE))</f>
        <v/>
      </c>
      <c r="S95" s="24" t="str">
        <f ca="1">IF(T95="X","",IF(V95=1,"",IF(J95&gt;TODAY(),1,"")))</f>
        <v/>
      </c>
      <c r="T95" s="105"/>
      <c r="U95" s="18" t="str">
        <f ca="1">IF(T95="X","",IF(J95="","",IF(V95=1,"",IF(TODAY()&gt;=J95,1,""))))</f>
        <v/>
      </c>
      <c r="V95" s="31" t="str">
        <f t="shared" si="6"/>
        <v/>
      </c>
      <c r="W95" s="34" t="str">
        <f>IF(P95="","",VLOOKUP(P95,Données!$A$2:$C$16,3,FALSE))</f>
        <v/>
      </c>
      <c r="X95" s="19" t="str">
        <f>IF(N95="","",IF(P95="","",IF(W95="","",W95*N95)))</f>
        <v/>
      </c>
      <c r="Y95" s="108"/>
      <c r="Z95" s="62" t="str">
        <f t="shared" si="7"/>
        <v/>
      </c>
      <c r="AA95" s="26" t="str">
        <f t="shared" si="8"/>
        <v/>
      </c>
      <c r="AB95" s="105"/>
      <c r="AC95" s="111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</row>
    <row r="96" spans="1:68" x14ac:dyDescent="0.25">
      <c r="A96" s="28" t="str">
        <f t="shared" si="9"/>
        <v/>
      </c>
      <c r="B96" s="91"/>
      <c r="C96" s="92"/>
      <c r="D96" s="93"/>
      <c r="E96" s="92"/>
      <c r="F96" s="113"/>
      <c r="G96" s="121"/>
      <c r="H96" s="126"/>
      <c r="I96" s="129"/>
      <c r="J96" s="94"/>
      <c r="K96" s="95"/>
      <c r="L96" s="17" t="str">
        <f>IF(T96="X","",IF(J96="","",IF(V96=1,"",J96)))</f>
        <v/>
      </c>
      <c r="M96" s="17" t="str">
        <f>IF(T96="X","",IF(K96="","",IF(V96=1,"",K96)))</f>
        <v/>
      </c>
      <c r="N96" s="18" t="str">
        <f>IF(V96=1,"",IF(J96="","",IF(K96="","",K96-J96)))</f>
        <v/>
      </c>
      <c r="O96" s="31" t="str">
        <f t="shared" si="5"/>
        <v/>
      </c>
      <c r="P96" s="102"/>
      <c r="Q96" s="24" t="str">
        <f>IF(P96="","",IF(T96="X","",P96))</f>
        <v/>
      </c>
      <c r="R96" s="18" t="str">
        <f>IF(P96="","",VLOOKUP(P96,Données!$A$2:$B$16,2,FALSE))</f>
        <v/>
      </c>
      <c r="S96" s="24" t="str">
        <f ca="1">IF(T96="X","",IF(V96=1,"",IF(J96&gt;TODAY(),1,"")))</f>
        <v/>
      </c>
      <c r="T96" s="105"/>
      <c r="U96" s="18" t="str">
        <f ca="1">IF(T96="X","",IF(J96="","",IF(V96=1,"",IF(TODAY()&gt;=J96,1,""))))</f>
        <v/>
      </c>
      <c r="V96" s="31" t="str">
        <f t="shared" si="6"/>
        <v/>
      </c>
      <c r="W96" s="34" t="str">
        <f>IF(P96="","",VLOOKUP(P96,Données!$A$2:$C$16,3,FALSE))</f>
        <v/>
      </c>
      <c r="X96" s="19" t="str">
        <f>IF(N96="","",IF(P96="","",IF(W96="","",W96*N96)))</f>
        <v/>
      </c>
      <c r="Y96" s="108"/>
      <c r="Z96" s="62" t="str">
        <f t="shared" si="7"/>
        <v/>
      </c>
      <c r="AA96" s="26" t="str">
        <f t="shared" si="8"/>
        <v/>
      </c>
      <c r="AB96" s="105"/>
      <c r="AC96" s="111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</row>
    <row r="97" spans="1:68" x14ac:dyDescent="0.25">
      <c r="A97" s="28" t="str">
        <f t="shared" si="9"/>
        <v/>
      </c>
      <c r="B97" s="91"/>
      <c r="C97" s="92"/>
      <c r="D97" s="93"/>
      <c r="E97" s="92"/>
      <c r="F97" s="113"/>
      <c r="G97" s="121"/>
      <c r="H97" s="126"/>
      <c r="I97" s="129"/>
      <c r="J97" s="94"/>
      <c r="K97" s="95"/>
      <c r="L97" s="17" t="str">
        <f>IF(T97="X","",IF(J97="","",IF(V97=1,"",J97)))</f>
        <v/>
      </c>
      <c r="M97" s="17" t="str">
        <f>IF(T97="X","",IF(K97="","",IF(V97=1,"",K97)))</f>
        <v/>
      </c>
      <c r="N97" s="18" t="str">
        <f>IF(V97=1,"",IF(J97="","",IF(K97="","",K97-J97)))</f>
        <v/>
      </c>
      <c r="O97" s="31" t="str">
        <f t="shared" si="5"/>
        <v/>
      </c>
      <c r="P97" s="102"/>
      <c r="Q97" s="24" t="str">
        <f>IF(P97="","",IF(T97="X","",P97))</f>
        <v/>
      </c>
      <c r="R97" s="18" t="str">
        <f>IF(P97="","",VLOOKUP(P97,Données!$A$2:$B$16,2,FALSE))</f>
        <v/>
      </c>
      <c r="S97" s="24" t="str">
        <f ca="1">IF(T97="X","",IF(V97=1,"",IF(J97&gt;TODAY(),1,"")))</f>
        <v/>
      </c>
      <c r="T97" s="105"/>
      <c r="U97" s="18" t="str">
        <f ca="1">IF(T97="X","",IF(J97="","",IF(V97=1,"",IF(TODAY()&gt;=J97,1,""))))</f>
        <v/>
      </c>
      <c r="V97" s="31" t="str">
        <f t="shared" si="6"/>
        <v/>
      </c>
      <c r="W97" s="34" t="str">
        <f>IF(P97="","",VLOOKUP(P97,Données!$A$2:$C$16,3,FALSE))</f>
        <v/>
      </c>
      <c r="X97" s="19" t="str">
        <f>IF(N97="","",IF(P97="","",IF(W97="","",W97*N97)))</f>
        <v/>
      </c>
      <c r="Y97" s="108"/>
      <c r="Z97" s="62" t="str">
        <f t="shared" si="7"/>
        <v/>
      </c>
      <c r="AA97" s="26" t="str">
        <f t="shared" si="8"/>
        <v/>
      </c>
      <c r="AB97" s="105"/>
      <c r="AC97" s="111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</row>
    <row r="98" spans="1:68" x14ac:dyDescent="0.25">
      <c r="A98" s="28" t="str">
        <f t="shared" si="9"/>
        <v/>
      </c>
      <c r="B98" s="91"/>
      <c r="C98" s="92"/>
      <c r="D98" s="93"/>
      <c r="E98" s="92"/>
      <c r="F98" s="113"/>
      <c r="G98" s="121"/>
      <c r="H98" s="126"/>
      <c r="I98" s="129"/>
      <c r="J98" s="94"/>
      <c r="K98" s="95"/>
      <c r="L98" s="17" t="str">
        <f>IF(T98="X","",IF(J98="","",IF(V98=1,"",J98)))</f>
        <v/>
      </c>
      <c r="M98" s="17" t="str">
        <f>IF(T98="X","",IF(K98="","",IF(V98=1,"",K98)))</f>
        <v/>
      </c>
      <c r="N98" s="18" t="str">
        <f>IF(V98=1,"",IF(J98="","",IF(K98="","",K98-J98)))</f>
        <v/>
      </c>
      <c r="O98" s="31" t="str">
        <f t="shared" si="5"/>
        <v/>
      </c>
      <c r="P98" s="102"/>
      <c r="Q98" s="24" t="str">
        <f>IF(P98="","",IF(T98="X","",P98))</f>
        <v/>
      </c>
      <c r="R98" s="18" t="str">
        <f>IF(P98="","",VLOOKUP(P98,Données!$A$2:$B$16,2,FALSE))</f>
        <v/>
      </c>
      <c r="S98" s="24" t="str">
        <f ca="1">IF(T98="X","",IF(V98=1,"",IF(J98&gt;TODAY(),1,"")))</f>
        <v/>
      </c>
      <c r="T98" s="105"/>
      <c r="U98" s="18" t="str">
        <f ca="1">IF(T98="X","",IF(J98="","",IF(V98=1,"",IF(TODAY()&gt;=J98,1,""))))</f>
        <v/>
      </c>
      <c r="V98" s="31" t="str">
        <f t="shared" si="6"/>
        <v/>
      </c>
      <c r="W98" s="34" t="str">
        <f>IF(P98="","",VLOOKUP(P98,Données!$A$2:$C$16,3,FALSE))</f>
        <v/>
      </c>
      <c r="X98" s="19" t="str">
        <f>IF(N98="","",IF(P98="","",IF(W98="","",W98*N98)))</f>
        <v/>
      </c>
      <c r="Y98" s="108"/>
      <c r="Z98" s="62" t="str">
        <f t="shared" si="7"/>
        <v/>
      </c>
      <c r="AA98" s="26" t="str">
        <f t="shared" si="8"/>
        <v/>
      </c>
      <c r="AB98" s="105"/>
      <c r="AC98" s="111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</row>
    <row r="99" spans="1:68" x14ac:dyDescent="0.25">
      <c r="A99" s="28" t="str">
        <f t="shared" si="9"/>
        <v/>
      </c>
      <c r="B99" s="91"/>
      <c r="C99" s="92"/>
      <c r="D99" s="93"/>
      <c r="E99" s="92"/>
      <c r="F99" s="113"/>
      <c r="G99" s="121"/>
      <c r="H99" s="126"/>
      <c r="I99" s="129"/>
      <c r="J99" s="94"/>
      <c r="K99" s="95"/>
      <c r="L99" s="17" t="str">
        <f>IF(T99="X","",IF(J99="","",IF(V99=1,"",J99)))</f>
        <v/>
      </c>
      <c r="M99" s="17" t="str">
        <f>IF(T99="X","",IF(K99="","",IF(V99=1,"",K99)))</f>
        <v/>
      </c>
      <c r="N99" s="18" t="str">
        <f>IF(V99=1,"",IF(J99="","",IF(K99="","",K99-J99)))</f>
        <v/>
      </c>
      <c r="O99" s="31" t="str">
        <f t="shared" si="5"/>
        <v/>
      </c>
      <c r="P99" s="102"/>
      <c r="Q99" s="24" t="str">
        <f>IF(P99="","",IF(T99="X","",P99))</f>
        <v/>
      </c>
      <c r="R99" s="18" t="str">
        <f>IF(P99="","",VLOOKUP(P99,Données!$A$2:$B$16,2,FALSE))</f>
        <v/>
      </c>
      <c r="S99" s="24" t="str">
        <f ca="1">IF(T99="X","",IF(V99=1,"",IF(J99&gt;TODAY(),1,"")))</f>
        <v/>
      </c>
      <c r="T99" s="105"/>
      <c r="U99" s="18" t="str">
        <f ca="1">IF(T99="X","",IF(J99="","",IF(V99=1,"",IF(TODAY()&gt;=J99,1,""))))</f>
        <v/>
      </c>
      <c r="V99" s="31" t="str">
        <f t="shared" si="6"/>
        <v/>
      </c>
      <c r="W99" s="34" t="str">
        <f>IF(P99="","",VLOOKUP(P99,Données!$A$2:$C$16,3,FALSE))</f>
        <v/>
      </c>
      <c r="X99" s="19" t="str">
        <f>IF(N99="","",IF(P99="","",IF(W99="","",W99*N99)))</f>
        <v/>
      </c>
      <c r="Y99" s="108"/>
      <c r="Z99" s="62" t="str">
        <f t="shared" si="7"/>
        <v/>
      </c>
      <c r="AA99" s="26" t="str">
        <f t="shared" si="8"/>
        <v/>
      </c>
      <c r="AB99" s="105"/>
      <c r="AC99" s="111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</row>
    <row r="100" spans="1:68" x14ac:dyDescent="0.25">
      <c r="A100" s="28" t="str">
        <f t="shared" si="9"/>
        <v/>
      </c>
      <c r="B100" s="91"/>
      <c r="C100" s="92"/>
      <c r="D100" s="93"/>
      <c r="E100" s="92"/>
      <c r="F100" s="113"/>
      <c r="G100" s="121"/>
      <c r="H100" s="126"/>
      <c r="I100" s="129"/>
      <c r="J100" s="94"/>
      <c r="K100" s="95"/>
      <c r="L100" s="17" t="str">
        <f>IF(T100="X","",IF(J100="","",IF(V100=1,"",J100)))</f>
        <v/>
      </c>
      <c r="M100" s="17" t="str">
        <f>IF(T100="X","",IF(K100="","",IF(V100=1,"",K100)))</f>
        <v/>
      </c>
      <c r="N100" s="18" t="str">
        <f>IF(V100=1,"",IF(J100="","",IF(K100="","",K100-J100)))</f>
        <v/>
      </c>
      <c r="O100" s="31" t="str">
        <f t="shared" si="5"/>
        <v/>
      </c>
      <c r="P100" s="102"/>
      <c r="Q100" s="24" t="str">
        <f>IF(P100="","",IF(T100="X","",P100))</f>
        <v/>
      </c>
      <c r="R100" s="18" t="str">
        <f>IF(P100="","",VLOOKUP(P100,Données!$A$2:$B$16,2,FALSE))</f>
        <v/>
      </c>
      <c r="S100" s="24" t="str">
        <f ca="1">IF(T100="X","",IF(V100=1,"",IF(J100&gt;TODAY(),1,"")))</f>
        <v/>
      </c>
      <c r="T100" s="105"/>
      <c r="U100" s="18" t="str">
        <f ca="1">IF(T100="X","",IF(J100="","",IF(V100=1,"",IF(TODAY()&gt;=J100,1,""))))</f>
        <v/>
      </c>
      <c r="V100" s="31" t="str">
        <f t="shared" si="6"/>
        <v/>
      </c>
      <c r="W100" s="34" t="str">
        <f>IF(P100="","",VLOOKUP(P100,Données!$A$2:$C$16,3,FALSE))</f>
        <v/>
      </c>
      <c r="X100" s="19" t="str">
        <f>IF(N100="","",IF(P100="","",IF(W100="","",W100*N100)))</f>
        <v/>
      </c>
      <c r="Y100" s="108"/>
      <c r="Z100" s="62" t="str">
        <f t="shared" si="7"/>
        <v/>
      </c>
      <c r="AA100" s="26" t="str">
        <f t="shared" si="8"/>
        <v/>
      </c>
      <c r="AB100" s="105"/>
      <c r="AC100" s="111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</row>
    <row r="101" spans="1:68" x14ac:dyDescent="0.25">
      <c r="A101" s="28" t="str">
        <f t="shared" si="9"/>
        <v/>
      </c>
      <c r="B101" s="91"/>
      <c r="C101" s="92"/>
      <c r="D101" s="93"/>
      <c r="E101" s="92"/>
      <c r="F101" s="113"/>
      <c r="G101" s="121"/>
      <c r="H101" s="126"/>
      <c r="I101" s="129"/>
      <c r="J101" s="94"/>
      <c r="K101" s="95"/>
      <c r="L101" s="17" t="str">
        <f>IF(T101="X","",IF(J101="","",IF(V101=1,"",J101)))</f>
        <v/>
      </c>
      <c r="M101" s="17" t="str">
        <f>IF(T101="X","",IF(K101="","",IF(V101=1,"",K101)))</f>
        <v/>
      </c>
      <c r="N101" s="18" t="str">
        <f>IF(V101=1,"",IF(J101="","",IF(K101="","",K101-J101)))</f>
        <v/>
      </c>
      <c r="O101" s="31" t="str">
        <f t="shared" si="5"/>
        <v/>
      </c>
      <c r="P101" s="102"/>
      <c r="Q101" s="24" t="str">
        <f>IF(P101="","",IF(T101="X","",P101))</f>
        <v/>
      </c>
      <c r="R101" s="18" t="str">
        <f>IF(P101="","",VLOOKUP(P101,Données!$A$2:$B$16,2,FALSE))</f>
        <v/>
      </c>
      <c r="S101" s="24" t="str">
        <f ca="1">IF(T101="X","",IF(V101=1,"",IF(J101&gt;TODAY(),1,"")))</f>
        <v/>
      </c>
      <c r="T101" s="105"/>
      <c r="U101" s="18" t="str">
        <f ca="1">IF(T101="X","",IF(J101="","",IF(V101=1,"",IF(TODAY()&gt;=J101,1,""))))</f>
        <v/>
      </c>
      <c r="V101" s="31" t="str">
        <f t="shared" si="6"/>
        <v/>
      </c>
      <c r="W101" s="34" t="str">
        <f>IF(P101="","",VLOOKUP(P101,Données!$A$2:$C$16,3,FALSE))</f>
        <v/>
      </c>
      <c r="X101" s="19" t="str">
        <f>IF(N101="","",IF(P101="","",IF(W101="","",W101*N101)))</f>
        <v/>
      </c>
      <c r="Y101" s="108"/>
      <c r="Z101" s="62" t="str">
        <f t="shared" si="7"/>
        <v/>
      </c>
      <c r="AA101" s="26" t="str">
        <f t="shared" si="8"/>
        <v/>
      </c>
      <c r="AB101" s="105"/>
      <c r="AC101" s="111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</row>
    <row r="102" spans="1:68" x14ac:dyDescent="0.25">
      <c r="A102" s="28" t="str">
        <f t="shared" si="9"/>
        <v/>
      </c>
      <c r="B102" s="91"/>
      <c r="C102" s="92"/>
      <c r="D102" s="93"/>
      <c r="E102" s="92"/>
      <c r="F102" s="113"/>
      <c r="G102" s="121"/>
      <c r="H102" s="126"/>
      <c r="I102" s="129"/>
      <c r="J102" s="94"/>
      <c r="K102" s="95"/>
      <c r="L102" s="17" t="str">
        <f>IF(T102="X","",IF(J102="","",IF(V102=1,"",J102)))</f>
        <v/>
      </c>
      <c r="M102" s="17" t="str">
        <f>IF(T102="X","",IF(K102="","",IF(V102=1,"",K102)))</f>
        <v/>
      </c>
      <c r="N102" s="18" t="str">
        <f>IF(V102=1,"",IF(J102="","",IF(K102="","",K102-J102)))</f>
        <v/>
      </c>
      <c r="O102" s="31" t="str">
        <f t="shared" si="5"/>
        <v/>
      </c>
      <c r="P102" s="102"/>
      <c r="Q102" s="24" t="str">
        <f>IF(P102="","",IF(T102="X","",P102))</f>
        <v/>
      </c>
      <c r="R102" s="18" t="str">
        <f>IF(P102="","",VLOOKUP(P102,Données!$A$2:$B$16,2,FALSE))</f>
        <v/>
      </c>
      <c r="S102" s="24" t="str">
        <f ca="1">IF(T102="X","",IF(V102=1,"",IF(J102&gt;TODAY(),1,"")))</f>
        <v/>
      </c>
      <c r="T102" s="105"/>
      <c r="U102" s="18" t="str">
        <f ca="1">IF(T102="X","",IF(J102="","",IF(V102=1,"",IF(TODAY()&gt;=J102,1,""))))</f>
        <v/>
      </c>
      <c r="V102" s="31" t="str">
        <f t="shared" si="6"/>
        <v/>
      </c>
      <c r="W102" s="34" t="str">
        <f>IF(P102="","",VLOOKUP(P102,Données!$A$2:$C$16,3,FALSE))</f>
        <v/>
      </c>
      <c r="X102" s="19" t="str">
        <f>IF(N102="","",IF(P102="","",IF(W102="","",W102*N102)))</f>
        <v/>
      </c>
      <c r="Y102" s="108"/>
      <c r="Z102" s="62" t="str">
        <f t="shared" si="7"/>
        <v/>
      </c>
      <c r="AA102" s="26" t="str">
        <f t="shared" si="8"/>
        <v/>
      </c>
      <c r="AB102" s="105"/>
      <c r="AC102" s="111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</row>
    <row r="103" spans="1:68" x14ac:dyDescent="0.25">
      <c r="A103" s="28" t="str">
        <f t="shared" si="9"/>
        <v/>
      </c>
      <c r="B103" s="91"/>
      <c r="C103" s="92"/>
      <c r="D103" s="93"/>
      <c r="E103" s="92"/>
      <c r="F103" s="113"/>
      <c r="G103" s="121"/>
      <c r="H103" s="126"/>
      <c r="I103" s="129"/>
      <c r="J103" s="94"/>
      <c r="K103" s="95"/>
      <c r="L103" s="17" t="str">
        <f>IF(T103="X","",IF(J103="","",IF(V103=1,"",J103)))</f>
        <v/>
      </c>
      <c r="M103" s="17" t="str">
        <f>IF(T103="X","",IF(K103="","",IF(V103=1,"",K103)))</f>
        <v/>
      </c>
      <c r="N103" s="18" t="str">
        <f>IF(V103=1,"",IF(J103="","",IF(K103="","",K103-J103)))</f>
        <v/>
      </c>
      <c r="O103" s="31" t="str">
        <f t="shared" si="5"/>
        <v/>
      </c>
      <c r="P103" s="102"/>
      <c r="Q103" s="24" t="str">
        <f>IF(P103="","",IF(T103="X","",P103))</f>
        <v/>
      </c>
      <c r="R103" s="18" t="str">
        <f>IF(P103="","",VLOOKUP(P103,Données!$A$2:$B$16,2,FALSE))</f>
        <v/>
      </c>
      <c r="S103" s="24" t="str">
        <f ca="1">IF(T103="X","",IF(V103=1,"",IF(J103&gt;TODAY(),1,"")))</f>
        <v/>
      </c>
      <c r="T103" s="105"/>
      <c r="U103" s="18" t="str">
        <f ca="1">IF(T103="X","",IF(J103="","",IF(V103=1,"",IF(TODAY()&gt;=J103,1,""))))</f>
        <v/>
      </c>
      <c r="V103" s="31" t="str">
        <f t="shared" si="6"/>
        <v/>
      </c>
      <c r="W103" s="34" t="str">
        <f>IF(P103="","",VLOOKUP(P103,Données!$A$2:$C$16,3,FALSE))</f>
        <v/>
      </c>
      <c r="X103" s="19" t="str">
        <f>IF(N103="","",IF(P103="","",IF(W103="","",W103*N103)))</f>
        <v/>
      </c>
      <c r="Y103" s="108"/>
      <c r="Z103" s="62" t="str">
        <f t="shared" si="7"/>
        <v/>
      </c>
      <c r="AA103" s="26" t="str">
        <f t="shared" si="8"/>
        <v/>
      </c>
      <c r="AB103" s="105"/>
      <c r="AC103" s="111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</row>
    <row r="104" spans="1:68" x14ac:dyDescent="0.25">
      <c r="A104" s="28" t="str">
        <f t="shared" si="9"/>
        <v/>
      </c>
      <c r="B104" s="91"/>
      <c r="C104" s="92"/>
      <c r="D104" s="93"/>
      <c r="E104" s="92"/>
      <c r="F104" s="113"/>
      <c r="G104" s="121"/>
      <c r="H104" s="126"/>
      <c r="I104" s="129"/>
      <c r="J104" s="94"/>
      <c r="K104" s="95"/>
      <c r="L104" s="17" t="str">
        <f>IF(T104="X","",IF(J104="","",IF(V104=1,"",J104)))</f>
        <v/>
      </c>
      <c r="M104" s="17" t="str">
        <f>IF(T104="X","",IF(K104="","",IF(V104=1,"",K104)))</f>
        <v/>
      </c>
      <c r="N104" s="18" t="str">
        <f>IF(V104=1,"",IF(J104="","",IF(K104="","",K104-J104)))</f>
        <v/>
      </c>
      <c r="O104" s="31" t="str">
        <f t="shared" si="5"/>
        <v/>
      </c>
      <c r="P104" s="102"/>
      <c r="Q104" s="24" t="str">
        <f>IF(P104="","",IF(T104="X","",P104))</f>
        <v/>
      </c>
      <c r="R104" s="18" t="str">
        <f>IF(P104="","",VLOOKUP(P104,Données!$A$2:$B$16,2,FALSE))</f>
        <v/>
      </c>
      <c r="S104" s="24" t="str">
        <f ca="1">IF(T104="X","",IF(V104=1,"",IF(J104&gt;TODAY(),1,"")))</f>
        <v/>
      </c>
      <c r="T104" s="105"/>
      <c r="U104" s="18" t="str">
        <f ca="1">IF(T104="X","",IF(J104="","",IF(V104=1,"",IF(TODAY()&gt;=J104,1,""))))</f>
        <v/>
      </c>
      <c r="V104" s="31" t="str">
        <f t="shared" si="6"/>
        <v/>
      </c>
      <c r="W104" s="34" t="str">
        <f>IF(P104="","",VLOOKUP(P104,Données!$A$2:$C$16,3,FALSE))</f>
        <v/>
      </c>
      <c r="X104" s="19" t="str">
        <f>IF(N104="","",IF(P104="","",IF(W104="","",W104*N104)))</f>
        <v/>
      </c>
      <c r="Y104" s="108"/>
      <c r="Z104" s="62" t="str">
        <f t="shared" si="7"/>
        <v/>
      </c>
      <c r="AA104" s="26" t="str">
        <f t="shared" si="8"/>
        <v/>
      </c>
      <c r="AB104" s="105"/>
      <c r="AC104" s="111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</row>
    <row r="105" spans="1:68" x14ac:dyDescent="0.25">
      <c r="A105" s="28" t="str">
        <f t="shared" si="9"/>
        <v/>
      </c>
      <c r="B105" s="91"/>
      <c r="C105" s="92"/>
      <c r="D105" s="93"/>
      <c r="E105" s="92"/>
      <c r="F105" s="113"/>
      <c r="G105" s="121"/>
      <c r="H105" s="126"/>
      <c r="I105" s="129"/>
      <c r="J105" s="94"/>
      <c r="K105" s="95"/>
      <c r="L105" s="17" t="str">
        <f>IF(T105="X","",IF(J105="","",IF(V105=1,"",J105)))</f>
        <v/>
      </c>
      <c r="M105" s="17" t="str">
        <f>IF(T105="X","",IF(K105="","",IF(V105=1,"",K105)))</f>
        <v/>
      </c>
      <c r="N105" s="18" t="str">
        <f>IF(V105=1,"",IF(J105="","",IF(K105="","",K105-J105)))</f>
        <v/>
      </c>
      <c r="O105" s="31" t="str">
        <f t="shared" si="5"/>
        <v/>
      </c>
      <c r="P105" s="102"/>
      <c r="Q105" s="24" t="str">
        <f>IF(P105="","",IF(T105="X","",P105))</f>
        <v/>
      </c>
      <c r="R105" s="18" t="str">
        <f>IF(P105="","",VLOOKUP(P105,Données!$A$2:$B$16,2,FALSE))</f>
        <v/>
      </c>
      <c r="S105" s="24" t="str">
        <f ca="1">IF(T105="X","",IF(V105=1,"",IF(J105&gt;TODAY(),1,"")))</f>
        <v/>
      </c>
      <c r="T105" s="105"/>
      <c r="U105" s="18" t="str">
        <f ca="1">IF(T105="X","",IF(J105="","",IF(V105=1,"",IF(TODAY()&gt;=J105,1,""))))</f>
        <v/>
      </c>
      <c r="V105" s="31" t="str">
        <f t="shared" si="6"/>
        <v/>
      </c>
      <c r="W105" s="34" t="str">
        <f>IF(P105="","",VLOOKUP(P105,Données!$A$2:$C$16,3,FALSE))</f>
        <v/>
      </c>
      <c r="X105" s="19" t="str">
        <f>IF(N105="","",IF(P105="","",IF(W105="","",W105*N105)))</f>
        <v/>
      </c>
      <c r="Y105" s="108"/>
      <c r="Z105" s="62" t="str">
        <f t="shared" si="7"/>
        <v/>
      </c>
      <c r="AA105" s="26" t="str">
        <f t="shared" si="8"/>
        <v/>
      </c>
      <c r="AB105" s="105"/>
      <c r="AC105" s="111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</row>
    <row r="106" spans="1:68" x14ac:dyDescent="0.25">
      <c r="A106" s="28" t="str">
        <f t="shared" si="9"/>
        <v/>
      </c>
      <c r="B106" s="91"/>
      <c r="C106" s="92"/>
      <c r="D106" s="93"/>
      <c r="E106" s="92"/>
      <c r="F106" s="113"/>
      <c r="G106" s="121"/>
      <c r="H106" s="126"/>
      <c r="I106" s="129"/>
      <c r="J106" s="94"/>
      <c r="K106" s="95"/>
      <c r="L106" s="17" t="str">
        <f>IF(T106="X","",IF(J106="","",IF(V106=1,"",J106)))</f>
        <v/>
      </c>
      <c r="M106" s="17" t="str">
        <f>IF(T106="X","",IF(K106="","",IF(V106=1,"",K106)))</f>
        <v/>
      </c>
      <c r="N106" s="18" t="str">
        <f>IF(V106=1,"",IF(J106="","",IF(K106="","",K106-J106)))</f>
        <v/>
      </c>
      <c r="O106" s="31" t="str">
        <f t="shared" si="5"/>
        <v/>
      </c>
      <c r="P106" s="102"/>
      <c r="Q106" s="24" t="str">
        <f>IF(P106="","",IF(T106="X","",P106))</f>
        <v/>
      </c>
      <c r="R106" s="18" t="str">
        <f>IF(P106="","",VLOOKUP(P106,Données!$A$2:$B$16,2,FALSE))</f>
        <v/>
      </c>
      <c r="S106" s="24" t="str">
        <f ca="1">IF(T106="X","",IF(V106=1,"",IF(J106&gt;TODAY(),1,"")))</f>
        <v/>
      </c>
      <c r="T106" s="105"/>
      <c r="U106" s="18" t="str">
        <f ca="1">IF(T106="X","",IF(J106="","",IF(V106=1,"",IF(TODAY()&gt;=J106,1,""))))</f>
        <v/>
      </c>
      <c r="V106" s="31" t="str">
        <f t="shared" si="6"/>
        <v/>
      </c>
      <c r="W106" s="34" t="str">
        <f>IF(P106="","",VLOOKUP(P106,Données!$A$2:$C$16,3,FALSE))</f>
        <v/>
      </c>
      <c r="X106" s="19" t="str">
        <f>IF(N106="","",IF(P106="","",IF(W106="","",W106*N106)))</f>
        <v/>
      </c>
      <c r="Y106" s="108"/>
      <c r="Z106" s="62" t="str">
        <f t="shared" si="7"/>
        <v/>
      </c>
      <c r="AA106" s="26" t="str">
        <f t="shared" si="8"/>
        <v/>
      </c>
      <c r="AB106" s="105"/>
      <c r="AC106" s="111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</row>
    <row r="107" spans="1:68" x14ac:dyDescent="0.25">
      <c r="A107" s="28" t="str">
        <f t="shared" si="9"/>
        <v/>
      </c>
      <c r="B107" s="91"/>
      <c r="C107" s="92"/>
      <c r="D107" s="93"/>
      <c r="E107" s="92"/>
      <c r="F107" s="113"/>
      <c r="G107" s="121"/>
      <c r="H107" s="126"/>
      <c r="I107" s="129"/>
      <c r="J107" s="94"/>
      <c r="K107" s="95"/>
      <c r="L107" s="17" t="str">
        <f>IF(T107="X","",IF(J107="","",IF(V107=1,"",J107)))</f>
        <v/>
      </c>
      <c r="M107" s="17" t="str">
        <f>IF(T107="X","",IF(K107="","",IF(V107=1,"",K107)))</f>
        <v/>
      </c>
      <c r="N107" s="18" t="str">
        <f>IF(V107=1,"",IF(J107="","",IF(K107="","",K107-J107)))</f>
        <v/>
      </c>
      <c r="O107" s="31" t="str">
        <f t="shared" si="5"/>
        <v/>
      </c>
      <c r="P107" s="102"/>
      <c r="Q107" s="24" t="str">
        <f>IF(P107="","",IF(T107="X","",P107))</f>
        <v/>
      </c>
      <c r="R107" s="18" t="str">
        <f>IF(P107="","",VLOOKUP(P107,Données!$A$2:$B$16,2,FALSE))</f>
        <v/>
      </c>
      <c r="S107" s="24" t="str">
        <f ca="1">IF(T107="X","",IF(V107=1,"",IF(J107&gt;TODAY(),1,"")))</f>
        <v/>
      </c>
      <c r="T107" s="105"/>
      <c r="U107" s="18" t="str">
        <f ca="1">IF(T107="X","",IF(J107="","",IF(V107=1,"",IF(TODAY()&gt;=J107,1,""))))</f>
        <v/>
      </c>
      <c r="V107" s="31" t="str">
        <f t="shared" si="6"/>
        <v/>
      </c>
      <c r="W107" s="34" t="str">
        <f>IF(P107="","",VLOOKUP(P107,Données!$A$2:$C$16,3,FALSE))</f>
        <v/>
      </c>
      <c r="X107" s="19" t="str">
        <f>IF(N107="","",IF(P107="","",IF(W107="","",W107*N107)))</f>
        <v/>
      </c>
      <c r="Y107" s="108"/>
      <c r="Z107" s="62" t="str">
        <f t="shared" si="7"/>
        <v/>
      </c>
      <c r="AA107" s="26" t="str">
        <f t="shared" si="8"/>
        <v/>
      </c>
      <c r="AB107" s="105"/>
      <c r="AC107" s="111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</row>
    <row r="108" spans="1:68" x14ac:dyDescent="0.25">
      <c r="A108" s="28" t="str">
        <f t="shared" si="9"/>
        <v/>
      </c>
      <c r="B108" s="91"/>
      <c r="C108" s="92"/>
      <c r="D108" s="93"/>
      <c r="E108" s="92"/>
      <c r="F108" s="113"/>
      <c r="G108" s="121"/>
      <c r="H108" s="126"/>
      <c r="I108" s="129"/>
      <c r="J108" s="94"/>
      <c r="K108" s="95"/>
      <c r="L108" s="17" t="str">
        <f>IF(T108="X","",IF(J108="","",IF(V108=1,"",J108)))</f>
        <v/>
      </c>
      <c r="M108" s="17" t="str">
        <f>IF(T108="X","",IF(K108="","",IF(V108=1,"",K108)))</f>
        <v/>
      </c>
      <c r="N108" s="18" t="str">
        <f>IF(V108=1,"",IF(J108="","",IF(K108="","",K108-J108)))</f>
        <v/>
      </c>
      <c r="O108" s="31" t="str">
        <f t="shared" si="5"/>
        <v/>
      </c>
      <c r="P108" s="102"/>
      <c r="Q108" s="24" t="str">
        <f>IF(P108="","",IF(T108="X","",P108))</f>
        <v/>
      </c>
      <c r="R108" s="18" t="str">
        <f>IF(P108="","",VLOOKUP(P108,Données!$A$2:$B$16,2,FALSE))</f>
        <v/>
      </c>
      <c r="S108" s="24" t="str">
        <f ca="1">IF(T108="X","",IF(V108=1,"",IF(J108&gt;TODAY(),1,"")))</f>
        <v/>
      </c>
      <c r="T108" s="105"/>
      <c r="U108" s="18" t="str">
        <f ca="1">IF(T108="X","",IF(J108="","",IF(V108=1,"",IF(TODAY()&gt;=J108,1,""))))</f>
        <v/>
      </c>
      <c r="V108" s="31" t="str">
        <f t="shared" si="6"/>
        <v/>
      </c>
      <c r="W108" s="34" t="str">
        <f>IF(P108="","",VLOOKUP(P108,Données!$A$2:$C$16,3,FALSE))</f>
        <v/>
      </c>
      <c r="X108" s="19" t="str">
        <f>IF(N108="","",IF(P108="","",IF(W108="","",W108*N108)))</f>
        <v/>
      </c>
      <c r="Y108" s="108"/>
      <c r="Z108" s="62" t="str">
        <f t="shared" si="7"/>
        <v/>
      </c>
      <c r="AA108" s="26" t="str">
        <f t="shared" si="8"/>
        <v/>
      </c>
      <c r="AB108" s="105"/>
      <c r="AC108" s="111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</row>
    <row r="109" spans="1:68" x14ac:dyDescent="0.25">
      <c r="A109" s="28" t="str">
        <f t="shared" si="9"/>
        <v/>
      </c>
      <c r="B109" s="91"/>
      <c r="C109" s="92"/>
      <c r="D109" s="93"/>
      <c r="E109" s="92"/>
      <c r="F109" s="113"/>
      <c r="G109" s="121"/>
      <c r="H109" s="126"/>
      <c r="I109" s="129"/>
      <c r="J109" s="94"/>
      <c r="K109" s="95"/>
      <c r="L109" s="17" t="str">
        <f>IF(T109="X","",IF(J109="","",IF(V109=1,"",J109)))</f>
        <v/>
      </c>
      <c r="M109" s="17" t="str">
        <f>IF(T109="X","",IF(K109="","",IF(V109=1,"",K109)))</f>
        <v/>
      </c>
      <c r="N109" s="18" t="str">
        <f>IF(V109=1,"",IF(J109="","",IF(K109="","",K109-J109)))</f>
        <v/>
      </c>
      <c r="O109" s="31" t="str">
        <f t="shared" si="5"/>
        <v/>
      </c>
      <c r="P109" s="102"/>
      <c r="Q109" s="24" t="str">
        <f>IF(P109="","",IF(T109="X","",P109))</f>
        <v/>
      </c>
      <c r="R109" s="18" t="str">
        <f>IF(P109="","",VLOOKUP(P109,Données!$A$2:$B$16,2,FALSE))</f>
        <v/>
      </c>
      <c r="S109" s="24" t="str">
        <f ca="1">IF(T109="X","",IF(V109=1,"",IF(J109&gt;TODAY(),1,"")))</f>
        <v/>
      </c>
      <c r="T109" s="105"/>
      <c r="U109" s="18" t="str">
        <f ca="1">IF(T109="X","",IF(J109="","",IF(V109=1,"",IF(TODAY()&gt;=J109,1,""))))</f>
        <v/>
      </c>
      <c r="V109" s="31" t="str">
        <f t="shared" si="6"/>
        <v/>
      </c>
      <c r="W109" s="34" t="str">
        <f>IF(P109="","",VLOOKUP(P109,Données!$A$2:$C$16,3,FALSE))</f>
        <v/>
      </c>
      <c r="X109" s="19" t="str">
        <f>IF(N109="","",IF(P109="","",IF(W109="","",W109*N109)))</f>
        <v/>
      </c>
      <c r="Y109" s="108"/>
      <c r="Z109" s="62" t="str">
        <f t="shared" si="7"/>
        <v/>
      </c>
      <c r="AA109" s="26" t="str">
        <f t="shared" si="8"/>
        <v/>
      </c>
      <c r="AB109" s="105"/>
      <c r="AC109" s="111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</row>
    <row r="110" spans="1:68" x14ac:dyDescent="0.25">
      <c r="A110" s="28" t="str">
        <f t="shared" si="9"/>
        <v/>
      </c>
      <c r="B110" s="91"/>
      <c r="C110" s="92"/>
      <c r="D110" s="93"/>
      <c r="E110" s="92"/>
      <c r="F110" s="113"/>
      <c r="G110" s="121"/>
      <c r="H110" s="126"/>
      <c r="I110" s="129"/>
      <c r="J110" s="94"/>
      <c r="K110" s="95"/>
      <c r="L110" s="17" t="str">
        <f>IF(T110="X","",IF(J110="","",IF(V110=1,"",J110)))</f>
        <v/>
      </c>
      <c r="M110" s="17" t="str">
        <f>IF(T110="X","",IF(K110="","",IF(V110=1,"",K110)))</f>
        <v/>
      </c>
      <c r="N110" s="18" t="str">
        <f>IF(V110=1,"",IF(J110="","",IF(K110="","",K110-J110)))</f>
        <v/>
      </c>
      <c r="O110" s="31" t="str">
        <f t="shared" si="5"/>
        <v/>
      </c>
      <c r="P110" s="102"/>
      <c r="Q110" s="24" t="str">
        <f>IF(P110="","",IF(T110="X","",P110))</f>
        <v/>
      </c>
      <c r="R110" s="18" t="str">
        <f>IF(P110="","",VLOOKUP(P110,Données!$A$2:$B$16,2,FALSE))</f>
        <v/>
      </c>
      <c r="S110" s="24" t="str">
        <f ca="1">IF(T110="X","",IF(V110=1,"",IF(J110&gt;TODAY(),1,"")))</f>
        <v/>
      </c>
      <c r="T110" s="105"/>
      <c r="U110" s="18" t="str">
        <f ca="1">IF(T110="X","",IF(J110="","",IF(V110=1,"",IF(TODAY()&gt;=J110,1,""))))</f>
        <v/>
      </c>
      <c r="V110" s="31" t="str">
        <f t="shared" si="6"/>
        <v/>
      </c>
      <c r="W110" s="34" t="str">
        <f>IF(P110="","",VLOOKUP(P110,Données!$A$2:$C$16,3,FALSE))</f>
        <v/>
      </c>
      <c r="X110" s="19" t="str">
        <f>IF(N110="","",IF(P110="","",IF(W110="","",W110*N110)))</f>
        <v/>
      </c>
      <c r="Y110" s="108"/>
      <c r="Z110" s="62" t="str">
        <f t="shared" si="7"/>
        <v/>
      </c>
      <c r="AA110" s="26" t="str">
        <f t="shared" si="8"/>
        <v/>
      </c>
      <c r="AB110" s="105"/>
      <c r="AC110" s="111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</row>
    <row r="111" spans="1:68" x14ac:dyDescent="0.25">
      <c r="A111" s="28" t="str">
        <f t="shared" si="9"/>
        <v/>
      </c>
      <c r="B111" s="91"/>
      <c r="C111" s="92"/>
      <c r="D111" s="93"/>
      <c r="E111" s="92"/>
      <c r="F111" s="113"/>
      <c r="G111" s="121"/>
      <c r="H111" s="126"/>
      <c r="I111" s="129"/>
      <c r="J111" s="94"/>
      <c r="K111" s="95"/>
      <c r="L111" s="17" t="str">
        <f>IF(T111="X","",IF(J111="","",IF(V111=1,"",J111)))</f>
        <v/>
      </c>
      <c r="M111" s="17" t="str">
        <f>IF(T111="X","",IF(K111="","",IF(V111=1,"",K111)))</f>
        <v/>
      </c>
      <c r="N111" s="18" t="str">
        <f>IF(V111=1,"",IF(J111="","",IF(K111="","",K111-J111)))</f>
        <v/>
      </c>
      <c r="O111" s="31" t="str">
        <f t="shared" si="5"/>
        <v/>
      </c>
      <c r="P111" s="102"/>
      <c r="Q111" s="24" t="str">
        <f>IF(P111="","",IF(T111="X","",P111))</f>
        <v/>
      </c>
      <c r="R111" s="18" t="str">
        <f>IF(P111="","",VLOOKUP(P111,Données!$A$2:$B$16,2,FALSE))</f>
        <v/>
      </c>
      <c r="S111" s="24" t="str">
        <f ca="1">IF(T111="X","",IF(V111=1,"",IF(J111&gt;TODAY(),1,"")))</f>
        <v/>
      </c>
      <c r="T111" s="105"/>
      <c r="U111" s="18" t="str">
        <f ca="1">IF(T111="X","",IF(J111="","",IF(V111=1,"",IF(TODAY()&gt;=J111,1,""))))</f>
        <v/>
      </c>
      <c r="V111" s="31" t="str">
        <f t="shared" si="6"/>
        <v/>
      </c>
      <c r="W111" s="34" t="str">
        <f>IF(P111="","",VLOOKUP(P111,Données!$A$2:$C$16,3,FALSE))</f>
        <v/>
      </c>
      <c r="X111" s="19" t="str">
        <f>IF(N111="","",IF(P111="","",IF(W111="","",W111*N111)))</f>
        <v/>
      </c>
      <c r="Y111" s="108"/>
      <c r="Z111" s="62" t="str">
        <f t="shared" si="7"/>
        <v/>
      </c>
      <c r="AA111" s="26" t="str">
        <f t="shared" si="8"/>
        <v/>
      </c>
      <c r="AB111" s="105"/>
      <c r="AC111" s="111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</row>
    <row r="112" spans="1:68" x14ac:dyDescent="0.25">
      <c r="A112" s="28" t="str">
        <f t="shared" si="9"/>
        <v/>
      </c>
      <c r="B112" s="91"/>
      <c r="C112" s="92"/>
      <c r="D112" s="93"/>
      <c r="E112" s="92"/>
      <c r="F112" s="113"/>
      <c r="G112" s="121"/>
      <c r="H112" s="126"/>
      <c r="I112" s="129"/>
      <c r="J112" s="94"/>
      <c r="K112" s="95"/>
      <c r="L112" s="17" t="str">
        <f>IF(T112="X","",IF(J112="","",IF(V112=1,"",J112)))</f>
        <v/>
      </c>
      <c r="M112" s="17" t="str">
        <f>IF(T112="X","",IF(K112="","",IF(V112=1,"",K112)))</f>
        <v/>
      </c>
      <c r="N112" s="18" t="str">
        <f>IF(V112=1,"",IF(J112="","",IF(K112="","",K112-J112)))</f>
        <v/>
      </c>
      <c r="O112" s="31" t="str">
        <f t="shared" si="5"/>
        <v/>
      </c>
      <c r="P112" s="102"/>
      <c r="Q112" s="24" t="str">
        <f>IF(P112="","",IF(T112="X","",P112))</f>
        <v/>
      </c>
      <c r="R112" s="18" t="str">
        <f>IF(P112="","",VLOOKUP(P112,Données!$A$2:$B$16,2,FALSE))</f>
        <v/>
      </c>
      <c r="S112" s="24" t="str">
        <f ca="1">IF(T112="X","",IF(V112=1,"",IF(J112&gt;TODAY(),1,"")))</f>
        <v/>
      </c>
      <c r="T112" s="105"/>
      <c r="U112" s="18" t="str">
        <f ca="1">IF(T112="X","",IF(J112="","",IF(V112=1,"",IF(TODAY()&gt;=J112,1,""))))</f>
        <v/>
      </c>
      <c r="V112" s="31" t="str">
        <f t="shared" si="6"/>
        <v/>
      </c>
      <c r="W112" s="34" t="str">
        <f>IF(P112="","",VLOOKUP(P112,Données!$A$2:$C$16,3,FALSE))</f>
        <v/>
      </c>
      <c r="X112" s="19" t="str">
        <f>IF(N112="","",IF(P112="","",IF(W112="","",W112*N112)))</f>
        <v/>
      </c>
      <c r="Y112" s="108"/>
      <c r="Z112" s="62" t="str">
        <f t="shared" si="7"/>
        <v/>
      </c>
      <c r="AA112" s="26" t="str">
        <f t="shared" si="8"/>
        <v/>
      </c>
      <c r="AB112" s="105"/>
      <c r="AC112" s="111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</row>
    <row r="113" spans="1:68" x14ac:dyDescent="0.25">
      <c r="A113" s="28" t="str">
        <f t="shared" si="9"/>
        <v/>
      </c>
      <c r="B113" s="91"/>
      <c r="C113" s="92"/>
      <c r="D113" s="93"/>
      <c r="E113" s="92"/>
      <c r="F113" s="113"/>
      <c r="G113" s="121"/>
      <c r="H113" s="126"/>
      <c r="I113" s="129"/>
      <c r="J113" s="94"/>
      <c r="K113" s="95"/>
      <c r="L113" s="17" t="str">
        <f>IF(T113="X","",IF(J113="","",IF(V113=1,"",J113)))</f>
        <v/>
      </c>
      <c r="M113" s="17" t="str">
        <f>IF(T113="X","",IF(K113="","",IF(V113=1,"",K113)))</f>
        <v/>
      </c>
      <c r="N113" s="18" t="str">
        <f>IF(V113=1,"",IF(J113="","",IF(K113="","",K113-J113)))</f>
        <v/>
      </c>
      <c r="O113" s="31" t="str">
        <f t="shared" si="5"/>
        <v/>
      </c>
      <c r="P113" s="102"/>
      <c r="Q113" s="24" t="str">
        <f>IF(P113="","",IF(T113="X","",P113))</f>
        <v/>
      </c>
      <c r="R113" s="18" t="str">
        <f>IF(P113="","",VLOOKUP(P113,Données!$A$2:$B$16,2,FALSE))</f>
        <v/>
      </c>
      <c r="S113" s="24" t="str">
        <f ca="1">IF(T113="X","",IF(V113=1,"",IF(J113&gt;TODAY(),1,"")))</f>
        <v/>
      </c>
      <c r="T113" s="105"/>
      <c r="U113" s="18" t="str">
        <f ca="1">IF(T113="X","",IF(J113="","",IF(V113=1,"",IF(TODAY()&gt;=J113,1,""))))</f>
        <v/>
      </c>
      <c r="V113" s="31" t="str">
        <f t="shared" si="6"/>
        <v/>
      </c>
      <c r="W113" s="34" t="str">
        <f>IF(P113="","",VLOOKUP(P113,Données!$A$2:$C$16,3,FALSE))</f>
        <v/>
      </c>
      <c r="X113" s="19" t="str">
        <f>IF(N113="","",IF(P113="","",IF(W113="","",W113*N113)))</f>
        <v/>
      </c>
      <c r="Y113" s="108"/>
      <c r="Z113" s="62" t="str">
        <f t="shared" si="7"/>
        <v/>
      </c>
      <c r="AA113" s="26" t="str">
        <f t="shared" si="8"/>
        <v/>
      </c>
      <c r="AB113" s="105"/>
      <c r="AC113" s="111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</row>
    <row r="114" spans="1:68" x14ac:dyDescent="0.25">
      <c r="A114" s="28" t="str">
        <f t="shared" si="9"/>
        <v/>
      </c>
      <c r="B114" s="91"/>
      <c r="C114" s="92"/>
      <c r="D114" s="93"/>
      <c r="E114" s="92"/>
      <c r="F114" s="113"/>
      <c r="G114" s="121"/>
      <c r="H114" s="126"/>
      <c r="I114" s="129"/>
      <c r="J114" s="94"/>
      <c r="K114" s="95"/>
      <c r="L114" s="17" t="str">
        <f>IF(T114="X","",IF(J114="","",IF(V114=1,"",J114)))</f>
        <v/>
      </c>
      <c r="M114" s="17" t="str">
        <f>IF(T114="X","",IF(K114="","",IF(V114=1,"",K114)))</f>
        <v/>
      </c>
      <c r="N114" s="18" t="str">
        <f>IF(V114=1,"",IF(J114="","",IF(K114="","",K114-J114)))</f>
        <v/>
      </c>
      <c r="O114" s="31" t="str">
        <f t="shared" si="5"/>
        <v/>
      </c>
      <c r="P114" s="102"/>
      <c r="Q114" s="24" t="str">
        <f>IF(P114="","",IF(T114="X","",P114))</f>
        <v/>
      </c>
      <c r="R114" s="18" t="str">
        <f>IF(P114="","",VLOOKUP(P114,Données!$A$2:$B$16,2,FALSE))</f>
        <v/>
      </c>
      <c r="S114" s="24" t="str">
        <f ca="1">IF(T114="X","",IF(V114=1,"",IF(J114&gt;TODAY(),1,"")))</f>
        <v/>
      </c>
      <c r="T114" s="105"/>
      <c r="U114" s="18" t="str">
        <f ca="1">IF(T114="X","",IF(J114="","",IF(V114=1,"",IF(TODAY()&gt;=J114,1,""))))</f>
        <v/>
      </c>
      <c r="V114" s="31" t="str">
        <f t="shared" si="6"/>
        <v/>
      </c>
      <c r="W114" s="34" t="str">
        <f>IF(P114="","",VLOOKUP(P114,Données!$A$2:$C$16,3,FALSE))</f>
        <v/>
      </c>
      <c r="X114" s="19" t="str">
        <f>IF(N114="","",IF(P114="","",IF(W114="","",W114*N114)))</f>
        <v/>
      </c>
      <c r="Y114" s="108"/>
      <c r="Z114" s="62" t="str">
        <f t="shared" si="7"/>
        <v/>
      </c>
      <c r="AA114" s="26" t="str">
        <f t="shared" si="8"/>
        <v/>
      </c>
      <c r="AB114" s="105"/>
      <c r="AC114" s="111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</row>
    <row r="115" spans="1:68" x14ac:dyDescent="0.25">
      <c r="A115" s="28" t="str">
        <f t="shared" si="9"/>
        <v/>
      </c>
      <c r="B115" s="91"/>
      <c r="C115" s="92"/>
      <c r="D115" s="93"/>
      <c r="E115" s="92"/>
      <c r="F115" s="113"/>
      <c r="G115" s="121"/>
      <c r="H115" s="126"/>
      <c r="I115" s="129"/>
      <c r="J115" s="94"/>
      <c r="K115" s="95"/>
      <c r="L115" s="17" t="str">
        <f>IF(T115="X","",IF(J115="","",IF(V115=1,"",J115)))</f>
        <v/>
      </c>
      <c r="M115" s="17" t="str">
        <f>IF(T115="X","",IF(K115="","",IF(V115=1,"",K115)))</f>
        <v/>
      </c>
      <c r="N115" s="18" t="str">
        <f>IF(V115=1,"",IF(J115="","",IF(K115="","",K115-J115)))</f>
        <v/>
      </c>
      <c r="O115" s="31" t="str">
        <f t="shared" si="5"/>
        <v/>
      </c>
      <c r="P115" s="102"/>
      <c r="Q115" s="24" t="str">
        <f>IF(P115="","",IF(T115="X","",P115))</f>
        <v/>
      </c>
      <c r="R115" s="18" t="str">
        <f>IF(P115="","",VLOOKUP(P115,Données!$A$2:$B$16,2,FALSE))</f>
        <v/>
      </c>
      <c r="S115" s="24" t="str">
        <f ca="1">IF(T115="X","",IF(V115=1,"",IF(J115&gt;TODAY(),1,"")))</f>
        <v/>
      </c>
      <c r="T115" s="105"/>
      <c r="U115" s="18" t="str">
        <f ca="1">IF(T115="X","",IF(J115="","",IF(V115=1,"",IF(TODAY()&gt;=J115,1,""))))</f>
        <v/>
      </c>
      <c r="V115" s="31" t="str">
        <f t="shared" si="6"/>
        <v/>
      </c>
      <c r="W115" s="34" t="str">
        <f>IF(P115="","",VLOOKUP(P115,Données!$A$2:$C$16,3,FALSE))</f>
        <v/>
      </c>
      <c r="X115" s="19" t="str">
        <f>IF(N115="","",IF(P115="","",IF(W115="","",W115*N115)))</f>
        <v/>
      </c>
      <c r="Y115" s="108"/>
      <c r="Z115" s="62" t="str">
        <f t="shared" si="7"/>
        <v/>
      </c>
      <c r="AA115" s="26" t="str">
        <f t="shared" si="8"/>
        <v/>
      </c>
      <c r="AB115" s="105"/>
      <c r="AC115" s="111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</row>
    <row r="116" spans="1:68" x14ac:dyDescent="0.25">
      <c r="A116" s="28" t="str">
        <f t="shared" si="9"/>
        <v/>
      </c>
      <c r="B116" s="91"/>
      <c r="C116" s="92"/>
      <c r="D116" s="93"/>
      <c r="E116" s="92"/>
      <c r="F116" s="113"/>
      <c r="G116" s="121"/>
      <c r="H116" s="126"/>
      <c r="I116" s="129"/>
      <c r="J116" s="94"/>
      <c r="K116" s="95"/>
      <c r="L116" s="17" t="str">
        <f>IF(T116="X","",IF(J116="","",IF(V116=1,"",J116)))</f>
        <v/>
      </c>
      <c r="M116" s="17" t="str">
        <f>IF(T116="X","",IF(K116="","",IF(V116=1,"",K116)))</f>
        <v/>
      </c>
      <c r="N116" s="18" t="str">
        <f>IF(V116=1,"",IF(J116="","",IF(K116="","",K116-J116)))</f>
        <v/>
      </c>
      <c r="O116" s="31" t="str">
        <f t="shared" si="5"/>
        <v/>
      </c>
      <c r="P116" s="102"/>
      <c r="Q116" s="24" t="str">
        <f>IF(P116="","",IF(T116="X","",P116))</f>
        <v/>
      </c>
      <c r="R116" s="18" t="str">
        <f>IF(P116="","",VLOOKUP(P116,Données!$A$2:$B$16,2,FALSE))</f>
        <v/>
      </c>
      <c r="S116" s="24" t="str">
        <f ca="1">IF(T116="X","",IF(V116=1,"",IF(J116&gt;TODAY(),1,"")))</f>
        <v/>
      </c>
      <c r="T116" s="105"/>
      <c r="U116" s="18" t="str">
        <f ca="1">IF(T116="X","",IF(J116="","",IF(V116=1,"",IF(TODAY()&gt;=J116,1,""))))</f>
        <v/>
      </c>
      <c r="V116" s="31" t="str">
        <f t="shared" si="6"/>
        <v/>
      </c>
      <c r="W116" s="34" t="str">
        <f>IF(P116="","",VLOOKUP(P116,Données!$A$2:$C$16,3,FALSE))</f>
        <v/>
      </c>
      <c r="X116" s="19" t="str">
        <f>IF(N116="","",IF(P116="","",IF(W116="","",W116*N116)))</f>
        <v/>
      </c>
      <c r="Y116" s="108"/>
      <c r="Z116" s="62" t="str">
        <f t="shared" si="7"/>
        <v/>
      </c>
      <c r="AA116" s="26" t="str">
        <f t="shared" si="8"/>
        <v/>
      </c>
      <c r="AB116" s="105"/>
      <c r="AC116" s="111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</row>
    <row r="117" spans="1:68" x14ac:dyDescent="0.25">
      <c r="A117" s="28" t="str">
        <f t="shared" si="9"/>
        <v/>
      </c>
      <c r="B117" s="91"/>
      <c r="C117" s="92"/>
      <c r="D117" s="93"/>
      <c r="E117" s="92"/>
      <c r="F117" s="113"/>
      <c r="G117" s="121"/>
      <c r="H117" s="126"/>
      <c r="I117" s="129"/>
      <c r="J117" s="94"/>
      <c r="K117" s="95"/>
      <c r="L117" s="17" t="str">
        <f>IF(T117="X","",IF(J117="","",IF(V117=1,"",J117)))</f>
        <v/>
      </c>
      <c r="M117" s="17" t="str">
        <f>IF(T117="X","",IF(K117="","",IF(V117=1,"",K117)))</f>
        <v/>
      </c>
      <c r="N117" s="18" t="str">
        <f>IF(V117=1,"",IF(J117="","",IF(K117="","",K117-J117)))</f>
        <v/>
      </c>
      <c r="O117" s="31" t="str">
        <f t="shared" si="5"/>
        <v/>
      </c>
      <c r="P117" s="102"/>
      <c r="Q117" s="24" t="str">
        <f>IF(P117="","",IF(T117="X","",P117))</f>
        <v/>
      </c>
      <c r="R117" s="18" t="str">
        <f>IF(P117="","",VLOOKUP(P117,Données!$A$2:$B$16,2,FALSE))</f>
        <v/>
      </c>
      <c r="S117" s="24" t="str">
        <f ca="1">IF(T117="X","",IF(V117=1,"",IF(J117&gt;TODAY(),1,"")))</f>
        <v/>
      </c>
      <c r="T117" s="105"/>
      <c r="U117" s="18" t="str">
        <f ca="1">IF(T117="X","",IF(J117="","",IF(V117=1,"",IF(TODAY()&gt;=J117,1,""))))</f>
        <v/>
      </c>
      <c r="V117" s="31" t="str">
        <f t="shared" si="6"/>
        <v/>
      </c>
      <c r="W117" s="34" t="str">
        <f>IF(P117="","",VLOOKUP(P117,Données!$A$2:$C$16,3,FALSE))</f>
        <v/>
      </c>
      <c r="X117" s="19" t="str">
        <f>IF(N117="","",IF(P117="","",IF(W117="","",W117*N117)))</f>
        <v/>
      </c>
      <c r="Y117" s="108"/>
      <c r="Z117" s="62" t="str">
        <f t="shared" si="7"/>
        <v/>
      </c>
      <c r="AA117" s="26" t="str">
        <f t="shared" si="8"/>
        <v/>
      </c>
      <c r="AB117" s="105"/>
      <c r="AC117" s="111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</row>
    <row r="118" spans="1:68" x14ac:dyDescent="0.25">
      <c r="A118" s="28" t="str">
        <f t="shared" si="9"/>
        <v/>
      </c>
      <c r="B118" s="91"/>
      <c r="C118" s="92"/>
      <c r="D118" s="93"/>
      <c r="E118" s="92"/>
      <c r="F118" s="113"/>
      <c r="G118" s="121"/>
      <c r="H118" s="126"/>
      <c r="I118" s="129"/>
      <c r="J118" s="94"/>
      <c r="K118" s="95"/>
      <c r="L118" s="17" t="str">
        <f>IF(T118="X","",IF(J118="","",IF(V118=1,"",J118)))</f>
        <v/>
      </c>
      <c r="M118" s="17" t="str">
        <f>IF(T118="X","",IF(K118="","",IF(V118=1,"",K118)))</f>
        <v/>
      </c>
      <c r="N118" s="18" t="str">
        <f>IF(V118=1,"",IF(J118="","",IF(K118="","",K118-J118)))</f>
        <v/>
      </c>
      <c r="O118" s="31" t="str">
        <f t="shared" si="5"/>
        <v/>
      </c>
      <c r="P118" s="102"/>
      <c r="Q118" s="24" t="str">
        <f>IF(P118="","",IF(T118="X","",P118))</f>
        <v/>
      </c>
      <c r="R118" s="18" t="str">
        <f>IF(P118="","",VLOOKUP(P118,Données!$A$2:$B$16,2,FALSE))</f>
        <v/>
      </c>
      <c r="S118" s="24" t="str">
        <f ca="1">IF(T118="X","",IF(V118=1,"",IF(J118&gt;TODAY(),1,"")))</f>
        <v/>
      </c>
      <c r="T118" s="105"/>
      <c r="U118" s="18" t="str">
        <f ca="1">IF(T118="X","",IF(J118="","",IF(V118=1,"",IF(TODAY()&gt;=J118,1,""))))</f>
        <v/>
      </c>
      <c r="V118" s="31" t="str">
        <f t="shared" si="6"/>
        <v/>
      </c>
      <c r="W118" s="34" t="str">
        <f>IF(P118="","",VLOOKUP(P118,Données!$A$2:$C$16,3,FALSE))</f>
        <v/>
      </c>
      <c r="X118" s="19" t="str">
        <f>IF(N118="","",IF(P118="","",IF(W118="","",W118*N118)))</f>
        <v/>
      </c>
      <c r="Y118" s="108"/>
      <c r="Z118" s="62" t="str">
        <f t="shared" si="7"/>
        <v/>
      </c>
      <c r="AA118" s="26" t="str">
        <f t="shared" si="8"/>
        <v/>
      </c>
      <c r="AB118" s="105"/>
      <c r="AC118" s="111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</row>
    <row r="119" spans="1:68" x14ac:dyDescent="0.25">
      <c r="A119" s="28" t="str">
        <f t="shared" si="9"/>
        <v/>
      </c>
      <c r="B119" s="91"/>
      <c r="C119" s="92"/>
      <c r="D119" s="93"/>
      <c r="E119" s="92"/>
      <c r="F119" s="113"/>
      <c r="G119" s="121"/>
      <c r="H119" s="126"/>
      <c r="I119" s="129"/>
      <c r="J119" s="94"/>
      <c r="K119" s="95"/>
      <c r="L119" s="17" t="str">
        <f>IF(T119="X","",IF(J119="","",IF(V119=1,"",J119)))</f>
        <v/>
      </c>
      <c r="M119" s="17" t="str">
        <f>IF(T119="X","",IF(K119="","",IF(V119=1,"",K119)))</f>
        <v/>
      </c>
      <c r="N119" s="18" t="str">
        <f>IF(V119=1,"",IF(J119="","",IF(K119="","",K119-J119)))</f>
        <v/>
      </c>
      <c r="O119" s="31" t="str">
        <f t="shared" si="5"/>
        <v/>
      </c>
      <c r="P119" s="102"/>
      <c r="Q119" s="24" t="str">
        <f>IF(P119="","",IF(T119="X","",P119))</f>
        <v/>
      </c>
      <c r="R119" s="18" t="str">
        <f>IF(P119="","",VLOOKUP(P119,Données!$A$2:$B$16,2,FALSE))</f>
        <v/>
      </c>
      <c r="S119" s="24" t="str">
        <f ca="1">IF(T119="X","",IF(V119=1,"",IF(J119&gt;TODAY(),1,"")))</f>
        <v/>
      </c>
      <c r="T119" s="105"/>
      <c r="U119" s="18" t="str">
        <f ca="1">IF(T119="X","",IF(J119="","",IF(V119=1,"",IF(TODAY()&gt;=J119,1,""))))</f>
        <v/>
      </c>
      <c r="V119" s="31" t="str">
        <f t="shared" si="6"/>
        <v/>
      </c>
      <c r="W119" s="34" t="str">
        <f>IF(P119="","",VLOOKUP(P119,Données!$A$2:$C$16,3,FALSE))</f>
        <v/>
      </c>
      <c r="X119" s="19" t="str">
        <f>IF(N119="","",IF(P119="","",IF(W119="","",W119*N119)))</f>
        <v/>
      </c>
      <c r="Y119" s="108"/>
      <c r="Z119" s="62" t="str">
        <f t="shared" si="7"/>
        <v/>
      </c>
      <c r="AA119" s="26" t="str">
        <f t="shared" si="8"/>
        <v/>
      </c>
      <c r="AB119" s="105"/>
      <c r="AC119" s="111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</row>
    <row r="120" spans="1:68" x14ac:dyDescent="0.25">
      <c r="A120" s="28" t="str">
        <f t="shared" si="9"/>
        <v/>
      </c>
      <c r="B120" s="91"/>
      <c r="C120" s="92"/>
      <c r="D120" s="93"/>
      <c r="E120" s="92"/>
      <c r="F120" s="113"/>
      <c r="G120" s="121"/>
      <c r="H120" s="126"/>
      <c r="I120" s="129"/>
      <c r="J120" s="94"/>
      <c r="K120" s="95"/>
      <c r="L120" s="17" t="str">
        <f>IF(T120="X","",IF(J120="","",IF(V120=1,"",J120)))</f>
        <v/>
      </c>
      <c r="M120" s="17" t="str">
        <f>IF(T120="X","",IF(K120="","",IF(V120=1,"",K120)))</f>
        <v/>
      </c>
      <c r="N120" s="18" t="str">
        <f>IF(V120=1,"",IF(J120="","",IF(K120="","",K120-J120)))</f>
        <v/>
      </c>
      <c r="O120" s="31" t="str">
        <f t="shared" si="5"/>
        <v/>
      </c>
      <c r="P120" s="102"/>
      <c r="Q120" s="24" t="str">
        <f>IF(P120="","",IF(T120="X","",P120))</f>
        <v/>
      </c>
      <c r="R120" s="18" t="str">
        <f>IF(P120="","",VLOOKUP(P120,Données!$A$2:$B$16,2,FALSE))</f>
        <v/>
      </c>
      <c r="S120" s="24" t="str">
        <f ca="1">IF(T120="X","",IF(V120=1,"",IF(J120&gt;TODAY(),1,"")))</f>
        <v/>
      </c>
      <c r="T120" s="105"/>
      <c r="U120" s="18" t="str">
        <f ca="1">IF(T120="X","",IF(J120="","",IF(V120=1,"",IF(TODAY()&gt;=J120,1,""))))</f>
        <v/>
      </c>
      <c r="V120" s="31" t="str">
        <f t="shared" si="6"/>
        <v/>
      </c>
      <c r="W120" s="34" t="str">
        <f>IF(P120="","",VLOOKUP(P120,Données!$A$2:$C$16,3,FALSE))</f>
        <v/>
      </c>
      <c r="X120" s="19" t="str">
        <f>IF(N120="","",IF(P120="","",IF(W120="","",W120*N120)))</f>
        <v/>
      </c>
      <c r="Y120" s="108"/>
      <c r="Z120" s="62" t="str">
        <f t="shared" si="7"/>
        <v/>
      </c>
      <c r="AA120" s="26" t="str">
        <f t="shared" si="8"/>
        <v/>
      </c>
      <c r="AB120" s="105"/>
      <c r="AC120" s="111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</row>
    <row r="121" spans="1:68" x14ac:dyDescent="0.25">
      <c r="A121" s="28" t="str">
        <f t="shared" si="9"/>
        <v/>
      </c>
      <c r="B121" s="91"/>
      <c r="C121" s="92"/>
      <c r="D121" s="93"/>
      <c r="E121" s="92"/>
      <c r="F121" s="113"/>
      <c r="G121" s="121"/>
      <c r="H121" s="126"/>
      <c r="I121" s="129"/>
      <c r="J121" s="94"/>
      <c r="K121" s="95"/>
      <c r="L121" s="17" t="str">
        <f>IF(T121="X","",IF(J121="","",IF(V121=1,"",J121)))</f>
        <v/>
      </c>
      <c r="M121" s="17" t="str">
        <f>IF(T121="X","",IF(K121="","",IF(V121=1,"",K121)))</f>
        <v/>
      </c>
      <c r="N121" s="18" t="str">
        <f>IF(V121=1,"",IF(J121="","",IF(K121="","",K121-J121)))</f>
        <v/>
      </c>
      <c r="O121" s="31" t="str">
        <f t="shared" si="5"/>
        <v/>
      </c>
      <c r="P121" s="102"/>
      <c r="Q121" s="24" t="str">
        <f>IF(P121="","",IF(T121="X","",P121))</f>
        <v/>
      </c>
      <c r="R121" s="18" t="str">
        <f>IF(P121="","",VLOOKUP(P121,Données!$A$2:$B$16,2,FALSE))</f>
        <v/>
      </c>
      <c r="S121" s="24" t="str">
        <f ca="1">IF(T121="X","",IF(V121=1,"",IF(J121&gt;TODAY(),1,"")))</f>
        <v/>
      </c>
      <c r="T121" s="105"/>
      <c r="U121" s="18" t="str">
        <f ca="1">IF(T121="X","",IF(J121="","",IF(V121=1,"",IF(TODAY()&gt;=J121,1,""))))</f>
        <v/>
      </c>
      <c r="V121" s="31" t="str">
        <f t="shared" si="6"/>
        <v/>
      </c>
      <c r="W121" s="34" t="str">
        <f>IF(P121="","",VLOOKUP(P121,Données!$A$2:$C$16,3,FALSE))</f>
        <v/>
      </c>
      <c r="X121" s="19" t="str">
        <f>IF(N121="","",IF(P121="","",IF(W121="","",W121*N121)))</f>
        <v/>
      </c>
      <c r="Y121" s="108"/>
      <c r="Z121" s="62" t="str">
        <f t="shared" si="7"/>
        <v/>
      </c>
      <c r="AA121" s="26" t="str">
        <f t="shared" si="8"/>
        <v/>
      </c>
      <c r="AB121" s="105"/>
      <c r="AC121" s="111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</row>
    <row r="122" spans="1:68" x14ac:dyDescent="0.25">
      <c r="A122" s="28" t="str">
        <f t="shared" si="9"/>
        <v/>
      </c>
      <c r="B122" s="91"/>
      <c r="C122" s="92"/>
      <c r="D122" s="93"/>
      <c r="E122" s="92"/>
      <c r="F122" s="113"/>
      <c r="G122" s="121"/>
      <c r="H122" s="126"/>
      <c r="I122" s="129"/>
      <c r="J122" s="94"/>
      <c r="K122" s="95"/>
      <c r="L122" s="17" t="str">
        <f>IF(T122="X","",IF(J122="","",IF(V122=1,"",J122)))</f>
        <v/>
      </c>
      <c r="M122" s="17" t="str">
        <f>IF(T122="X","",IF(K122="","",IF(V122=1,"",K122)))</f>
        <v/>
      </c>
      <c r="N122" s="18" t="str">
        <f>IF(V122=1,"",IF(J122="","",IF(K122="","",K122-J122)))</f>
        <v/>
      </c>
      <c r="O122" s="31" t="str">
        <f t="shared" si="5"/>
        <v/>
      </c>
      <c r="P122" s="102"/>
      <c r="Q122" s="24" t="str">
        <f>IF(P122="","",IF(T122="X","",P122))</f>
        <v/>
      </c>
      <c r="R122" s="18" t="str">
        <f>IF(P122="","",VLOOKUP(P122,Données!$A$2:$B$16,2,FALSE))</f>
        <v/>
      </c>
      <c r="S122" s="24" t="str">
        <f ca="1">IF(T122="X","",IF(V122=1,"",IF(J122&gt;TODAY(),1,"")))</f>
        <v/>
      </c>
      <c r="T122" s="105"/>
      <c r="U122" s="18" t="str">
        <f ca="1">IF(T122="X","",IF(J122="","",IF(V122=1,"",IF(TODAY()&gt;=J122,1,""))))</f>
        <v/>
      </c>
      <c r="V122" s="31" t="str">
        <f t="shared" si="6"/>
        <v/>
      </c>
      <c r="W122" s="34" t="str">
        <f>IF(P122="","",VLOOKUP(P122,Données!$A$2:$C$16,3,FALSE))</f>
        <v/>
      </c>
      <c r="X122" s="19" t="str">
        <f>IF(N122="","",IF(P122="","",IF(W122="","",W122*N122)))</f>
        <v/>
      </c>
      <c r="Y122" s="108"/>
      <c r="Z122" s="62" t="str">
        <f t="shared" si="7"/>
        <v/>
      </c>
      <c r="AA122" s="26" t="str">
        <f t="shared" si="8"/>
        <v/>
      </c>
      <c r="AB122" s="105"/>
      <c r="AC122" s="111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</row>
    <row r="123" spans="1:68" x14ac:dyDescent="0.25">
      <c r="A123" s="28" t="str">
        <f t="shared" si="9"/>
        <v/>
      </c>
      <c r="B123" s="91"/>
      <c r="C123" s="92"/>
      <c r="D123" s="93"/>
      <c r="E123" s="92"/>
      <c r="F123" s="113"/>
      <c r="G123" s="121"/>
      <c r="H123" s="126"/>
      <c r="I123" s="129"/>
      <c r="J123" s="94"/>
      <c r="K123" s="95"/>
      <c r="L123" s="17" t="str">
        <f>IF(T123="X","",IF(J123="","",IF(V123=1,"",J123)))</f>
        <v/>
      </c>
      <c r="M123" s="17" t="str">
        <f>IF(T123="X","",IF(K123="","",IF(V123=1,"",K123)))</f>
        <v/>
      </c>
      <c r="N123" s="18" t="str">
        <f>IF(V123=1,"",IF(J123="","",IF(K123="","",K123-J123)))</f>
        <v/>
      </c>
      <c r="O123" s="31" t="str">
        <f t="shared" si="5"/>
        <v/>
      </c>
      <c r="P123" s="102"/>
      <c r="Q123" s="24" t="str">
        <f>IF(P123="","",IF(T123="X","",P123))</f>
        <v/>
      </c>
      <c r="R123" s="18" t="str">
        <f>IF(P123="","",VLOOKUP(P123,Données!$A$2:$B$16,2,FALSE))</f>
        <v/>
      </c>
      <c r="S123" s="24" t="str">
        <f ca="1">IF(T123="X","",IF(V123=1,"",IF(J123&gt;TODAY(),1,"")))</f>
        <v/>
      </c>
      <c r="T123" s="105"/>
      <c r="U123" s="18" t="str">
        <f ca="1">IF(T123="X","",IF(J123="","",IF(V123=1,"",IF(TODAY()&gt;=J123,1,""))))</f>
        <v/>
      </c>
      <c r="V123" s="31" t="str">
        <f t="shared" si="6"/>
        <v/>
      </c>
      <c r="W123" s="34" t="str">
        <f>IF(P123="","",VLOOKUP(P123,Données!$A$2:$C$16,3,FALSE))</f>
        <v/>
      </c>
      <c r="X123" s="19" t="str">
        <f>IF(N123="","",IF(P123="","",IF(W123="","",W123*N123)))</f>
        <v/>
      </c>
      <c r="Y123" s="108"/>
      <c r="Z123" s="62" t="str">
        <f t="shared" si="7"/>
        <v/>
      </c>
      <c r="AA123" s="26" t="str">
        <f t="shared" si="8"/>
        <v/>
      </c>
      <c r="AB123" s="105"/>
      <c r="AC123" s="111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</row>
    <row r="124" spans="1:68" x14ac:dyDescent="0.25">
      <c r="A124" s="28" t="str">
        <f t="shared" si="9"/>
        <v/>
      </c>
      <c r="B124" s="91"/>
      <c r="C124" s="92"/>
      <c r="D124" s="93"/>
      <c r="E124" s="92"/>
      <c r="F124" s="113"/>
      <c r="G124" s="121"/>
      <c r="H124" s="126"/>
      <c r="I124" s="129"/>
      <c r="J124" s="94"/>
      <c r="K124" s="95"/>
      <c r="L124" s="17" t="str">
        <f>IF(T124="X","",IF(J124="","",IF(V124=1,"",J124)))</f>
        <v/>
      </c>
      <c r="M124" s="17" t="str">
        <f>IF(T124="X","",IF(K124="","",IF(V124=1,"",K124)))</f>
        <v/>
      </c>
      <c r="N124" s="18" t="str">
        <f>IF(V124=1,"",IF(J124="","",IF(K124="","",K124-J124)))</f>
        <v/>
      </c>
      <c r="O124" s="31" t="str">
        <f t="shared" si="5"/>
        <v/>
      </c>
      <c r="P124" s="102"/>
      <c r="Q124" s="24" t="str">
        <f>IF(P124="","",IF(T124="X","",P124))</f>
        <v/>
      </c>
      <c r="R124" s="18" t="str">
        <f>IF(P124="","",VLOOKUP(P124,Données!$A$2:$B$16,2,FALSE))</f>
        <v/>
      </c>
      <c r="S124" s="24" t="str">
        <f ca="1">IF(T124="X","",IF(V124=1,"",IF(J124&gt;TODAY(),1,"")))</f>
        <v/>
      </c>
      <c r="T124" s="105"/>
      <c r="U124" s="18" t="str">
        <f ca="1">IF(T124="X","",IF(J124="","",IF(V124=1,"",IF(TODAY()&gt;=J124,1,""))))</f>
        <v/>
      </c>
      <c r="V124" s="31" t="str">
        <f t="shared" si="6"/>
        <v/>
      </c>
      <c r="W124" s="34" t="str">
        <f>IF(P124="","",VLOOKUP(P124,Données!$A$2:$C$16,3,FALSE))</f>
        <v/>
      </c>
      <c r="X124" s="19" t="str">
        <f>IF(N124="","",IF(P124="","",IF(W124="","",W124*N124)))</f>
        <v/>
      </c>
      <c r="Y124" s="108"/>
      <c r="Z124" s="62" t="str">
        <f t="shared" si="7"/>
        <v/>
      </c>
      <c r="AA124" s="26" t="str">
        <f t="shared" si="8"/>
        <v/>
      </c>
      <c r="AB124" s="105"/>
      <c r="AC124" s="111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</row>
    <row r="125" spans="1:68" x14ac:dyDescent="0.25">
      <c r="A125" s="28" t="str">
        <f t="shared" si="9"/>
        <v/>
      </c>
      <c r="B125" s="91"/>
      <c r="C125" s="92"/>
      <c r="D125" s="93"/>
      <c r="E125" s="92"/>
      <c r="F125" s="113"/>
      <c r="G125" s="121"/>
      <c r="H125" s="126"/>
      <c r="I125" s="129"/>
      <c r="J125" s="94"/>
      <c r="K125" s="95"/>
      <c r="L125" s="17" t="str">
        <f>IF(T125="X","",IF(J125="","",IF(V125=1,"",J125)))</f>
        <v/>
      </c>
      <c r="M125" s="17" t="str">
        <f>IF(T125="X","",IF(K125="","",IF(V125=1,"",K125)))</f>
        <v/>
      </c>
      <c r="N125" s="18" t="str">
        <f>IF(V125=1,"",IF(J125="","",IF(K125="","",K125-J125)))</f>
        <v/>
      </c>
      <c r="O125" s="31" t="str">
        <f t="shared" si="5"/>
        <v/>
      </c>
      <c r="P125" s="102"/>
      <c r="Q125" s="24" t="str">
        <f>IF(P125="","",IF(T125="X","",P125))</f>
        <v/>
      </c>
      <c r="R125" s="18" t="str">
        <f>IF(P125="","",VLOOKUP(P125,Données!$A$2:$B$16,2,FALSE))</f>
        <v/>
      </c>
      <c r="S125" s="24" t="str">
        <f ca="1">IF(T125="X","",IF(V125=1,"",IF(J125&gt;TODAY(),1,"")))</f>
        <v/>
      </c>
      <c r="T125" s="105"/>
      <c r="U125" s="18" t="str">
        <f ca="1">IF(T125="X","",IF(J125="","",IF(V125=1,"",IF(TODAY()&gt;=J125,1,""))))</f>
        <v/>
      </c>
      <c r="V125" s="31" t="str">
        <f t="shared" si="6"/>
        <v/>
      </c>
      <c r="W125" s="34" t="str">
        <f>IF(P125="","",VLOOKUP(P125,Données!$A$2:$C$16,3,FALSE))</f>
        <v/>
      </c>
      <c r="X125" s="19" t="str">
        <f>IF(N125="","",IF(P125="","",IF(W125="","",W125*N125)))</f>
        <v/>
      </c>
      <c r="Y125" s="108"/>
      <c r="Z125" s="62" t="str">
        <f t="shared" si="7"/>
        <v/>
      </c>
      <c r="AA125" s="26" t="str">
        <f t="shared" si="8"/>
        <v/>
      </c>
      <c r="AB125" s="105"/>
      <c r="AC125" s="111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</row>
    <row r="126" spans="1:68" x14ac:dyDescent="0.25">
      <c r="A126" s="28" t="str">
        <f t="shared" si="9"/>
        <v/>
      </c>
      <c r="B126" s="91"/>
      <c r="C126" s="92"/>
      <c r="D126" s="93"/>
      <c r="E126" s="92"/>
      <c r="F126" s="113"/>
      <c r="G126" s="121"/>
      <c r="H126" s="126"/>
      <c r="I126" s="129"/>
      <c r="J126" s="94"/>
      <c r="K126" s="95"/>
      <c r="L126" s="17" t="str">
        <f>IF(T126="X","",IF(J126="","",IF(V126=1,"",J126)))</f>
        <v/>
      </c>
      <c r="M126" s="17" t="str">
        <f>IF(T126="X","",IF(K126="","",IF(V126=1,"",K126)))</f>
        <v/>
      </c>
      <c r="N126" s="18" t="str">
        <f>IF(V126=1,"",IF(J126="","",IF(K126="","",K126-J126)))</f>
        <v/>
      </c>
      <c r="O126" s="31" t="str">
        <f t="shared" si="5"/>
        <v/>
      </c>
      <c r="P126" s="102"/>
      <c r="Q126" s="24" t="str">
        <f>IF(P126="","",IF(T126="X","",P126))</f>
        <v/>
      </c>
      <c r="R126" s="18" t="str">
        <f>IF(P126="","",VLOOKUP(P126,Données!$A$2:$B$16,2,FALSE))</f>
        <v/>
      </c>
      <c r="S126" s="24" t="str">
        <f ca="1">IF(T126="X","",IF(V126=1,"",IF(J126&gt;TODAY(),1,"")))</f>
        <v/>
      </c>
      <c r="T126" s="105"/>
      <c r="U126" s="18" t="str">
        <f ca="1">IF(T126="X","",IF(J126="","",IF(V126=1,"",IF(TODAY()&gt;=J126,1,""))))</f>
        <v/>
      </c>
      <c r="V126" s="31" t="str">
        <f t="shared" si="6"/>
        <v/>
      </c>
      <c r="W126" s="34" t="str">
        <f>IF(P126="","",VLOOKUP(P126,Données!$A$2:$C$16,3,FALSE))</f>
        <v/>
      </c>
      <c r="X126" s="19" t="str">
        <f>IF(N126="","",IF(P126="","",IF(W126="","",W126*N126)))</f>
        <v/>
      </c>
      <c r="Y126" s="108"/>
      <c r="Z126" s="62" t="str">
        <f t="shared" si="7"/>
        <v/>
      </c>
      <c r="AA126" s="26" t="str">
        <f t="shared" si="8"/>
        <v/>
      </c>
      <c r="AB126" s="105"/>
      <c r="AC126" s="111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</row>
    <row r="127" spans="1:68" x14ac:dyDescent="0.25">
      <c r="A127" s="28" t="str">
        <f t="shared" si="9"/>
        <v/>
      </c>
      <c r="B127" s="91"/>
      <c r="C127" s="92"/>
      <c r="D127" s="93"/>
      <c r="E127" s="92"/>
      <c r="F127" s="113"/>
      <c r="G127" s="121"/>
      <c r="H127" s="126"/>
      <c r="I127" s="129"/>
      <c r="J127" s="94"/>
      <c r="K127" s="95"/>
      <c r="L127" s="17" t="str">
        <f>IF(T127="X","",IF(J127="","",IF(V127=1,"",J127)))</f>
        <v/>
      </c>
      <c r="M127" s="17" t="str">
        <f>IF(T127="X","",IF(K127="","",IF(V127=1,"",K127)))</f>
        <v/>
      </c>
      <c r="N127" s="18" t="str">
        <f>IF(V127=1,"",IF(J127="","",IF(K127="","",K127-J127)))</f>
        <v/>
      </c>
      <c r="O127" s="31" t="str">
        <f t="shared" si="5"/>
        <v/>
      </c>
      <c r="P127" s="102"/>
      <c r="Q127" s="24" t="str">
        <f>IF(P127="","",IF(T127="X","",P127))</f>
        <v/>
      </c>
      <c r="R127" s="18" t="str">
        <f>IF(P127="","",VLOOKUP(P127,Données!$A$2:$B$16,2,FALSE))</f>
        <v/>
      </c>
      <c r="S127" s="24" t="str">
        <f ca="1">IF(T127="X","",IF(V127=1,"",IF(J127&gt;TODAY(),1,"")))</f>
        <v/>
      </c>
      <c r="T127" s="105"/>
      <c r="U127" s="18" t="str">
        <f ca="1">IF(T127="X","",IF(J127="","",IF(V127=1,"",IF(TODAY()&gt;=J127,1,""))))</f>
        <v/>
      </c>
      <c r="V127" s="31" t="str">
        <f t="shared" si="6"/>
        <v/>
      </c>
      <c r="W127" s="34" t="str">
        <f>IF(P127="","",VLOOKUP(P127,Données!$A$2:$C$16,3,FALSE))</f>
        <v/>
      </c>
      <c r="X127" s="19" t="str">
        <f>IF(N127="","",IF(P127="","",IF(W127="","",W127*N127)))</f>
        <v/>
      </c>
      <c r="Y127" s="108"/>
      <c r="Z127" s="62" t="str">
        <f t="shared" si="7"/>
        <v/>
      </c>
      <c r="AA127" s="26" t="str">
        <f t="shared" si="8"/>
        <v/>
      </c>
      <c r="AB127" s="105"/>
      <c r="AC127" s="111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</row>
    <row r="128" spans="1:68" x14ac:dyDescent="0.25">
      <c r="A128" s="28" t="str">
        <f t="shared" si="9"/>
        <v/>
      </c>
      <c r="B128" s="91"/>
      <c r="C128" s="92"/>
      <c r="D128" s="93"/>
      <c r="E128" s="92"/>
      <c r="F128" s="113"/>
      <c r="G128" s="121"/>
      <c r="H128" s="126"/>
      <c r="I128" s="129"/>
      <c r="J128" s="94"/>
      <c r="K128" s="95"/>
      <c r="L128" s="17" t="str">
        <f>IF(T128="X","",IF(J128="","",IF(V128=1,"",J128)))</f>
        <v/>
      </c>
      <c r="M128" s="17" t="str">
        <f>IF(T128="X","",IF(K128="","",IF(V128=1,"",K128)))</f>
        <v/>
      </c>
      <c r="N128" s="18" t="str">
        <f>IF(V128=1,"",IF(J128="","",IF(K128="","",K128-J128)))</f>
        <v/>
      </c>
      <c r="O128" s="31" t="str">
        <f t="shared" si="5"/>
        <v/>
      </c>
      <c r="P128" s="102"/>
      <c r="Q128" s="24" t="str">
        <f>IF(P128="","",IF(T128="X","",P128))</f>
        <v/>
      </c>
      <c r="R128" s="18" t="str">
        <f>IF(P128="","",VLOOKUP(P128,Données!$A$2:$B$16,2,FALSE))</f>
        <v/>
      </c>
      <c r="S128" s="24" t="str">
        <f ca="1">IF(T128="X","",IF(V128=1,"",IF(J128&gt;TODAY(),1,"")))</f>
        <v/>
      </c>
      <c r="T128" s="105"/>
      <c r="U128" s="18" t="str">
        <f ca="1">IF(T128="X","",IF(J128="","",IF(V128=1,"",IF(TODAY()&gt;=J128,1,""))))</f>
        <v/>
      </c>
      <c r="V128" s="31" t="str">
        <f t="shared" si="6"/>
        <v/>
      </c>
      <c r="W128" s="34" t="str">
        <f>IF(P128="","",VLOOKUP(P128,Données!$A$2:$C$16,3,FALSE))</f>
        <v/>
      </c>
      <c r="X128" s="19" t="str">
        <f>IF(N128="","",IF(P128="","",IF(W128="","",W128*N128)))</f>
        <v/>
      </c>
      <c r="Y128" s="108"/>
      <c r="Z128" s="62" t="str">
        <f t="shared" si="7"/>
        <v/>
      </c>
      <c r="AA128" s="26" t="str">
        <f t="shared" si="8"/>
        <v/>
      </c>
      <c r="AB128" s="105"/>
      <c r="AC128" s="111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</row>
    <row r="129" spans="1:68" x14ac:dyDescent="0.25">
      <c r="A129" s="28" t="str">
        <f t="shared" si="9"/>
        <v/>
      </c>
      <c r="B129" s="91"/>
      <c r="C129" s="92"/>
      <c r="D129" s="93"/>
      <c r="E129" s="92"/>
      <c r="F129" s="113"/>
      <c r="G129" s="121"/>
      <c r="H129" s="126"/>
      <c r="I129" s="129"/>
      <c r="J129" s="94"/>
      <c r="K129" s="95"/>
      <c r="L129" s="17" t="str">
        <f>IF(T129="X","",IF(J129="","",IF(V129=1,"",J129)))</f>
        <v/>
      </c>
      <c r="M129" s="17" t="str">
        <f>IF(T129="X","",IF(K129="","",IF(V129=1,"",K129)))</f>
        <v/>
      </c>
      <c r="N129" s="18" t="str">
        <f>IF(V129=1,"",IF(J129="","",IF(K129="","",K129-J129)))</f>
        <v/>
      </c>
      <c r="O129" s="31" t="str">
        <f t="shared" si="5"/>
        <v/>
      </c>
      <c r="P129" s="102"/>
      <c r="Q129" s="24" t="str">
        <f>IF(P129="","",IF(T129="X","",P129))</f>
        <v/>
      </c>
      <c r="R129" s="18" t="str">
        <f>IF(P129="","",VLOOKUP(P129,Données!$A$2:$B$16,2,FALSE))</f>
        <v/>
      </c>
      <c r="S129" s="24" t="str">
        <f ca="1">IF(T129="X","",IF(V129=1,"",IF(J129&gt;TODAY(),1,"")))</f>
        <v/>
      </c>
      <c r="T129" s="105"/>
      <c r="U129" s="18" t="str">
        <f ca="1">IF(T129="X","",IF(J129="","",IF(V129=1,"",IF(TODAY()&gt;=J129,1,""))))</f>
        <v/>
      </c>
      <c r="V129" s="31" t="str">
        <f t="shared" si="6"/>
        <v/>
      </c>
      <c r="W129" s="34" t="str">
        <f>IF(P129="","",VLOOKUP(P129,Données!$A$2:$C$16,3,FALSE))</f>
        <v/>
      </c>
      <c r="X129" s="19" t="str">
        <f>IF(N129="","",IF(P129="","",IF(W129="","",W129*N129)))</f>
        <v/>
      </c>
      <c r="Y129" s="108"/>
      <c r="Z129" s="62" t="str">
        <f t="shared" si="7"/>
        <v/>
      </c>
      <c r="AA129" s="26" t="str">
        <f t="shared" si="8"/>
        <v/>
      </c>
      <c r="AB129" s="105"/>
      <c r="AC129" s="111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</row>
    <row r="130" spans="1:68" x14ac:dyDescent="0.25">
      <c r="A130" s="28" t="str">
        <f t="shared" si="9"/>
        <v/>
      </c>
      <c r="B130" s="91"/>
      <c r="C130" s="92"/>
      <c r="D130" s="93"/>
      <c r="E130" s="92"/>
      <c r="F130" s="113"/>
      <c r="G130" s="121"/>
      <c r="H130" s="126"/>
      <c r="I130" s="129"/>
      <c r="J130" s="94"/>
      <c r="K130" s="95"/>
      <c r="L130" s="17" t="str">
        <f>IF(T130="X","",IF(J130="","",IF(V130=1,"",J130)))</f>
        <v/>
      </c>
      <c r="M130" s="17" t="str">
        <f>IF(T130="X","",IF(K130="","",IF(V130=1,"",K130)))</f>
        <v/>
      </c>
      <c r="N130" s="18" t="str">
        <f>IF(V130=1,"",IF(J130="","",IF(K130="","",K130-J130)))</f>
        <v/>
      </c>
      <c r="O130" s="31" t="str">
        <f t="shared" si="5"/>
        <v/>
      </c>
      <c r="P130" s="102"/>
      <c r="Q130" s="24" t="str">
        <f>IF(P130="","",IF(T130="X","",P130))</f>
        <v/>
      </c>
      <c r="R130" s="18" t="str">
        <f>IF(P130="","",VLOOKUP(P130,Données!$A$2:$B$16,2,FALSE))</f>
        <v/>
      </c>
      <c r="S130" s="24" t="str">
        <f ca="1">IF(T130="X","",IF(V130=1,"",IF(J130&gt;TODAY(),1,"")))</f>
        <v/>
      </c>
      <c r="T130" s="105"/>
      <c r="U130" s="18" t="str">
        <f ca="1">IF(T130="X","",IF(J130="","",IF(V130=1,"",IF(TODAY()&gt;=J130,1,""))))</f>
        <v/>
      </c>
      <c r="V130" s="31" t="str">
        <f t="shared" si="6"/>
        <v/>
      </c>
      <c r="W130" s="34" t="str">
        <f>IF(P130="","",VLOOKUP(P130,Données!$A$2:$C$16,3,FALSE))</f>
        <v/>
      </c>
      <c r="X130" s="19" t="str">
        <f>IF(N130="","",IF(P130="","",IF(W130="","",W130*N130)))</f>
        <v/>
      </c>
      <c r="Y130" s="108"/>
      <c r="Z130" s="62" t="str">
        <f t="shared" si="7"/>
        <v/>
      </c>
      <c r="AA130" s="26" t="str">
        <f t="shared" si="8"/>
        <v/>
      </c>
      <c r="AB130" s="105"/>
      <c r="AC130" s="111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</row>
    <row r="131" spans="1:68" x14ac:dyDescent="0.25">
      <c r="A131" s="28" t="str">
        <f t="shared" si="9"/>
        <v/>
      </c>
      <c r="B131" s="91"/>
      <c r="C131" s="92"/>
      <c r="D131" s="93"/>
      <c r="E131" s="92"/>
      <c r="F131" s="113"/>
      <c r="G131" s="121"/>
      <c r="H131" s="126"/>
      <c r="I131" s="129"/>
      <c r="J131" s="94"/>
      <c r="K131" s="95"/>
      <c r="L131" s="17" t="str">
        <f>IF(T131="X","",IF(J131="","",IF(V131=1,"",J131)))</f>
        <v/>
      </c>
      <c r="M131" s="17" t="str">
        <f>IF(T131="X","",IF(K131="","",IF(V131=1,"",K131)))</f>
        <v/>
      </c>
      <c r="N131" s="18" t="str">
        <f>IF(V131=1,"",IF(J131="","",IF(K131="","",K131-J131)))</f>
        <v/>
      </c>
      <c r="O131" s="31" t="str">
        <f t="shared" si="5"/>
        <v/>
      </c>
      <c r="P131" s="102"/>
      <c r="Q131" s="24" t="str">
        <f>IF(P131="","",IF(T131="X","",P131))</f>
        <v/>
      </c>
      <c r="R131" s="18" t="str">
        <f>IF(P131="","",VLOOKUP(P131,Données!$A$2:$B$16,2,FALSE))</f>
        <v/>
      </c>
      <c r="S131" s="24" t="str">
        <f ca="1">IF(T131="X","",IF(V131=1,"",IF(J131&gt;TODAY(),1,"")))</f>
        <v/>
      </c>
      <c r="T131" s="105"/>
      <c r="U131" s="18" t="str">
        <f ca="1">IF(T131="X","",IF(J131="","",IF(V131=1,"",IF(TODAY()&gt;=J131,1,""))))</f>
        <v/>
      </c>
      <c r="V131" s="31" t="str">
        <f t="shared" si="6"/>
        <v/>
      </c>
      <c r="W131" s="34" t="str">
        <f>IF(P131="","",VLOOKUP(P131,Données!$A$2:$C$16,3,FALSE))</f>
        <v/>
      </c>
      <c r="X131" s="19" t="str">
        <f>IF(N131="","",IF(P131="","",IF(W131="","",W131*N131)))</f>
        <v/>
      </c>
      <c r="Y131" s="108"/>
      <c r="Z131" s="62" t="str">
        <f t="shared" si="7"/>
        <v/>
      </c>
      <c r="AA131" s="26" t="str">
        <f t="shared" si="8"/>
        <v/>
      </c>
      <c r="AB131" s="105"/>
      <c r="AC131" s="111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</row>
    <row r="132" spans="1:68" x14ac:dyDescent="0.25">
      <c r="A132" s="28" t="str">
        <f t="shared" si="9"/>
        <v/>
      </c>
      <c r="B132" s="91"/>
      <c r="C132" s="92"/>
      <c r="D132" s="93"/>
      <c r="E132" s="92"/>
      <c r="F132" s="113"/>
      <c r="G132" s="121"/>
      <c r="H132" s="126"/>
      <c r="I132" s="129"/>
      <c r="J132" s="94"/>
      <c r="K132" s="95"/>
      <c r="L132" s="17" t="str">
        <f>IF(T132="X","",IF(J132="","",IF(V132=1,"",J132)))</f>
        <v/>
      </c>
      <c r="M132" s="17" t="str">
        <f>IF(T132="X","",IF(K132="","",IF(V132=1,"",K132)))</f>
        <v/>
      </c>
      <c r="N132" s="18" t="str">
        <f>IF(V132=1,"",IF(J132="","",IF(K132="","",K132-J132)))</f>
        <v/>
      </c>
      <c r="O132" s="31" t="str">
        <f t="shared" ref="O132:O195" si="10">IF(J132="","",IF(K132="","",K132-J132))</f>
        <v/>
      </c>
      <c r="P132" s="102"/>
      <c r="Q132" s="24" t="str">
        <f>IF(P132="","",IF(T132="X","",P132))</f>
        <v/>
      </c>
      <c r="R132" s="18" t="str">
        <f>IF(P132="","",VLOOKUP(P132,Données!$A$2:$B$16,2,FALSE))</f>
        <v/>
      </c>
      <c r="S132" s="24" t="str">
        <f ca="1">IF(T132="X","",IF(V132=1,"",IF(J132&gt;TODAY(),1,"")))</f>
        <v/>
      </c>
      <c r="T132" s="105"/>
      <c r="U132" s="18" t="str">
        <f ca="1">IF(T132="X","",IF(J132="","",IF(V132=1,"",IF(TODAY()&gt;=J132,1,""))))</f>
        <v/>
      </c>
      <c r="V132" s="31" t="str">
        <f t="shared" ref="V132:V195" si="11">IF(T132="X","",IF(AC132="","",IF(AC132&gt;0,1)))</f>
        <v/>
      </c>
      <c r="W132" s="34" t="str">
        <f>IF(P132="","",VLOOKUP(P132,Données!$A$2:$C$16,3,FALSE))</f>
        <v/>
      </c>
      <c r="X132" s="19" t="str">
        <f>IF(N132="","",IF(P132="","",IF(W132="","",W132*N132)))</f>
        <v/>
      </c>
      <c r="Y132" s="108"/>
      <c r="Z132" s="62" t="str">
        <f t="shared" ref="Z132:Z195" si="12">IF(X132="","",X132-Y132)</f>
        <v/>
      </c>
      <c r="AA132" s="26" t="str">
        <f t="shared" ref="AA132:AA195" si="13">IF(AB132="","","P")</f>
        <v/>
      </c>
      <c r="AB132" s="105"/>
      <c r="AC132" s="111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</row>
    <row r="133" spans="1:68" x14ac:dyDescent="0.25">
      <c r="A133" s="28" t="str">
        <f t="shared" ref="A133:A196" si="14">IF(B133="","",A132+1)</f>
        <v/>
      </c>
      <c r="B133" s="91"/>
      <c r="C133" s="92"/>
      <c r="D133" s="93"/>
      <c r="E133" s="92"/>
      <c r="F133" s="113"/>
      <c r="G133" s="121"/>
      <c r="H133" s="126"/>
      <c r="I133" s="129"/>
      <c r="J133" s="94"/>
      <c r="K133" s="95"/>
      <c r="L133" s="17" t="str">
        <f>IF(T133="X","",IF(J133="","",IF(V133=1,"",J133)))</f>
        <v/>
      </c>
      <c r="M133" s="17" t="str">
        <f>IF(T133="X","",IF(K133="","",IF(V133=1,"",K133)))</f>
        <v/>
      </c>
      <c r="N133" s="18" t="str">
        <f>IF(V133=1,"",IF(J133="","",IF(K133="","",K133-J133)))</f>
        <v/>
      </c>
      <c r="O133" s="31" t="str">
        <f t="shared" si="10"/>
        <v/>
      </c>
      <c r="P133" s="102"/>
      <c r="Q133" s="24" t="str">
        <f>IF(P133="","",IF(T133="X","",P133))</f>
        <v/>
      </c>
      <c r="R133" s="18" t="str">
        <f>IF(P133="","",VLOOKUP(P133,Données!$A$2:$B$16,2,FALSE))</f>
        <v/>
      </c>
      <c r="S133" s="24" t="str">
        <f ca="1">IF(T133="X","",IF(V133=1,"",IF(J133&gt;TODAY(),1,"")))</f>
        <v/>
      </c>
      <c r="T133" s="105"/>
      <c r="U133" s="18" t="str">
        <f ca="1">IF(T133="X","",IF(J133="","",IF(V133=1,"",IF(TODAY()&gt;=J133,1,""))))</f>
        <v/>
      </c>
      <c r="V133" s="31" t="str">
        <f t="shared" si="11"/>
        <v/>
      </c>
      <c r="W133" s="34" t="str">
        <f>IF(P133="","",VLOOKUP(P133,Données!$A$2:$C$16,3,FALSE))</f>
        <v/>
      </c>
      <c r="X133" s="19" t="str">
        <f>IF(N133="","",IF(P133="","",IF(W133="","",W133*N133)))</f>
        <v/>
      </c>
      <c r="Y133" s="108"/>
      <c r="Z133" s="62" t="str">
        <f t="shared" si="12"/>
        <v/>
      </c>
      <c r="AA133" s="26" t="str">
        <f t="shared" si="13"/>
        <v/>
      </c>
      <c r="AB133" s="105"/>
      <c r="AC133" s="111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</row>
    <row r="134" spans="1:68" x14ac:dyDescent="0.25">
      <c r="A134" s="28" t="str">
        <f t="shared" si="14"/>
        <v/>
      </c>
      <c r="B134" s="91"/>
      <c r="C134" s="92"/>
      <c r="D134" s="93"/>
      <c r="E134" s="92"/>
      <c r="F134" s="113"/>
      <c r="G134" s="121"/>
      <c r="H134" s="126"/>
      <c r="I134" s="129"/>
      <c r="J134" s="94"/>
      <c r="K134" s="95"/>
      <c r="L134" s="17" t="str">
        <f>IF(T134="X","",IF(J134="","",IF(V134=1,"",J134)))</f>
        <v/>
      </c>
      <c r="M134" s="17" t="str">
        <f>IF(T134="X","",IF(K134="","",IF(V134=1,"",K134)))</f>
        <v/>
      </c>
      <c r="N134" s="18" t="str">
        <f>IF(V134=1,"",IF(J134="","",IF(K134="","",K134-J134)))</f>
        <v/>
      </c>
      <c r="O134" s="31" t="str">
        <f t="shared" si="10"/>
        <v/>
      </c>
      <c r="P134" s="102"/>
      <c r="Q134" s="24" t="str">
        <f>IF(P134="","",IF(T134="X","",P134))</f>
        <v/>
      </c>
      <c r="R134" s="18" t="str">
        <f>IF(P134="","",VLOOKUP(P134,Données!$A$2:$B$16,2,FALSE))</f>
        <v/>
      </c>
      <c r="S134" s="24" t="str">
        <f ca="1">IF(T134="X","",IF(V134=1,"",IF(J134&gt;TODAY(),1,"")))</f>
        <v/>
      </c>
      <c r="T134" s="105"/>
      <c r="U134" s="18" t="str">
        <f ca="1">IF(T134="X","",IF(J134="","",IF(V134=1,"",IF(TODAY()&gt;=J134,1,""))))</f>
        <v/>
      </c>
      <c r="V134" s="31" t="str">
        <f t="shared" si="11"/>
        <v/>
      </c>
      <c r="W134" s="34" t="str">
        <f>IF(P134="","",VLOOKUP(P134,Données!$A$2:$C$16,3,FALSE))</f>
        <v/>
      </c>
      <c r="X134" s="19" t="str">
        <f>IF(N134="","",IF(P134="","",IF(W134="","",W134*N134)))</f>
        <v/>
      </c>
      <c r="Y134" s="108"/>
      <c r="Z134" s="62" t="str">
        <f t="shared" si="12"/>
        <v/>
      </c>
      <c r="AA134" s="26" t="str">
        <f t="shared" si="13"/>
        <v/>
      </c>
      <c r="AB134" s="105"/>
      <c r="AC134" s="111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</row>
    <row r="135" spans="1:68" x14ac:dyDescent="0.25">
      <c r="A135" s="28" t="str">
        <f t="shared" si="14"/>
        <v/>
      </c>
      <c r="B135" s="91"/>
      <c r="C135" s="92"/>
      <c r="D135" s="93"/>
      <c r="E135" s="92"/>
      <c r="F135" s="113"/>
      <c r="G135" s="121"/>
      <c r="H135" s="126"/>
      <c r="I135" s="129"/>
      <c r="J135" s="94"/>
      <c r="K135" s="95"/>
      <c r="L135" s="17" t="str">
        <f>IF(T135="X","",IF(J135="","",IF(V135=1,"",J135)))</f>
        <v/>
      </c>
      <c r="M135" s="17" t="str">
        <f>IF(T135="X","",IF(K135="","",IF(V135=1,"",K135)))</f>
        <v/>
      </c>
      <c r="N135" s="18" t="str">
        <f>IF(V135=1,"",IF(J135="","",IF(K135="","",K135-J135)))</f>
        <v/>
      </c>
      <c r="O135" s="31" t="str">
        <f t="shared" si="10"/>
        <v/>
      </c>
      <c r="P135" s="102"/>
      <c r="Q135" s="24" t="str">
        <f>IF(P135="","",IF(T135="X","",P135))</f>
        <v/>
      </c>
      <c r="R135" s="18" t="str">
        <f>IF(P135="","",VLOOKUP(P135,Données!$A$2:$B$16,2,FALSE))</f>
        <v/>
      </c>
      <c r="S135" s="24" t="str">
        <f ca="1">IF(T135="X","",IF(V135=1,"",IF(J135&gt;TODAY(),1,"")))</f>
        <v/>
      </c>
      <c r="T135" s="105"/>
      <c r="U135" s="18" t="str">
        <f ca="1">IF(T135="X","",IF(J135="","",IF(V135=1,"",IF(TODAY()&gt;=J135,1,""))))</f>
        <v/>
      </c>
      <c r="V135" s="31" t="str">
        <f t="shared" si="11"/>
        <v/>
      </c>
      <c r="W135" s="34" t="str">
        <f>IF(P135="","",VLOOKUP(P135,Données!$A$2:$C$16,3,FALSE))</f>
        <v/>
      </c>
      <c r="X135" s="19" t="str">
        <f>IF(N135="","",IF(P135="","",IF(W135="","",W135*N135)))</f>
        <v/>
      </c>
      <c r="Y135" s="108"/>
      <c r="Z135" s="62" t="str">
        <f t="shared" si="12"/>
        <v/>
      </c>
      <c r="AA135" s="26" t="str">
        <f t="shared" si="13"/>
        <v/>
      </c>
      <c r="AB135" s="105"/>
      <c r="AC135" s="111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</row>
    <row r="136" spans="1:68" x14ac:dyDescent="0.25">
      <c r="A136" s="28" t="str">
        <f t="shared" si="14"/>
        <v/>
      </c>
      <c r="B136" s="91"/>
      <c r="C136" s="92"/>
      <c r="D136" s="93"/>
      <c r="E136" s="92"/>
      <c r="F136" s="113"/>
      <c r="G136" s="121"/>
      <c r="H136" s="126"/>
      <c r="I136" s="129"/>
      <c r="J136" s="94"/>
      <c r="K136" s="95"/>
      <c r="L136" s="17" t="str">
        <f>IF(T136="X","",IF(J136="","",IF(V136=1,"",J136)))</f>
        <v/>
      </c>
      <c r="M136" s="17" t="str">
        <f>IF(T136="X","",IF(K136="","",IF(V136=1,"",K136)))</f>
        <v/>
      </c>
      <c r="N136" s="18" t="str">
        <f>IF(V136=1,"",IF(J136="","",IF(K136="","",K136-J136)))</f>
        <v/>
      </c>
      <c r="O136" s="31" t="str">
        <f t="shared" si="10"/>
        <v/>
      </c>
      <c r="P136" s="102"/>
      <c r="Q136" s="24" t="str">
        <f>IF(P136="","",IF(T136="X","",P136))</f>
        <v/>
      </c>
      <c r="R136" s="18" t="str">
        <f>IF(P136="","",VLOOKUP(P136,Données!$A$2:$B$16,2,FALSE))</f>
        <v/>
      </c>
      <c r="S136" s="24" t="str">
        <f ca="1">IF(T136="X","",IF(V136=1,"",IF(J136&gt;TODAY(),1,"")))</f>
        <v/>
      </c>
      <c r="T136" s="105"/>
      <c r="U136" s="18" t="str">
        <f ca="1">IF(T136="X","",IF(J136="","",IF(V136=1,"",IF(TODAY()&gt;=J136,1,""))))</f>
        <v/>
      </c>
      <c r="V136" s="31" t="str">
        <f t="shared" si="11"/>
        <v/>
      </c>
      <c r="W136" s="34" t="str">
        <f>IF(P136="","",VLOOKUP(P136,Données!$A$2:$C$16,3,FALSE))</f>
        <v/>
      </c>
      <c r="X136" s="19" t="str">
        <f>IF(N136="","",IF(P136="","",IF(W136="","",W136*N136)))</f>
        <v/>
      </c>
      <c r="Y136" s="108"/>
      <c r="Z136" s="62" t="str">
        <f t="shared" si="12"/>
        <v/>
      </c>
      <c r="AA136" s="26" t="str">
        <f t="shared" si="13"/>
        <v/>
      </c>
      <c r="AB136" s="105"/>
      <c r="AC136" s="111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</row>
    <row r="137" spans="1:68" x14ac:dyDescent="0.25">
      <c r="A137" s="28" t="str">
        <f t="shared" si="14"/>
        <v/>
      </c>
      <c r="B137" s="91"/>
      <c r="C137" s="92"/>
      <c r="D137" s="93"/>
      <c r="E137" s="92"/>
      <c r="F137" s="113"/>
      <c r="G137" s="121"/>
      <c r="H137" s="126"/>
      <c r="I137" s="129"/>
      <c r="J137" s="94"/>
      <c r="K137" s="95"/>
      <c r="L137" s="17" t="str">
        <f>IF(T137="X","",IF(J137="","",IF(V137=1,"",J137)))</f>
        <v/>
      </c>
      <c r="M137" s="17" t="str">
        <f>IF(T137="X","",IF(K137="","",IF(V137=1,"",K137)))</f>
        <v/>
      </c>
      <c r="N137" s="18" t="str">
        <f>IF(V137=1,"",IF(J137="","",IF(K137="","",K137-J137)))</f>
        <v/>
      </c>
      <c r="O137" s="31" t="str">
        <f t="shared" si="10"/>
        <v/>
      </c>
      <c r="P137" s="102"/>
      <c r="Q137" s="24" t="str">
        <f>IF(P137="","",IF(T137="X","",P137))</f>
        <v/>
      </c>
      <c r="R137" s="18" t="str">
        <f>IF(P137="","",VLOOKUP(P137,Données!$A$2:$B$16,2,FALSE))</f>
        <v/>
      </c>
      <c r="S137" s="24" t="str">
        <f ca="1">IF(T137="X","",IF(V137=1,"",IF(J137&gt;TODAY(),1,"")))</f>
        <v/>
      </c>
      <c r="T137" s="105"/>
      <c r="U137" s="18" t="str">
        <f ca="1">IF(T137="X","",IF(J137="","",IF(V137=1,"",IF(TODAY()&gt;=J137,1,""))))</f>
        <v/>
      </c>
      <c r="V137" s="31" t="str">
        <f t="shared" si="11"/>
        <v/>
      </c>
      <c r="W137" s="34" t="str">
        <f>IF(P137="","",VLOOKUP(P137,Données!$A$2:$C$16,3,FALSE))</f>
        <v/>
      </c>
      <c r="X137" s="19" t="str">
        <f>IF(N137="","",IF(P137="","",IF(W137="","",W137*N137)))</f>
        <v/>
      </c>
      <c r="Y137" s="108"/>
      <c r="Z137" s="62" t="str">
        <f t="shared" si="12"/>
        <v/>
      </c>
      <c r="AA137" s="26" t="str">
        <f t="shared" si="13"/>
        <v/>
      </c>
      <c r="AB137" s="105"/>
      <c r="AC137" s="111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</row>
    <row r="138" spans="1:68" x14ac:dyDescent="0.25">
      <c r="A138" s="28" t="str">
        <f t="shared" si="14"/>
        <v/>
      </c>
      <c r="B138" s="91"/>
      <c r="C138" s="92"/>
      <c r="D138" s="93"/>
      <c r="E138" s="92"/>
      <c r="F138" s="113"/>
      <c r="G138" s="121"/>
      <c r="H138" s="126"/>
      <c r="I138" s="129"/>
      <c r="J138" s="94"/>
      <c r="K138" s="95"/>
      <c r="L138" s="17" t="str">
        <f>IF(T138="X","",IF(J138="","",IF(V138=1,"",J138)))</f>
        <v/>
      </c>
      <c r="M138" s="17" t="str">
        <f>IF(T138="X","",IF(K138="","",IF(V138=1,"",K138)))</f>
        <v/>
      </c>
      <c r="N138" s="18" t="str">
        <f>IF(V138=1,"",IF(J138="","",IF(K138="","",K138-J138)))</f>
        <v/>
      </c>
      <c r="O138" s="31" t="str">
        <f t="shared" si="10"/>
        <v/>
      </c>
      <c r="P138" s="102"/>
      <c r="Q138" s="24" t="str">
        <f>IF(P138="","",IF(T138="X","",P138))</f>
        <v/>
      </c>
      <c r="R138" s="18" t="str">
        <f>IF(P138="","",VLOOKUP(P138,Données!$A$2:$B$16,2,FALSE))</f>
        <v/>
      </c>
      <c r="S138" s="24" t="str">
        <f ca="1">IF(T138="X","",IF(V138=1,"",IF(J138&gt;TODAY(),1,"")))</f>
        <v/>
      </c>
      <c r="T138" s="105"/>
      <c r="U138" s="18" t="str">
        <f ca="1">IF(T138="X","",IF(J138="","",IF(V138=1,"",IF(TODAY()&gt;=J138,1,""))))</f>
        <v/>
      </c>
      <c r="V138" s="31" t="str">
        <f t="shared" si="11"/>
        <v/>
      </c>
      <c r="W138" s="34" t="str">
        <f>IF(P138="","",VLOOKUP(P138,Données!$A$2:$C$16,3,FALSE))</f>
        <v/>
      </c>
      <c r="X138" s="19" t="str">
        <f>IF(N138="","",IF(P138="","",IF(W138="","",W138*N138)))</f>
        <v/>
      </c>
      <c r="Y138" s="108"/>
      <c r="Z138" s="62" t="str">
        <f t="shared" si="12"/>
        <v/>
      </c>
      <c r="AA138" s="26" t="str">
        <f t="shared" si="13"/>
        <v/>
      </c>
      <c r="AB138" s="105"/>
      <c r="AC138" s="111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</row>
    <row r="139" spans="1:68" x14ac:dyDescent="0.25">
      <c r="A139" s="28" t="str">
        <f t="shared" si="14"/>
        <v/>
      </c>
      <c r="B139" s="91"/>
      <c r="C139" s="92"/>
      <c r="D139" s="93"/>
      <c r="E139" s="92"/>
      <c r="F139" s="113"/>
      <c r="G139" s="121"/>
      <c r="H139" s="126"/>
      <c r="I139" s="129"/>
      <c r="J139" s="94"/>
      <c r="K139" s="95"/>
      <c r="L139" s="17" t="str">
        <f>IF(T139="X","",IF(J139="","",IF(V139=1,"",J139)))</f>
        <v/>
      </c>
      <c r="M139" s="17" t="str">
        <f>IF(T139="X","",IF(K139="","",IF(V139=1,"",K139)))</f>
        <v/>
      </c>
      <c r="N139" s="18" t="str">
        <f>IF(V139=1,"",IF(J139="","",IF(K139="","",K139-J139)))</f>
        <v/>
      </c>
      <c r="O139" s="31" t="str">
        <f t="shared" si="10"/>
        <v/>
      </c>
      <c r="P139" s="102"/>
      <c r="Q139" s="24" t="str">
        <f>IF(P139="","",IF(T139="X","",P139))</f>
        <v/>
      </c>
      <c r="R139" s="18" t="str">
        <f>IF(P139="","",VLOOKUP(P139,Données!$A$2:$B$16,2,FALSE))</f>
        <v/>
      </c>
      <c r="S139" s="24" t="str">
        <f ca="1">IF(T139="X","",IF(V139=1,"",IF(J139&gt;TODAY(),1,"")))</f>
        <v/>
      </c>
      <c r="T139" s="105"/>
      <c r="U139" s="18" t="str">
        <f ca="1">IF(T139="X","",IF(J139="","",IF(V139=1,"",IF(TODAY()&gt;=J139,1,""))))</f>
        <v/>
      </c>
      <c r="V139" s="31" t="str">
        <f t="shared" si="11"/>
        <v/>
      </c>
      <c r="W139" s="34" t="str">
        <f>IF(P139="","",VLOOKUP(P139,Données!$A$2:$C$16,3,FALSE))</f>
        <v/>
      </c>
      <c r="X139" s="19" t="str">
        <f>IF(N139="","",IF(P139="","",IF(W139="","",W139*N139)))</f>
        <v/>
      </c>
      <c r="Y139" s="108"/>
      <c r="Z139" s="62" t="str">
        <f t="shared" si="12"/>
        <v/>
      </c>
      <c r="AA139" s="26" t="str">
        <f t="shared" si="13"/>
        <v/>
      </c>
      <c r="AB139" s="105"/>
      <c r="AC139" s="111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</row>
    <row r="140" spans="1:68" x14ac:dyDescent="0.25">
      <c r="A140" s="28" t="str">
        <f t="shared" si="14"/>
        <v/>
      </c>
      <c r="B140" s="91"/>
      <c r="C140" s="92"/>
      <c r="D140" s="93"/>
      <c r="E140" s="92"/>
      <c r="F140" s="113"/>
      <c r="G140" s="121"/>
      <c r="H140" s="126"/>
      <c r="I140" s="129"/>
      <c r="J140" s="94"/>
      <c r="K140" s="95"/>
      <c r="L140" s="17" t="str">
        <f>IF(T140="X","",IF(J140="","",IF(V140=1,"",J140)))</f>
        <v/>
      </c>
      <c r="M140" s="17" t="str">
        <f>IF(T140="X","",IF(K140="","",IF(V140=1,"",K140)))</f>
        <v/>
      </c>
      <c r="N140" s="18" t="str">
        <f>IF(V140=1,"",IF(J140="","",IF(K140="","",K140-J140)))</f>
        <v/>
      </c>
      <c r="O140" s="31" t="str">
        <f t="shared" si="10"/>
        <v/>
      </c>
      <c r="P140" s="102"/>
      <c r="Q140" s="24" t="str">
        <f>IF(P140="","",IF(T140="X","",P140))</f>
        <v/>
      </c>
      <c r="R140" s="18" t="str">
        <f>IF(P140="","",VLOOKUP(P140,Données!$A$2:$B$16,2,FALSE))</f>
        <v/>
      </c>
      <c r="S140" s="24" t="str">
        <f ca="1">IF(T140="X","",IF(V140=1,"",IF(J140&gt;TODAY(),1,"")))</f>
        <v/>
      </c>
      <c r="T140" s="105"/>
      <c r="U140" s="18" t="str">
        <f ca="1">IF(T140="X","",IF(J140="","",IF(V140=1,"",IF(TODAY()&gt;=J140,1,""))))</f>
        <v/>
      </c>
      <c r="V140" s="31" t="str">
        <f t="shared" si="11"/>
        <v/>
      </c>
      <c r="W140" s="34" t="str">
        <f>IF(P140="","",VLOOKUP(P140,Données!$A$2:$C$16,3,FALSE))</f>
        <v/>
      </c>
      <c r="X140" s="19" t="str">
        <f>IF(N140="","",IF(P140="","",IF(W140="","",W140*N140)))</f>
        <v/>
      </c>
      <c r="Y140" s="108"/>
      <c r="Z140" s="62" t="str">
        <f t="shared" si="12"/>
        <v/>
      </c>
      <c r="AA140" s="26" t="str">
        <f t="shared" si="13"/>
        <v/>
      </c>
      <c r="AB140" s="105"/>
      <c r="AC140" s="111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</row>
    <row r="141" spans="1:68" x14ac:dyDescent="0.25">
      <c r="A141" s="28" t="str">
        <f t="shared" si="14"/>
        <v/>
      </c>
      <c r="B141" s="91"/>
      <c r="C141" s="92"/>
      <c r="D141" s="93"/>
      <c r="E141" s="92"/>
      <c r="F141" s="113"/>
      <c r="G141" s="121"/>
      <c r="H141" s="126"/>
      <c r="I141" s="129"/>
      <c r="J141" s="94"/>
      <c r="K141" s="95"/>
      <c r="L141" s="17" t="str">
        <f>IF(T141="X","",IF(J141="","",IF(V141=1,"",J141)))</f>
        <v/>
      </c>
      <c r="M141" s="17" t="str">
        <f>IF(T141="X","",IF(K141="","",IF(V141=1,"",K141)))</f>
        <v/>
      </c>
      <c r="N141" s="18" t="str">
        <f>IF(V141=1,"",IF(J141="","",IF(K141="","",K141-J141)))</f>
        <v/>
      </c>
      <c r="O141" s="31" t="str">
        <f t="shared" si="10"/>
        <v/>
      </c>
      <c r="P141" s="102"/>
      <c r="Q141" s="24" t="str">
        <f>IF(P141="","",IF(T141="X","",P141))</f>
        <v/>
      </c>
      <c r="R141" s="18" t="str">
        <f>IF(P141="","",VLOOKUP(P141,Données!$A$2:$B$16,2,FALSE))</f>
        <v/>
      </c>
      <c r="S141" s="24" t="str">
        <f ca="1">IF(T141="X","",IF(V141=1,"",IF(J141&gt;TODAY(),1,"")))</f>
        <v/>
      </c>
      <c r="T141" s="105"/>
      <c r="U141" s="18" t="str">
        <f ca="1">IF(T141="X","",IF(J141="","",IF(V141=1,"",IF(TODAY()&gt;=J141,1,""))))</f>
        <v/>
      </c>
      <c r="V141" s="31" t="str">
        <f t="shared" si="11"/>
        <v/>
      </c>
      <c r="W141" s="34" t="str">
        <f>IF(P141="","",VLOOKUP(P141,Données!$A$2:$C$16,3,FALSE))</f>
        <v/>
      </c>
      <c r="X141" s="19" t="str">
        <f>IF(N141="","",IF(P141="","",IF(W141="","",W141*N141)))</f>
        <v/>
      </c>
      <c r="Y141" s="108"/>
      <c r="Z141" s="62" t="str">
        <f t="shared" si="12"/>
        <v/>
      </c>
      <c r="AA141" s="26" t="str">
        <f t="shared" si="13"/>
        <v/>
      </c>
      <c r="AB141" s="105"/>
      <c r="AC141" s="111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</row>
    <row r="142" spans="1:68" x14ac:dyDescent="0.25">
      <c r="A142" s="28" t="str">
        <f t="shared" si="14"/>
        <v/>
      </c>
      <c r="B142" s="91"/>
      <c r="C142" s="92"/>
      <c r="D142" s="93"/>
      <c r="E142" s="92"/>
      <c r="F142" s="113"/>
      <c r="G142" s="121"/>
      <c r="H142" s="126"/>
      <c r="I142" s="129"/>
      <c r="J142" s="94"/>
      <c r="K142" s="95"/>
      <c r="L142" s="17" t="str">
        <f>IF(T142="X","",IF(J142="","",IF(V142=1,"",J142)))</f>
        <v/>
      </c>
      <c r="M142" s="17" t="str">
        <f>IF(T142="X","",IF(K142="","",IF(V142=1,"",K142)))</f>
        <v/>
      </c>
      <c r="N142" s="18" t="str">
        <f>IF(V142=1,"",IF(J142="","",IF(K142="","",K142-J142)))</f>
        <v/>
      </c>
      <c r="O142" s="31" t="str">
        <f t="shared" si="10"/>
        <v/>
      </c>
      <c r="P142" s="102"/>
      <c r="Q142" s="24" t="str">
        <f>IF(P142="","",IF(T142="X","",P142))</f>
        <v/>
      </c>
      <c r="R142" s="18" t="str">
        <f>IF(P142="","",VLOOKUP(P142,Données!$A$2:$B$16,2,FALSE))</f>
        <v/>
      </c>
      <c r="S142" s="24" t="str">
        <f ca="1">IF(T142="X","",IF(V142=1,"",IF(J142&gt;TODAY(),1,"")))</f>
        <v/>
      </c>
      <c r="T142" s="105"/>
      <c r="U142" s="18" t="str">
        <f ca="1">IF(T142="X","",IF(J142="","",IF(V142=1,"",IF(TODAY()&gt;=J142,1,""))))</f>
        <v/>
      </c>
      <c r="V142" s="31" t="str">
        <f t="shared" si="11"/>
        <v/>
      </c>
      <c r="W142" s="34" t="str">
        <f>IF(P142="","",VLOOKUP(P142,Données!$A$2:$C$16,3,FALSE))</f>
        <v/>
      </c>
      <c r="X142" s="19" t="str">
        <f>IF(N142="","",IF(P142="","",IF(W142="","",W142*N142)))</f>
        <v/>
      </c>
      <c r="Y142" s="108"/>
      <c r="Z142" s="62" t="str">
        <f t="shared" si="12"/>
        <v/>
      </c>
      <c r="AA142" s="26" t="str">
        <f t="shared" si="13"/>
        <v/>
      </c>
      <c r="AB142" s="105"/>
      <c r="AC142" s="111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</row>
    <row r="143" spans="1:68" x14ac:dyDescent="0.25">
      <c r="A143" s="28" t="str">
        <f t="shared" si="14"/>
        <v/>
      </c>
      <c r="B143" s="91"/>
      <c r="C143" s="92"/>
      <c r="D143" s="93"/>
      <c r="E143" s="92"/>
      <c r="F143" s="113"/>
      <c r="G143" s="121"/>
      <c r="H143" s="126"/>
      <c r="I143" s="129"/>
      <c r="J143" s="94"/>
      <c r="K143" s="95"/>
      <c r="L143" s="17" t="str">
        <f>IF(T143="X","",IF(J143="","",IF(V143=1,"",J143)))</f>
        <v/>
      </c>
      <c r="M143" s="17" t="str">
        <f>IF(T143="X","",IF(K143="","",IF(V143=1,"",K143)))</f>
        <v/>
      </c>
      <c r="N143" s="18" t="str">
        <f>IF(V143=1,"",IF(J143="","",IF(K143="","",K143-J143)))</f>
        <v/>
      </c>
      <c r="O143" s="31" t="str">
        <f t="shared" si="10"/>
        <v/>
      </c>
      <c r="P143" s="102"/>
      <c r="Q143" s="24" t="str">
        <f>IF(P143="","",IF(T143="X","",P143))</f>
        <v/>
      </c>
      <c r="R143" s="18" t="str">
        <f>IF(P143="","",VLOOKUP(P143,Données!$A$2:$B$16,2,FALSE))</f>
        <v/>
      </c>
      <c r="S143" s="24" t="str">
        <f ca="1">IF(T143="X","",IF(V143=1,"",IF(J143&gt;TODAY(),1,"")))</f>
        <v/>
      </c>
      <c r="T143" s="105"/>
      <c r="U143" s="18" t="str">
        <f ca="1">IF(T143="X","",IF(J143="","",IF(V143=1,"",IF(TODAY()&gt;=J143,1,""))))</f>
        <v/>
      </c>
      <c r="V143" s="31" t="str">
        <f t="shared" si="11"/>
        <v/>
      </c>
      <c r="W143" s="34" t="str">
        <f>IF(P143="","",VLOOKUP(P143,Données!$A$2:$C$16,3,FALSE))</f>
        <v/>
      </c>
      <c r="X143" s="19" t="str">
        <f>IF(N143="","",IF(P143="","",IF(W143="","",W143*N143)))</f>
        <v/>
      </c>
      <c r="Y143" s="108"/>
      <c r="Z143" s="62" t="str">
        <f t="shared" si="12"/>
        <v/>
      </c>
      <c r="AA143" s="26" t="str">
        <f t="shared" si="13"/>
        <v/>
      </c>
      <c r="AB143" s="105"/>
      <c r="AC143" s="111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</row>
    <row r="144" spans="1:68" x14ac:dyDescent="0.25">
      <c r="A144" s="28" t="str">
        <f t="shared" si="14"/>
        <v/>
      </c>
      <c r="B144" s="91"/>
      <c r="C144" s="92"/>
      <c r="D144" s="93"/>
      <c r="E144" s="92"/>
      <c r="F144" s="113"/>
      <c r="G144" s="121"/>
      <c r="H144" s="126"/>
      <c r="I144" s="129"/>
      <c r="J144" s="94"/>
      <c r="K144" s="95"/>
      <c r="L144" s="17" t="str">
        <f>IF(T144="X","",IF(J144="","",IF(V144=1,"",J144)))</f>
        <v/>
      </c>
      <c r="M144" s="17" t="str">
        <f>IF(T144="X","",IF(K144="","",IF(V144=1,"",K144)))</f>
        <v/>
      </c>
      <c r="N144" s="18" t="str">
        <f>IF(V144=1,"",IF(J144="","",IF(K144="","",K144-J144)))</f>
        <v/>
      </c>
      <c r="O144" s="31" t="str">
        <f t="shared" si="10"/>
        <v/>
      </c>
      <c r="P144" s="102"/>
      <c r="Q144" s="24" t="str">
        <f>IF(P144="","",IF(T144="X","",P144))</f>
        <v/>
      </c>
      <c r="R144" s="18" t="str">
        <f>IF(P144="","",VLOOKUP(P144,Données!$A$2:$B$16,2,FALSE))</f>
        <v/>
      </c>
      <c r="S144" s="24" t="str">
        <f ca="1">IF(T144="X","",IF(V144=1,"",IF(J144&gt;TODAY(),1,"")))</f>
        <v/>
      </c>
      <c r="T144" s="105"/>
      <c r="U144" s="18" t="str">
        <f ca="1">IF(T144="X","",IF(J144="","",IF(V144=1,"",IF(TODAY()&gt;=J144,1,""))))</f>
        <v/>
      </c>
      <c r="V144" s="31" t="str">
        <f t="shared" si="11"/>
        <v/>
      </c>
      <c r="W144" s="34" t="str">
        <f>IF(P144="","",VLOOKUP(P144,Données!$A$2:$C$16,3,FALSE))</f>
        <v/>
      </c>
      <c r="X144" s="19" t="str">
        <f>IF(N144="","",IF(P144="","",IF(W144="","",W144*N144)))</f>
        <v/>
      </c>
      <c r="Y144" s="108"/>
      <c r="Z144" s="62" t="str">
        <f t="shared" si="12"/>
        <v/>
      </c>
      <c r="AA144" s="26" t="str">
        <f t="shared" si="13"/>
        <v/>
      </c>
      <c r="AB144" s="105"/>
      <c r="AC144" s="111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</row>
    <row r="145" spans="1:68" x14ac:dyDescent="0.25">
      <c r="A145" s="28" t="str">
        <f t="shared" si="14"/>
        <v/>
      </c>
      <c r="B145" s="91"/>
      <c r="C145" s="92"/>
      <c r="D145" s="93"/>
      <c r="E145" s="92"/>
      <c r="F145" s="113"/>
      <c r="G145" s="121"/>
      <c r="H145" s="126"/>
      <c r="I145" s="129"/>
      <c r="J145" s="94"/>
      <c r="K145" s="95"/>
      <c r="L145" s="17" t="str">
        <f>IF(T145="X","",IF(J145="","",IF(V145=1,"",J145)))</f>
        <v/>
      </c>
      <c r="M145" s="17" t="str">
        <f>IF(T145="X","",IF(K145="","",IF(V145=1,"",K145)))</f>
        <v/>
      </c>
      <c r="N145" s="18" t="str">
        <f>IF(V145=1,"",IF(J145="","",IF(K145="","",K145-J145)))</f>
        <v/>
      </c>
      <c r="O145" s="31" t="str">
        <f t="shared" si="10"/>
        <v/>
      </c>
      <c r="P145" s="102"/>
      <c r="Q145" s="24" t="str">
        <f>IF(P145="","",IF(T145="X","",P145))</f>
        <v/>
      </c>
      <c r="R145" s="18" t="str">
        <f>IF(P145="","",VLOOKUP(P145,Données!$A$2:$B$16,2,FALSE))</f>
        <v/>
      </c>
      <c r="S145" s="24" t="str">
        <f ca="1">IF(T145="X","",IF(V145=1,"",IF(J145&gt;TODAY(),1,"")))</f>
        <v/>
      </c>
      <c r="T145" s="105"/>
      <c r="U145" s="18" t="str">
        <f ca="1">IF(T145="X","",IF(J145="","",IF(V145=1,"",IF(TODAY()&gt;=J145,1,""))))</f>
        <v/>
      </c>
      <c r="V145" s="31" t="str">
        <f t="shared" si="11"/>
        <v/>
      </c>
      <c r="W145" s="34" t="str">
        <f>IF(P145="","",VLOOKUP(P145,Données!$A$2:$C$16,3,FALSE))</f>
        <v/>
      </c>
      <c r="X145" s="19" t="str">
        <f>IF(N145="","",IF(P145="","",IF(W145="","",W145*N145)))</f>
        <v/>
      </c>
      <c r="Y145" s="108"/>
      <c r="Z145" s="62" t="str">
        <f t="shared" si="12"/>
        <v/>
      </c>
      <c r="AA145" s="26" t="str">
        <f t="shared" si="13"/>
        <v/>
      </c>
      <c r="AB145" s="105"/>
      <c r="AC145" s="111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</row>
    <row r="146" spans="1:68" x14ac:dyDescent="0.25">
      <c r="A146" s="28" t="str">
        <f t="shared" si="14"/>
        <v/>
      </c>
      <c r="B146" s="91"/>
      <c r="C146" s="92"/>
      <c r="D146" s="93"/>
      <c r="E146" s="92"/>
      <c r="F146" s="113"/>
      <c r="G146" s="121"/>
      <c r="H146" s="126"/>
      <c r="I146" s="129"/>
      <c r="J146" s="94"/>
      <c r="K146" s="95"/>
      <c r="L146" s="17" t="str">
        <f>IF(T146="X","",IF(J146="","",IF(V146=1,"",J146)))</f>
        <v/>
      </c>
      <c r="M146" s="17" t="str">
        <f>IF(T146="X","",IF(K146="","",IF(V146=1,"",K146)))</f>
        <v/>
      </c>
      <c r="N146" s="18" t="str">
        <f>IF(V146=1,"",IF(J146="","",IF(K146="","",K146-J146)))</f>
        <v/>
      </c>
      <c r="O146" s="31" t="str">
        <f t="shared" si="10"/>
        <v/>
      </c>
      <c r="P146" s="102"/>
      <c r="Q146" s="24" t="str">
        <f>IF(P146="","",IF(T146="X","",P146))</f>
        <v/>
      </c>
      <c r="R146" s="18" t="str">
        <f>IF(P146="","",VLOOKUP(P146,Données!$A$2:$B$16,2,FALSE))</f>
        <v/>
      </c>
      <c r="S146" s="24" t="str">
        <f ca="1">IF(T146="X","",IF(V146=1,"",IF(J146&gt;TODAY(),1,"")))</f>
        <v/>
      </c>
      <c r="T146" s="105"/>
      <c r="U146" s="18" t="str">
        <f ca="1">IF(T146="X","",IF(J146="","",IF(V146=1,"",IF(TODAY()&gt;=J146,1,""))))</f>
        <v/>
      </c>
      <c r="V146" s="31" t="str">
        <f t="shared" si="11"/>
        <v/>
      </c>
      <c r="W146" s="34" t="str">
        <f>IF(P146="","",VLOOKUP(P146,Données!$A$2:$C$16,3,FALSE))</f>
        <v/>
      </c>
      <c r="X146" s="19" t="str">
        <f>IF(N146="","",IF(P146="","",IF(W146="","",W146*N146)))</f>
        <v/>
      </c>
      <c r="Y146" s="108"/>
      <c r="Z146" s="62" t="str">
        <f t="shared" si="12"/>
        <v/>
      </c>
      <c r="AA146" s="26" t="str">
        <f t="shared" si="13"/>
        <v/>
      </c>
      <c r="AB146" s="105"/>
      <c r="AC146" s="111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</row>
    <row r="147" spans="1:68" x14ac:dyDescent="0.25">
      <c r="A147" s="28" t="str">
        <f t="shared" si="14"/>
        <v/>
      </c>
      <c r="B147" s="91"/>
      <c r="C147" s="92"/>
      <c r="D147" s="93"/>
      <c r="E147" s="92"/>
      <c r="F147" s="113"/>
      <c r="G147" s="121"/>
      <c r="H147" s="126"/>
      <c r="I147" s="129"/>
      <c r="J147" s="94"/>
      <c r="K147" s="95"/>
      <c r="L147" s="17" t="str">
        <f>IF(T147="X","",IF(J147="","",IF(V147=1,"",J147)))</f>
        <v/>
      </c>
      <c r="M147" s="17" t="str">
        <f>IF(T147="X","",IF(K147="","",IF(V147=1,"",K147)))</f>
        <v/>
      </c>
      <c r="N147" s="18" t="str">
        <f>IF(V147=1,"",IF(J147="","",IF(K147="","",K147-J147)))</f>
        <v/>
      </c>
      <c r="O147" s="31" t="str">
        <f t="shared" si="10"/>
        <v/>
      </c>
      <c r="P147" s="102"/>
      <c r="Q147" s="24" t="str">
        <f>IF(P147="","",IF(T147="X","",P147))</f>
        <v/>
      </c>
      <c r="R147" s="18" t="str">
        <f>IF(P147="","",VLOOKUP(P147,Données!$A$2:$B$16,2,FALSE))</f>
        <v/>
      </c>
      <c r="S147" s="24" t="str">
        <f ca="1">IF(T147="X","",IF(V147=1,"",IF(J147&gt;TODAY(),1,"")))</f>
        <v/>
      </c>
      <c r="T147" s="105"/>
      <c r="U147" s="18" t="str">
        <f ca="1">IF(T147="X","",IF(J147="","",IF(V147=1,"",IF(TODAY()&gt;=J147,1,""))))</f>
        <v/>
      </c>
      <c r="V147" s="31" t="str">
        <f t="shared" si="11"/>
        <v/>
      </c>
      <c r="W147" s="34" t="str">
        <f>IF(P147="","",VLOOKUP(P147,Données!$A$2:$C$16,3,FALSE))</f>
        <v/>
      </c>
      <c r="X147" s="19" t="str">
        <f>IF(N147="","",IF(P147="","",IF(W147="","",W147*N147)))</f>
        <v/>
      </c>
      <c r="Y147" s="108"/>
      <c r="Z147" s="62" t="str">
        <f t="shared" si="12"/>
        <v/>
      </c>
      <c r="AA147" s="26" t="str">
        <f t="shared" si="13"/>
        <v/>
      </c>
      <c r="AB147" s="105"/>
      <c r="AC147" s="111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</row>
    <row r="148" spans="1:68" x14ac:dyDescent="0.25">
      <c r="A148" s="28" t="str">
        <f t="shared" si="14"/>
        <v/>
      </c>
      <c r="B148" s="91"/>
      <c r="C148" s="92"/>
      <c r="D148" s="93"/>
      <c r="E148" s="92"/>
      <c r="F148" s="113"/>
      <c r="G148" s="121"/>
      <c r="H148" s="126"/>
      <c r="I148" s="129"/>
      <c r="J148" s="94"/>
      <c r="K148" s="95"/>
      <c r="L148" s="17" t="str">
        <f>IF(T148="X","",IF(J148="","",IF(V148=1,"",J148)))</f>
        <v/>
      </c>
      <c r="M148" s="17" t="str">
        <f>IF(T148="X","",IF(K148="","",IF(V148=1,"",K148)))</f>
        <v/>
      </c>
      <c r="N148" s="18" t="str">
        <f>IF(V148=1,"",IF(J148="","",IF(K148="","",K148-J148)))</f>
        <v/>
      </c>
      <c r="O148" s="31" t="str">
        <f t="shared" si="10"/>
        <v/>
      </c>
      <c r="P148" s="102"/>
      <c r="Q148" s="24" t="str">
        <f>IF(P148="","",IF(T148="X","",P148))</f>
        <v/>
      </c>
      <c r="R148" s="18" t="str">
        <f>IF(P148="","",VLOOKUP(P148,Données!$A$2:$B$16,2,FALSE))</f>
        <v/>
      </c>
      <c r="S148" s="24" t="str">
        <f ca="1">IF(T148="X","",IF(V148=1,"",IF(J148&gt;TODAY(),1,"")))</f>
        <v/>
      </c>
      <c r="T148" s="105"/>
      <c r="U148" s="18" t="str">
        <f ca="1">IF(T148="X","",IF(J148="","",IF(V148=1,"",IF(TODAY()&gt;=J148,1,""))))</f>
        <v/>
      </c>
      <c r="V148" s="31" t="str">
        <f t="shared" si="11"/>
        <v/>
      </c>
      <c r="W148" s="34" t="str">
        <f>IF(P148="","",VLOOKUP(P148,Données!$A$2:$C$16,3,FALSE))</f>
        <v/>
      </c>
      <c r="X148" s="19" t="str">
        <f>IF(N148="","",IF(P148="","",IF(W148="","",W148*N148)))</f>
        <v/>
      </c>
      <c r="Y148" s="108"/>
      <c r="Z148" s="62" t="str">
        <f t="shared" si="12"/>
        <v/>
      </c>
      <c r="AA148" s="26" t="str">
        <f t="shared" si="13"/>
        <v/>
      </c>
      <c r="AB148" s="105"/>
      <c r="AC148" s="111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</row>
    <row r="149" spans="1:68" x14ac:dyDescent="0.25">
      <c r="A149" s="28" t="str">
        <f t="shared" si="14"/>
        <v/>
      </c>
      <c r="B149" s="91"/>
      <c r="C149" s="92"/>
      <c r="D149" s="93"/>
      <c r="E149" s="92"/>
      <c r="F149" s="113"/>
      <c r="G149" s="121"/>
      <c r="H149" s="126"/>
      <c r="I149" s="129"/>
      <c r="J149" s="94"/>
      <c r="K149" s="95"/>
      <c r="L149" s="17" t="str">
        <f>IF(T149="X","",IF(J149="","",IF(V149=1,"",J149)))</f>
        <v/>
      </c>
      <c r="M149" s="17" t="str">
        <f>IF(T149="X","",IF(K149="","",IF(V149=1,"",K149)))</f>
        <v/>
      </c>
      <c r="N149" s="18" t="str">
        <f>IF(V149=1,"",IF(J149="","",IF(K149="","",K149-J149)))</f>
        <v/>
      </c>
      <c r="O149" s="31" t="str">
        <f t="shared" si="10"/>
        <v/>
      </c>
      <c r="P149" s="102"/>
      <c r="Q149" s="24" t="str">
        <f>IF(P149="","",IF(T149="X","",P149))</f>
        <v/>
      </c>
      <c r="R149" s="18" t="str">
        <f>IF(P149="","",VLOOKUP(P149,Données!$A$2:$B$16,2,FALSE))</f>
        <v/>
      </c>
      <c r="S149" s="24" t="str">
        <f ca="1">IF(T149="X","",IF(V149=1,"",IF(J149&gt;TODAY(),1,"")))</f>
        <v/>
      </c>
      <c r="T149" s="105"/>
      <c r="U149" s="18" t="str">
        <f ca="1">IF(T149="X","",IF(J149="","",IF(V149=1,"",IF(TODAY()&gt;=J149,1,""))))</f>
        <v/>
      </c>
      <c r="V149" s="31" t="str">
        <f t="shared" si="11"/>
        <v/>
      </c>
      <c r="W149" s="34" t="str">
        <f>IF(P149="","",VLOOKUP(P149,Données!$A$2:$C$16,3,FALSE))</f>
        <v/>
      </c>
      <c r="X149" s="19" t="str">
        <f>IF(N149="","",IF(P149="","",IF(W149="","",W149*N149)))</f>
        <v/>
      </c>
      <c r="Y149" s="108"/>
      <c r="Z149" s="62" t="str">
        <f t="shared" si="12"/>
        <v/>
      </c>
      <c r="AA149" s="26" t="str">
        <f t="shared" si="13"/>
        <v/>
      </c>
      <c r="AB149" s="105"/>
      <c r="AC149" s="111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</row>
    <row r="150" spans="1:68" x14ac:dyDescent="0.25">
      <c r="A150" s="28" t="str">
        <f t="shared" si="14"/>
        <v/>
      </c>
      <c r="B150" s="91"/>
      <c r="C150" s="92"/>
      <c r="D150" s="93"/>
      <c r="E150" s="92"/>
      <c r="F150" s="113"/>
      <c r="G150" s="121"/>
      <c r="H150" s="126"/>
      <c r="I150" s="129"/>
      <c r="J150" s="94"/>
      <c r="K150" s="95"/>
      <c r="L150" s="17" t="str">
        <f>IF(T150="X","",IF(J150="","",IF(V150=1,"",J150)))</f>
        <v/>
      </c>
      <c r="M150" s="17" t="str">
        <f>IF(T150="X","",IF(K150="","",IF(V150=1,"",K150)))</f>
        <v/>
      </c>
      <c r="N150" s="18" t="str">
        <f>IF(V150=1,"",IF(J150="","",IF(K150="","",K150-J150)))</f>
        <v/>
      </c>
      <c r="O150" s="31" t="str">
        <f t="shared" si="10"/>
        <v/>
      </c>
      <c r="P150" s="102"/>
      <c r="Q150" s="24" t="str">
        <f>IF(P150="","",IF(T150="X","",P150))</f>
        <v/>
      </c>
      <c r="R150" s="18" t="str">
        <f>IF(P150="","",VLOOKUP(P150,Données!$A$2:$B$16,2,FALSE))</f>
        <v/>
      </c>
      <c r="S150" s="24" t="str">
        <f ca="1">IF(T150="X","",IF(V150=1,"",IF(J150&gt;TODAY(),1,"")))</f>
        <v/>
      </c>
      <c r="T150" s="105"/>
      <c r="U150" s="18" t="str">
        <f ca="1">IF(T150="X","",IF(J150="","",IF(V150=1,"",IF(TODAY()&gt;=J150,1,""))))</f>
        <v/>
      </c>
      <c r="V150" s="31" t="str">
        <f t="shared" si="11"/>
        <v/>
      </c>
      <c r="W150" s="34" t="str">
        <f>IF(P150="","",VLOOKUP(P150,Données!$A$2:$C$16,3,FALSE))</f>
        <v/>
      </c>
      <c r="X150" s="19" t="str">
        <f>IF(N150="","",IF(P150="","",IF(W150="","",W150*N150)))</f>
        <v/>
      </c>
      <c r="Y150" s="108"/>
      <c r="Z150" s="62" t="str">
        <f t="shared" si="12"/>
        <v/>
      </c>
      <c r="AA150" s="26" t="str">
        <f t="shared" si="13"/>
        <v/>
      </c>
      <c r="AB150" s="105"/>
      <c r="AC150" s="111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</row>
    <row r="151" spans="1:68" x14ac:dyDescent="0.25">
      <c r="A151" s="28" t="str">
        <f t="shared" si="14"/>
        <v/>
      </c>
      <c r="B151" s="91"/>
      <c r="C151" s="92"/>
      <c r="D151" s="93"/>
      <c r="E151" s="92"/>
      <c r="F151" s="113"/>
      <c r="G151" s="121"/>
      <c r="H151" s="126"/>
      <c r="I151" s="129"/>
      <c r="J151" s="94"/>
      <c r="K151" s="95"/>
      <c r="L151" s="17" t="str">
        <f>IF(T151="X","",IF(J151="","",IF(V151=1,"",J151)))</f>
        <v/>
      </c>
      <c r="M151" s="17" t="str">
        <f>IF(T151="X","",IF(K151="","",IF(V151=1,"",K151)))</f>
        <v/>
      </c>
      <c r="N151" s="18" t="str">
        <f>IF(V151=1,"",IF(J151="","",IF(K151="","",K151-J151)))</f>
        <v/>
      </c>
      <c r="O151" s="31" t="str">
        <f t="shared" si="10"/>
        <v/>
      </c>
      <c r="P151" s="102"/>
      <c r="Q151" s="24" t="str">
        <f>IF(P151="","",IF(T151="X","",P151))</f>
        <v/>
      </c>
      <c r="R151" s="18" t="str">
        <f>IF(P151="","",VLOOKUP(P151,Données!$A$2:$B$16,2,FALSE))</f>
        <v/>
      </c>
      <c r="S151" s="24" t="str">
        <f ca="1">IF(T151="X","",IF(V151=1,"",IF(J151&gt;TODAY(),1,"")))</f>
        <v/>
      </c>
      <c r="T151" s="105"/>
      <c r="U151" s="18" t="str">
        <f ca="1">IF(T151="X","",IF(J151="","",IF(V151=1,"",IF(TODAY()&gt;=J151,1,""))))</f>
        <v/>
      </c>
      <c r="V151" s="31" t="str">
        <f t="shared" si="11"/>
        <v/>
      </c>
      <c r="W151" s="34" t="str">
        <f>IF(P151="","",VLOOKUP(P151,Données!$A$2:$C$16,3,FALSE))</f>
        <v/>
      </c>
      <c r="X151" s="19" t="str">
        <f>IF(N151="","",IF(P151="","",IF(W151="","",W151*N151)))</f>
        <v/>
      </c>
      <c r="Y151" s="108"/>
      <c r="Z151" s="62" t="str">
        <f t="shared" si="12"/>
        <v/>
      </c>
      <c r="AA151" s="26" t="str">
        <f t="shared" si="13"/>
        <v/>
      </c>
      <c r="AB151" s="105"/>
      <c r="AC151" s="111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</row>
    <row r="152" spans="1:68" x14ac:dyDescent="0.25">
      <c r="A152" s="28" t="str">
        <f t="shared" si="14"/>
        <v/>
      </c>
      <c r="B152" s="91"/>
      <c r="C152" s="92"/>
      <c r="D152" s="93"/>
      <c r="E152" s="92"/>
      <c r="F152" s="113"/>
      <c r="G152" s="121"/>
      <c r="H152" s="126"/>
      <c r="I152" s="129"/>
      <c r="J152" s="94"/>
      <c r="K152" s="95"/>
      <c r="L152" s="17" t="str">
        <f>IF(T152="X","",IF(J152="","",IF(V152=1,"",J152)))</f>
        <v/>
      </c>
      <c r="M152" s="17" t="str">
        <f>IF(T152="X","",IF(K152="","",IF(V152=1,"",K152)))</f>
        <v/>
      </c>
      <c r="N152" s="18" t="str">
        <f>IF(V152=1,"",IF(J152="","",IF(K152="","",K152-J152)))</f>
        <v/>
      </c>
      <c r="O152" s="31" t="str">
        <f t="shared" si="10"/>
        <v/>
      </c>
      <c r="P152" s="102"/>
      <c r="Q152" s="24" t="str">
        <f>IF(P152="","",IF(T152="X","",P152))</f>
        <v/>
      </c>
      <c r="R152" s="18" t="str">
        <f>IF(P152="","",VLOOKUP(P152,Données!$A$2:$B$16,2,FALSE))</f>
        <v/>
      </c>
      <c r="S152" s="24" t="str">
        <f ca="1">IF(T152="X","",IF(V152=1,"",IF(J152&gt;TODAY(),1,"")))</f>
        <v/>
      </c>
      <c r="T152" s="105"/>
      <c r="U152" s="18" t="str">
        <f ca="1">IF(T152="X","",IF(J152="","",IF(V152=1,"",IF(TODAY()&gt;=J152,1,""))))</f>
        <v/>
      </c>
      <c r="V152" s="31" t="str">
        <f t="shared" si="11"/>
        <v/>
      </c>
      <c r="W152" s="34" t="str">
        <f>IF(P152="","",VLOOKUP(P152,Données!$A$2:$C$16,3,FALSE))</f>
        <v/>
      </c>
      <c r="X152" s="19" t="str">
        <f>IF(N152="","",IF(P152="","",IF(W152="","",W152*N152)))</f>
        <v/>
      </c>
      <c r="Y152" s="108"/>
      <c r="Z152" s="62" t="str">
        <f t="shared" si="12"/>
        <v/>
      </c>
      <c r="AA152" s="26" t="str">
        <f t="shared" si="13"/>
        <v/>
      </c>
      <c r="AB152" s="105"/>
      <c r="AC152" s="111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</row>
    <row r="153" spans="1:68" x14ac:dyDescent="0.25">
      <c r="A153" s="28" t="str">
        <f t="shared" si="14"/>
        <v/>
      </c>
      <c r="B153" s="91"/>
      <c r="C153" s="92"/>
      <c r="D153" s="93"/>
      <c r="E153" s="92"/>
      <c r="F153" s="113"/>
      <c r="G153" s="121"/>
      <c r="H153" s="126"/>
      <c r="I153" s="129"/>
      <c r="J153" s="94"/>
      <c r="K153" s="95"/>
      <c r="L153" s="17" t="str">
        <f>IF(T153="X","",IF(J153="","",IF(V153=1,"",J153)))</f>
        <v/>
      </c>
      <c r="M153" s="17" t="str">
        <f>IF(T153="X","",IF(K153="","",IF(V153=1,"",K153)))</f>
        <v/>
      </c>
      <c r="N153" s="18" t="str">
        <f>IF(V153=1,"",IF(J153="","",IF(K153="","",K153-J153)))</f>
        <v/>
      </c>
      <c r="O153" s="31" t="str">
        <f t="shared" si="10"/>
        <v/>
      </c>
      <c r="P153" s="102"/>
      <c r="Q153" s="24" t="str">
        <f>IF(P153="","",IF(T153="X","",P153))</f>
        <v/>
      </c>
      <c r="R153" s="18" t="str">
        <f>IF(P153="","",VLOOKUP(P153,Données!$A$2:$B$16,2,FALSE))</f>
        <v/>
      </c>
      <c r="S153" s="24" t="str">
        <f ca="1">IF(T153="X","",IF(V153=1,"",IF(J153&gt;TODAY(),1,"")))</f>
        <v/>
      </c>
      <c r="T153" s="105"/>
      <c r="U153" s="18" t="str">
        <f ca="1">IF(T153="X","",IF(J153="","",IF(V153=1,"",IF(TODAY()&gt;=J153,1,""))))</f>
        <v/>
      </c>
      <c r="V153" s="31" t="str">
        <f t="shared" si="11"/>
        <v/>
      </c>
      <c r="W153" s="34" t="str">
        <f>IF(P153="","",VLOOKUP(P153,Données!$A$2:$C$16,3,FALSE))</f>
        <v/>
      </c>
      <c r="X153" s="19" t="str">
        <f>IF(N153="","",IF(P153="","",IF(W153="","",W153*N153)))</f>
        <v/>
      </c>
      <c r="Y153" s="108"/>
      <c r="Z153" s="62" t="str">
        <f t="shared" si="12"/>
        <v/>
      </c>
      <c r="AA153" s="26" t="str">
        <f t="shared" si="13"/>
        <v/>
      </c>
      <c r="AB153" s="105"/>
      <c r="AC153" s="111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</row>
    <row r="154" spans="1:68" x14ac:dyDescent="0.25">
      <c r="A154" s="28" t="str">
        <f t="shared" si="14"/>
        <v/>
      </c>
      <c r="B154" s="91"/>
      <c r="C154" s="92"/>
      <c r="D154" s="93"/>
      <c r="E154" s="92"/>
      <c r="F154" s="113"/>
      <c r="G154" s="121"/>
      <c r="H154" s="126"/>
      <c r="I154" s="129"/>
      <c r="J154" s="94"/>
      <c r="K154" s="95"/>
      <c r="L154" s="17" t="str">
        <f>IF(T154="X","",IF(J154="","",IF(V154=1,"",J154)))</f>
        <v/>
      </c>
      <c r="M154" s="17" t="str">
        <f>IF(T154="X","",IF(K154="","",IF(V154=1,"",K154)))</f>
        <v/>
      </c>
      <c r="N154" s="18" t="str">
        <f>IF(V154=1,"",IF(J154="","",IF(K154="","",K154-J154)))</f>
        <v/>
      </c>
      <c r="O154" s="31" t="str">
        <f t="shared" si="10"/>
        <v/>
      </c>
      <c r="P154" s="102"/>
      <c r="Q154" s="24" t="str">
        <f>IF(P154="","",IF(T154="X","",P154))</f>
        <v/>
      </c>
      <c r="R154" s="18" t="str">
        <f>IF(P154="","",VLOOKUP(P154,Données!$A$2:$B$16,2,FALSE))</f>
        <v/>
      </c>
      <c r="S154" s="24" t="str">
        <f ca="1">IF(T154="X","",IF(V154=1,"",IF(J154&gt;TODAY(),1,"")))</f>
        <v/>
      </c>
      <c r="T154" s="105"/>
      <c r="U154" s="18" t="str">
        <f ca="1">IF(T154="X","",IF(J154="","",IF(V154=1,"",IF(TODAY()&gt;=J154,1,""))))</f>
        <v/>
      </c>
      <c r="V154" s="31" t="str">
        <f t="shared" si="11"/>
        <v/>
      </c>
      <c r="W154" s="34" t="str">
        <f>IF(P154="","",VLOOKUP(P154,Données!$A$2:$C$16,3,FALSE))</f>
        <v/>
      </c>
      <c r="X154" s="19" t="str">
        <f>IF(N154="","",IF(P154="","",IF(W154="","",W154*N154)))</f>
        <v/>
      </c>
      <c r="Y154" s="108"/>
      <c r="Z154" s="62" t="str">
        <f t="shared" si="12"/>
        <v/>
      </c>
      <c r="AA154" s="26" t="str">
        <f t="shared" si="13"/>
        <v/>
      </c>
      <c r="AB154" s="105"/>
      <c r="AC154" s="111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</row>
    <row r="155" spans="1:68" x14ac:dyDescent="0.25">
      <c r="A155" s="28" t="str">
        <f t="shared" si="14"/>
        <v/>
      </c>
      <c r="B155" s="91"/>
      <c r="C155" s="92"/>
      <c r="D155" s="93"/>
      <c r="E155" s="92"/>
      <c r="F155" s="113"/>
      <c r="G155" s="121"/>
      <c r="H155" s="126"/>
      <c r="I155" s="129"/>
      <c r="J155" s="94"/>
      <c r="K155" s="95"/>
      <c r="L155" s="17" t="str">
        <f>IF(T155="X","",IF(J155="","",IF(V155=1,"",J155)))</f>
        <v/>
      </c>
      <c r="M155" s="17" t="str">
        <f>IF(T155="X","",IF(K155="","",IF(V155=1,"",K155)))</f>
        <v/>
      </c>
      <c r="N155" s="18" t="str">
        <f>IF(V155=1,"",IF(J155="","",IF(K155="","",K155-J155)))</f>
        <v/>
      </c>
      <c r="O155" s="31" t="str">
        <f t="shared" si="10"/>
        <v/>
      </c>
      <c r="P155" s="102"/>
      <c r="Q155" s="24" t="str">
        <f>IF(P155="","",IF(T155="X","",P155))</f>
        <v/>
      </c>
      <c r="R155" s="18" t="str">
        <f>IF(P155="","",VLOOKUP(P155,Données!$A$2:$B$16,2,FALSE))</f>
        <v/>
      </c>
      <c r="S155" s="24" t="str">
        <f ca="1">IF(T155="X","",IF(V155=1,"",IF(J155&gt;TODAY(),1,"")))</f>
        <v/>
      </c>
      <c r="T155" s="105"/>
      <c r="U155" s="18" t="str">
        <f ca="1">IF(T155="X","",IF(J155="","",IF(V155=1,"",IF(TODAY()&gt;=J155,1,""))))</f>
        <v/>
      </c>
      <c r="V155" s="31" t="str">
        <f t="shared" si="11"/>
        <v/>
      </c>
      <c r="W155" s="34" t="str">
        <f>IF(P155="","",VLOOKUP(P155,Données!$A$2:$C$16,3,FALSE))</f>
        <v/>
      </c>
      <c r="X155" s="19" t="str">
        <f>IF(N155="","",IF(P155="","",IF(W155="","",W155*N155)))</f>
        <v/>
      </c>
      <c r="Y155" s="108"/>
      <c r="Z155" s="62" t="str">
        <f t="shared" si="12"/>
        <v/>
      </c>
      <c r="AA155" s="26" t="str">
        <f t="shared" si="13"/>
        <v/>
      </c>
      <c r="AB155" s="105"/>
      <c r="AC155" s="111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</row>
    <row r="156" spans="1:68" x14ac:dyDescent="0.25">
      <c r="A156" s="28" t="str">
        <f t="shared" si="14"/>
        <v/>
      </c>
      <c r="B156" s="91"/>
      <c r="C156" s="92"/>
      <c r="D156" s="93"/>
      <c r="E156" s="92"/>
      <c r="F156" s="113"/>
      <c r="G156" s="121"/>
      <c r="H156" s="126"/>
      <c r="I156" s="129"/>
      <c r="J156" s="94"/>
      <c r="K156" s="95"/>
      <c r="L156" s="17" t="str">
        <f>IF(T156="X","",IF(J156="","",IF(V156=1,"",J156)))</f>
        <v/>
      </c>
      <c r="M156" s="17" t="str">
        <f>IF(T156="X","",IF(K156="","",IF(V156=1,"",K156)))</f>
        <v/>
      </c>
      <c r="N156" s="18" t="str">
        <f>IF(V156=1,"",IF(J156="","",IF(K156="","",K156-J156)))</f>
        <v/>
      </c>
      <c r="O156" s="31" t="str">
        <f t="shared" si="10"/>
        <v/>
      </c>
      <c r="P156" s="102"/>
      <c r="Q156" s="24" t="str">
        <f>IF(P156="","",IF(T156="X","",P156))</f>
        <v/>
      </c>
      <c r="R156" s="18" t="str">
        <f>IF(P156="","",VLOOKUP(P156,Données!$A$2:$B$16,2,FALSE))</f>
        <v/>
      </c>
      <c r="S156" s="24" t="str">
        <f ca="1">IF(T156="X","",IF(V156=1,"",IF(J156&gt;TODAY(),1,"")))</f>
        <v/>
      </c>
      <c r="T156" s="105"/>
      <c r="U156" s="18" t="str">
        <f ca="1">IF(T156="X","",IF(J156="","",IF(V156=1,"",IF(TODAY()&gt;=J156,1,""))))</f>
        <v/>
      </c>
      <c r="V156" s="31" t="str">
        <f t="shared" si="11"/>
        <v/>
      </c>
      <c r="W156" s="34" t="str">
        <f>IF(P156="","",VLOOKUP(P156,Données!$A$2:$C$16,3,FALSE))</f>
        <v/>
      </c>
      <c r="X156" s="19" t="str">
        <f>IF(N156="","",IF(P156="","",IF(W156="","",W156*N156)))</f>
        <v/>
      </c>
      <c r="Y156" s="108"/>
      <c r="Z156" s="62" t="str">
        <f t="shared" si="12"/>
        <v/>
      </c>
      <c r="AA156" s="26" t="str">
        <f t="shared" si="13"/>
        <v/>
      </c>
      <c r="AB156" s="105"/>
      <c r="AC156" s="111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</row>
    <row r="157" spans="1:68" x14ac:dyDescent="0.25">
      <c r="A157" s="28" t="str">
        <f t="shared" si="14"/>
        <v/>
      </c>
      <c r="B157" s="91"/>
      <c r="C157" s="92"/>
      <c r="D157" s="93"/>
      <c r="E157" s="92"/>
      <c r="F157" s="113"/>
      <c r="G157" s="121"/>
      <c r="H157" s="126"/>
      <c r="I157" s="129"/>
      <c r="J157" s="94"/>
      <c r="K157" s="95"/>
      <c r="L157" s="17" t="str">
        <f>IF(T157="X","",IF(J157="","",IF(V157=1,"",J157)))</f>
        <v/>
      </c>
      <c r="M157" s="17" t="str">
        <f>IF(T157="X","",IF(K157="","",IF(V157=1,"",K157)))</f>
        <v/>
      </c>
      <c r="N157" s="18" t="str">
        <f>IF(V157=1,"",IF(J157="","",IF(K157="","",K157-J157)))</f>
        <v/>
      </c>
      <c r="O157" s="31" t="str">
        <f t="shared" si="10"/>
        <v/>
      </c>
      <c r="P157" s="102"/>
      <c r="Q157" s="24" t="str">
        <f>IF(P157="","",IF(T157="X","",P157))</f>
        <v/>
      </c>
      <c r="R157" s="18" t="str">
        <f>IF(P157="","",VLOOKUP(P157,Données!$A$2:$B$16,2,FALSE))</f>
        <v/>
      </c>
      <c r="S157" s="24" t="str">
        <f ca="1">IF(T157="X","",IF(V157=1,"",IF(J157&gt;TODAY(),1,"")))</f>
        <v/>
      </c>
      <c r="T157" s="105"/>
      <c r="U157" s="18" t="str">
        <f ca="1">IF(T157="X","",IF(J157="","",IF(V157=1,"",IF(TODAY()&gt;=J157,1,""))))</f>
        <v/>
      </c>
      <c r="V157" s="31" t="str">
        <f t="shared" si="11"/>
        <v/>
      </c>
      <c r="W157" s="34" t="str">
        <f>IF(P157="","",VLOOKUP(P157,Données!$A$2:$C$16,3,FALSE))</f>
        <v/>
      </c>
      <c r="X157" s="19" t="str">
        <f>IF(N157="","",IF(P157="","",IF(W157="","",W157*N157)))</f>
        <v/>
      </c>
      <c r="Y157" s="108"/>
      <c r="Z157" s="62" t="str">
        <f t="shared" si="12"/>
        <v/>
      </c>
      <c r="AA157" s="26" t="str">
        <f t="shared" si="13"/>
        <v/>
      </c>
      <c r="AB157" s="105"/>
      <c r="AC157" s="111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</row>
    <row r="158" spans="1:68" x14ac:dyDescent="0.25">
      <c r="A158" s="28" t="str">
        <f t="shared" si="14"/>
        <v/>
      </c>
      <c r="B158" s="91"/>
      <c r="C158" s="92"/>
      <c r="D158" s="93"/>
      <c r="E158" s="92"/>
      <c r="F158" s="113"/>
      <c r="G158" s="121"/>
      <c r="H158" s="126"/>
      <c r="I158" s="129"/>
      <c r="J158" s="94"/>
      <c r="K158" s="95"/>
      <c r="L158" s="17" t="str">
        <f>IF(T158="X","",IF(J158="","",IF(V158=1,"",J158)))</f>
        <v/>
      </c>
      <c r="M158" s="17" t="str">
        <f>IF(T158="X","",IF(K158="","",IF(V158=1,"",K158)))</f>
        <v/>
      </c>
      <c r="N158" s="18" t="str">
        <f>IF(V158=1,"",IF(J158="","",IF(K158="","",K158-J158)))</f>
        <v/>
      </c>
      <c r="O158" s="31" t="str">
        <f t="shared" si="10"/>
        <v/>
      </c>
      <c r="P158" s="102"/>
      <c r="Q158" s="24" t="str">
        <f>IF(P158="","",IF(T158="X","",P158))</f>
        <v/>
      </c>
      <c r="R158" s="18" t="str">
        <f>IF(P158="","",VLOOKUP(P158,Données!$A$2:$B$16,2,FALSE))</f>
        <v/>
      </c>
      <c r="S158" s="24" t="str">
        <f ca="1">IF(T158="X","",IF(V158=1,"",IF(J158&gt;TODAY(),1,"")))</f>
        <v/>
      </c>
      <c r="T158" s="105"/>
      <c r="U158" s="18" t="str">
        <f ca="1">IF(T158="X","",IF(J158="","",IF(V158=1,"",IF(TODAY()&gt;=J158,1,""))))</f>
        <v/>
      </c>
      <c r="V158" s="31" t="str">
        <f t="shared" si="11"/>
        <v/>
      </c>
      <c r="W158" s="34" t="str">
        <f>IF(P158="","",VLOOKUP(P158,Données!$A$2:$C$16,3,FALSE))</f>
        <v/>
      </c>
      <c r="X158" s="19" t="str">
        <f>IF(N158="","",IF(P158="","",IF(W158="","",W158*N158)))</f>
        <v/>
      </c>
      <c r="Y158" s="108"/>
      <c r="Z158" s="62" t="str">
        <f t="shared" si="12"/>
        <v/>
      </c>
      <c r="AA158" s="26" t="str">
        <f t="shared" si="13"/>
        <v/>
      </c>
      <c r="AB158" s="105"/>
      <c r="AC158" s="111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</row>
    <row r="159" spans="1:68" x14ac:dyDescent="0.25">
      <c r="A159" s="28" t="str">
        <f t="shared" si="14"/>
        <v/>
      </c>
      <c r="B159" s="91"/>
      <c r="C159" s="92"/>
      <c r="D159" s="93"/>
      <c r="E159" s="92"/>
      <c r="F159" s="113"/>
      <c r="G159" s="121"/>
      <c r="H159" s="126"/>
      <c r="I159" s="129"/>
      <c r="J159" s="94"/>
      <c r="K159" s="95"/>
      <c r="L159" s="17" t="str">
        <f>IF(T159="X","",IF(J159="","",IF(V159=1,"",J159)))</f>
        <v/>
      </c>
      <c r="M159" s="17" t="str">
        <f>IF(T159="X","",IF(K159="","",IF(V159=1,"",K159)))</f>
        <v/>
      </c>
      <c r="N159" s="18" t="str">
        <f>IF(V159=1,"",IF(J159="","",IF(K159="","",K159-J159)))</f>
        <v/>
      </c>
      <c r="O159" s="31" t="str">
        <f t="shared" si="10"/>
        <v/>
      </c>
      <c r="P159" s="102"/>
      <c r="Q159" s="24" t="str">
        <f>IF(P159="","",IF(T159="X","",P159))</f>
        <v/>
      </c>
      <c r="R159" s="18" t="str">
        <f>IF(P159="","",VLOOKUP(P159,Données!$A$2:$B$16,2,FALSE))</f>
        <v/>
      </c>
      <c r="S159" s="24" t="str">
        <f ca="1">IF(T159="X","",IF(V159=1,"",IF(J159&gt;TODAY(),1,"")))</f>
        <v/>
      </c>
      <c r="T159" s="105"/>
      <c r="U159" s="18" t="str">
        <f ca="1">IF(T159="X","",IF(J159="","",IF(V159=1,"",IF(TODAY()&gt;=J159,1,""))))</f>
        <v/>
      </c>
      <c r="V159" s="31" t="str">
        <f t="shared" si="11"/>
        <v/>
      </c>
      <c r="W159" s="34" t="str">
        <f>IF(P159="","",VLOOKUP(P159,Données!$A$2:$C$16,3,FALSE))</f>
        <v/>
      </c>
      <c r="X159" s="19" t="str">
        <f>IF(N159="","",IF(P159="","",IF(W159="","",W159*N159)))</f>
        <v/>
      </c>
      <c r="Y159" s="108"/>
      <c r="Z159" s="62" t="str">
        <f t="shared" si="12"/>
        <v/>
      </c>
      <c r="AA159" s="26" t="str">
        <f t="shared" si="13"/>
        <v/>
      </c>
      <c r="AB159" s="105"/>
      <c r="AC159" s="111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</row>
    <row r="160" spans="1:68" x14ac:dyDescent="0.25">
      <c r="A160" s="28" t="str">
        <f t="shared" si="14"/>
        <v/>
      </c>
      <c r="B160" s="91"/>
      <c r="C160" s="92"/>
      <c r="D160" s="93"/>
      <c r="E160" s="92"/>
      <c r="F160" s="113"/>
      <c r="G160" s="121"/>
      <c r="H160" s="126"/>
      <c r="I160" s="129"/>
      <c r="J160" s="94"/>
      <c r="K160" s="95"/>
      <c r="L160" s="17" t="str">
        <f>IF(T160="X","",IF(J160="","",IF(V160=1,"",J160)))</f>
        <v/>
      </c>
      <c r="M160" s="17" t="str">
        <f>IF(T160="X","",IF(K160="","",IF(V160=1,"",K160)))</f>
        <v/>
      </c>
      <c r="N160" s="18" t="str">
        <f>IF(V160=1,"",IF(J160="","",IF(K160="","",K160-J160)))</f>
        <v/>
      </c>
      <c r="O160" s="31" t="str">
        <f t="shared" si="10"/>
        <v/>
      </c>
      <c r="P160" s="102"/>
      <c r="Q160" s="24" t="str">
        <f>IF(P160="","",IF(T160="X","",P160))</f>
        <v/>
      </c>
      <c r="R160" s="18" t="str">
        <f>IF(P160="","",VLOOKUP(P160,Données!$A$2:$B$16,2,FALSE))</f>
        <v/>
      </c>
      <c r="S160" s="24" t="str">
        <f ca="1">IF(T160="X","",IF(V160=1,"",IF(J160&gt;TODAY(),1,"")))</f>
        <v/>
      </c>
      <c r="T160" s="105"/>
      <c r="U160" s="18" t="str">
        <f ca="1">IF(T160="X","",IF(J160="","",IF(V160=1,"",IF(TODAY()&gt;=J160,1,""))))</f>
        <v/>
      </c>
      <c r="V160" s="31" t="str">
        <f t="shared" si="11"/>
        <v/>
      </c>
      <c r="W160" s="34" t="str">
        <f>IF(P160="","",VLOOKUP(P160,Données!$A$2:$C$16,3,FALSE))</f>
        <v/>
      </c>
      <c r="X160" s="19" t="str">
        <f>IF(N160="","",IF(P160="","",IF(W160="","",W160*N160)))</f>
        <v/>
      </c>
      <c r="Y160" s="108"/>
      <c r="Z160" s="62" t="str">
        <f t="shared" si="12"/>
        <v/>
      </c>
      <c r="AA160" s="26" t="str">
        <f t="shared" si="13"/>
        <v/>
      </c>
      <c r="AB160" s="105"/>
      <c r="AC160" s="111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</row>
    <row r="161" spans="1:68" x14ac:dyDescent="0.25">
      <c r="A161" s="28" t="str">
        <f t="shared" si="14"/>
        <v/>
      </c>
      <c r="B161" s="91"/>
      <c r="C161" s="92"/>
      <c r="D161" s="93"/>
      <c r="E161" s="92"/>
      <c r="F161" s="113"/>
      <c r="G161" s="121"/>
      <c r="H161" s="126"/>
      <c r="I161" s="129"/>
      <c r="J161" s="94"/>
      <c r="K161" s="95"/>
      <c r="L161" s="17" t="str">
        <f>IF(T161="X","",IF(J161="","",IF(V161=1,"",J161)))</f>
        <v/>
      </c>
      <c r="M161" s="17" t="str">
        <f>IF(T161="X","",IF(K161="","",IF(V161=1,"",K161)))</f>
        <v/>
      </c>
      <c r="N161" s="18" t="str">
        <f>IF(V161=1,"",IF(J161="","",IF(K161="","",K161-J161)))</f>
        <v/>
      </c>
      <c r="O161" s="31" t="str">
        <f t="shared" si="10"/>
        <v/>
      </c>
      <c r="P161" s="102"/>
      <c r="Q161" s="24" t="str">
        <f>IF(P161="","",IF(T161="X","",P161))</f>
        <v/>
      </c>
      <c r="R161" s="18" t="str">
        <f>IF(P161="","",VLOOKUP(P161,Données!$A$2:$B$16,2,FALSE))</f>
        <v/>
      </c>
      <c r="S161" s="24" t="str">
        <f ca="1">IF(T161="X","",IF(V161=1,"",IF(J161&gt;TODAY(),1,"")))</f>
        <v/>
      </c>
      <c r="T161" s="105"/>
      <c r="U161" s="18" t="str">
        <f ca="1">IF(T161="X","",IF(J161="","",IF(V161=1,"",IF(TODAY()&gt;=J161,1,""))))</f>
        <v/>
      </c>
      <c r="V161" s="31" t="str">
        <f t="shared" si="11"/>
        <v/>
      </c>
      <c r="W161" s="34" t="str">
        <f>IF(P161="","",VLOOKUP(P161,Données!$A$2:$C$16,3,FALSE))</f>
        <v/>
      </c>
      <c r="X161" s="19" t="str">
        <f>IF(N161="","",IF(P161="","",IF(W161="","",W161*N161)))</f>
        <v/>
      </c>
      <c r="Y161" s="108"/>
      <c r="Z161" s="62" t="str">
        <f t="shared" si="12"/>
        <v/>
      </c>
      <c r="AA161" s="26" t="str">
        <f t="shared" si="13"/>
        <v/>
      </c>
      <c r="AB161" s="105"/>
      <c r="AC161" s="111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</row>
    <row r="162" spans="1:68" x14ac:dyDescent="0.25">
      <c r="A162" s="28" t="str">
        <f t="shared" si="14"/>
        <v/>
      </c>
      <c r="B162" s="91"/>
      <c r="C162" s="92"/>
      <c r="D162" s="93"/>
      <c r="E162" s="92"/>
      <c r="F162" s="113"/>
      <c r="G162" s="121"/>
      <c r="H162" s="126"/>
      <c r="I162" s="129"/>
      <c r="J162" s="94"/>
      <c r="K162" s="95"/>
      <c r="L162" s="17" t="str">
        <f>IF(T162="X","",IF(J162="","",IF(V162=1,"",J162)))</f>
        <v/>
      </c>
      <c r="M162" s="17" t="str">
        <f>IF(T162="X","",IF(K162="","",IF(V162=1,"",K162)))</f>
        <v/>
      </c>
      <c r="N162" s="18" t="str">
        <f>IF(V162=1,"",IF(J162="","",IF(K162="","",K162-J162)))</f>
        <v/>
      </c>
      <c r="O162" s="31" t="str">
        <f t="shared" si="10"/>
        <v/>
      </c>
      <c r="P162" s="102"/>
      <c r="Q162" s="24" t="str">
        <f>IF(P162="","",IF(T162="X","",P162))</f>
        <v/>
      </c>
      <c r="R162" s="18" t="str">
        <f>IF(P162="","",VLOOKUP(P162,Données!$A$2:$B$16,2,FALSE))</f>
        <v/>
      </c>
      <c r="S162" s="24" t="str">
        <f ca="1">IF(T162="X","",IF(V162=1,"",IF(J162&gt;TODAY(),1,"")))</f>
        <v/>
      </c>
      <c r="T162" s="105"/>
      <c r="U162" s="18" t="str">
        <f ca="1">IF(T162="X","",IF(J162="","",IF(V162=1,"",IF(TODAY()&gt;=J162,1,""))))</f>
        <v/>
      </c>
      <c r="V162" s="31" t="str">
        <f t="shared" si="11"/>
        <v/>
      </c>
      <c r="W162" s="34" t="str">
        <f>IF(P162="","",VLOOKUP(P162,Données!$A$2:$C$16,3,FALSE))</f>
        <v/>
      </c>
      <c r="X162" s="19" t="str">
        <f>IF(N162="","",IF(P162="","",IF(W162="","",W162*N162)))</f>
        <v/>
      </c>
      <c r="Y162" s="108"/>
      <c r="Z162" s="62" t="str">
        <f t="shared" si="12"/>
        <v/>
      </c>
      <c r="AA162" s="26" t="str">
        <f t="shared" si="13"/>
        <v/>
      </c>
      <c r="AB162" s="105"/>
      <c r="AC162" s="111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</row>
    <row r="163" spans="1:68" x14ac:dyDescent="0.25">
      <c r="A163" s="28" t="str">
        <f t="shared" si="14"/>
        <v/>
      </c>
      <c r="B163" s="91"/>
      <c r="C163" s="92"/>
      <c r="D163" s="93"/>
      <c r="E163" s="92"/>
      <c r="F163" s="113"/>
      <c r="G163" s="121"/>
      <c r="H163" s="126"/>
      <c r="I163" s="129"/>
      <c r="J163" s="94"/>
      <c r="K163" s="95"/>
      <c r="L163" s="17" t="str">
        <f>IF(T163="X","",IF(J163="","",IF(V163=1,"",J163)))</f>
        <v/>
      </c>
      <c r="M163" s="17" t="str">
        <f>IF(T163="X","",IF(K163="","",IF(V163=1,"",K163)))</f>
        <v/>
      </c>
      <c r="N163" s="18" t="str">
        <f>IF(V163=1,"",IF(J163="","",IF(K163="","",K163-J163)))</f>
        <v/>
      </c>
      <c r="O163" s="31" t="str">
        <f t="shared" si="10"/>
        <v/>
      </c>
      <c r="P163" s="102"/>
      <c r="Q163" s="24" t="str">
        <f>IF(P163="","",IF(T163="X","",P163))</f>
        <v/>
      </c>
      <c r="R163" s="18" t="str">
        <f>IF(P163="","",VLOOKUP(P163,Données!$A$2:$B$16,2,FALSE))</f>
        <v/>
      </c>
      <c r="S163" s="24" t="str">
        <f ca="1">IF(T163="X","",IF(V163=1,"",IF(J163&gt;TODAY(),1,"")))</f>
        <v/>
      </c>
      <c r="T163" s="105"/>
      <c r="U163" s="18" t="str">
        <f ca="1">IF(T163="X","",IF(J163="","",IF(V163=1,"",IF(TODAY()&gt;=J163,1,""))))</f>
        <v/>
      </c>
      <c r="V163" s="31" t="str">
        <f t="shared" si="11"/>
        <v/>
      </c>
      <c r="W163" s="34" t="str">
        <f>IF(P163="","",VLOOKUP(P163,Données!$A$2:$C$16,3,FALSE))</f>
        <v/>
      </c>
      <c r="X163" s="19" t="str">
        <f>IF(N163="","",IF(P163="","",IF(W163="","",W163*N163)))</f>
        <v/>
      </c>
      <c r="Y163" s="108"/>
      <c r="Z163" s="62" t="str">
        <f t="shared" si="12"/>
        <v/>
      </c>
      <c r="AA163" s="26" t="str">
        <f t="shared" si="13"/>
        <v/>
      </c>
      <c r="AB163" s="105"/>
      <c r="AC163" s="111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</row>
    <row r="164" spans="1:68" x14ac:dyDescent="0.25">
      <c r="A164" s="28" t="str">
        <f t="shared" si="14"/>
        <v/>
      </c>
      <c r="B164" s="91"/>
      <c r="C164" s="92"/>
      <c r="D164" s="93"/>
      <c r="E164" s="92"/>
      <c r="F164" s="113"/>
      <c r="G164" s="121"/>
      <c r="H164" s="126"/>
      <c r="I164" s="129"/>
      <c r="J164" s="94"/>
      <c r="K164" s="95"/>
      <c r="L164" s="17" t="str">
        <f>IF(T164="X","",IF(J164="","",IF(V164=1,"",J164)))</f>
        <v/>
      </c>
      <c r="M164" s="17" t="str">
        <f>IF(T164="X","",IF(K164="","",IF(V164=1,"",K164)))</f>
        <v/>
      </c>
      <c r="N164" s="18" t="str">
        <f>IF(V164=1,"",IF(J164="","",IF(K164="","",K164-J164)))</f>
        <v/>
      </c>
      <c r="O164" s="31" t="str">
        <f t="shared" si="10"/>
        <v/>
      </c>
      <c r="P164" s="102"/>
      <c r="Q164" s="24" t="str">
        <f>IF(P164="","",IF(T164="X","",P164))</f>
        <v/>
      </c>
      <c r="R164" s="18" t="str">
        <f>IF(P164="","",VLOOKUP(P164,Données!$A$2:$B$16,2,FALSE))</f>
        <v/>
      </c>
      <c r="S164" s="24" t="str">
        <f ca="1">IF(T164="X","",IF(V164=1,"",IF(J164&gt;TODAY(),1,"")))</f>
        <v/>
      </c>
      <c r="T164" s="105"/>
      <c r="U164" s="18" t="str">
        <f ca="1">IF(T164="X","",IF(J164="","",IF(V164=1,"",IF(TODAY()&gt;=J164,1,""))))</f>
        <v/>
      </c>
      <c r="V164" s="31" t="str">
        <f t="shared" si="11"/>
        <v/>
      </c>
      <c r="W164" s="34" t="str">
        <f>IF(P164="","",VLOOKUP(P164,Données!$A$2:$C$16,3,FALSE))</f>
        <v/>
      </c>
      <c r="X164" s="19" t="str">
        <f>IF(N164="","",IF(P164="","",IF(W164="","",W164*N164)))</f>
        <v/>
      </c>
      <c r="Y164" s="108"/>
      <c r="Z164" s="62" t="str">
        <f t="shared" si="12"/>
        <v/>
      </c>
      <c r="AA164" s="26" t="str">
        <f t="shared" si="13"/>
        <v/>
      </c>
      <c r="AB164" s="105"/>
      <c r="AC164" s="111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</row>
    <row r="165" spans="1:68" x14ac:dyDescent="0.25">
      <c r="A165" s="28" t="str">
        <f t="shared" si="14"/>
        <v/>
      </c>
      <c r="B165" s="91"/>
      <c r="C165" s="92"/>
      <c r="D165" s="93"/>
      <c r="E165" s="92"/>
      <c r="F165" s="113"/>
      <c r="G165" s="121"/>
      <c r="H165" s="126"/>
      <c r="I165" s="129"/>
      <c r="J165" s="94"/>
      <c r="K165" s="95"/>
      <c r="L165" s="17" t="str">
        <f>IF(T165="X","",IF(J165="","",IF(V165=1,"",J165)))</f>
        <v/>
      </c>
      <c r="M165" s="17" t="str">
        <f>IF(T165="X","",IF(K165="","",IF(V165=1,"",K165)))</f>
        <v/>
      </c>
      <c r="N165" s="18" t="str">
        <f>IF(V165=1,"",IF(J165="","",IF(K165="","",K165-J165)))</f>
        <v/>
      </c>
      <c r="O165" s="31" t="str">
        <f t="shared" si="10"/>
        <v/>
      </c>
      <c r="P165" s="102"/>
      <c r="Q165" s="24" t="str">
        <f>IF(P165="","",IF(T165="X","",P165))</f>
        <v/>
      </c>
      <c r="R165" s="18" t="str">
        <f>IF(P165="","",VLOOKUP(P165,Données!$A$2:$B$16,2,FALSE))</f>
        <v/>
      </c>
      <c r="S165" s="24" t="str">
        <f ca="1">IF(T165="X","",IF(V165=1,"",IF(J165&gt;TODAY(),1,"")))</f>
        <v/>
      </c>
      <c r="T165" s="105"/>
      <c r="U165" s="18" t="str">
        <f ca="1">IF(T165="X","",IF(J165="","",IF(V165=1,"",IF(TODAY()&gt;=J165,1,""))))</f>
        <v/>
      </c>
      <c r="V165" s="31" t="str">
        <f t="shared" si="11"/>
        <v/>
      </c>
      <c r="W165" s="34" t="str">
        <f>IF(P165="","",VLOOKUP(P165,Données!$A$2:$C$16,3,FALSE))</f>
        <v/>
      </c>
      <c r="X165" s="19" t="str">
        <f>IF(N165="","",IF(P165="","",IF(W165="","",W165*N165)))</f>
        <v/>
      </c>
      <c r="Y165" s="108"/>
      <c r="Z165" s="62" t="str">
        <f t="shared" si="12"/>
        <v/>
      </c>
      <c r="AA165" s="26" t="str">
        <f t="shared" si="13"/>
        <v/>
      </c>
      <c r="AB165" s="105"/>
      <c r="AC165" s="111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</row>
    <row r="166" spans="1:68" x14ac:dyDescent="0.25">
      <c r="A166" s="28" t="str">
        <f t="shared" si="14"/>
        <v/>
      </c>
      <c r="B166" s="91"/>
      <c r="C166" s="92"/>
      <c r="D166" s="93"/>
      <c r="E166" s="92"/>
      <c r="F166" s="113"/>
      <c r="G166" s="121"/>
      <c r="H166" s="126"/>
      <c r="I166" s="129"/>
      <c r="J166" s="94"/>
      <c r="K166" s="95"/>
      <c r="L166" s="17" t="str">
        <f>IF(T166="X","",IF(J166="","",IF(V166=1,"",J166)))</f>
        <v/>
      </c>
      <c r="M166" s="17" t="str">
        <f>IF(T166="X","",IF(K166="","",IF(V166=1,"",K166)))</f>
        <v/>
      </c>
      <c r="N166" s="18" t="str">
        <f>IF(V166=1,"",IF(J166="","",IF(K166="","",K166-J166)))</f>
        <v/>
      </c>
      <c r="O166" s="31" t="str">
        <f t="shared" si="10"/>
        <v/>
      </c>
      <c r="P166" s="102"/>
      <c r="Q166" s="24" t="str">
        <f>IF(P166="","",IF(T166="X","",P166))</f>
        <v/>
      </c>
      <c r="R166" s="18" t="str">
        <f>IF(P166="","",VLOOKUP(P166,Données!$A$2:$B$16,2,FALSE))</f>
        <v/>
      </c>
      <c r="S166" s="24" t="str">
        <f ca="1">IF(T166="X","",IF(V166=1,"",IF(J166&gt;TODAY(),1,"")))</f>
        <v/>
      </c>
      <c r="T166" s="105"/>
      <c r="U166" s="18" t="str">
        <f ca="1">IF(T166="X","",IF(J166="","",IF(V166=1,"",IF(TODAY()&gt;=J166,1,""))))</f>
        <v/>
      </c>
      <c r="V166" s="31" t="str">
        <f t="shared" si="11"/>
        <v/>
      </c>
      <c r="W166" s="34" t="str">
        <f>IF(P166="","",VLOOKUP(P166,Données!$A$2:$C$16,3,FALSE))</f>
        <v/>
      </c>
      <c r="X166" s="19" t="str">
        <f>IF(N166="","",IF(P166="","",IF(W166="","",W166*N166)))</f>
        <v/>
      </c>
      <c r="Y166" s="108"/>
      <c r="Z166" s="62" t="str">
        <f t="shared" si="12"/>
        <v/>
      </c>
      <c r="AA166" s="26" t="str">
        <f t="shared" si="13"/>
        <v/>
      </c>
      <c r="AB166" s="105"/>
      <c r="AC166" s="111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</row>
    <row r="167" spans="1:68" x14ac:dyDescent="0.25">
      <c r="A167" s="28" t="str">
        <f t="shared" si="14"/>
        <v/>
      </c>
      <c r="B167" s="91"/>
      <c r="C167" s="92"/>
      <c r="D167" s="93"/>
      <c r="E167" s="92"/>
      <c r="F167" s="113"/>
      <c r="G167" s="121"/>
      <c r="H167" s="126"/>
      <c r="I167" s="129"/>
      <c r="J167" s="94"/>
      <c r="K167" s="95"/>
      <c r="L167" s="17" t="str">
        <f>IF(T167="X","",IF(J167="","",IF(V167=1,"",J167)))</f>
        <v/>
      </c>
      <c r="M167" s="17" t="str">
        <f>IF(T167="X","",IF(K167="","",IF(V167=1,"",K167)))</f>
        <v/>
      </c>
      <c r="N167" s="18" t="str">
        <f>IF(V167=1,"",IF(J167="","",IF(K167="","",K167-J167)))</f>
        <v/>
      </c>
      <c r="O167" s="31" t="str">
        <f t="shared" si="10"/>
        <v/>
      </c>
      <c r="P167" s="102"/>
      <c r="Q167" s="24" t="str">
        <f>IF(P167="","",IF(T167="X","",P167))</f>
        <v/>
      </c>
      <c r="R167" s="18" t="str">
        <f>IF(P167="","",VLOOKUP(P167,Données!$A$2:$B$16,2,FALSE))</f>
        <v/>
      </c>
      <c r="S167" s="24" t="str">
        <f ca="1">IF(T167="X","",IF(V167=1,"",IF(J167&gt;TODAY(),1,"")))</f>
        <v/>
      </c>
      <c r="T167" s="105"/>
      <c r="U167" s="18" t="str">
        <f ca="1">IF(T167="X","",IF(J167="","",IF(V167=1,"",IF(TODAY()&gt;=J167,1,""))))</f>
        <v/>
      </c>
      <c r="V167" s="31" t="str">
        <f t="shared" si="11"/>
        <v/>
      </c>
      <c r="W167" s="34" t="str">
        <f>IF(P167="","",VLOOKUP(P167,Données!$A$2:$C$16,3,FALSE))</f>
        <v/>
      </c>
      <c r="X167" s="19" t="str">
        <f>IF(N167="","",IF(P167="","",IF(W167="","",W167*N167)))</f>
        <v/>
      </c>
      <c r="Y167" s="108"/>
      <c r="Z167" s="62" t="str">
        <f t="shared" si="12"/>
        <v/>
      </c>
      <c r="AA167" s="26" t="str">
        <f t="shared" si="13"/>
        <v/>
      </c>
      <c r="AB167" s="105"/>
      <c r="AC167" s="111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</row>
    <row r="168" spans="1:68" x14ac:dyDescent="0.25">
      <c r="A168" s="28" t="str">
        <f t="shared" si="14"/>
        <v/>
      </c>
      <c r="B168" s="91"/>
      <c r="C168" s="92"/>
      <c r="D168" s="93"/>
      <c r="E168" s="92"/>
      <c r="F168" s="113"/>
      <c r="G168" s="121"/>
      <c r="H168" s="126"/>
      <c r="I168" s="129"/>
      <c r="J168" s="94"/>
      <c r="K168" s="95"/>
      <c r="L168" s="17" t="str">
        <f>IF(T168="X","",IF(J168="","",IF(V168=1,"",J168)))</f>
        <v/>
      </c>
      <c r="M168" s="17" t="str">
        <f>IF(T168="X","",IF(K168="","",IF(V168=1,"",K168)))</f>
        <v/>
      </c>
      <c r="N168" s="18" t="str">
        <f>IF(V168=1,"",IF(J168="","",IF(K168="","",K168-J168)))</f>
        <v/>
      </c>
      <c r="O168" s="31" t="str">
        <f t="shared" si="10"/>
        <v/>
      </c>
      <c r="P168" s="102"/>
      <c r="Q168" s="24" t="str">
        <f>IF(P168="","",IF(T168="X","",P168))</f>
        <v/>
      </c>
      <c r="R168" s="18" t="str">
        <f>IF(P168="","",VLOOKUP(P168,Données!$A$2:$B$16,2,FALSE))</f>
        <v/>
      </c>
      <c r="S168" s="24" t="str">
        <f ca="1">IF(T168="X","",IF(V168=1,"",IF(J168&gt;TODAY(),1,"")))</f>
        <v/>
      </c>
      <c r="T168" s="105"/>
      <c r="U168" s="18" t="str">
        <f ca="1">IF(T168="X","",IF(J168="","",IF(V168=1,"",IF(TODAY()&gt;=J168,1,""))))</f>
        <v/>
      </c>
      <c r="V168" s="31" t="str">
        <f t="shared" si="11"/>
        <v/>
      </c>
      <c r="W168" s="34" t="str">
        <f>IF(P168="","",VLOOKUP(P168,Données!$A$2:$C$16,3,FALSE))</f>
        <v/>
      </c>
      <c r="X168" s="19" t="str">
        <f>IF(N168="","",IF(P168="","",IF(W168="","",W168*N168)))</f>
        <v/>
      </c>
      <c r="Y168" s="108"/>
      <c r="Z168" s="62" t="str">
        <f t="shared" si="12"/>
        <v/>
      </c>
      <c r="AA168" s="26" t="str">
        <f t="shared" si="13"/>
        <v/>
      </c>
      <c r="AB168" s="105"/>
      <c r="AC168" s="111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</row>
    <row r="169" spans="1:68" x14ac:dyDescent="0.25">
      <c r="A169" s="28" t="str">
        <f t="shared" si="14"/>
        <v/>
      </c>
      <c r="B169" s="91"/>
      <c r="C169" s="92"/>
      <c r="D169" s="93"/>
      <c r="E169" s="92"/>
      <c r="F169" s="113"/>
      <c r="G169" s="121"/>
      <c r="H169" s="126"/>
      <c r="I169" s="129"/>
      <c r="J169" s="94"/>
      <c r="K169" s="95"/>
      <c r="L169" s="17" t="str">
        <f>IF(T169="X","",IF(J169="","",IF(V169=1,"",J169)))</f>
        <v/>
      </c>
      <c r="M169" s="17" t="str">
        <f>IF(T169="X","",IF(K169="","",IF(V169=1,"",K169)))</f>
        <v/>
      </c>
      <c r="N169" s="18" t="str">
        <f>IF(V169=1,"",IF(J169="","",IF(K169="","",K169-J169)))</f>
        <v/>
      </c>
      <c r="O169" s="31" t="str">
        <f t="shared" si="10"/>
        <v/>
      </c>
      <c r="P169" s="102"/>
      <c r="Q169" s="24" t="str">
        <f>IF(P169="","",IF(T169="X","",P169))</f>
        <v/>
      </c>
      <c r="R169" s="18" t="str">
        <f>IF(P169="","",VLOOKUP(P169,Données!$A$2:$B$16,2,FALSE))</f>
        <v/>
      </c>
      <c r="S169" s="24" t="str">
        <f ca="1">IF(T169="X","",IF(V169=1,"",IF(J169&gt;TODAY(),1,"")))</f>
        <v/>
      </c>
      <c r="T169" s="105"/>
      <c r="U169" s="18" t="str">
        <f ca="1">IF(T169="X","",IF(J169="","",IF(V169=1,"",IF(TODAY()&gt;=J169,1,""))))</f>
        <v/>
      </c>
      <c r="V169" s="31" t="str">
        <f t="shared" si="11"/>
        <v/>
      </c>
      <c r="W169" s="34" t="str">
        <f>IF(P169="","",VLOOKUP(P169,Données!$A$2:$C$16,3,FALSE))</f>
        <v/>
      </c>
      <c r="X169" s="19" t="str">
        <f>IF(N169="","",IF(P169="","",IF(W169="","",W169*N169)))</f>
        <v/>
      </c>
      <c r="Y169" s="108"/>
      <c r="Z169" s="62" t="str">
        <f t="shared" si="12"/>
        <v/>
      </c>
      <c r="AA169" s="26" t="str">
        <f t="shared" si="13"/>
        <v/>
      </c>
      <c r="AB169" s="105"/>
      <c r="AC169" s="111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</row>
    <row r="170" spans="1:68" x14ac:dyDescent="0.25">
      <c r="A170" s="28" t="str">
        <f t="shared" si="14"/>
        <v/>
      </c>
      <c r="B170" s="91"/>
      <c r="C170" s="92"/>
      <c r="D170" s="93"/>
      <c r="E170" s="92"/>
      <c r="F170" s="113"/>
      <c r="G170" s="121"/>
      <c r="H170" s="126"/>
      <c r="I170" s="129"/>
      <c r="J170" s="94"/>
      <c r="K170" s="95"/>
      <c r="L170" s="17" t="str">
        <f>IF(T170="X","",IF(J170="","",IF(V170=1,"",J170)))</f>
        <v/>
      </c>
      <c r="M170" s="17" t="str">
        <f>IF(T170="X","",IF(K170="","",IF(V170=1,"",K170)))</f>
        <v/>
      </c>
      <c r="N170" s="18" t="str">
        <f>IF(V170=1,"",IF(J170="","",IF(K170="","",K170-J170)))</f>
        <v/>
      </c>
      <c r="O170" s="31" t="str">
        <f t="shared" si="10"/>
        <v/>
      </c>
      <c r="P170" s="102"/>
      <c r="Q170" s="24" t="str">
        <f>IF(P170="","",IF(T170="X","",P170))</f>
        <v/>
      </c>
      <c r="R170" s="18" t="str">
        <f>IF(P170="","",VLOOKUP(P170,Données!$A$2:$B$16,2,FALSE))</f>
        <v/>
      </c>
      <c r="S170" s="24" t="str">
        <f ca="1">IF(T170="X","",IF(V170=1,"",IF(J170&gt;TODAY(),1,"")))</f>
        <v/>
      </c>
      <c r="T170" s="105"/>
      <c r="U170" s="18" t="str">
        <f ca="1">IF(T170="X","",IF(J170="","",IF(V170=1,"",IF(TODAY()&gt;=J170,1,""))))</f>
        <v/>
      </c>
      <c r="V170" s="31" t="str">
        <f t="shared" si="11"/>
        <v/>
      </c>
      <c r="W170" s="34" t="str">
        <f>IF(P170="","",VLOOKUP(P170,Données!$A$2:$C$16,3,FALSE))</f>
        <v/>
      </c>
      <c r="X170" s="19" t="str">
        <f>IF(N170="","",IF(P170="","",IF(W170="","",W170*N170)))</f>
        <v/>
      </c>
      <c r="Y170" s="108"/>
      <c r="Z170" s="62" t="str">
        <f t="shared" si="12"/>
        <v/>
      </c>
      <c r="AA170" s="26" t="str">
        <f t="shared" si="13"/>
        <v/>
      </c>
      <c r="AB170" s="105"/>
      <c r="AC170" s="111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</row>
    <row r="171" spans="1:68" x14ac:dyDescent="0.25">
      <c r="A171" s="28" t="str">
        <f t="shared" si="14"/>
        <v/>
      </c>
      <c r="B171" s="91"/>
      <c r="C171" s="92"/>
      <c r="D171" s="93"/>
      <c r="E171" s="92"/>
      <c r="F171" s="113"/>
      <c r="G171" s="121"/>
      <c r="H171" s="126"/>
      <c r="I171" s="129"/>
      <c r="J171" s="94"/>
      <c r="K171" s="95"/>
      <c r="L171" s="17" t="str">
        <f>IF(T171="X","",IF(J171="","",IF(V171=1,"",J171)))</f>
        <v/>
      </c>
      <c r="M171" s="17" t="str">
        <f>IF(T171="X","",IF(K171="","",IF(V171=1,"",K171)))</f>
        <v/>
      </c>
      <c r="N171" s="18" t="str">
        <f>IF(V171=1,"",IF(J171="","",IF(K171="","",K171-J171)))</f>
        <v/>
      </c>
      <c r="O171" s="31" t="str">
        <f t="shared" si="10"/>
        <v/>
      </c>
      <c r="P171" s="102"/>
      <c r="Q171" s="24" t="str">
        <f>IF(P171="","",IF(T171="X","",P171))</f>
        <v/>
      </c>
      <c r="R171" s="18" t="str">
        <f>IF(P171="","",VLOOKUP(P171,Données!$A$2:$B$16,2,FALSE))</f>
        <v/>
      </c>
      <c r="S171" s="24" t="str">
        <f ca="1">IF(T171="X","",IF(V171=1,"",IF(J171&gt;TODAY(),1,"")))</f>
        <v/>
      </c>
      <c r="T171" s="105"/>
      <c r="U171" s="18" t="str">
        <f ca="1">IF(T171="X","",IF(J171="","",IF(V171=1,"",IF(TODAY()&gt;=J171,1,""))))</f>
        <v/>
      </c>
      <c r="V171" s="31" t="str">
        <f t="shared" si="11"/>
        <v/>
      </c>
      <c r="W171" s="34" t="str">
        <f>IF(P171="","",VLOOKUP(P171,Données!$A$2:$C$16,3,FALSE))</f>
        <v/>
      </c>
      <c r="X171" s="19" t="str">
        <f>IF(N171="","",IF(P171="","",IF(W171="","",W171*N171)))</f>
        <v/>
      </c>
      <c r="Y171" s="108"/>
      <c r="Z171" s="62" t="str">
        <f t="shared" si="12"/>
        <v/>
      </c>
      <c r="AA171" s="26" t="str">
        <f t="shared" si="13"/>
        <v/>
      </c>
      <c r="AB171" s="105"/>
      <c r="AC171" s="111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</row>
    <row r="172" spans="1:68" x14ac:dyDescent="0.25">
      <c r="A172" s="28" t="str">
        <f t="shared" si="14"/>
        <v/>
      </c>
      <c r="B172" s="91"/>
      <c r="C172" s="92"/>
      <c r="D172" s="93"/>
      <c r="E172" s="92"/>
      <c r="F172" s="113"/>
      <c r="G172" s="121"/>
      <c r="H172" s="126"/>
      <c r="I172" s="129"/>
      <c r="J172" s="94"/>
      <c r="K172" s="95"/>
      <c r="L172" s="17" t="str">
        <f>IF(T172="X","",IF(J172="","",IF(V172=1,"",J172)))</f>
        <v/>
      </c>
      <c r="M172" s="17" t="str">
        <f>IF(T172="X","",IF(K172="","",IF(V172=1,"",K172)))</f>
        <v/>
      </c>
      <c r="N172" s="18" t="str">
        <f>IF(V172=1,"",IF(J172="","",IF(K172="","",K172-J172)))</f>
        <v/>
      </c>
      <c r="O172" s="31" t="str">
        <f t="shared" si="10"/>
        <v/>
      </c>
      <c r="P172" s="102"/>
      <c r="Q172" s="24" t="str">
        <f>IF(P172="","",IF(T172="X","",P172))</f>
        <v/>
      </c>
      <c r="R172" s="18" t="str">
        <f>IF(P172="","",VLOOKUP(P172,Données!$A$2:$B$16,2,FALSE))</f>
        <v/>
      </c>
      <c r="S172" s="24" t="str">
        <f ca="1">IF(T172="X","",IF(V172=1,"",IF(J172&gt;TODAY(),1,"")))</f>
        <v/>
      </c>
      <c r="T172" s="105"/>
      <c r="U172" s="18" t="str">
        <f ca="1">IF(T172="X","",IF(J172="","",IF(V172=1,"",IF(TODAY()&gt;=J172,1,""))))</f>
        <v/>
      </c>
      <c r="V172" s="31" t="str">
        <f t="shared" si="11"/>
        <v/>
      </c>
      <c r="W172" s="34" t="str">
        <f>IF(P172="","",VLOOKUP(P172,Données!$A$2:$C$16,3,FALSE))</f>
        <v/>
      </c>
      <c r="X172" s="19" t="str">
        <f>IF(N172="","",IF(P172="","",IF(W172="","",W172*N172)))</f>
        <v/>
      </c>
      <c r="Y172" s="108"/>
      <c r="Z172" s="62" t="str">
        <f t="shared" si="12"/>
        <v/>
      </c>
      <c r="AA172" s="26" t="str">
        <f t="shared" si="13"/>
        <v/>
      </c>
      <c r="AB172" s="105"/>
      <c r="AC172" s="111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</row>
    <row r="173" spans="1:68" x14ac:dyDescent="0.25">
      <c r="A173" s="28" t="str">
        <f t="shared" si="14"/>
        <v/>
      </c>
      <c r="B173" s="91"/>
      <c r="C173" s="92"/>
      <c r="D173" s="93"/>
      <c r="E173" s="92"/>
      <c r="F173" s="113"/>
      <c r="G173" s="121"/>
      <c r="H173" s="126"/>
      <c r="I173" s="129"/>
      <c r="J173" s="94"/>
      <c r="K173" s="95"/>
      <c r="L173" s="17" t="str">
        <f>IF(T173="X","",IF(J173="","",IF(V173=1,"",J173)))</f>
        <v/>
      </c>
      <c r="M173" s="17" t="str">
        <f>IF(T173="X","",IF(K173="","",IF(V173=1,"",K173)))</f>
        <v/>
      </c>
      <c r="N173" s="18" t="str">
        <f>IF(V173=1,"",IF(J173="","",IF(K173="","",K173-J173)))</f>
        <v/>
      </c>
      <c r="O173" s="31" t="str">
        <f t="shared" si="10"/>
        <v/>
      </c>
      <c r="P173" s="102"/>
      <c r="Q173" s="24" t="str">
        <f>IF(P173="","",IF(T173="X","",P173))</f>
        <v/>
      </c>
      <c r="R173" s="18" t="str">
        <f>IF(P173="","",VLOOKUP(P173,Données!$A$2:$B$16,2,FALSE))</f>
        <v/>
      </c>
      <c r="S173" s="24" t="str">
        <f ca="1">IF(T173="X","",IF(V173=1,"",IF(J173&gt;TODAY(),1,"")))</f>
        <v/>
      </c>
      <c r="T173" s="105"/>
      <c r="U173" s="18" t="str">
        <f ca="1">IF(T173="X","",IF(J173="","",IF(V173=1,"",IF(TODAY()&gt;=J173,1,""))))</f>
        <v/>
      </c>
      <c r="V173" s="31" t="str">
        <f t="shared" si="11"/>
        <v/>
      </c>
      <c r="W173" s="34" t="str">
        <f>IF(P173="","",VLOOKUP(P173,Données!$A$2:$C$16,3,FALSE))</f>
        <v/>
      </c>
      <c r="X173" s="19" t="str">
        <f>IF(N173="","",IF(P173="","",IF(W173="","",W173*N173)))</f>
        <v/>
      </c>
      <c r="Y173" s="108"/>
      <c r="Z173" s="62" t="str">
        <f t="shared" si="12"/>
        <v/>
      </c>
      <c r="AA173" s="26" t="str">
        <f t="shared" si="13"/>
        <v/>
      </c>
      <c r="AB173" s="105"/>
      <c r="AC173" s="111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</row>
    <row r="174" spans="1:68" x14ac:dyDescent="0.25">
      <c r="A174" s="28" t="str">
        <f t="shared" si="14"/>
        <v/>
      </c>
      <c r="B174" s="91"/>
      <c r="C174" s="92"/>
      <c r="D174" s="93"/>
      <c r="E174" s="92"/>
      <c r="F174" s="113"/>
      <c r="G174" s="121"/>
      <c r="H174" s="126"/>
      <c r="I174" s="129"/>
      <c r="J174" s="94"/>
      <c r="K174" s="95"/>
      <c r="L174" s="17" t="str">
        <f>IF(T174="X","",IF(J174="","",IF(V174=1,"",J174)))</f>
        <v/>
      </c>
      <c r="M174" s="17" t="str">
        <f>IF(T174="X","",IF(K174="","",IF(V174=1,"",K174)))</f>
        <v/>
      </c>
      <c r="N174" s="18" t="str">
        <f>IF(V174=1,"",IF(J174="","",IF(K174="","",K174-J174)))</f>
        <v/>
      </c>
      <c r="O174" s="31" t="str">
        <f t="shared" si="10"/>
        <v/>
      </c>
      <c r="P174" s="102"/>
      <c r="Q174" s="24" t="str">
        <f>IF(P174="","",IF(T174="X","",P174))</f>
        <v/>
      </c>
      <c r="R174" s="18" t="str">
        <f>IF(P174="","",VLOOKUP(P174,Données!$A$2:$B$16,2,FALSE))</f>
        <v/>
      </c>
      <c r="S174" s="24" t="str">
        <f ca="1">IF(T174="X","",IF(V174=1,"",IF(J174&gt;TODAY(),1,"")))</f>
        <v/>
      </c>
      <c r="T174" s="105"/>
      <c r="U174" s="18" t="str">
        <f ca="1">IF(T174="X","",IF(J174="","",IF(V174=1,"",IF(TODAY()&gt;=J174,1,""))))</f>
        <v/>
      </c>
      <c r="V174" s="31" t="str">
        <f t="shared" si="11"/>
        <v/>
      </c>
      <c r="W174" s="34" t="str">
        <f>IF(P174="","",VLOOKUP(P174,Données!$A$2:$C$16,3,FALSE))</f>
        <v/>
      </c>
      <c r="X174" s="19" t="str">
        <f>IF(N174="","",IF(P174="","",IF(W174="","",W174*N174)))</f>
        <v/>
      </c>
      <c r="Y174" s="108"/>
      <c r="Z174" s="62" t="str">
        <f t="shared" si="12"/>
        <v/>
      </c>
      <c r="AA174" s="26" t="str">
        <f t="shared" si="13"/>
        <v/>
      </c>
      <c r="AB174" s="105"/>
      <c r="AC174" s="111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</row>
    <row r="175" spans="1:68" x14ac:dyDescent="0.25">
      <c r="A175" s="28" t="str">
        <f t="shared" si="14"/>
        <v/>
      </c>
      <c r="B175" s="91"/>
      <c r="C175" s="92"/>
      <c r="D175" s="93"/>
      <c r="E175" s="92"/>
      <c r="F175" s="113"/>
      <c r="G175" s="121"/>
      <c r="H175" s="126"/>
      <c r="I175" s="129"/>
      <c r="J175" s="94"/>
      <c r="K175" s="95"/>
      <c r="L175" s="17" t="str">
        <f>IF(T175="X","",IF(J175="","",IF(V175=1,"",J175)))</f>
        <v/>
      </c>
      <c r="M175" s="17" t="str">
        <f>IF(T175="X","",IF(K175="","",IF(V175=1,"",K175)))</f>
        <v/>
      </c>
      <c r="N175" s="18" t="str">
        <f>IF(V175=1,"",IF(J175="","",IF(K175="","",K175-J175)))</f>
        <v/>
      </c>
      <c r="O175" s="31" t="str">
        <f t="shared" si="10"/>
        <v/>
      </c>
      <c r="P175" s="102"/>
      <c r="Q175" s="24" t="str">
        <f>IF(P175="","",IF(T175="X","",P175))</f>
        <v/>
      </c>
      <c r="R175" s="18" t="str">
        <f>IF(P175="","",VLOOKUP(P175,Données!$A$2:$B$16,2,FALSE))</f>
        <v/>
      </c>
      <c r="S175" s="24" t="str">
        <f ca="1">IF(T175="X","",IF(V175=1,"",IF(J175&gt;TODAY(),1,"")))</f>
        <v/>
      </c>
      <c r="T175" s="105"/>
      <c r="U175" s="18" t="str">
        <f ca="1">IF(T175="X","",IF(J175="","",IF(V175=1,"",IF(TODAY()&gt;=J175,1,""))))</f>
        <v/>
      </c>
      <c r="V175" s="31" t="str">
        <f t="shared" si="11"/>
        <v/>
      </c>
      <c r="W175" s="34" t="str">
        <f>IF(P175="","",VLOOKUP(P175,Données!$A$2:$C$16,3,FALSE))</f>
        <v/>
      </c>
      <c r="X175" s="19" t="str">
        <f>IF(N175="","",IF(P175="","",IF(W175="","",W175*N175)))</f>
        <v/>
      </c>
      <c r="Y175" s="108"/>
      <c r="Z175" s="62" t="str">
        <f t="shared" si="12"/>
        <v/>
      </c>
      <c r="AA175" s="26" t="str">
        <f t="shared" si="13"/>
        <v/>
      </c>
      <c r="AB175" s="105"/>
      <c r="AC175" s="111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</row>
    <row r="176" spans="1:68" x14ac:dyDescent="0.25">
      <c r="A176" s="28" t="str">
        <f t="shared" si="14"/>
        <v/>
      </c>
      <c r="B176" s="91"/>
      <c r="C176" s="92"/>
      <c r="D176" s="93"/>
      <c r="E176" s="92"/>
      <c r="F176" s="113"/>
      <c r="G176" s="121"/>
      <c r="H176" s="126"/>
      <c r="I176" s="129"/>
      <c r="J176" s="94"/>
      <c r="K176" s="95"/>
      <c r="L176" s="17" t="str">
        <f>IF(T176="X","",IF(J176="","",IF(V176=1,"",J176)))</f>
        <v/>
      </c>
      <c r="M176" s="17" t="str">
        <f>IF(T176="X","",IF(K176="","",IF(V176=1,"",K176)))</f>
        <v/>
      </c>
      <c r="N176" s="18" t="str">
        <f>IF(V176=1,"",IF(J176="","",IF(K176="","",K176-J176)))</f>
        <v/>
      </c>
      <c r="O176" s="31" t="str">
        <f t="shared" si="10"/>
        <v/>
      </c>
      <c r="P176" s="102"/>
      <c r="Q176" s="24" t="str">
        <f>IF(P176="","",IF(T176="X","",P176))</f>
        <v/>
      </c>
      <c r="R176" s="18" t="str">
        <f>IF(P176="","",VLOOKUP(P176,Données!$A$2:$B$16,2,FALSE))</f>
        <v/>
      </c>
      <c r="S176" s="24" t="str">
        <f ca="1">IF(T176="X","",IF(V176=1,"",IF(J176&gt;TODAY(),1,"")))</f>
        <v/>
      </c>
      <c r="T176" s="105"/>
      <c r="U176" s="18" t="str">
        <f ca="1">IF(T176="X","",IF(J176="","",IF(V176=1,"",IF(TODAY()&gt;=J176,1,""))))</f>
        <v/>
      </c>
      <c r="V176" s="31" t="str">
        <f t="shared" si="11"/>
        <v/>
      </c>
      <c r="W176" s="34" t="str">
        <f>IF(P176="","",VLOOKUP(P176,Données!$A$2:$C$16,3,FALSE))</f>
        <v/>
      </c>
      <c r="X176" s="19" t="str">
        <f>IF(N176="","",IF(P176="","",IF(W176="","",W176*N176)))</f>
        <v/>
      </c>
      <c r="Y176" s="108"/>
      <c r="Z176" s="62" t="str">
        <f t="shared" si="12"/>
        <v/>
      </c>
      <c r="AA176" s="26" t="str">
        <f t="shared" si="13"/>
        <v/>
      </c>
      <c r="AB176" s="105"/>
      <c r="AC176" s="111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</row>
    <row r="177" spans="1:68" x14ac:dyDescent="0.25">
      <c r="A177" s="28" t="str">
        <f t="shared" si="14"/>
        <v/>
      </c>
      <c r="B177" s="91"/>
      <c r="C177" s="92"/>
      <c r="D177" s="93"/>
      <c r="E177" s="92"/>
      <c r="F177" s="113"/>
      <c r="G177" s="121"/>
      <c r="H177" s="126"/>
      <c r="I177" s="129"/>
      <c r="J177" s="94"/>
      <c r="K177" s="95"/>
      <c r="L177" s="17" t="str">
        <f>IF(T177="X","",IF(J177="","",IF(V177=1,"",J177)))</f>
        <v/>
      </c>
      <c r="M177" s="17" t="str">
        <f>IF(T177="X","",IF(K177="","",IF(V177=1,"",K177)))</f>
        <v/>
      </c>
      <c r="N177" s="18" t="str">
        <f>IF(V177=1,"",IF(J177="","",IF(K177="","",K177-J177)))</f>
        <v/>
      </c>
      <c r="O177" s="31" t="str">
        <f t="shared" si="10"/>
        <v/>
      </c>
      <c r="P177" s="102"/>
      <c r="Q177" s="24" t="str">
        <f>IF(P177="","",IF(T177="X","",P177))</f>
        <v/>
      </c>
      <c r="R177" s="18" t="str">
        <f>IF(P177="","",VLOOKUP(P177,Données!$A$2:$B$16,2,FALSE))</f>
        <v/>
      </c>
      <c r="S177" s="24" t="str">
        <f ca="1">IF(T177="X","",IF(V177=1,"",IF(J177&gt;TODAY(),1,"")))</f>
        <v/>
      </c>
      <c r="T177" s="105"/>
      <c r="U177" s="18" t="str">
        <f ca="1">IF(T177="X","",IF(J177="","",IF(V177=1,"",IF(TODAY()&gt;=J177,1,""))))</f>
        <v/>
      </c>
      <c r="V177" s="31" t="str">
        <f t="shared" si="11"/>
        <v/>
      </c>
      <c r="W177" s="34" t="str">
        <f>IF(P177="","",VLOOKUP(P177,Données!$A$2:$C$16,3,FALSE))</f>
        <v/>
      </c>
      <c r="X177" s="19" t="str">
        <f>IF(N177="","",IF(P177="","",IF(W177="","",W177*N177)))</f>
        <v/>
      </c>
      <c r="Y177" s="108"/>
      <c r="Z177" s="62" t="str">
        <f t="shared" si="12"/>
        <v/>
      </c>
      <c r="AA177" s="26" t="str">
        <f t="shared" si="13"/>
        <v/>
      </c>
      <c r="AB177" s="105"/>
      <c r="AC177" s="111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</row>
    <row r="178" spans="1:68" x14ac:dyDescent="0.25">
      <c r="A178" s="28" t="str">
        <f t="shared" si="14"/>
        <v/>
      </c>
      <c r="B178" s="91"/>
      <c r="C178" s="92"/>
      <c r="D178" s="93"/>
      <c r="E178" s="92"/>
      <c r="F178" s="113"/>
      <c r="G178" s="121"/>
      <c r="H178" s="126"/>
      <c r="I178" s="129"/>
      <c r="J178" s="94"/>
      <c r="K178" s="95"/>
      <c r="L178" s="17" t="str">
        <f>IF(T178="X","",IF(J178="","",IF(V178=1,"",J178)))</f>
        <v/>
      </c>
      <c r="M178" s="17" t="str">
        <f>IF(T178="X","",IF(K178="","",IF(V178=1,"",K178)))</f>
        <v/>
      </c>
      <c r="N178" s="18" t="str">
        <f>IF(V178=1,"",IF(J178="","",IF(K178="","",K178-J178)))</f>
        <v/>
      </c>
      <c r="O178" s="31" t="str">
        <f t="shared" si="10"/>
        <v/>
      </c>
      <c r="P178" s="102"/>
      <c r="Q178" s="24" t="str">
        <f>IF(P178="","",IF(T178="X","",P178))</f>
        <v/>
      </c>
      <c r="R178" s="18" t="str">
        <f>IF(P178="","",VLOOKUP(P178,Données!$A$2:$B$16,2,FALSE))</f>
        <v/>
      </c>
      <c r="S178" s="24" t="str">
        <f ca="1">IF(T178="X","",IF(V178=1,"",IF(J178&gt;TODAY(),1,"")))</f>
        <v/>
      </c>
      <c r="T178" s="105"/>
      <c r="U178" s="18" t="str">
        <f ca="1">IF(T178="X","",IF(J178="","",IF(V178=1,"",IF(TODAY()&gt;=J178,1,""))))</f>
        <v/>
      </c>
      <c r="V178" s="31" t="str">
        <f t="shared" si="11"/>
        <v/>
      </c>
      <c r="W178" s="34" t="str">
        <f>IF(P178="","",VLOOKUP(P178,Données!$A$2:$C$16,3,FALSE))</f>
        <v/>
      </c>
      <c r="X178" s="19" t="str">
        <f>IF(N178="","",IF(P178="","",IF(W178="","",W178*N178)))</f>
        <v/>
      </c>
      <c r="Y178" s="108"/>
      <c r="Z178" s="62" t="str">
        <f t="shared" si="12"/>
        <v/>
      </c>
      <c r="AA178" s="26" t="str">
        <f t="shared" si="13"/>
        <v/>
      </c>
      <c r="AB178" s="105"/>
      <c r="AC178" s="111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</row>
    <row r="179" spans="1:68" x14ac:dyDescent="0.25">
      <c r="A179" s="28" t="str">
        <f t="shared" si="14"/>
        <v/>
      </c>
      <c r="B179" s="91"/>
      <c r="C179" s="92"/>
      <c r="D179" s="93"/>
      <c r="E179" s="92"/>
      <c r="F179" s="113"/>
      <c r="G179" s="121"/>
      <c r="H179" s="126"/>
      <c r="I179" s="129"/>
      <c r="J179" s="94"/>
      <c r="K179" s="95"/>
      <c r="L179" s="17" t="str">
        <f>IF(T179="X","",IF(J179="","",IF(V179=1,"",J179)))</f>
        <v/>
      </c>
      <c r="M179" s="17" t="str">
        <f>IF(T179="X","",IF(K179="","",IF(V179=1,"",K179)))</f>
        <v/>
      </c>
      <c r="N179" s="18" t="str">
        <f>IF(V179=1,"",IF(J179="","",IF(K179="","",K179-J179)))</f>
        <v/>
      </c>
      <c r="O179" s="31" t="str">
        <f t="shared" si="10"/>
        <v/>
      </c>
      <c r="P179" s="102"/>
      <c r="Q179" s="24" t="str">
        <f>IF(P179="","",IF(T179="X","",P179))</f>
        <v/>
      </c>
      <c r="R179" s="18" t="str">
        <f>IF(P179="","",VLOOKUP(P179,Données!$A$2:$B$16,2,FALSE))</f>
        <v/>
      </c>
      <c r="S179" s="24" t="str">
        <f ca="1">IF(T179="X","",IF(V179=1,"",IF(J179&gt;TODAY(),1,"")))</f>
        <v/>
      </c>
      <c r="T179" s="105"/>
      <c r="U179" s="18" t="str">
        <f ca="1">IF(T179="X","",IF(J179="","",IF(V179=1,"",IF(TODAY()&gt;=J179,1,""))))</f>
        <v/>
      </c>
      <c r="V179" s="31" t="str">
        <f t="shared" si="11"/>
        <v/>
      </c>
      <c r="W179" s="34" t="str">
        <f>IF(P179="","",VLOOKUP(P179,Données!$A$2:$C$16,3,FALSE))</f>
        <v/>
      </c>
      <c r="X179" s="19" t="str">
        <f>IF(N179="","",IF(P179="","",IF(W179="","",W179*N179)))</f>
        <v/>
      </c>
      <c r="Y179" s="108"/>
      <c r="Z179" s="62" t="str">
        <f t="shared" si="12"/>
        <v/>
      </c>
      <c r="AA179" s="26" t="str">
        <f t="shared" si="13"/>
        <v/>
      </c>
      <c r="AB179" s="105"/>
      <c r="AC179" s="111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</row>
    <row r="180" spans="1:68" x14ac:dyDescent="0.25">
      <c r="A180" s="28" t="str">
        <f t="shared" si="14"/>
        <v/>
      </c>
      <c r="B180" s="91"/>
      <c r="C180" s="92"/>
      <c r="D180" s="93"/>
      <c r="E180" s="92"/>
      <c r="F180" s="113"/>
      <c r="G180" s="121"/>
      <c r="H180" s="126"/>
      <c r="I180" s="129"/>
      <c r="J180" s="94"/>
      <c r="K180" s="95"/>
      <c r="L180" s="17" t="str">
        <f>IF(T180="X","",IF(J180="","",IF(V180=1,"",J180)))</f>
        <v/>
      </c>
      <c r="M180" s="17" t="str">
        <f>IF(T180="X","",IF(K180="","",IF(V180=1,"",K180)))</f>
        <v/>
      </c>
      <c r="N180" s="18" t="str">
        <f>IF(V180=1,"",IF(J180="","",IF(K180="","",K180-J180)))</f>
        <v/>
      </c>
      <c r="O180" s="31" t="str">
        <f t="shared" si="10"/>
        <v/>
      </c>
      <c r="P180" s="102"/>
      <c r="Q180" s="24" t="str">
        <f>IF(P180="","",IF(T180="X","",P180))</f>
        <v/>
      </c>
      <c r="R180" s="18" t="str">
        <f>IF(P180="","",VLOOKUP(P180,Données!$A$2:$B$16,2,FALSE))</f>
        <v/>
      </c>
      <c r="S180" s="24" t="str">
        <f ca="1">IF(T180="X","",IF(V180=1,"",IF(J180&gt;TODAY(),1,"")))</f>
        <v/>
      </c>
      <c r="T180" s="105"/>
      <c r="U180" s="18" t="str">
        <f ca="1">IF(T180="X","",IF(J180="","",IF(V180=1,"",IF(TODAY()&gt;=J180,1,""))))</f>
        <v/>
      </c>
      <c r="V180" s="31" t="str">
        <f t="shared" si="11"/>
        <v/>
      </c>
      <c r="W180" s="34" t="str">
        <f>IF(P180="","",VLOOKUP(P180,Données!$A$2:$C$16,3,FALSE))</f>
        <v/>
      </c>
      <c r="X180" s="19" t="str">
        <f>IF(N180="","",IF(P180="","",IF(W180="","",W180*N180)))</f>
        <v/>
      </c>
      <c r="Y180" s="108"/>
      <c r="Z180" s="62" t="str">
        <f t="shared" si="12"/>
        <v/>
      </c>
      <c r="AA180" s="26" t="str">
        <f t="shared" si="13"/>
        <v/>
      </c>
      <c r="AB180" s="105"/>
      <c r="AC180" s="111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</row>
    <row r="181" spans="1:68" x14ac:dyDescent="0.25">
      <c r="A181" s="28" t="str">
        <f t="shared" si="14"/>
        <v/>
      </c>
      <c r="B181" s="91"/>
      <c r="C181" s="92"/>
      <c r="D181" s="93"/>
      <c r="E181" s="92"/>
      <c r="F181" s="113"/>
      <c r="G181" s="121"/>
      <c r="H181" s="126"/>
      <c r="I181" s="129"/>
      <c r="J181" s="94"/>
      <c r="K181" s="95"/>
      <c r="L181" s="17" t="str">
        <f>IF(T181="X","",IF(J181="","",IF(V181=1,"",J181)))</f>
        <v/>
      </c>
      <c r="M181" s="17" t="str">
        <f>IF(T181="X","",IF(K181="","",IF(V181=1,"",K181)))</f>
        <v/>
      </c>
      <c r="N181" s="18" t="str">
        <f>IF(V181=1,"",IF(J181="","",IF(K181="","",K181-J181)))</f>
        <v/>
      </c>
      <c r="O181" s="31" t="str">
        <f t="shared" si="10"/>
        <v/>
      </c>
      <c r="P181" s="102"/>
      <c r="Q181" s="24" t="str">
        <f>IF(P181="","",IF(T181="X","",P181))</f>
        <v/>
      </c>
      <c r="R181" s="18" t="str">
        <f>IF(P181="","",VLOOKUP(P181,Données!$A$2:$B$16,2,FALSE))</f>
        <v/>
      </c>
      <c r="S181" s="24" t="str">
        <f ca="1">IF(T181="X","",IF(V181=1,"",IF(J181&gt;TODAY(),1,"")))</f>
        <v/>
      </c>
      <c r="T181" s="105"/>
      <c r="U181" s="18" t="str">
        <f ca="1">IF(T181="X","",IF(J181="","",IF(V181=1,"",IF(TODAY()&gt;=J181,1,""))))</f>
        <v/>
      </c>
      <c r="V181" s="31" t="str">
        <f t="shared" si="11"/>
        <v/>
      </c>
      <c r="W181" s="34" t="str">
        <f>IF(P181="","",VLOOKUP(P181,Données!$A$2:$C$16,3,FALSE))</f>
        <v/>
      </c>
      <c r="X181" s="19" t="str">
        <f>IF(N181="","",IF(P181="","",IF(W181="","",W181*N181)))</f>
        <v/>
      </c>
      <c r="Y181" s="108"/>
      <c r="Z181" s="62" t="str">
        <f t="shared" si="12"/>
        <v/>
      </c>
      <c r="AA181" s="26" t="str">
        <f t="shared" si="13"/>
        <v/>
      </c>
      <c r="AB181" s="105"/>
      <c r="AC181" s="111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</row>
    <row r="182" spans="1:68" x14ac:dyDescent="0.25">
      <c r="A182" s="28" t="str">
        <f t="shared" si="14"/>
        <v/>
      </c>
      <c r="B182" s="91"/>
      <c r="C182" s="92"/>
      <c r="D182" s="93"/>
      <c r="E182" s="92"/>
      <c r="F182" s="113"/>
      <c r="G182" s="121"/>
      <c r="H182" s="126"/>
      <c r="I182" s="129"/>
      <c r="J182" s="94"/>
      <c r="K182" s="95"/>
      <c r="L182" s="17" t="str">
        <f>IF(T182="X","",IF(J182="","",IF(V182=1,"",J182)))</f>
        <v/>
      </c>
      <c r="M182" s="17" t="str">
        <f>IF(T182="X","",IF(K182="","",IF(V182=1,"",K182)))</f>
        <v/>
      </c>
      <c r="N182" s="18" t="str">
        <f>IF(V182=1,"",IF(J182="","",IF(K182="","",K182-J182)))</f>
        <v/>
      </c>
      <c r="O182" s="31" t="str">
        <f t="shared" si="10"/>
        <v/>
      </c>
      <c r="P182" s="102"/>
      <c r="Q182" s="24" t="str">
        <f>IF(P182="","",IF(T182="X","",P182))</f>
        <v/>
      </c>
      <c r="R182" s="18" t="str">
        <f>IF(P182="","",VLOOKUP(P182,Données!$A$2:$B$16,2,FALSE))</f>
        <v/>
      </c>
      <c r="S182" s="24" t="str">
        <f ca="1">IF(T182="X","",IF(V182=1,"",IF(J182&gt;TODAY(),1,"")))</f>
        <v/>
      </c>
      <c r="T182" s="105"/>
      <c r="U182" s="18" t="str">
        <f ca="1">IF(T182="X","",IF(J182="","",IF(V182=1,"",IF(TODAY()&gt;=J182,1,""))))</f>
        <v/>
      </c>
      <c r="V182" s="31" t="str">
        <f t="shared" si="11"/>
        <v/>
      </c>
      <c r="W182" s="34" t="str">
        <f>IF(P182="","",VLOOKUP(P182,Données!$A$2:$C$16,3,FALSE))</f>
        <v/>
      </c>
      <c r="X182" s="19" t="str">
        <f>IF(N182="","",IF(P182="","",IF(W182="","",W182*N182)))</f>
        <v/>
      </c>
      <c r="Y182" s="108"/>
      <c r="Z182" s="62" t="str">
        <f t="shared" si="12"/>
        <v/>
      </c>
      <c r="AA182" s="26" t="str">
        <f t="shared" si="13"/>
        <v/>
      </c>
      <c r="AB182" s="105"/>
      <c r="AC182" s="111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</row>
    <row r="183" spans="1:68" x14ac:dyDescent="0.25">
      <c r="A183" s="28" t="str">
        <f t="shared" si="14"/>
        <v/>
      </c>
      <c r="B183" s="91"/>
      <c r="C183" s="92"/>
      <c r="D183" s="93"/>
      <c r="E183" s="92"/>
      <c r="F183" s="113"/>
      <c r="G183" s="121"/>
      <c r="H183" s="126"/>
      <c r="I183" s="129"/>
      <c r="J183" s="94"/>
      <c r="K183" s="95"/>
      <c r="L183" s="17" t="str">
        <f>IF(T183="X","",IF(J183="","",IF(V183=1,"",J183)))</f>
        <v/>
      </c>
      <c r="M183" s="17" t="str">
        <f>IF(T183="X","",IF(K183="","",IF(V183=1,"",K183)))</f>
        <v/>
      </c>
      <c r="N183" s="18" t="str">
        <f>IF(V183=1,"",IF(J183="","",IF(K183="","",K183-J183)))</f>
        <v/>
      </c>
      <c r="O183" s="31" t="str">
        <f t="shared" si="10"/>
        <v/>
      </c>
      <c r="P183" s="102"/>
      <c r="Q183" s="24" t="str">
        <f>IF(P183="","",IF(T183="X","",P183))</f>
        <v/>
      </c>
      <c r="R183" s="18" t="str">
        <f>IF(P183="","",VLOOKUP(P183,Données!$A$2:$B$16,2,FALSE))</f>
        <v/>
      </c>
      <c r="S183" s="24" t="str">
        <f ca="1">IF(T183="X","",IF(V183=1,"",IF(J183&gt;TODAY(),1,"")))</f>
        <v/>
      </c>
      <c r="T183" s="105"/>
      <c r="U183" s="18" t="str">
        <f ca="1">IF(T183="X","",IF(J183="","",IF(V183=1,"",IF(TODAY()&gt;=J183,1,""))))</f>
        <v/>
      </c>
      <c r="V183" s="31" t="str">
        <f t="shared" si="11"/>
        <v/>
      </c>
      <c r="W183" s="34" t="str">
        <f>IF(P183="","",VLOOKUP(P183,Données!$A$2:$C$16,3,FALSE))</f>
        <v/>
      </c>
      <c r="X183" s="19" t="str">
        <f>IF(N183="","",IF(P183="","",IF(W183="","",W183*N183)))</f>
        <v/>
      </c>
      <c r="Y183" s="108"/>
      <c r="Z183" s="62" t="str">
        <f t="shared" si="12"/>
        <v/>
      </c>
      <c r="AA183" s="26" t="str">
        <f t="shared" si="13"/>
        <v/>
      </c>
      <c r="AB183" s="105"/>
      <c r="AC183" s="111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</row>
    <row r="184" spans="1:68" x14ac:dyDescent="0.25">
      <c r="A184" s="28" t="str">
        <f t="shared" si="14"/>
        <v/>
      </c>
      <c r="B184" s="91"/>
      <c r="C184" s="92"/>
      <c r="D184" s="93"/>
      <c r="E184" s="92"/>
      <c r="F184" s="113"/>
      <c r="G184" s="121"/>
      <c r="H184" s="126"/>
      <c r="I184" s="129"/>
      <c r="J184" s="94"/>
      <c r="K184" s="95"/>
      <c r="L184" s="17" t="str">
        <f>IF(T184="X","",IF(J184="","",IF(V184=1,"",J184)))</f>
        <v/>
      </c>
      <c r="M184" s="17" t="str">
        <f>IF(T184="X","",IF(K184="","",IF(V184=1,"",K184)))</f>
        <v/>
      </c>
      <c r="N184" s="18" t="str">
        <f>IF(V184=1,"",IF(J184="","",IF(K184="","",K184-J184)))</f>
        <v/>
      </c>
      <c r="O184" s="31" t="str">
        <f t="shared" si="10"/>
        <v/>
      </c>
      <c r="P184" s="102"/>
      <c r="Q184" s="24" t="str">
        <f>IF(P184="","",IF(T184="X","",P184))</f>
        <v/>
      </c>
      <c r="R184" s="18" t="str">
        <f>IF(P184="","",VLOOKUP(P184,Données!$A$2:$B$16,2,FALSE))</f>
        <v/>
      </c>
      <c r="S184" s="24" t="str">
        <f ca="1">IF(T184="X","",IF(V184=1,"",IF(J184&gt;TODAY(),1,"")))</f>
        <v/>
      </c>
      <c r="T184" s="105"/>
      <c r="U184" s="18" t="str">
        <f ca="1">IF(T184="X","",IF(J184="","",IF(V184=1,"",IF(TODAY()&gt;=J184,1,""))))</f>
        <v/>
      </c>
      <c r="V184" s="31" t="str">
        <f t="shared" si="11"/>
        <v/>
      </c>
      <c r="W184" s="34" t="str">
        <f>IF(P184="","",VLOOKUP(P184,Données!$A$2:$C$16,3,FALSE))</f>
        <v/>
      </c>
      <c r="X184" s="19" t="str">
        <f>IF(N184="","",IF(P184="","",IF(W184="","",W184*N184)))</f>
        <v/>
      </c>
      <c r="Y184" s="108"/>
      <c r="Z184" s="62" t="str">
        <f t="shared" si="12"/>
        <v/>
      </c>
      <c r="AA184" s="26" t="str">
        <f t="shared" si="13"/>
        <v/>
      </c>
      <c r="AB184" s="105"/>
      <c r="AC184" s="111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</row>
    <row r="185" spans="1:68" x14ac:dyDescent="0.25">
      <c r="A185" s="28" t="str">
        <f t="shared" si="14"/>
        <v/>
      </c>
      <c r="B185" s="91"/>
      <c r="C185" s="92"/>
      <c r="D185" s="93"/>
      <c r="E185" s="92"/>
      <c r="F185" s="113"/>
      <c r="G185" s="121"/>
      <c r="H185" s="126"/>
      <c r="I185" s="129"/>
      <c r="J185" s="94"/>
      <c r="K185" s="95"/>
      <c r="L185" s="17" t="str">
        <f>IF(T185="X","",IF(J185="","",IF(V185=1,"",J185)))</f>
        <v/>
      </c>
      <c r="M185" s="17" t="str">
        <f>IF(T185="X","",IF(K185="","",IF(V185=1,"",K185)))</f>
        <v/>
      </c>
      <c r="N185" s="18" t="str">
        <f>IF(V185=1,"",IF(J185="","",IF(K185="","",K185-J185)))</f>
        <v/>
      </c>
      <c r="O185" s="31" t="str">
        <f t="shared" si="10"/>
        <v/>
      </c>
      <c r="P185" s="102"/>
      <c r="Q185" s="24" t="str">
        <f>IF(P185="","",IF(T185="X","",P185))</f>
        <v/>
      </c>
      <c r="R185" s="18" t="str">
        <f>IF(P185="","",VLOOKUP(P185,Données!$A$2:$B$16,2,FALSE))</f>
        <v/>
      </c>
      <c r="S185" s="24" t="str">
        <f ca="1">IF(T185="X","",IF(V185=1,"",IF(J185&gt;TODAY(),1,"")))</f>
        <v/>
      </c>
      <c r="T185" s="105"/>
      <c r="U185" s="18" t="str">
        <f ca="1">IF(T185="X","",IF(J185="","",IF(V185=1,"",IF(TODAY()&gt;=J185,1,""))))</f>
        <v/>
      </c>
      <c r="V185" s="31" t="str">
        <f t="shared" si="11"/>
        <v/>
      </c>
      <c r="W185" s="34" t="str">
        <f>IF(P185="","",VLOOKUP(P185,Données!$A$2:$C$16,3,FALSE))</f>
        <v/>
      </c>
      <c r="X185" s="19" t="str">
        <f>IF(N185="","",IF(P185="","",IF(W185="","",W185*N185)))</f>
        <v/>
      </c>
      <c r="Y185" s="108"/>
      <c r="Z185" s="62" t="str">
        <f t="shared" si="12"/>
        <v/>
      </c>
      <c r="AA185" s="26" t="str">
        <f t="shared" si="13"/>
        <v/>
      </c>
      <c r="AB185" s="105"/>
      <c r="AC185" s="111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</row>
    <row r="186" spans="1:68" x14ac:dyDescent="0.25">
      <c r="A186" s="28" t="str">
        <f t="shared" si="14"/>
        <v/>
      </c>
      <c r="B186" s="91"/>
      <c r="C186" s="92"/>
      <c r="D186" s="93"/>
      <c r="E186" s="92"/>
      <c r="F186" s="113"/>
      <c r="G186" s="121"/>
      <c r="H186" s="126"/>
      <c r="I186" s="129"/>
      <c r="J186" s="94"/>
      <c r="K186" s="95"/>
      <c r="L186" s="17" t="str">
        <f>IF(T186="X","",IF(J186="","",IF(V186=1,"",J186)))</f>
        <v/>
      </c>
      <c r="M186" s="17" t="str">
        <f>IF(T186="X","",IF(K186="","",IF(V186=1,"",K186)))</f>
        <v/>
      </c>
      <c r="N186" s="18" t="str">
        <f>IF(V186=1,"",IF(J186="","",IF(K186="","",K186-J186)))</f>
        <v/>
      </c>
      <c r="O186" s="31" t="str">
        <f t="shared" si="10"/>
        <v/>
      </c>
      <c r="P186" s="102"/>
      <c r="Q186" s="24" t="str">
        <f>IF(P186="","",IF(T186="X","",P186))</f>
        <v/>
      </c>
      <c r="R186" s="18" t="str">
        <f>IF(P186="","",VLOOKUP(P186,Données!$A$2:$B$16,2,FALSE))</f>
        <v/>
      </c>
      <c r="S186" s="24" t="str">
        <f ca="1">IF(T186="X","",IF(V186=1,"",IF(J186&gt;TODAY(),1,"")))</f>
        <v/>
      </c>
      <c r="T186" s="105"/>
      <c r="U186" s="18" t="str">
        <f ca="1">IF(T186="X","",IF(J186="","",IF(V186=1,"",IF(TODAY()&gt;=J186,1,""))))</f>
        <v/>
      </c>
      <c r="V186" s="31" t="str">
        <f t="shared" si="11"/>
        <v/>
      </c>
      <c r="W186" s="34" t="str">
        <f>IF(P186="","",VLOOKUP(P186,Données!$A$2:$C$16,3,FALSE))</f>
        <v/>
      </c>
      <c r="X186" s="19" t="str">
        <f>IF(N186="","",IF(P186="","",IF(W186="","",W186*N186)))</f>
        <v/>
      </c>
      <c r="Y186" s="108"/>
      <c r="Z186" s="62" t="str">
        <f t="shared" si="12"/>
        <v/>
      </c>
      <c r="AA186" s="26" t="str">
        <f t="shared" si="13"/>
        <v/>
      </c>
      <c r="AB186" s="105"/>
      <c r="AC186" s="111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</row>
    <row r="187" spans="1:68" x14ac:dyDescent="0.25">
      <c r="A187" s="28" t="str">
        <f t="shared" si="14"/>
        <v/>
      </c>
      <c r="B187" s="91"/>
      <c r="C187" s="92"/>
      <c r="D187" s="93"/>
      <c r="E187" s="92"/>
      <c r="F187" s="113"/>
      <c r="G187" s="121"/>
      <c r="H187" s="126"/>
      <c r="I187" s="129"/>
      <c r="J187" s="94"/>
      <c r="K187" s="95"/>
      <c r="L187" s="17" t="str">
        <f>IF(T187="X","",IF(J187="","",IF(V187=1,"",J187)))</f>
        <v/>
      </c>
      <c r="M187" s="17" t="str">
        <f>IF(T187="X","",IF(K187="","",IF(V187=1,"",K187)))</f>
        <v/>
      </c>
      <c r="N187" s="18" t="str">
        <f>IF(V187=1,"",IF(J187="","",IF(K187="","",K187-J187)))</f>
        <v/>
      </c>
      <c r="O187" s="31" t="str">
        <f t="shared" si="10"/>
        <v/>
      </c>
      <c r="P187" s="102"/>
      <c r="Q187" s="24" t="str">
        <f>IF(P187="","",IF(T187="X","",P187))</f>
        <v/>
      </c>
      <c r="R187" s="18" t="str">
        <f>IF(P187="","",VLOOKUP(P187,Données!$A$2:$B$16,2,FALSE))</f>
        <v/>
      </c>
      <c r="S187" s="24" t="str">
        <f ca="1">IF(T187="X","",IF(V187=1,"",IF(J187&gt;TODAY(),1,"")))</f>
        <v/>
      </c>
      <c r="T187" s="105"/>
      <c r="U187" s="18" t="str">
        <f ca="1">IF(T187="X","",IF(J187="","",IF(V187=1,"",IF(TODAY()&gt;=J187,1,""))))</f>
        <v/>
      </c>
      <c r="V187" s="31" t="str">
        <f t="shared" si="11"/>
        <v/>
      </c>
      <c r="W187" s="34" t="str">
        <f>IF(P187="","",VLOOKUP(P187,Données!$A$2:$C$16,3,FALSE))</f>
        <v/>
      </c>
      <c r="X187" s="19" t="str">
        <f>IF(N187="","",IF(P187="","",IF(W187="","",W187*N187)))</f>
        <v/>
      </c>
      <c r="Y187" s="108"/>
      <c r="Z187" s="62" t="str">
        <f t="shared" si="12"/>
        <v/>
      </c>
      <c r="AA187" s="26" t="str">
        <f t="shared" si="13"/>
        <v/>
      </c>
      <c r="AB187" s="105"/>
      <c r="AC187" s="111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</row>
    <row r="188" spans="1:68" x14ac:dyDescent="0.25">
      <c r="A188" s="28" t="str">
        <f t="shared" si="14"/>
        <v/>
      </c>
      <c r="B188" s="91"/>
      <c r="C188" s="92"/>
      <c r="D188" s="93"/>
      <c r="E188" s="92"/>
      <c r="F188" s="113"/>
      <c r="G188" s="121"/>
      <c r="H188" s="126"/>
      <c r="I188" s="129"/>
      <c r="J188" s="94"/>
      <c r="K188" s="95"/>
      <c r="L188" s="17" t="str">
        <f>IF(T188="X","",IF(J188="","",IF(V188=1,"",J188)))</f>
        <v/>
      </c>
      <c r="M188" s="17" t="str">
        <f>IF(T188="X","",IF(K188="","",IF(V188=1,"",K188)))</f>
        <v/>
      </c>
      <c r="N188" s="18" t="str">
        <f>IF(V188=1,"",IF(J188="","",IF(K188="","",K188-J188)))</f>
        <v/>
      </c>
      <c r="O188" s="31" t="str">
        <f t="shared" si="10"/>
        <v/>
      </c>
      <c r="P188" s="102"/>
      <c r="Q188" s="24" t="str">
        <f>IF(P188="","",IF(T188="X","",P188))</f>
        <v/>
      </c>
      <c r="R188" s="18" t="str">
        <f>IF(P188="","",VLOOKUP(P188,Données!$A$2:$B$16,2,FALSE))</f>
        <v/>
      </c>
      <c r="S188" s="24" t="str">
        <f ca="1">IF(T188="X","",IF(V188=1,"",IF(J188&gt;TODAY(),1,"")))</f>
        <v/>
      </c>
      <c r="T188" s="105"/>
      <c r="U188" s="18" t="str">
        <f ca="1">IF(T188="X","",IF(J188="","",IF(V188=1,"",IF(TODAY()&gt;=J188,1,""))))</f>
        <v/>
      </c>
      <c r="V188" s="31" t="str">
        <f t="shared" si="11"/>
        <v/>
      </c>
      <c r="W188" s="34" t="str">
        <f>IF(P188="","",VLOOKUP(P188,Données!$A$2:$C$16,3,FALSE))</f>
        <v/>
      </c>
      <c r="X188" s="19" t="str">
        <f>IF(N188="","",IF(P188="","",IF(W188="","",W188*N188)))</f>
        <v/>
      </c>
      <c r="Y188" s="108"/>
      <c r="Z188" s="62" t="str">
        <f t="shared" si="12"/>
        <v/>
      </c>
      <c r="AA188" s="26" t="str">
        <f t="shared" si="13"/>
        <v/>
      </c>
      <c r="AB188" s="105"/>
      <c r="AC188" s="111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</row>
    <row r="189" spans="1:68" x14ac:dyDescent="0.25">
      <c r="A189" s="28" t="str">
        <f t="shared" si="14"/>
        <v/>
      </c>
      <c r="B189" s="91"/>
      <c r="C189" s="92"/>
      <c r="D189" s="93"/>
      <c r="E189" s="92"/>
      <c r="F189" s="113"/>
      <c r="G189" s="121"/>
      <c r="H189" s="126"/>
      <c r="I189" s="129"/>
      <c r="J189" s="94"/>
      <c r="K189" s="95"/>
      <c r="L189" s="17" t="str">
        <f>IF(T189="X","",IF(J189="","",IF(V189=1,"",J189)))</f>
        <v/>
      </c>
      <c r="M189" s="17" t="str">
        <f>IF(T189="X","",IF(K189="","",IF(V189=1,"",K189)))</f>
        <v/>
      </c>
      <c r="N189" s="18" t="str">
        <f>IF(V189=1,"",IF(J189="","",IF(K189="","",K189-J189)))</f>
        <v/>
      </c>
      <c r="O189" s="31" t="str">
        <f t="shared" si="10"/>
        <v/>
      </c>
      <c r="P189" s="102"/>
      <c r="Q189" s="24" t="str">
        <f>IF(P189="","",IF(T189="X","",P189))</f>
        <v/>
      </c>
      <c r="R189" s="18" t="str">
        <f>IF(P189="","",VLOOKUP(P189,Données!$A$2:$B$16,2,FALSE))</f>
        <v/>
      </c>
      <c r="S189" s="24" t="str">
        <f ca="1">IF(T189="X","",IF(V189=1,"",IF(J189&gt;TODAY(),1,"")))</f>
        <v/>
      </c>
      <c r="T189" s="105"/>
      <c r="U189" s="18" t="str">
        <f ca="1">IF(T189="X","",IF(J189="","",IF(V189=1,"",IF(TODAY()&gt;=J189,1,""))))</f>
        <v/>
      </c>
      <c r="V189" s="31" t="str">
        <f t="shared" si="11"/>
        <v/>
      </c>
      <c r="W189" s="34" t="str">
        <f>IF(P189="","",VLOOKUP(P189,Données!$A$2:$C$16,3,FALSE))</f>
        <v/>
      </c>
      <c r="X189" s="19" t="str">
        <f>IF(N189="","",IF(P189="","",IF(W189="","",W189*N189)))</f>
        <v/>
      </c>
      <c r="Y189" s="108"/>
      <c r="Z189" s="62" t="str">
        <f t="shared" si="12"/>
        <v/>
      </c>
      <c r="AA189" s="26" t="str">
        <f t="shared" si="13"/>
        <v/>
      </c>
      <c r="AB189" s="105"/>
      <c r="AC189" s="111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</row>
    <row r="190" spans="1:68" x14ac:dyDescent="0.25">
      <c r="A190" s="28" t="str">
        <f t="shared" si="14"/>
        <v/>
      </c>
      <c r="B190" s="91"/>
      <c r="C190" s="92"/>
      <c r="D190" s="93"/>
      <c r="E190" s="92"/>
      <c r="F190" s="113"/>
      <c r="G190" s="121"/>
      <c r="H190" s="126"/>
      <c r="I190" s="129"/>
      <c r="J190" s="94"/>
      <c r="K190" s="95"/>
      <c r="L190" s="17" t="str">
        <f>IF(T190="X","",IF(J190="","",IF(V190=1,"",J190)))</f>
        <v/>
      </c>
      <c r="M190" s="17" t="str">
        <f>IF(T190="X","",IF(K190="","",IF(V190=1,"",K190)))</f>
        <v/>
      </c>
      <c r="N190" s="18" t="str">
        <f>IF(V190=1,"",IF(J190="","",IF(K190="","",K190-J190)))</f>
        <v/>
      </c>
      <c r="O190" s="31" t="str">
        <f t="shared" si="10"/>
        <v/>
      </c>
      <c r="P190" s="102"/>
      <c r="Q190" s="24" t="str">
        <f>IF(P190="","",IF(T190="X","",P190))</f>
        <v/>
      </c>
      <c r="R190" s="18" t="str">
        <f>IF(P190="","",VLOOKUP(P190,Données!$A$2:$B$16,2,FALSE))</f>
        <v/>
      </c>
      <c r="S190" s="24" t="str">
        <f ca="1">IF(T190="X","",IF(V190=1,"",IF(J190&gt;TODAY(),1,"")))</f>
        <v/>
      </c>
      <c r="T190" s="105"/>
      <c r="U190" s="18" t="str">
        <f ca="1">IF(T190="X","",IF(J190="","",IF(V190=1,"",IF(TODAY()&gt;=J190,1,""))))</f>
        <v/>
      </c>
      <c r="V190" s="31" t="str">
        <f t="shared" si="11"/>
        <v/>
      </c>
      <c r="W190" s="34" t="str">
        <f>IF(P190="","",VLOOKUP(P190,Données!$A$2:$C$16,3,FALSE))</f>
        <v/>
      </c>
      <c r="X190" s="19" t="str">
        <f>IF(N190="","",IF(P190="","",IF(W190="","",W190*N190)))</f>
        <v/>
      </c>
      <c r="Y190" s="108"/>
      <c r="Z190" s="62" t="str">
        <f t="shared" si="12"/>
        <v/>
      </c>
      <c r="AA190" s="26" t="str">
        <f t="shared" si="13"/>
        <v/>
      </c>
      <c r="AB190" s="105"/>
      <c r="AC190" s="111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</row>
    <row r="191" spans="1:68" x14ac:dyDescent="0.25">
      <c r="A191" s="28" t="str">
        <f t="shared" si="14"/>
        <v/>
      </c>
      <c r="B191" s="91"/>
      <c r="C191" s="92"/>
      <c r="D191" s="93"/>
      <c r="E191" s="92"/>
      <c r="F191" s="113"/>
      <c r="G191" s="121"/>
      <c r="H191" s="126"/>
      <c r="I191" s="129"/>
      <c r="J191" s="94"/>
      <c r="K191" s="95"/>
      <c r="L191" s="17" t="str">
        <f>IF(T191="X","",IF(J191="","",IF(V191=1,"",J191)))</f>
        <v/>
      </c>
      <c r="M191" s="17" t="str">
        <f>IF(T191="X","",IF(K191="","",IF(V191=1,"",K191)))</f>
        <v/>
      </c>
      <c r="N191" s="18" t="str">
        <f>IF(V191=1,"",IF(J191="","",IF(K191="","",K191-J191)))</f>
        <v/>
      </c>
      <c r="O191" s="31" t="str">
        <f t="shared" si="10"/>
        <v/>
      </c>
      <c r="P191" s="102"/>
      <c r="Q191" s="24" t="str">
        <f>IF(P191="","",IF(T191="X","",P191))</f>
        <v/>
      </c>
      <c r="R191" s="18" t="str">
        <f>IF(P191="","",VLOOKUP(P191,Données!$A$2:$B$16,2,FALSE))</f>
        <v/>
      </c>
      <c r="S191" s="24" t="str">
        <f ca="1">IF(T191="X","",IF(V191=1,"",IF(J191&gt;TODAY(),1,"")))</f>
        <v/>
      </c>
      <c r="T191" s="105"/>
      <c r="U191" s="18" t="str">
        <f ca="1">IF(T191="X","",IF(J191="","",IF(V191=1,"",IF(TODAY()&gt;=J191,1,""))))</f>
        <v/>
      </c>
      <c r="V191" s="31" t="str">
        <f t="shared" si="11"/>
        <v/>
      </c>
      <c r="W191" s="34" t="str">
        <f>IF(P191="","",VLOOKUP(P191,Données!$A$2:$C$16,3,FALSE))</f>
        <v/>
      </c>
      <c r="X191" s="19" t="str">
        <f>IF(N191="","",IF(P191="","",IF(W191="","",W191*N191)))</f>
        <v/>
      </c>
      <c r="Y191" s="108"/>
      <c r="Z191" s="62" t="str">
        <f t="shared" si="12"/>
        <v/>
      </c>
      <c r="AA191" s="26" t="str">
        <f t="shared" si="13"/>
        <v/>
      </c>
      <c r="AB191" s="105"/>
      <c r="AC191" s="111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</row>
    <row r="192" spans="1:68" x14ac:dyDescent="0.25">
      <c r="A192" s="28" t="str">
        <f t="shared" si="14"/>
        <v/>
      </c>
      <c r="B192" s="91"/>
      <c r="C192" s="92"/>
      <c r="D192" s="93"/>
      <c r="E192" s="92"/>
      <c r="F192" s="113"/>
      <c r="G192" s="121"/>
      <c r="H192" s="126"/>
      <c r="I192" s="129"/>
      <c r="J192" s="94"/>
      <c r="K192" s="95"/>
      <c r="L192" s="17" t="str">
        <f>IF(T192="X","",IF(J192="","",IF(V192=1,"",J192)))</f>
        <v/>
      </c>
      <c r="M192" s="17" t="str">
        <f>IF(T192="X","",IF(K192="","",IF(V192=1,"",K192)))</f>
        <v/>
      </c>
      <c r="N192" s="18" t="str">
        <f>IF(V192=1,"",IF(J192="","",IF(K192="","",K192-J192)))</f>
        <v/>
      </c>
      <c r="O192" s="31" t="str">
        <f t="shared" si="10"/>
        <v/>
      </c>
      <c r="P192" s="102"/>
      <c r="Q192" s="24" t="str">
        <f>IF(P192="","",IF(T192="X","",P192))</f>
        <v/>
      </c>
      <c r="R192" s="18" t="str">
        <f>IF(P192="","",VLOOKUP(P192,Données!$A$2:$B$16,2,FALSE))</f>
        <v/>
      </c>
      <c r="S192" s="24" t="str">
        <f ca="1">IF(T192="X","",IF(V192=1,"",IF(J192&gt;TODAY(),1,"")))</f>
        <v/>
      </c>
      <c r="T192" s="105"/>
      <c r="U192" s="18" t="str">
        <f ca="1">IF(T192="X","",IF(J192="","",IF(V192=1,"",IF(TODAY()&gt;=J192,1,""))))</f>
        <v/>
      </c>
      <c r="V192" s="31" t="str">
        <f t="shared" si="11"/>
        <v/>
      </c>
      <c r="W192" s="34" t="str">
        <f>IF(P192="","",VLOOKUP(P192,Données!$A$2:$C$16,3,FALSE))</f>
        <v/>
      </c>
      <c r="X192" s="19" t="str">
        <f>IF(N192="","",IF(P192="","",IF(W192="","",W192*N192)))</f>
        <v/>
      </c>
      <c r="Y192" s="108"/>
      <c r="Z192" s="62" t="str">
        <f t="shared" si="12"/>
        <v/>
      </c>
      <c r="AA192" s="26" t="str">
        <f t="shared" si="13"/>
        <v/>
      </c>
      <c r="AB192" s="105"/>
      <c r="AC192" s="111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</row>
    <row r="193" spans="1:68" x14ac:dyDescent="0.25">
      <c r="A193" s="28" t="str">
        <f t="shared" si="14"/>
        <v/>
      </c>
      <c r="B193" s="91"/>
      <c r="C193" s="92"/>
      <c r="D193" s="93"/>
      <c r="E193" s="92"/>
      <c r="F193" s="113"/>
      <c r="G193" s="121"/>
      <c r="H193" s="126"/>
      <c r="I193" s="129"/>
      <c r="J193" s="94"/>
      <c r="K193" s="95"/>
      <c r="L193" s="17" t="str">
        <f>IF(T193="X","",IF(J193="","",IF(V193=1,"",J193)))</f>
        <v/>
      </c>
      <c r="M193" s="17" t="str">
        <f>IF(T193="X","",IF(K193="","",IF(V193=1,"",K193)))</f>
        <v/>
      </c>
      <c r="N193" s="18" t="str">
        <f>IF(V193=1,"",IF(J193="","",IF(K193="","",K193-J193)))</f>
        <v/>
      </c>
      <c r="O193" s="31" t="str">
        <f t="shared" si="10"/>
        <v/>
      </c>
      <c r="P193" s="102"/>
      <c r="Q193" s="24" t="str">
        <f>IF(P193="","",IF(T193="X","",P193))</f>
        <v/>
      </c>
      <c r="R193" s="18" t="str">
        <f>IF(P193="","",VLOOKUP(P193,Données!$A$2:$B$16,2,FALSE))</f>
        <v/>
      </c>
      <c r="S193" s="24" t="str">
        <f ca="1">IF(T193="X","",IF(V193=1,"",IF(J193&gt;TODAY(),1,"")))</f>
        <v/>
      </c>
      <c r="T193" s="105"/>
      <c r="U193" s="18" t="str">
        <f ca="1">IF(T193="X","",IF(J193="","",IF(V193=1,"",IF(TODAY()&gt;=J193,1,""))))</f>
        <v/>
      </c>
      <c r="V193" s="31" t="str">
        <f t="shared" si="11"/>
        <v/>
      </c>
      <c r="W193" s="34" t="str">
        <f>IF(P193="","",VLOOKUP(P193,Données!$A$2:$C$16,3,FALSE))</f>
        <v/>
      </c>
      <c r="X193" s="19" t="str">
        <f>IF(N193="","",IF(P193="","",IF(W193="","",W193*N193)))</f>
        <v/>
      </c>
      <c r="Y193" s="108"/>
      <c r="Z193" s="62" t="str">
        <f t="shared" si="12"/>
        <v/>
      </c>
      <c r="AA193" s="26" t="str">
        <f t="shared" si="13"/>
        <v/>
      </c>
      <c r="AB193" s="105"/>
      <c r="AC193" s="111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</row>
    <row r="194" spans="1:68" x14ac:dyDescent="0.25">
      <c r="A194" s="28" t="str">
        <f t="shared" si="14"/>
        <v/>
      </c>
      <c r="B194" s="91"/>
      <c r="C194" s="92"/>
      <c r="D194" s="93"/>
      <c r="E194" s="92"/>
      <c r="F194" s="113"/>
      <c r="G194" s="121"/>
      <c r="H194" s="126"/>
      <c r="I194" s="129"/>
      <c r="J194" s="94"/>
      <c r="K194" s="95"/>
      <c r="L194" s="17" t="str">
        <f>IF(T194="X","",IF(J194="","",IF(V194=1,"",J194)))</f>
        <v/>
      </c>
      <c r="M194" s="17" t="str">
        <f>IF(T194="X","",IF(K194="","",IF(V194=1,"",K194)))</f>
        <v/>
      </c>
      <c r="N194" s="18" t="str">
        <f>IF(V194=1,"",IF(J194="","",IF(K194="","",K194-J194)))</f>
        <v/>
      </c>
      <c r="O194" s="31" t="str">
        <f t="shared" si="10"/>
        <v/>
      </c>
      <c r="P194" s="102"/>
      <c r="Q194" s="24" t="str">
        <f>IF(P194="","",IF(T194="X","",P194))</f>
        <v/>
      </c>
      <c r="R194" s="18" t="str">
        <f>IF(P194="","",VLOOKUP(P194,Données!$A$2:$B$16,2,FALSE))</f>
        <v/>
      </c>
      <c r="S194" s="24" t="str">
        <f ca="1">IF(T194="X","",IF(V194=1,"",IF(J194&gt;TODAY(),1,"")))</f>
        <v/>
      </c>
      <c r="T194" s="105"/>
      <c r="U194" s="18" t="str">
        <f ca="1">IF(T194="X","",IF(J194="","",IF(V194=1,"",IF(TODAY()&gt;=J194,1,""))))</f>
        <v/>
      </c>
      <c r="V194" s="31" t="str">
        <f t="shared" si="11"/>
        <v/>
      </c>
      <c r="W194" s="34" t="str">
        <f>IF(P194="","",VLOOKUP(P194,Données!$A$2:$C$16,3,FALSE))</f>
        <v/>
      </c>
      <c r="X194" s="19" t="str">
        <f>IF(N194="","",IF(P194="","",IF(W194="","",W194*N194)))</f>
        <v/>
      </c>
      <c r="Y194" s="108"/>
      <c r="Z194" s="62" t="str">
        <f t="shared" si="12"/>
        <v/>
      </c>
      <c r="AA194" s="26" t="str">
        <f t="shared" si="13"/>
        <v/>
      </c>
      <c r="AB194" s="105"/>
      <c r="AC194" s="111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</row>
    <row r="195" spans="1:68" x14ac:dyDescent="0.25">
      <c r="A195" s="28" t="str">
        <f t="shared" si="14"/>
        <v/>
      </c>
      <c r="B195" s="91"/>
      <c r="C195" s="92"/>
      <c r="D195" s="93"/>
      <c r="E195" s="92"/>
      <c r="F195" s="113"/>
      <c r="G195" s="121"/>
      <c r="H195" s="126"/>
      <c r="I195" s="129"/>
      <c r="J195" s="94"/>
      <c r="K195" s="95"/>
      <c r="L195" s="17" t="str">
        <f>IF(T195="X","",IF(J195="","",IF(V195=1,"",J195)))</f>
        <v/>
      </c>
      <c r="M195" s="17" t="str">
        <f>IF(T195="X","",IF(K195="","",IF(V195=1,"",K195)))</f>
        <v/>
      </c>
      <c r="N195" s="18" t="str">
        <f>IF(V195=1,"",IF(J195="","",IF(K195="","",K195-J195)))</f>
        <v/>
      </c>
      <c r="O195" s="31" t="str">
        <f t="shared" si="10"/>
        <v/>
      </c>
      <c r="P195" s="102"/>
      <c r="Q195" s="24" t="str">
        <f>IF(P195="","",IF(T195="X","",P195))</f>
        <v/>
      </c>
      <c r="R195" s="18" t="str">
        <f>IF(P195="","",VLOOKUP(P195,Données!$A$2:$B$16,2,FALSE))</f>
        <v/>
      </c>
      <c r="S195" s="24" t="str">
        <f ca="1">IF(T195="X","",IF(V195=1,"",IF(J195&gt;TODAY(),1,"")))</f>
        <v/>
      </c>
      <c r="T195" s="105"/>
      <c r="U195" s="18" t="str">
        <f ca="1">IF(T195="X","",IF(J195="","",IF(V195=1,"",IF(TODAY()&gt;=J195,1,""))))</f>
        <v/>
      </c>
      <c r="V195" s="31" t="str">
        <f t="shared" si="11"/>
        <v/>
      </c>
      <c r="W195" s="34" t="str">
        <f>IF(P195="","",VLOOKUP(P195,Données!$A$2:$C$16,3,FALSE))</f>
        <v/>
      </c>
      <c r="X195" s="19" t="str">
        <f>IF(N195="","",IF(P195="","",IF(W195="","",W195*N195)))</f>
        <v/>
      </c>
      <c r="Y195" s="108"/>
      <c r="Z195" s="62" t="str">
        <f t="shared" si="12"/>
        <v/>
      </c>
      <c r="AA195" s="26" t="str">
        <f t="shared" si="13"/>
        <v/>
      </c>
      <c r="AB195" s="105"/>
      <c r="AC195" s="111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</row>
    <row r="196" spans="1:68" x14ac:dyDescent="0.25">
      <c r="A196" s="28" t="str">
        <f t="shared" si="14"/>
        <v/>
      </c>
      <c r="B196" s="91"/>
      <c r="C196" s="92"/>
      <c r="D196" s="93"/>
      <c r="E196" s="92"/>
      <c r="F196" s="113"/>
      <c r="G196" s="121"/>
      <c r="H196" s="126"/>
      <c r="I196" s="129"/>
      <c r="J196" s="94"/>
      <c r="K196" s="95"/>
      <c r="L196" s="17" t="str">
        <f>IF(T196="X","",IF(J196="","",IF(V196=1,"",J196)))</f>
        <v/>
      </c>
      <c r="M196" s="17" t="str">
        <f>IF(T196="X","",IF(K196="","",IF(V196=1,"",K196)))</f>
        <v/>
      </c>
      <c r="N196" s="18" t="str">
        <f>IF(V196=1,"",IF(J196="","",IF(K196="","",K196-J196)))</f>
        <v/>
      </c>
      <c r="O196" s="31" t="str">
        <f t="shared" ref="O196:O259" si="15">IF(J196="","",IF(K196="","",K196-J196))</f>
        <v/>
      </c>
      <c r="P196" s="102"/>
      <c r="Q196" s="24" t="str">
        <f>IF(P196="","",IF(T196="X","",P196))</f>
        <v/>
      </c>
      <c r="R196" s="18" t="str">
        <f>IF(P196="","",VLOOKUP(P196,Données!$A$2:$B$16,2,FALSE))</f>
        <v/>
      </c>
      <c r="S196" s="24" t="str">
        <f ca="1">IF(T196="X","",IF(V196=1,"",IF(J196&gt;TODAY(),1,"")))</f>
        <v/>
      </c>
      <c r="T196" s="105"/>
      <c r="U196" s="18" t="str">
        <f ca="1">IF(T196="X","",IF(J196="","",IF(V196=1,"",IF(TODAY()&gt;=J196,1,""))))</f>
        <v/>
      </c>
      <c r="V196" s="31" t="str">
        <f t="shared" ref="V196:V259" si="16">IF(T196="X","",IF(AC196="","",IF(AC196&gt;0,1)))</f>
        <v/>
      </c>
      <c r="W196" s="34" t="str">
        <f>IF(P196="","",VLOOKUP(P196,Données!$A$2:$C$16,3,FALSE))</f>
        <v/>
      </c>
      <c r="X196" s="19" t="str">
        <f>IF(N196="","",IF(P196="","",IF(W196="","",W196*N196)))</f>
        <v/>
      </c>
      <c r="Y196" s="108"/>
      <c r="Z196" s="62" t="str">
        <f t="shared" ref="Z196:Z259" si="17">IF(X196="","",X196-Y196)</f>
        <v/>
      </c>
      <c r="AA196" s="26" t="str">
        <f t="shared" ref="AA196:AA259" si="18">IF(AB196="","","P")</f>
        <v/>
      </c>
      <c r="AB196" s="105"/>
      <c r="AC196" s="111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</row>
    <row r="197" spans="1:68" x14ac:dyDescent="0.25">
      <c r="A197" s="28" t="str">
        <f t="shared" ref="A197:A260" si="19">IF(B197="","",A196+1)</f>
        <v/>
      </c>
      <c r="B197" s="91"/>
      <c r="C197" s="92"/>
      <c r="D197" s="93"/>
      <c r="E197" s="92"/>
      <c r="F197" s="113"/>
      <c r="G197" s="121"/>
      <c r="H197" s="126"/>
      <c r="I197" s="129"/>
      <c r="J197" s="94"/>
      <c r="K197" s="95"/>
      <c r="L197" s="17" t="str">
        <f>IF(T197="X","",IF(J197="","",IF(V197=1,"",J197)))</f>
        <v/>
      </c>
      <c r="M197" s="17" t="str">
        <f>IF(T197="X","",IF(K197="","",IF(V197=1,"",K197)))</f>
        <v/>
      </c>
      <c r="N197" s="18" t="str">
        <f>IF(V197=1,"",IF(J197="","",IF(K197="","",K197-J197)))</f>
        <v/>
      </c>
      <c r="O197" s="31" t="str">
        <f t="shared" si="15"/>
        <v/>
      </c>
      <c r="P197" s="102"/>
      <c r="Q197" s="24" t="str">
        <f>IF(P197="","",IF(T197="X","",P197))</f>
        <v/>
      </c>
      <c r="R197" s="18" t="str">
        <f>IF(P197="","",VLOOKUP(P197,Données!$A$2:$B$16,2,FALSE))</f>
        <v/>
      </c>
      <c r="S197" s="24" t="str">
        <f ca="1">IF(T197="X","",IF(V197=1,"",IF(J197&gt;TODAY(),1,"")))</f>
        <v/>
      </c>
      <c r="T197" s="105"/>
      <c r="U197" s="18" t="str">
        <f ca="1">IF(T197="X","",IF(J197="","",IF(V197=1,"",IF(TODAY()&gt;=J197,1,""))))</f>
        <v/>
      </c>
      <c r="V197" s="31" t="str">
        <f t="shared" si="16"/>
        <v/>
      </c>
      <c r="W197" s="34" t="str">
        <f>IF(P197="","",VLOOKUP(P197,Données!$A$2:$C$16,3,FALSE))</f>
        <v/>
      </c>
      <c r="X197" s="19" t="str">
        <f>IF(N197="","",IF(P197="","",IF(W197="","",W197*N197)))</f>
        <v/>
      </c>
      <c r="Y197" s="108"/>
      <c r="Z197" s="62" t="str">
        <f t="shared" si="17"/>
        <v/>
      </c>
      <c r="AA197" s="26" t="str">
        <f t="shared" si="18"/>
        <v/>
      </c>
      <c r="AB197" s="105"/>
      <c r="AC197" s="111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</row>
    <row r="198" spans="1:68" x14ac:dyDescent="0.25">
      <c r="A198" s="28" t="str">
        <f t="shared" si="19"/>
        <v/>
      </c>
      <c r="B198" s="91"/>
      <c r="C198" s="92"/>
      <c r="D198" s="93"/>
      <c r="E198" s="92"/>
      <c r="F198" s="113"/>
      <c r="G198" s="121"/>
      <c r="H198" s="126"/>
      <c r="I198" s="129"/>
      <c r="J198" s="94"/>
      <c r="K198" s="95"/>
      <c r="L198" s="17" t="str">
        <f>IF(T198="X","",IF(J198="","",IF(V198=1,"",J198)))</f>
        <v/>
      </c>
      <c r="M198" s="17" t="str">
        <f>IF(T198="X","",IF(K198="","",IF(V198=1,"",K198)))</f>
        <v/>
      </c>
      <c r="N198" s="18" t="str">
        <f>IF(V198=1,"",IF(J198="","",IF(K198="","",K198-J198)))</f>
        <v/>
      </c>
      <c r="O198" s="31" t="str">
        <f t="shared" si="15"/>
        <v/>
      </c>
      <c r="P198" s="102"/>
      <c r="Q198" s="24" t="str">
        <f>IF(P198="","",IF(T198="X","",P198))</f>
        <v/>
      </c>
      <c r="R198" s="18" t="str">
        <f>IF(P198="","",VLOOKUP(P198,Données!$A$2:$B$16,2,FALSE))</f>
        <v/>
      </c>
      <c r="S198" s="24" t="str">
        <f ca="1">IF(T198="X","",IF(V198=1,"",IF(J198&gt;TODAY(),1,"")))</f>
        <v/>
      </c>
      <c r="T198" s="105"/>
      <c r="U198" s="18" t="str">
        <f ca="1">IF(T198="X","",IF(J198="","",IF(V198=1,"",IF(TODAY()&gt;=J198,1,""))))</f>
        <v/>
      </c>
      <c r="V198" s="31" t="str">
        <f t="shared" si="16"/>
        <v/>
      </c>
      <c r="W198" s="34" t="str">
        <f>IF(P198="","",VLOOKUP(P198,Données!$A$2:$C$16,3,FALSE))</f>
        <v/>
      </c>
      <c r="X198" s="19" t="str">
        <f>IF(N198="","",IF(P198="","",IF(W198="","",W198*N198)))</f>
        <v/>
      </c>
      <c r="Y198" s="108"/>
      <c r="Z198" s="62" t="str">
        <f t="shared" si="17"/>
        <v/>
      </c>
      <c r="AA198" s="26" t="str">
        <f t="shared" si="18"/>
        <v/>
      </c>
      <c r="AB198" s="105"/>
      <c r="AC198" s="111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</row>
    <row r="199" spans="1:68" x14ac:dyDescent="0.25">
      <c r="A199" s="28" t="str">
        <f t="shared" si="19"/>
        <v/>
      </c>
      <c r="B199" s="91"/>
      <c r="C199" s="92"/>
      <c r="D199" s="93"/>
      <c r="E199" s="92"/>
      <c r="F199" s="113"/>
      <c r="G199" s="121"/>
      <c r="H199" s="126"/>
      <c r="I199" s="129"/>
      <c r="J199" s="94"/>
      <c r="K199" s="95"/>
      <c r="L199" s="17" t="str">
        <f>IF(T199="X","",IF(J199="","",IF(V199=1,"",J199)))</f>
        <v/>
      </c>
      <c r="M199" s="17" t="str">
        <f>IF(T199="X","",IF(K199="","",IF(V199=1,"",K199)))</f>
        <v/>
      </c>
      <c r="N199" s="18" t="str">
        <f>IF(V199=1,"",IF(J199="","",IF(K199="","",K199-J199)))</f>
        <v/>
      </c>
      <c r="O199" s="31" t="str">
        <f t="shared" si="15"/>
        <v/>
      </c>
      <c r="P199" s="102"/>
      <c r="Q199" s="24" t="str">
        <f>IF(P199="","",IF(T199="X","",P199))</f>
        <v/>
      </c>
      <c r="R199" s="18" t="str">
        <f>IF(P199="","",VLOOKUP(P199,Données!$A$2:$B$16,2,FALSE))</f>
        <v/>
      </c>
      <c r="S199" s="24" t="str">
        <f ca="1">IF(T199="X","",IF(V199=1,"",IF(J199&gt;TODAY(),1,"")))</f>
        <v/>
      </c>
      <c r="T199" s="105"/>
      <c r="U199" s="18" t="str">
        <f ca="1">IF(T199="X","",IF(J199="","",IF(V199=1,"",IF(TODAY()&gt;=J199,1,""))))</f>
        <v/>
      </c>
      <c r="V199" s="31" t="str">
        <f t="shared" si="16"/>
        <v/>
      </c>
      <c r="W199" s="34" t="str">
        <f>IF(P199="","",VLOOKUP(P199,Données!$A$2:$C$16,3,FALSE))</f>
        <v/>
      </c>
      <c r="X199" s="19" t="str">
        <f>IF(N199="","",IF(P199="","",IF(W199="","",W199*N199)))</f>
        <v/>
      </c>
      <c r="Y199" s="108"/>
      <c r="Z199" s="62" t="str">
        <f t="shared" si="17"/>
        <v/>
      </c>
      <c r="AA199" s="26" t="str">
        <f t="shared" si="18"/>
        <v/>
      </c>
      <c r="AB199" s="105"/>
      <c r="AC199" s="111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</row>
    <row r="200" spans="1:68" x14ac:dyDescent="0.25">
      <c r="A200" s="28" t="str">
        <f t="shared" si="19"/>
        <v/>
      </c>
      <c r="B200" s="91"/>
      <c r="C200" s="92"/>
      <c r="D200" s="93"/>
      <c r="E200" s="92"/>
      <c r="F200" s="113"/>
      <c r="G200" s="121"/>
      <c r="H200" s="126"/>
      <c r="I200" s="129"/>
      <c r="J200" s="94"/>
      <c r="K200" s="95"/>
      <c r="L200" s="17" t="str">
        <f>IF(T200="X","",IF(J200="","",IF(V200=1,"",J200)))</f>
        <v/>
      </c>
      <c r="M200" s="17" t="str">
        <f>IF(T200="X","",IF(K200="","",IF(V200=1,"",K200)))</f>
        <v/>
      </c>
      <c r="N200" s="18" t="str">
        <f>IF(V200=1,"",IF(J200="","",IF(K200="","",K200-J200)))</f>
        <v/>
      </c>
      <c r="O200" s="31" t="str">
        <f t="shared" si="15"/>
        <v/>
      </c>
      <c r="P200" s="102"/>
      <c r="Q200" s="24" t="str">
        <f>IF(P200="","",IF(T200="X","",P200))</f>
        <v/>
      </c>
      <c r="R200" s="18" t="str">
        <f>IF(P200="","",VLOOKUP(P200,Données!$A$2:$B$16,2,FALSE))</f>
        <v/>
      </c>
      <c r="S200" s="24" t="str">
        <f ca="1">IF(T200="X","",IF(V200=1,"",IF(J200&gt;TODAY(),1,"")))</f>
        <v/>
      </c>
      <c r="T200" s="105"/>
      <c r="U200" s="18" t="str">
        <f ca="1">IF(T200="X","",IF(J200="","",IF(V200=1,"",IF(TODAY()&gt;=J200,1,""))))</f>
        <v/>
      </c>
      <c r="V200" s="31" t="str">
        <f t="shared" si="16"/>
        <v/>
      </c>
      <c r="W200" s="34" t="str">
        <f>IF(P200="","",VLOOKUP(P200,Données!$A$2:$C$16,3,FALSE))</f>
        <v/>
      </c>
      <c r="X200" s="19" t="str">
        <f>IF(N200="","",IF(P200="","",IF(W200="","",W200*N200)))</f>
        <v/>
      </c>
      <c r="Y200" s="108"/>
      <c r="Z200" s="62" t="str">
        <f t="shared" si="17"/>
        <v/>
      </c>
      <c r="AA200" s="26" t="str">
        <f t="shared" si="18"/>
        <v/>
      </c>
      <c r="AB200" s="105"/>
      <c r="AC200" s="111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</row>
    <row r="201" spans="1:68" x14ac:dyDescent="0.25">
      <c r="A201" s="28" t="str">
        <f t="shared" si="19"/>
        <v/>
      </c>
      <c r="B201" s="91"/>
      <c r="C201" s="92"/>
      <c r="D201" s="93"/>
      <c r="E201" s="92"/>
      <c r="F201" s="113"/>
      <c r="G201" s="121"/>
      <c r="H201" s="126"/>
      <c r="I201" s="129"/>
      <c r="J201" s="94"/>
      <c r="K201" s="95"/>
      <c r="L201" s="17" t="str">
        <f>IF(T201="X","",IF(J201="","",IF(V201=1,"",J201)))</f>
        <v/>
      </c>
      <c r="M201" s="17" t="str">
        <f>IF(T201="X","",IF(K201="","",IF(V201=1,"",K201)))</f>
        <v/>
      </c>
      <c r="N201" s="18" t="str">
        <f>IF(V201=1,"",IF(J201="","",IF(K201="","",K201-J201)))</f>
        <v/>
      </c>
      <c r="O201" s="31" t="str">
        <f t="shared" si="15"/>
        <v/>
      </c>
      <c r="P201" s="102"/>
      <c r="Q201" s="24" t="str">
        <f>IF(P201="","",IF(T201="X","",P201))</f>
        <v/>
      </c>
      <c r="R201" s="18" t="str">
        <f>IF(P201="","",VLOOKUP(P201,Données!$A$2:$B$16,2,FALSE))</f>
        <v/>
      </c>
      <c r="S201" s="24" t="str">
        <f ca="1">IF(T201="X","",IF(V201=1,"",IF(J201&gt;TODAY(),1,"")))</f>
        <v/>
      </c>
      <c r="T201" s="105"/>
      <c r="U201" s="18" t="str">
        <f ca="1">IF(T201="X","",IF(J201="","",IF(V201=1,"",IF(TODAY()&gt;=J201,1,""))))</f>
        <v/>
      </c>
      <c r="V201" s="31" t="str">
        <f t="shared" si="16"/>
        <v/>
      </c>
      <c r="W201" s="34" t="str">
        <f>IF(P201="","",VLOOKUP(P201,Données!$A$2:$C$16,3,FALSE))</f>
        <v/>
      </c>
      <c r="X201" s="19" t="str">
        <f>IF(N201="","",IF(P201="","",IF(W201="","",W201*N201)))</f>
        <v/>
      </c>
      <c r="Y201" s="108"/>
      <c r="Z201" s="62" t="str">
        <f t="shared" si="17"/>
        <v/>
      </c>
      <c r="AA201" s="26" t="str">
        <f t="shared" si="18"/>
        <v/>
      </c>
      <c r="AB201" s="105"/>
      <c r="AC201" s="111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</row>
    <row r="202" spans="1:68" x14ac:dyDescent="0.25">
      <c r="A202" s="28" t="str">
        <f t="shared" si="19"/>
        <v/>
      </c>
      <c r="B202" s="91"/>
      <c r="C202" s="92"/>
      <c r="D202" s="93"/>
      <c r="E202" s="92"/>
      <c r="F202" s="113"/>
      <c r="G202" s="121"/>
      <c r="H202" s="126"/>
      <c r="I202" s="129"/>
      <c r="J202" s="94"/>
      <c r="K202" s="95"/>
      <c r="L202" s="17" t="str">
        <f>IF(T202="X","",IF(J202="","",IF(V202=1,"",J202)))</f>
        <v/>
      </c>
      <c r="M202" s="17" t="str">
        <f>IF(T202="X","",IF(K202="","",IF(V202=1,"",K202)))</f>
        <v/>
      </c>
      <c r="N202" s="18" t="str">
        <f>IF(V202=1,"",IF(J202="","",IF(K202="","",K202-J202)))</f>
        <v/>
      </c>
      <c r="O202" s="31" t="str">
        <f t="shared" si="15"/>
        <v/>
      </c>
      <c r="P202" s="102"/>
      <c r="Q202" s="24" t="str">
        <f>IF(P202="","",IF(T202="X","",P202))</f>
        <v/>
      </c>
      <c r="R202" s="18" t="str">
        <f>IF(P202="","",VLOOKUP(P202,Données!$A$2:$B$16,2,FALSE))</f>
        <v/>
      </c>
      <c r="S202" s="24" t="str">
        <f ca="1">IF(T202="X","",IF(V202=1,"",IF(J202&gt;TODAY(),1,"")))</f>
        <v/>
      </c>
      <c r="T202" s="105"/>
      <c r="U202" s="18" t="str">
        <f ca="1">IF(T202="X","",IF(J202="","",IF(V202=1,"",IF(TODAY()&gt;=J202,1,""))))</f>
        <v/>
      </c>
      <c r="V202" s="31" t="str">
        <f t="shared" si="16"/>
        <v/>
      </c>
      <c r="W202" s="34" t="str">
        <f>IF(P202="","",VLOOKUP(P202,Données!$A$2:$C$16,3,FALSE))</f>
        <v/>
      </c>
      <c r="X202" s="19" t="str">
        <f>IF(N202="","",IF(P202="","",IF(W202="","",W202*N202)))</f>
        <v/>
      </c>
      <c r="Y202" s="108"/>
      <c r="Z202" s="62" t="str">
        <f t="shared" si="17"/>
        <v/>
      </c>
      <c r="AA202" s="26" t="str">
        <f t="shared" si="18"/>
        <v/>
      </c>
      <c r="AB202" s="105"/>
      <c r="AC202" s="111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</row>
    <row r="203" spans="1:68" x14ac:dyDescent="0.25">
      <c r="A203" s="28" t="str">
        <f t="shared" si="19"/>
        <v/>
      </c>
      <c r="B203" s="91"/>
      <c r="C203" s="92"/>
      <c r="D203" s="93"/>
      <c r="E203" s="92"/>
      <c r="F203" s="113"/>
      <c r="G203" s="121"/>
      <c r="H203" s="126"/>
      <c r="I203" s="129"/>
      <c r="J203" s="94"/>
      <c r="K203" s="95"/>
      <c r="L203" s="17" t="str">
        <f>IF(T203="X","",IF(J203="","",IF(V203=1,"",J203)))</f>
        <v/>
      </c>
      <c r="M203" s="17" t="str">
        <f>IF(T203="X","",IF(K203="","",IF(V203=1,"",K203)))</f>
        <v/>
      </c>
      <c r="N203" s="18" t="str">
        <f>IF(V203=1,"",IF(J203="","",IF(K203="","",K203-J203)))</f>
        <v/>
      </c>
      <c r="O203" s="31" t="str">
        <f t="shared" si="15"/>
        <v/>
      </c>
      <c r="P203" s="102"/>
      <c r="Q203" s="24" t="str">
        <f>IF(P203="","",IF(T203="X","",P203))</f>
        <v/>
      </c>
      <c r="R203" s="18" t="str">
        <f>IF(P203="","",VLOOKUP(P203,Données!$A$2:$B$16,2,FALSE))</f>
        <v/>
      </c>
      <c r="S203" s="24" t="str">
        <f ca="1">IF(T203="X","",IF(V203=1,"",IF(J203&gt;TODAY(),1,"")))</f>
        <v/>
      </c>
      <c r="T203" s="105"/>
      <c r="U203" s="18" t="str">
        <f ca="1">IF(T203="X","",IF(J203="","",IF(V203=1,"",IF(TODAY()&gt;=J203,1,""))))</f>
        <v/>
      </c>
      <c r="V203" s="31" t="str">
        <f t="shared" si="16"/>
        <v/>
      </c>
      <c r="W203" s="34" t="str">
        <f>IF(P203="","",VLOOKUP(P203,Données!$A$2:$C$16,3,FALSE))</f>
        <v/>
      </c>
      <c r="X203" s="19" t="str">
        <f>IF(N203="","",IF(P203="","",IF(W203="","",W203*N203)))</f>
        <v/>
      </c>
      <c r="Y203" s="108"/>
      <c r="Z203" s="62" t="str">
        <f t="shared" si="17"/>
        <v/>
      </c>
      <c r="AA203" s="26" t="str">
        <f t="shared" si="18"/>
        <v/>
      </c>
      <c r="AB203" s="105"/>
      <c r="AC203" s="111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</row>
    <row r="204" spans="1:68" x14ac:dyDescent="0.25">
      <c r="A204" s="28" t="str">
        <f t="shared" si="19"/>
        <v/>
      </c>
      <c r="B204" s="91"/>
      <c r="C204" s="92"/>
      <c r="D204" s="93"/>
      <c r="E204" s="92"/>
      <c r="F204" s="113"/>
      <c r="G204" s="121"/>
      <c r="H204" s="126"/>
      <c r="I204" s="129"/>
      <c r="J204" s="94"/>
      <c r="K204" s="95"/>
      <c r="L204" s="17" t="str">
        <f>IF(T204="X","",IF(J204="","",IF(V204=1,"",J204)))</f>
        <v/>
      </c>
      <c r="M204" s="17" t="str">
        <f>IF(T204="X","",IF(K204="","",IF(V204=1,"",K204)))</f>
        <v/>
      </c>
      <c r="N204" s="18" t="str">
        <f>IF(V204=1,"",IF(J204="","",IF(K204="","",K204-J204)))</f>
        <v/>
      </c>
      <c r="O204" s="31" t="str">
        <f t="shared" si="15"/>
        <v/>
      </c>
      <c r="P204" s="102"/>
      <c r="Q204" s="24" t="str">
        <f>IF(P204="","",IF(T204="X","",P204))</f>
        <v/>
      </c>
      <c r="R204" s="18" t="str">
        <f>IF(P204="","",VLOOKUP(P204,Données!$A$2:$B$16,2,FALSE))</f>
        <v/>
      </c>
      <c r="S204" s="24" t="str">
        <f ca="1">IF(T204="X","",IF(V204=1,"",IF(J204&gt;TODAY(),1,"")))</f>
        <v/>
      </c>
      <c r="T204" s="105"/>
      <c r="U204" s="18" t="str">
        <f ca="1">IF(T204="X","",IF(J204="","",IF(V204=1,"",IF(TODAY()&gt;=J204,1,""))))</f>
        <v/>
      </c>
      <c r="V204" s="31" t="str">
        <f t="shared" si="16"/>
        <v/>
      </c>
      <c r="W204" s="34" t="str">
        <f>IF(P204="","",VLOOKUP(P204,Données!$A$2:$C$16,3,FALSE))</f>
        <v/>
      </c>
      <c r="X204" s="19" t="str">
        <f>IF(N204="","",IF(P204="","",IF(W204="","",W204*N204)))</f>
        <v/>
      </c>
      <c r="Y204" s="108"/>
      <c r="Z204" s="62" t="str">
        <f t="shared" si="17"/>
        <v/>
      </c>
      <c r="AA204" s="26" t="str">
        <f t="shared" si="18"/>
        <v/>
      </c>
      <c r="AB204" s="105"/>
      <c r="AC204" s="111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</row>
    <row r="205" spans="1:68" x14ac:dyDescent="0.25">
      <c r="A205" s="28" t="str">
        <f t="shared" si="19"/>
        <v/>
      </c>
      <c r="B205" s="91"/>
      <c r="C205" s="92"/>
      <c r="D205" s="93"/>
      <c r="E205" s="92"/>
      <c r="F205" s="113"/>
      <c r="G205" s="121"/>
      <c r="H205" s="126"/>
      <c r="I205" s="129"/>
      <c r="J205" s="94"/>
      <c r="K205" s="95"/>
      <c r="L205" s="17" t="str">
        <f>IF(T205="X","",IF(J205="","",IF(V205=1,"",J205)))</f>
        <v/>
      </c>
      <c r="M205" s="17" t="str">
        <f>IF(T205="X","",IF(K205="","",IF(V205=1,"",K205)))</f>
        <v/>
      </c>
      <c r="N205" s="18" t="str">
        <f>IF(V205=1,"",IF(J205="","",IF(K205="","",K205-J205)))</f>
        <v/>
      </c>
      <c r="O205" s="31" t="str">
        <f t="shared" si="15"/>
        <v/>
      </c>
      <c r="P205" s="102"/>
      <c r="Q205" s="24" t="str">
        <f>IF(P205="","",IF(T205="X","",P205))</f>
        <v/>
      </c>
      <c r="R205" s="18" t="str">
        <f>IF(P205="","",VLOOKUP(P205,Données!$A$2:$B$16,2,FALSE))</f>
        <v/>
      </c>
      <c r="S205" s="24" t="str">
        <f ca="1">IF(T205="X","",IF(V205=1,"",IF(J205&gt;TODAY(),1,"")))</f>
        <v/>
      </c>
      <c r="T205" s="105"/>
      <c r="U205" s="18" t="str">
        <f ca="1">IF(T205="X","",IF(J205="","",IF(V205=1,"",IF(TODAY()&gt;=J205,1,""))))</f>
        <v/>
      </c>
      <c r="V205" s="31" t="str">
        <f t="shared" si="16"/>
        <v/>
      </c>
      <c r="W205" s="34" t="str">
        <f>IF(P205="","",VLOOKUP(P205,Données!$A$2:$C$16,3,FALSE))</f>
        <v/>
      </c>
      <c r="X205" s="19" t="str">
        <f>IF(N205="","",IF(P205="","",IF(W205="","",W205*N205)))</f>
        <v/>
      </c>
      <c r="Y205" s="108"/>
      <c r="Z205" s="62" t="str">
        <f t="shared" si="17"/>
        <v/>
      </c>
      <c r="AA205" s="26" t="str">
        <f t="shared" si="18"/>
        <v/>
      </c>
      <c r="AB205" s="105"/>
      <c r="AC205" s="111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9"/>
      <c r="AU205" s="39"/>
      <c r="AV205" s="39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</row>
    <row r="206" spans="1:68" x14ac:dyDescent="0.25">
      <c r="A206" s="28" t="str">
        <f t="shared" si="19"/>
        <v/>
      </c>
      <c r="B206" s="91"/>
      <c r="C206" s="92"/>
      <c r="D206" s="93"/>
      <c r="E206" s="92"/>
      <c r="F206" s="113"/>
      <c r="G206" s="121"/>
      <c r="H206" s="126"/>
      <c r="I206" s="129"/>
      <c r="J206" s="94"/>
      <c r="K206" s="95"/>
      <c r="L206" s="17" t="str">
        <f>IF(T206="X","",IF(J206="","",IF(V206=1,"",J206)))</f>
        <v/>
      </c>
      <c r="M206" s="17" t="str">
        <f>IF(T206="X","",IF(K206="","",IF(V206=1,"",K206)))</f>
        <v/>
      </c>
      <c r="N206" s="18" t="str">
        <f>IF(V206=1,"",IF(J206="","",IF(K206="","",K206-J206)))</f>
        <v/>
      </c>
      <c r="O206" s="31" t="str">
        <f t="shared" si="15"/>
        <v/>
      </c>
      <c r="P206" s="102"/>
      <c r="Q206" s="24" t="str">
        <f>IF(P206="","",IF(T206="X","",P206))</f>
        <v/>
      </c>
      <c r="R206" s="18" t="str">
        <f>IF(P206="","",VLOOKUP(P206,Données!$A$2:$B$16,2,FALSE))</f>
        <v/>
      </c>
      <c r="S206" s="24" t="str">
        <f ca="1">IF(T206="X","",IF(V206=1,"",IF(J206&gt;TODAY(),1,"")))</f>
        <v/>
      </c>
      <c r="T206" s="105"/>
      <c r="U206" s="18" t="str">
        <f ca="1">IF(T206="X","",IF(J206="","",IF(V206=1,"",IF(TODAY()&gt;=J206,1,""))))</f>
        <v/>
      </c>
      <c r="V206" s="31" t="str">
        <f t="shared" si="16"/>
        <v/>
      </c>
      <c r="W206" s="34" t="str">
        <f>IF(P206="","",VLOOKUP(P206,Données!$A$2:$C$16,3,FALSE))</f>
        <v/>
      </c>
      <c r="X206" s="19" t="str">
        <f>IF(N206="","",IF(P206="","",IF(W206="","",W206*N206)))</f>
        <v/>
      </c>
      <c r="Y206" s="108"/>
      <c r="Z206" s="62" t="str">
        <f t="shared" si="17"/>
        <v/>
      </c>
      <c r="AA206" s="26" t="str">
        <f t="shared" si="18"/>
        <v/>
      </c>
      <c r="AB206" s="105"/>
      <c r="AC206" s="111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</row>
    <row r="207" spans="1:68" x14ac:dyDescent="0.25">
      <c r="A207" s="28" t="str">
        <f t="shared" si="19"/>
        <v/>
      </c>
      <c r="B207" s="91"/>
      <c r="C207" s="92"/>
      <c r="D207" s="93"/>
      <c r="E207" s="92"/>
      <c r="F207" s="113"/>
      <c r="G207" s="121"/>
      <c r="H207" s="126"/>
      <c r="I207" s="129"/>
      <c r="J207" s="94"/>
      <c r="K207" s="95"/>
      <c r="L207" s="17" t="str">
        <f>IF(T207="X","",IF(J207="","",IF(V207=1,"",J207)))</f>
        <v/>
      </c>
      <c r="M207" s="17" t="str">
        <f>IF(T207="X","",IF(K207="","",IF(V207=1,"",K207)))</f>
        <v/>
      </c>
      <c r="N207" s="18" t="str">
        <f>IF(V207=1,"",IF(J207="","",IF(K207="","",K207-J207)))</f>
        <v/>
      </c>
      <c r="O207" s="31" t="str">
        <f t="shared" si="15"/>
        <v/>
      </c>
      <c r="P207" s="102"/>
      <c r="Q207" s="24" t="str">
        <f>IF(P207="","",IF(T207="X","",P207))</f>
        <v/>
      </c>
      <c r="R207" s="18" t="str">
        <f>IF(P207="","",VLOOKUP(P207,Données!$A$2:$B$16,2,FALSE))</f>
        <v/>
      </c>
      <c r="S207" s="24" t="str">
        <f ca="1">IF(T207="X","",IF(V207=1,"",IF(J207&gt;TODAY(),1,"")))</f>
        <v/>
      </c>
      <c r="T207" s="105"/>
      <c r="U207" s="18" t="str">
        <f ca="1">IF(T207="X","",IF(J207="","",IF(V207=1,"",IF(TODAY()&gt;=J207,1,""))))</f>
        <v/>
      </c>
      <c r="V207" s="31" t="str">
        <f t="shared" si="16"/>
        <v/>
      </c>
      <c r="W207" s="34" t="str">
        <f>IF(P207="","",VLOOKUP(P207,Données!$A$2:$C$16,3,FALSE))</f>
        <v/>
      </c>
      <c r="X207" s="19" t="str">
        <f>IF(N207="","",IF(P207="","",IF(W207="","",W207*N207)))</f>
        <v/>
      </c>
      <c r="Y207" s="108"/>
      <c r="Z207" s="62" t="str">
        <f t="shared" si="17"/>
        <v/>
      </c>
      <c r="AA207" s="26" t="str">
        <f t="shared" si="18"/>
        <v/>
      </c>
      <c r="AB207" s="105"/>
      <c r="AC207" s="111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9"/>
      <c r="AU207" s="39"/>
      <c r="AV207" s="39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</row>
    <row r="208" spans="1:68" x14ac:dyDescent="0.25">
      <c r="A208" s="28" t="str">
        <f t="shared" si="19"/>
        <v/>
      </c>
      <c r="B208" s="91"/>
      <c r="C208" s="92"/>
      <c r="D208" s="93"/>
      <c r="E208" s="92"/>
      <c r="F208" s="113"/>
      <c r="G208" s="121"/>
      <c r="H208" s="126"/>
      <c r="I208" s="129"/>
      <c r="J208" s="94"/>
      <c r="K208" s="95"/>
      <c r="L208" s="17" t="str">
        <f>IF(T208="X","",IF(J208="","",IF(V208=1,"",J208)))</f>
        <v/>
      </c>
      <c r="M208" s="17" t="str">
        <f>IF(T208="X","",IF(K208="","",IF(V208=1,"",K208)))</f>
        <v/>
      </c>
      <c r="N208" s="18" t="str">
        <f>IF(V208=1,"",IF(J208="","",IF(K208="","",K208-J208)))</f>
        <v/>
      </c>
      <c r="O208" s="31" t="str">
        <f t="shared" si="15"/>
        <v/>
      </c>
      <c r="P208" s="102"/>
      <c r="Q208" s="24" t="str">
        <f>IF(P208="","",IF(T208="X","",P208))</f>
        <v/>
      </c>
      <c r="R208" s="18" t="str">
        <f>IF(P208="","",VLOOKUP(P208,Données!$A$2:$B$16,2,FALSE))</f>
        <v/>
      </c>
      <c r="S208" s="24" t="str">
        <f ca="1">IF(T208="X","",IF(V208=1,"",IF(J208&gt;TODAY(),1,"")))</f>
        <v/>
      </c>
      <c r="T208" s="105"/>
      <c r="U208" s="18" t="str">
        <f ca="1">IF(T208="X","",IF(J208="","",IF(V208=1,"",IF(TODAY()&gt;=J208,1,""))))</f>
        <v/>
      </c>
      <c r="V208" s="31" t="str">
        <f t="shared" si="16"/>
        <v/>
      </c>
      <c r="W208" s="34" t="str">
        <f>IF(P208="","",VLOOKUP(P208,Données!$A$2:$C$16,3,FALSE))</f>
        <v/>
      </c>
      <c r="X208" s="19" t="str">
        <f>IF(N208="","",IF(P208="","",IF(W208="","",W208*N208)))</f>
        <v/>
      </c>
      <c r="Y208" s="108"/>
      <c r="Z208" s="62" t="str">
        <f t="shared" si="17"/>
        <v/>
      </c>
      <c r="AA208" s="26" t="str">
        <f t="shared" si="18"/>
        <v/>
      </c>
      <c r="AB208" s="105"/>
      <c r="AC208" s="111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</row>
    <row r="209" spans="1:68" x14ac:dyDescent="0.25">
      <c r="A209" s="28" t="str">
        <f t="shared" si="19"/>
        <v/>
      </c>
      <c r="B209" s="91"/>
      <c r="C209" s="92"/>
      <c r="D209" s="93"/>
      <c r="E209" s="92"/>
      <c r="F209" s="113"/>
      <c r="G209" s="121"/>
      <c r="H209" s="126"/>
      <c r="I209" s="129"/>
      <c r="J209" s="94"/>
      <c r="K209" s="95"/>
      <c r="L209" s="17" t="str">
        <f>IF(T209="X","",IF(J209="","",IF(V209=1,"",J209)))</f>
        <v/>
      </c>
      <c r="M209" s="17" t="str">
        <f>IF(T209="X","",IF(K209="","",IF(V209=1,"",K209)))</f>
        <v/>
      </c>
      <c r="N209" s="18" t="str">
        <f>IF(V209=1,"",IF(J209="","",IF(K209="","",K209-J209)))</f>
        <v/>
      </c>
      <c r="O209" s="31" t="str">
        <f t="shared" si="15"/>
        <v/>
      </c>
      <c r="P209" s="102"/>
      <c r="Q209" s="24" t="str">
        <f>IF(P209="","",IF(T209="X","",P209))</f>
        <v/>
      </c>
      <c r="R209" s="18" t="str">
        <f>IF(P209="","",VLOOKUP(P209,Données!$A$2:$B$16,2,FALSE))</f>
        <v/>
      </c>
      <c r="S209" s="24" t="str">
        <f ca="1">IF(T209="X","",IF(V209=1,"",IF(J209&gt;TODAY(),1,"")))</f>
        <v/>
      </c>
      <c r="T209" s="105"/>
      <c r="U209" s="18" t="str">
        <f ca="1">IF(T209="X","",IF(J209="","",IF(V209=1,"",IF(TODAY()&gt;=J209,1,""))))</f>
        <v/>
      </c>
      <c r="V209" s="31" t="str">
        <f t="shared" si="16"/>
        <v/>
      </c>
      <c r="W209" s="34" t="str">
        <f>IF(P209="","",VLOOKUP(P209,Données!$A$2:$C$16,3,FALSE))</f>
        <v/>
      </c>
      <c r="X209" s="19" t="str">
        <f>IF(N209="","",IF(P209="","",IF(W209="","",W209*N209)))</f>
        <v/>
      </c>
      <c r="Y209" s="108"/>
      <c r="Z209" s="62" t="str">
        <f t="shared" si="17"/>
        <v/>
      </c>
      <c r="AA209" s="26" t="str">
        <f t="shared" si="18"/>
        <v/>
      </c>
      <c r="AB209" s="105"/>
      <c r="AC209" s="111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9"/>
      <c r="AU209" s="39"/>
      <c r="AV209" s="39"/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</row>
    <row r="210" spans="1:68" x14ac:dyDescent="0.25">
      <c r="A210" s="28" t="str">
        <f t="shared" si="19"/>
        <v/>
      </c>
      <c r="B210" s="91"/>
      <c r="C210" s="92"/>
      <c r="D210" s="93"/>
      <c r="E210" s="92"/>
      <c r="F210" s="113"/>
      <c r="G210" s="121"/>
      <c r="H210" s="126"/>
      <c r="I210" s="129"/>
      <c r="J210" s="94"/>
      <c r="K210" s="95"/>
      <c r="L210" s="17" t="str">
        <f>IF(T210="X","",IF(J210="","",IF(V210=1,"",J210)))</f>
        <v/>
      </c>
      <c r="M210" s="17" t="str">
        <f>IF(T210="X","",IF(K210="","",IF(V210=1,"",K210)))</f>
        <v/>
      </c>
      <c r="N210" s="18" t="str">
        <f>IF(V210=1,"",IF(J210="","",IF(K210="","",K210-J210)))</f>
        <v/>
      </c>
      <c r="O210" s="31" t="str">
        <f t="shared" si="15"/>
        <v/>
      </c>
      <c r="P210" s="102"/>
      <c r="Q210" s="24" t="str">
        <f>IF(P210="","",IF(T210="X","",P210))</f>
        <v/>
      </c>
      <c r="R210" s="18" t="str">
        <f>IF(P210="","",VLOOKUP(P210,Données!$A$2:$B$16,2,FALSE))</f>
        <v/>
      </c>
      <c r="S210" s="24" t="str">
        <f ca="1">IF(T210="X","",IF(V210=1,"",IF(J210&gt;TODAY(),1,"")))</f>
        <v/>
      </c>
      <c r="T210" s="105"/>
      <c r="U210" s="18" t="str">
        <f ca="1">IF(T210="X","",IF(J210="","",IF(V210=1,"",IF(TODAY()&gt;=J210,1,""))))</f>
        <v/>
      </c>
      <c r="V210" s="31" t="str">
        <f t="shared" si="16"/>
        <v/>
      </c>
      <c r="W210" s="34" t="str">
        <f>IF(P210="","",VLOOKUP(P210,Données!$A$2:$C$16,3,FALSE))</f>
        <v/>
      </c>
      <c r="X210" s="19" t="str">
        <f>IF(N210="","",IF(P210="","",IF(W210="","",W210*N210)))</f>
        <v/>
      </c>
      <c r="Y210" s="108"/>
      <c r="Z210" s="62" t="str">
        <f t="shared" si="17"/>
        <v/>
      </c>
      <c r="AA210" s="26" t="str">
        <f t="shared" si="18"/>
        <v/>
      </c>
      <c r="AB210" s="105"/>
      <c r="AC210" s="111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</row>
    <row r="211" spans="1:68" x14ac:dyDescent="0.25">
      <c r="A211" s="28" t="str">
        <f t="shared" si="19"/>
        <v/>
      </c>
      <c r="B211" s="91"/>
      <c r="C211" s="92"/>
      <c r="D211" s="93"/>
      <c r="E211" s="92"/>
      <c r="F211" s="113"/>
      <c r="G211" s="121"/>
      <c r="H211" s="126"/>
      <c r="I211" s="129"/>
      <c r="J211" s="94"/>
      <c r="K211" s="95"/>
      <c r="L211" s="17" t="str">
        <f>IF(T211="X","",IF(J211="","",IF(V211=1,"",J211)))</f>
        <v/>
      </c>
      <c r="M211" s="17" t="str">
        <f>IF(T211="X","",IF(K211="","",IF(V211=1,"",K211)))</f>
        <v/>
      </c>
      <c r="N211" s="18" t="str">
        <f>IF(V211=1,"",IF(J211="","",IF(K211="","",K211-J211)))</f>
        <v/>
      </c>
      <c r="O211" s="31" t="str">
        <f t="shared" si="15"/>
        <v/>
      </c>
      <c r="P211" s="102"/>
      <c r="Q211" s="24" t="str">
        <f>IF(P211="","",IF(T211="X","",P211))</f>
        <v/>
      </c>
      <c r="R211" s="18" t="str">
        <f>IF(P211="","",VLOOKUP(P211,Données!$A$2:$B$16,2,FALSE))</f>
        <v/>
      </c>
      <c r="S211" s="24" t="str">
        <f ca="1">IF(T211="X","",IF(V211=1,"",IF(J211&gt;TODAY(),1,"")))</f>
        <v/>
      </c>
      <c r="T211" s="105"/>
      <c r="U211" s="18" t="str">
        <f ca="1">IF(T211="X","",IF(J211="","",IF(V211=1,"",IF(TODAY()&gt;=J211,1,""))))</f>
        <v/>
      </c>
      <c r="V211" s="31" t="str">
        <f t="shared" si="16"/>
        <v/>
      </c>
      <c r="W211" s="34" t="str">
        <f>IF(P211="","",VLOOKUP(P211,Données!$A$2:$C$16,3,FALSE))</f>
        <v/>
      </c>
      <c r="X211" s="19" t="str">
        <f>IF(N211="","",IF(P211="","",IF(W211="","",W211*N211)))</f>
        <v/>
      </c>
      <c r="Y211" s="108"/>
      <c r="Z211" s="62" t="str">
        <f t="shared" si="17"/>
        <v/>
      </c>
      <c r="AA211" s="26" t="str">
        <f t="shared" si="18"/>
        <v/>
      </c>
      <c r="AB211" s="105"/>
      <c r="AC211" s="111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</row>
    <row r="212" spans="1:68" x14ac:dyDescent="0.25">
      <c r="A212" s="28" t="str">
        <f t="shared" si="19"/>
        <v/>
      </c>
      <c r="B212" s="91"/>
      <c r="C212" s="92"/>
      <c r="D212" s="93"/>
      <c r="E212" s="92"/>
      <c r="F212" s="113"/>
      <c r="G212" s="121"/>
      <c r="H212" s="126"/>
      <c r="I212" s="129"/>
      <c r="J212" s="94"/>
      <c r="K212" s="95"/>
      <c r="L212" s="17" t="str">
        <f>IF(T212="X","",IF(J212="","",IF(V212=1,"",J212)))</f>
        <v/>
      </c>
      <c r="M212" s="17" t="str">
        <f>IF(T212="X","",IF(K212="","",IF(V212=1,"",K212)))</f>
        <v/>
      </c>
      <c r="N212" s="18" t="str">
        <f>IF(V212=1,"",IF(J212="","",IF(K212="","",K212-J212)))</f>
        <v/>
      </c>
      <c r="O212" s="31" t="str">
        <f t="shared" si="15"/>
        <v/>
      </c>
      <c r="P212" s="102"/>
      <c r="Q212" s="24" t="str">
        <f>IF(P212="","",IF(T212="X","",P212))</f>
        <v/>
      </c>
      <c r="R212" s="18" t="str">
        <f>IF(P212="","",VLOOKUP(P212,Données!$A$2:$B$16,2,FALSE))</f>
        <v/>
      </c>
      <c r="S212" s="24" t="str">
        <f ca="1">IF(T212="X","",IF(V212=1,"",IF(J212&gt;TODAY(),1,"")))</f>
        <v/>
      </c>
      <c r="T212" s="105"/>
      <c r="U212" s="18" t="str">
        <f ca="1">IF(T212="X","",IF(J212="","",IF(V212=1,"",IF(TODAY()&gt;=J212,1,""))))</f>
        <v/>
      </c>
      <c r="V212" s="31" t="str">
        <f t="shared" si="16"/>
        <v/>
      </c>
      <c r="W212" s="34" t="str">
        <f>IF(P212="","",VLOOKUP(P212,Données!$A$2:$C$16,3,FALSE))</f>
        <v/>
      </c>
      <c r="X212" s="19" t="str">
        <f>IF(N212="","",IF(P212="","",IF(W212="","",W212*N212)))</f>
        <v/>
      </c>
      <c r="Y212" s="108"/>
      <c r="Z212" s="62" t="str">
        <f t="shared" si="17"/>
        <v/>
      </c>
      <c r="AA212" s="26" t="str">
        <f t="shared" si="18"/>
        <v/>
      </c>
      <c r="AB212" s="105"/>
      <c r="AC212" s="111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</row>
    <row r="213" spans="1:68" x14ac:dyDescent="0.25">
      <c r="A213" s="28" t="str">
        <f t="shared" si="19"/>
        <v/>
      </c>
      <c r="B213" s="91"/>
      <c r="C213" s="92"/>
      <c r="D213" s="93"/>
      <c r="E213" s="92"/>
      <c r="F213" s="113"/>
      <c r="G213" s="121"/>
      <c r="H213" s="126"/>
      <c r="I213" s="129"/>
      <c r="J213" s="94"/>
      <c r="K213" s="95"/>
      <c r="L213" s="17" t="str">
        <f>IF(T213="X","",IF(J213="","",IF(V213=1,"",J213)))</f>
        <v/>
      </c>
      <c r="M213" s="17" t="str">
        <f>IF(T213="X","",IF(K213="","",IF(V213=1,"",K213)))</f>
        <v/>
      </c>
      <c r="N213" s="18" t="str">
        <f>IF(V213=1,"",IF(J213="","",IF(K213="","",K213-J213)))</f>
        <v/>
      </c>
      <c r="O213" s="31" t="str">
        <f t="shared" si="15"/>
        <v/>
      </c>
      <c r="P213" s="102"/>
      <c r="Q213" s="24" t="str">
        <f>IF(P213="","",IF(T213="X","",P213))</f>
        <v/>
      </c>
      <c r="R213" s="18" t="str">
        <f>IF(P213="","",VLOOKUP(P213,Données!$A$2:$B$16,2,FALSE))</f>
        <v/>
      </c>
      <c r="S213" s="24" t="str">
        <f ca="1">IF(T213="X","",IF(V213=1,"",IF(J213&gt;TODAY(),1,"")))</f>
        <v/>
      </c>
      <c r="T213" s="105"/>
      <c r="U213" s="18" t="str">
        <f ca="1">IF(T213="X","",IF(J213="","",IF(V213=1,"",IF(TODAY()&gt;=J213,1,""))))</f>
        <v/>
      </c>
      <c r="V213" s="31" t="str">
        <f t="shared" si="16"/>
        <v/>
      </c>
      <c r="W213" s="34" t="str">
        <f>IF(P213="","",VLOOKUP(P213,Données!$A$2:$C$16,3,FALSE))</f>
        <v/>
      </c>
      <c r="X213" s="19" t="str">
        <f>IF(N213="","",IF(P213="","",IF(W213="","",W213*N213)))</f>
        <v/>
      </c>
      <c r="Y213" s="108"/>
      <c r="Z213" s="62" t="str">
        <f t="shared" si="17"/>
        <v/>
      </c>
      <c r="AA213" s="26" t="str">
        <f t="shared" si="18"/>
        <v/>
      </c>
      <c r="AB213" s="105"/>
      <c r="AC213" s="111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</row>
    <row r="214" spans="1:68" x14ac:dyDescent="0.25">
      <c r="A214" s="28" t="str">
        <f t="shared" si="19"/>
        <v/>
      </c>
      <c r="B214" s="91"/>
      <c r="C214" s="92"/>
      <c r="D214" s="93"/>
      <c r="E214" s="92"/>
      <c r="F214" s="113"/>
      <c r="G214" s="121"/>
      <c r="H214" s="126"/>
      <c r="I214" s="129"/>
      <c r="J214" s="94"/>
      <c r="K214" s="95"/>
      <c r="L214" s="17" t="str">
        <f>IF(T214="X","",IF(J214="","",IF(V214=1,"",J214)))</f>
        <v/>
      </c>
      <c r="M214" s="17" t="str">
        <f>IF(T214="X","",IF(K214="","",IF(V214=1,"",K214)))</f>
        <v/>
      </c>
      <c r="N214" s="18" t="str">
        <f>IF(V214=1,"",IF(J214="","",IF(K214="","",K214-J214)))</f>
        <v/>
      </c>
      <c r="O214" s="31" t="str">
        <f t="shared" si="15"/>
        <v/>
      </c>
      <c r="P214" s="102"/>
      <c r="Q214" s="24" t="str">
        <f>IF(P214="","",IF(T214="X","",P214))</f>
        <v/>
      </c>
      <c r="R214" s="18" t="str">
        <f>IF(P214="","",VLOOKUP(P214,Données!$A$2:$B$16,2,FALSE))</f>
        <v/>
      </c>
      <c r="S214" s="24" t="str">
        <f ca="1">IF(T214="X","",IF(V214=1,"",IF(J214&gt;TODAY(),1,"")))</f>
        <v/>
      </c>
      <c r="T214" s="105"/>
      <c r="U214" s="18" t="str">
        <f ca="1">IF(T214="X","",IF(J214="","",IF(V214=1,"",IF(TODAY()&gt;=J214,1,""))))</f>
        <v/>
      </c>
      <c r="V214" s="31" t="str">
        <f t="shared" si="16"/>
        <v/>
      </c>
      <c r="W214" s="34" t="str">
        <f>IF(P214="","",VLOOKUP(P214,Données!$A$2:$C$16,3,FALSE))</f>
        <v/>
      </c>
      <c r="X214" s="19" t="str">
        <f>IF(N214="","",IF(P214="","",IF(W214="","",W214*N214)))</f>
        <v/>
      </c>
      <c r="Y214" s="108"/>
      <c r="Z214" s="62" t="str">
        <f t="shared" si="17"/>
        <v/>
      </c>
      <c r="AA214" s="26" t="str">
        <f t="shared" si="18"/>
        <v/>
      </c>
      <c r="AB214" s="105"/>
      <c r="AC214" s="111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</row>
    <row r="215" spans="1:68" x14ac:dyDescent="0.25">
      <c r="A215" s="28" t="str">
        <f t="shared" si="19"/>
        <v/>
      </c>
      <c r="B215" s="91"/>
      <c r="C215" s="92"/>
      <c r="D215" s="93"/>
      <c r="E215" s="92"/>
      <c r="F215" s="113"/>
      <c r="G215" s="121"/>
      <c r="H215" s="126"/>
      <c r="I215" s="129"/>
      <c r="J215" s="94"/>
      <c r="K215" s="95"/>
      <c r="L215" s="17" t="str">
        <f>IF(T215="X","",IF(J215="","",IF(V215=1,"",J215)))</f>
        <v/>
      </c>
      <c r="M215" s="17" t="str">
        <f>IF(T215="X","",IF(K215="","",IF(V215=1,"",K215)))</f>
        <v/>
      </c>
      <c r="N215" s="18" t="str">
        <f>IF(V215=1,"",IF(J215="","",IF(K215="","",K215-J215)))</f>
        <v/>
      </c>
      <c r="O215" s="31" t="str">
        <f t="shared" si="15"/>
        <v/>
      </c>
      <c r="P215" s="102"/>
      <c r="Q215" s="24" t="str">
        <f>IF(P215="","",IF(T215="X","",P215))</f>
        <v/>
      </c>
      <c r="R215" s="18" t="str">
        <f>IF(P215="","",VLOOKUP(P215,Données!$A$2:$B$16,2,FALSE))</f>
        <v/>
      </c>
      <c r="S215" s="24" t="str">
        <f ca="1">IF(T215="X","",IF(V215=1,"",IF(J215&gt;TODAY(),1,"")))</f>
        <v/>
      </c>
      <c r="T215" s="105"/>
      <c r="U215" s="18" t="str">
        <f ca="1">IF(T215="X","",IF(J215="","",IF(V215=1,"",IF(TODAY()&gt;=J215,1,""))))</f>
        <v/>
      </c>
      <c r="V215" s="31" t="str">
        <f t="shared" si="16"/>
        <v/>
      </c>
      <c r="W215" s="34" t="str">
        <f>IF(P215="","",VLOOKUP(P215,Données!$A$2:$C$16,3,FALSE))</f>
        <v/>
      </c>
      <c r="X215" s="19" t="str">
        <f>IF(N215="","",IF(P215="","",IF(W215="","",W215*N215)))</f>
        <v/>
      </c>
      <c r="Y215" s="108"/>
      <c r="Z215" s="62" t="str">
        <f t="shared" si="17"/>
        <v/>
      </c>
      <c r="AA215" s="26" t="str">
        <f t="shared" si="18"/>
        <v/>
      </c>
      <c r="AB215" s="105"/>
      <c r="AC215" s="111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</row>
    <row r="216" spans="1:68" x14ac:dyDescent="0.25">
      <c r="A216" s="28" t="str">
        <f t="shared" si="19"/>
        <v/>
      </c>
      <c r="B216" s="91"/>
      <c r="C216" s="92"/>
      <c r="D216" s="93"/>
      <c r="E216" s="92"/>
      <c r="F216" s="113"/>
      <c r="G216" s="121"/>
      <c r="H216" s="126"/>
      <c r="I216" s="129"/>
      <c r="J216" s="94"/>
      <c r="K216" s="95"/>
      <c r="L216" s="17" t="str">
        <f>IF(T216="X","",IF(J216="","",IF(V216=1,"",J216)))</f>
        <v/>
      </c>
      <c r="M216" s="17" t="str">
        <f>IF(T216="X","",IF(K216="","",IF(V216=1,"",K216)))</f>
        <v/>
      </c>
      <c r="N216" s="18" t="str">
        <f>IF(V216=1,"",IF(J216="","",IF(K216="","",K216-J216)))</f>
        <v/>
      </c>
      <c r="O216" s="31" t="str">
        <f t="shared" si="15"/>
        <v/>
      </c>
      <c r="P216" s="102"/>
      <c r="Q216" s="24" t="str">
        <f>IF(P216="","",IF(T216="X","",P216))</f>
        <v/>
      </c>
      <c r="R216" s="18" t="str">
        <f>IF(P216="","",VLOOKUP(P216,Données!$A$2:$B$16,2,FALSE))</f>
        <v/>
      </c>
      <c r="S216" s="24" t="str">
        <f ca="1">IF(T216="X","",IF(V216=1,"",IF(J216&gt;TODAY(),1,"")))</f>
        <v/>
      </c>
      <c r="T216" s="105"/>
      <c r="U216" s="18" t="str">
        <f ca="1">IF(T216="X","",IF(J216="","",IF(V216=1,"",IF(TODAY()&gt;=J216,1,""))))</f>
        <v/>
      </c>
      <c r="V216" s="31" t="str">
        <f t="shared" si="16"/>
        <v/>
      </c>
      <c r="W216" s="34" t="str">
        <f>IF(P216="","",VLOOKUP(P216,Données!$A$2:$C$16,3,FALSE))</f>
        <v/>
      </c>
      <c r="X216" s="19" t="str">
        <f>IF(N216="","",IF(P216="","",IF(W216="","",W216*N216)))</f>
        <v/>
      </c>
      <c r="Y216" s="108"/>
      <c r="Z216" s="62" t="str">
        <f t="shared" si="17"/>
        <v/>
      </c>
      <c r="AA216" s="26" t="str">
        <f t="shared" si="18"/>
        <v/>
      </c>
      <c r="AB216" s="105"/>
      <c r="AC216" s="111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</row>
    <row r="217" spans="1:68" x14ac:dyDescent="0.25">
      <c r="A217" s="28" t="str">
        <f t="shared" si="19"/>
        <v/>
      </c>
      <c r="B217" s="91"/>
      <c r="C217" s="92"/>
      <c r="D217" s="93"/>
      <c r="E217" s="92"/>
      <c r="F217" s="113"/>
      <c r="G217" s="121"/>
      <c r="H217" s="126"/>
      <c r="I217" s="129"/>
      <c r="J217" s="94"/>
      <c r="K217" s="95"/>
      <c r="L217" s="17" t="str">
        <f>IF(T217="X","",IF(J217="","",IF(V217=1,"",J217)))</f>
        <v/>
      </c>
      <c r="M217" s="17" t="str">
        <f>IF(T217="X","",IF(K217="","",IF(V217=1,"",K217)))</f>
        <v/>
      </c>
      <c r="N217" s="18" t="str">
        <f>IF(V217=1,"",IF(J217="","",IF(K217="","",K217-J217)))</f>
        <v/>
      </c>
      <c r="O217" s="31" t="str">
        <f t="shared" si="15"/>
        <v/>
      </c>
      <c r="P217" s="102"/>
      <c r="Q217" s="24" t="str">
        <f>IF(P217="","",IF(T217="X","",P217))</f>
        <v/>
      </c>
      <c r="R217" s="18" t="str">
        <f>IF(P217="","",VLOOKUP(P217,Données!$A$2:$B$16,2,FALSE))</f>
        <v/>
      </c>
      <c r="S217" s="24" t="str">
        <f ca="1">IF(T217="X","",IF(V217=1,"",IF(J217&gt;TODAY(),1,"")))</f>
        <v/>
      </c>
      <c r="T217" s="105"/>
      <c r="U217" s="18" t="str">
        <f ca="1">IF(T217="X","",IF(J217="","",IF(V217=1,"",IF(TODAY()&gt;=J217,1,""))))</f>
        <v/>
      </c>
      <c r="V217" s="31" t="str">
        <f t="shared" si="16"/>
        <v/>
      </c>
      <c r="W217" s="34" t="str">
        <f>IF(P217="","",VLOOKUP(P217,Données!$A$2:$C$16,3,FALSE))</f>
        <v/>
      </c>
      <c r="X217" s="19" t="str">
        <f>IF(N217="","",IF(P217="","",IF(W217="","",W217*N217)))</f>
        <v/>
      </c>
      <c r="Y217" s="108"/>
      <c r="Z217" s="62" t="str">
        <f t="shared" si="17"/>
        <v/>
      </c>
      <c r="AA217" s="26" t="str">
        <f t="shared" si="18"/>
        <v/>
      </c>
      <c r="AB217" s="105"/>
      <c r="AC217" s="111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</row>
    <row r="218" spans="1:68" x14ac:dyDescent="0.25">
      <c r="A218" s="28" t="str">
        <f t="shared" si="19"/>
        <v/>
      </c>
      <c r="B218" s="91"/>
      <c r="C218" s="92"/>
      <c r="D218" s="93"/>
      <c r="E218" s="92"/>
      <c r="F218" s="113"/>
      <c r="G218" s="121"/>
      <c r="H218" s="126"/>
      <c r="I218" s="129"/>
      <c r="J218" s="94"/>
      <c r="K218" s="95"/>
      <c r="L218" s="17" t="str">
        <f>IF(T218="X","",IF(J218="","",IF(V218=1,"",J218)))</f>
        <v/>
      </c>
      <c r="M218" s="17" t="str">
        <f>IF(T218="X","",IF(K218="","",IF(V218=1,"",K218)))</f>
        <v/>
      </c>
      <c r="N218" s="18" t="str">
        <f>IF(V218=1,"",IF(J218="","",IF(K218="","",K218-J218)))</f>
        <v/>
      </c>
      <c r="O218" s="31" t="str">
        <f t="shared" si="15"/>
        <v/>
      </c>
      <c r="P218" s="102"/>
      <c r="Q218" s="24" t="str">
        <f>IF(P218="","",IF(T218="X","",P218))</f>
        <v/>
      </c>
      <c r="R218" s="18" t="str">
        <f>IF(P218="","",VLOOKUP(P218,Données!$A$2:$B$16,2,FALSE))</f>
        <v/>
      </c>
      <c r="S218" s="24" t="str">
        <f ca="1">IF(T218="X","",IF(V218=1,"",IF(J218&gt;TODAY(),1,"")))</f>
        <v/>
      </c>
      <c r="T218" s="105"/>
      <c r="U218" s="18" t="str">
        <f ca="1">IF(T218="X","",IF(J218="","",IF(V218=1,"",IF(TODAY()&gt;=J218,1,""))))</f>
        <v/>
      </c>
      <c r="V218" s="31" t="str">
        <f t="shared" si="16"/>
        <v/>
      </c>
      <c r="W218" s="34" t="str">
        <f>IF(P218="","",VLOOKUP(P218,Données!$A$2:$C$16,3,FALSE))</f>
        <v/>
      </c>
      <c r="X218" s="19" t="str">
        <f>IF(N218="","",IF(P218="","",IF(W218="","",W218*N218)))</f>
        <v/>
      </c>
      <c r="Y218" s="108"/>
      <c r="Z218" s="62" t="str">
        <f t="shared" si="17"/>
        <v/>
      </c>
      <c r="AA218" s="26" t="str">
        <f t="shared" si="18"/>
        <v/>
      </c>
      <c r="AB218" s="105"/>
      <c r="AC218" s="111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</row>
    <row r="219" spans="1:68" x14ac:dyDescent="0.25">
      <c r="A219" s="28" t="str">
        <f t="shared" si="19"/>
        <v/>
      </c>
      <c r="B219" s="91"/>
      <c r="C219" s="92"/>
      <c r="D219" s="93"/>
      <c r="E219" s="92"/>
      <c r="F219" s="113"/>
      <c r="G219" s="121"/>
      <c r="H219" s="126"/>
      <c r="I219" s="129"/>
      <c r="J219" s="94"/>
      <c r="K219" s="95"/>
      <c r="L219" s="17" t="str">
        <f>IF(T219="X","",IF(J219="","",IF(V219=1,"",J219)))</f>
        <v/>
      </c>
      <c r="M219" s="17" t="str">
        <f>IF(T219="X","",IF(K219="","",IF(V219=1,"",K219)))</f>
        <v/>
      </c>
      <c r="N219" s="18" t="str">
        <f>IF(V219=1,"",IF(J219="","",IF(K219="","",K219-J219)))</f>
        <v/>
      </c>
      <c r="O219" s="31" t="str">
        <f t="shared" si="15"/>
        <v/>
      </c>
      <c r="P219" s="102"/>
      <c r="Q219" s="24" t="str">
        <f>IF(P219="","",IF(T219="X","",P219))</f>
        <v/>
      </c>
      <c r="R219" s="18" t="str">
        <f>IF(P219="","",VLOOKUP(P219,Données!$A$2:$B$16,2,FALSE))</f>
        <v/>
      </c>
      <c r="S219" s="24" t="str">
        <f ca="1">IF(T219="X","",IF(V219=1,"",IF(J219&gt;TODAY(),1,"")))</f>
        <v/>
      </c>
      <c r="T219" s="105"/>
      <c r="U219" s="18" t="str">
        <f ca="1">IF(T219="X","",IF(J219="","",IF(V219=1,"",IF(TODAY()&gt;=J219,1,""))))</f>
        <v/>
      </c>
      <c r="V219" s="31" t="str">
        <f t="shared" si="16"/>
        <v/>
      </c>
      <c r="W219" s="34" t="str">
        <f>IF(P219="","",VLOOKUP(P219,Données!$A$2:$C$16,3,FALSE))</f>
        <v/>
      </c>
      <c r="X219" s="19" t="str">
        <f>IF(N219="","",IF(P219="","",IF(W219="","",W219*N219)))</f>
        <v/>
      </c>
      <c r="Y219" s="108"/>
      <c r="Z219" s="62" t="str">
        <f t="shared" si="17"/>
        <v/>
      </c>
      <c r="AA219" s="26" t="str">
        <f t="shared" si="18"/>
        <v/>
      </c>
      <c r="AB219" s="105"/>
      <c r="AC219" s="111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</row>
    <row r="220" spans="1:68" x14ac:dyDescent="0.25">
      <c r="A220" s="28" t="str">
        <f t="shared" si="19"/>
        <v/>
      </c>
      <c r="B220" s="91"/>
      <c r="C220" s="92"/>
      <c r="D220" s="93"/>
      <c r="E220" s="92"/>
      <c r="F220" s="113"/>
      <c r="G220" s="121"/>
      <c r="H220" s="126"/>
      <c r="I220" s="129"/>
      <c r="J220" s="94"/>
      <c r="K220" s="95"/>
      <c r="L220" s="17" t="str">
        <f>IF(T220="X","",IF(J220="","",IF(V220=1,"",J220)))</f>
        <v/>
      </c>
      <c r="M220" s="17" t="str">
        <f>IF(T220="X","",IF(K220="","",IF(V220=1,"",K220)))</f>
        <v/>
      </c>
      <c r="N220" s="18" t="str">
        <f>IF(V220=1,"",IF(J220="","",IF(K220="","",K220-J220)))</f>
        <v/>
      </c>
      <c r="O220" s="31" t="str">
        <f t="shared" si="15"/>
        <v/>
      </c>
      <c r="P220" s="102"/>
      <c r="Q220" s="24" t="str">
        <f>IF(P220="","",IF(T220="X","",P220))</f>
        <v/>
      </c>
      <c r="R220" s="18" t="str">
        <f>IF(P220="","",VLOOKUP(P220,Données!$A$2:$B$16,2,FALSE))</f>
        <v/>
      </c>
      <c r="S220" s="24" t="str">
        <f ca="1">IF(T220="X","",IF(V220=1,"",IF(J220&gt;TODAY(),1,"")))</f>
        <v/>
      </c>
      <c r="T220" s="105"/>
      <c r="U220" s="18" t="str">
        <f ca="1">IF(T220="X","",IF(J220="","",IF(V220=1,"",IF(TODAY()&gt;=J220,1,""))))</f>
        <v/>
      </c>
      <c r="V220" s="31" t="str">
        <f t="shared" si="16"/>
        <v/>
      </c>
      <c r="W220" s="34" t="str">
        <f>IF(P220="","",VLOOKUP(P220,Données!$A$2:$C$16,3,FALSE))</f>
        <v/>
      </c>
      <c r="X220" s="19" t="str">
        <f>IF(N220="","",IF(P220="","",IF(W220="","",W220*N220)))</f>
        <v/>
      </c>
      <c r="Y220" s="108"/>
      <c r="Z220" s="62" t="str">
        <f t="shared" si="17"/>
        <v/>
      </c>
      <c r="AA220" s="26" t="str">
        <f t="shared" si="18"/>
        <v/>
      </c>
      <c r="AB220" s="105"/>
      <c r="AC220" s="111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</row>
    <row r="221" spans="1:68" x14ac:dyDescent="0.25">
      <c r="A221" s="28" t="str">
        <f t="shared" si="19"/>
        <v/>
      </c>
      <c r="B221" s="91"/>
      <c r="C221" s="92"/>
      <c r="D221" s="93"/>
      <c r="E221" s="92"/>
      <c r="F221" s="113"/>
      <c r="G221" s="121"/>
      <c r="H221" s="126"/>
      <c r="I221" s="129"/>
      <c r="J221" s="94"/>
      <c r="K221" s="95"/>
      <c r="L221" s="17" t="str">
        <f>IF(T221="X","",IF(J221="","",IF(V221=1,"",J221)))</f>
        <v/>
      </c>
      <c r="M221" s="17" t="str">
        <f>IF(T221="X","",IF(K221="","",IF(V221=1,"",K221)))</f>
        <v/>
      </c>
      <c r="N221" s="18" t="str">
        <f>IF(V221=1,"",IF(J221="","",IF(K221="","",K221-J221)))</f>
        <v/>
      </c>
      <c r="O221" s="31" t="str">
        <f t="shared" si="15"/>
        <v/>
      </c>
      <c r="P221" s="102"/>
      <c r="Q221" s="24" t="str">
        <f>IF(P221="","",IF(T221="X","",P221))</f>
        <v/>
      </c>
      <c r="R221" s="18" t="str">
        <f>IF(P221="","",VLOOKUP(P221,Données!$A$2:$B$16,2,FALSE))</f>
        <v/>
      </c>
      <c r="S221" s="24" t="str">
        <f ca="1">IF(T221="X","",IF(V221=1,"",IF(J221&gt;TODAY(),1,"")))</f>
        <v/>
      </c>
      <c r="T221" s="105"/>
      <c r="U221" s="18" t="str">
        <f ca="1">IF(T221="X","",IF(J221="","",IF(V221=1,"",IF(TODAY()&gt;=J221,1,""))))</f>
        <v/>
      </c>
      <c r="V221" s="31" t="str">
        <f t="shared" si="16"/>
        <v/>
      </c>
      <c r="W221" s="34" t="str">
        <f>IF(P221="","",VLOOKUP(P221,Données!$A$2:$C$16,3,FALSE))</f>
        <v/>
      </c>
      <c r="X221" s="19" t="str">
        <f>IF(N221="","",IF(P221="","",IF(W221="","",W221*N221)))</f>
        <v/>
      </c>
      <c r="Y221" s="108"/>
      <c r="Z221" s="62" t="str">
        <f t="shared" si="17"/>
        <v/>
      </c>
      <c r="AA221" s="26" t="str">
        <f t="shared" si="18"/>
        <v/>
      </c>
      <c r="AB221" s="105"/>
      <c r="AC221" s="111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</row>
    <row r="222" spans="1:68" x14ac:dyDescent="0.25">
      <c r="A222" s="28" t="str">
        <f t="shared" si="19"/>
        <v/>
      </c>
      <c r="B222" s="91"/>
      <c r="C222" s="92"/>
      <c r="D222" s="93"/>
      <c r="E222" s="92"/>
      <c r="F222" s="113"/>
      <c r="G222" s="121"/>
      <c r="H222" s="126"/>
      <c r="I222" s="129"/>
      <c r="J222" s="94"/>
      <c r="K222" s="95"/>
      <c r="L222" s="17" t="str">
        <f>IF(T222="X","",IF(J222="","",IF(V222=1,"",J222)))</f>
        <v/>
      </c>
      <c r="M222" s="17" t="str">
        <f>IF(T222="X","",IF(K222="","",IF(V222=1,"",K222)))</f>
        <v/>
      </c>
      <c r="N222" s="18" t="str">
        <f>IF(V222=1,"",IF(J222="","",IF(K222="","",K222-J222)))</f>
        <v/>
      </c>
      <c r="O222" s="31" t="str">
        <f t="shared" si="15"/>
        <v/>
      </c>
      <c r="P222" s="102"/>
      <c r="Q222" s="24" t="str">
        <f>IF(P222="","",IF(T222="X","",P222))</f>
        <v/>
      </c>
      <c r="R222" s="18" t="str">
        <f>IF(P222="","",VLOOKUP(P222,Données!$A$2:$B$16,2,FALSE))</f>
        <v/>
      </c>
      <c r="S222" s="24" t="str">
        <f ca="1">IF(T222="X","",IF(V222=1,"",IF(J222&gt;TODAY(),1,"")))</f>
        <v/>
      </c>
      <c r="T222" s="105"/>
      <c r="U222" s="18" t="str">
        <f ca="1">IF(T222="X","",IF(J222="","",IF(V222=1,"",IF(TODAY()&gt;=J222,1,""))))</f>
        <v/>
      </c>
      <c r="V222" s="31" t="str">
        <f t="shared" si="16"/>
        <v/>
      </c>
      <c r="W222" s="34" t="str">
        <f>IF(P222="","",VLOOKUP(P222,Données!$A$2:$C$16,3,FALSE))</f>
        <v/>
      </c>
      <c r="X222" s="19" t="str">
        <f>IF(N222="","",IF(P222="","",IF(W222="","",W222*N222)))</f>
        <v/>
      </c>
      <c r="Y222" s="108"/>
      <c r="Z222" s="62" t="str">
        <f t="shared" si="17"/>
        <v/>
      </c>
      <c r="AA222" s="26" t="str">
        <f t="shared" si="18"/>
        <v/>
      </c>
      <c r="AB222" s="105"/>
      <c r="AC222" s="111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</row>
    <row r="223" spans="1:68" x14ac:dyDescent="0.25">
      <c r="A223" s="28" t="str">
        <f t="shared" si="19"/>
        <v/>
      </c>
      <c r="B223" s="91"/>
      <c r="C223" s="92"/>
      <c r="D223" s="93"/>
      <c r="E223" s="92"/>
      <c r="F223" s="113"/>
      <c r="G223" s="121"/>
      <c r="H223" s="126"/>
      <c r="I223" s="129"/>
      <c r="J223" s="94"/>
      <c r="K223" s="95"/>
      <c r="L223" s="17" t="str">
        <f>IF(T223="X","",IF(J223="","",IF(V223=1,"",J223)))</f>
        <v/>
      </c>
      <c r="M223" s="17" t="str">
        <f>IF(T223="X","",IF(K223="","",IF(V223=1,"",K223)))</f>
        <v/>
      </c>
      <c r="N223" s="18" t="str">
        <f>IF(V223=1,"",IF(J223="","",IF(K223="","",K223-J223)))</f>
        <v/>
      </c>
      <c r="O223" s="31" t="str">
        <f t="shared" si="15"/>
        <v/>
      </c>
      <c r="P223" s="102"/>
      <c r="Q223" s="24" t="str">
        <f>IF(P223="","",IF(T223="X","",P223))</f>
        <v/>
      </c>
      <c r="R223" s="18" t="str">
        <f>IF(P223="","",VLOOKUP(P223,Données!$A$2:$B$16,2,FALSE))</f>
        <v/>
      </c>
      <c r="S223" s="24" t="str">
        <f ca="1">IF(T223="X","",IF(V223=1,"",IF(J223&gt;TODAY(),1,"")))</f>
        <v/>
      </c>
      <c r="T223" s="105"/>
      <c r="U223" s="18" t="str">
        <f ca="1">IF(T223="X","",IF(J223="","",IF(V223=1,"",IF(TODAY()&gt;=J223,1,""))))</f>
        <v/>
      </c>
      <c r="V223" s="31" t="str">
        <f t="shared" si="16"/>
        <v/>
      </c>
      <c r="W223" s="34" t="str">
        <f>IF(P223="","",VLOOKUP(P223,Données!$A$2:$C$16,3,FALSE))</f>
        <v/>
      </c>
      <c r="X223" s="19" t="str">
        <f>IF(N223="","",IF(P223="","",IF(W223="","",W223*N223)))</f>
        <v/>
      </c>
      <c r="Y223" s="108"/>
      <c r="Z223" s="62" t="str">
        <f t="shared" si="17"/>
        <v/>
      </c>
      <c r="AA223" s="26" t="str">
        <f t="shared" si="18"/>
        <v/>
      </c>
      <c r="AB223" s="105"/>
      <c r="AC223" s="111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</row>
    <row r="224" spans="1:68" x14ac:dyDescent="0.25">
      <c r="A224" s="28" t="str">
        <f t="shared" si="19"/>
        <v/>
      </c>
      <c r="B224" s="91"/>
      <c r="C224" s="92"/>
      <c r="D224" s="93"/>
      <c r="E224" s="92"/>
      <c r="F224" s="113"/>
      <c r="G224" s="121"/>
      <c r="H224" s="126"/>
      <c r="I224" s="129"/>
      <c r="J224" s="94"/>
      <c r="K224" s="95"/>
      <c r="L224" s="17" t="str">
        <f>IF(T224="X","",IF(J224="","",IF(V224=1,"",J224)))</f>
        <v/>
      </c>
      <c r="M224" s="17" t="str">
        <f>IF(T224="X","",IF(K224="","",IF(V224=1,"",K224)))</f>
        <v/>
      </c>
      <c r="N224" s="18" t="str">
        <f>IF(V224=1,"",IF(J224="","",IF(K224="","",K224-J224)))</f>
        <v/>
      </c>
      <c r="O224" s="31" t="str">
        <f t="shared" si="15"/>
        <v/>
      </c>
      <c r="P224" s="102"/>
      <c r="Q224" s="24" t="str">
        <f>IF(P224="","",IF(T224="X","",P224))</f>
        <v/>
      </c>
      <c r="R224" s="18" t="str">
        <f>IF(P224="","",VLOOKUP(P224,Données!$A$2:$B$16,2,FALSE))</f>
        <v/>
      </c>
      <c r="S224" s="24" t="str">
        <f ca="1">IF(T224="X","",IF(V224=1,"",IF(J224&gt;TODAY(),1,"")))</f>
        <v/>
      </c>
      <c r="T224" s="105"/>
      <c r="U224" s="18" t="str">
        <f ca="1">IF(T224="X","",IF(J224="","",IF(V224=1,"",IF(TODAY()&gt;=J224,1,""))))</f>
        <v/>
      </c>
      <c r="V224" s="31" t="str">
        <f t="shared" si="16"/>
        <v/>
      </c>
      <c r="W224" s="34" t="str">
        <f>IF(P224="","",VLOOKUP(P224,Données!$A$2:$C$16,3,FALSE))</f>
        <v/>
      </c>
      <c r="X224" s="19" t="str">
        <f>IF(N224="","",IF(P224="","",IF(W224="","",W224*N224)))</f>
        <v/>
      </c>
      <c r="Y224" s="108"/>
      <c r="Z224" s="62" t="str">
        <f t="shared" si="17"/>
        <v/>
      </c>
      <c r="AA224" s="26" t="str">
        <f t="shared" si="18"/>
        <v/>
      </c>
      <c r="AB224" s="105"/>
      <c r="AC224" s="111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</row>
    <row r="225" spans="1:68" x14ac:dyDescent="0.25">
      <c r="A225" s="28" t="str">
        <f t="shared" si="19"/>
        <v/>
      </c>
      <c r="B225" s="91"/>
      <c r="C225" s="92"/>
      <c r="D225" s="93"/>
      <c r="E225" s="92"/>
      <c r="F225" s="113"/>
      <c r="G225" s="121"/>
      <c r="H225" s="126"/>
      <c r="I225" s="129"/>
      <c r="J225" s="94"/>
      <c r="K225" s="95"/>
      <c r="L225" s="17" t="str">
        <f>IF(T225="X","",IF(J225="","",IF(V225=1,"",J225)))</f>
        <v/>
      </c>
      <c r="M225" s="17" t="str">
        <f>IF(T225="X","",IF(K225="","",IF(V225=1,"",K225)))</f>
        <v/>
      </c>
      <c r="N225" s="18" t="str">
        <f>IF(V225=1,"",IF(J225="","",IF(K225="","",K225-J225)))</f>
        <v/>
      </c>
      <c r="O225" s="31" t="str">
        <f t="shared" si="15"/>
        <v/>
      </c>
      <c r="P225" s="102"/>
      <c r="Q225" s="24" t="str">
        <f>IF(P225="","",IF(T225="X","",P225))</f>
        <v/>
      </c>
      <c r="R225" s="18" t="str">
        <f>IF(P225="","",VLOOKUP(P225,Données!$A$2:$B$16,2,FALSE))</f>
        <v/>
      </c>
      <c r="S225" s="24" t="str">
        <f ca="1">IF(T225="X","",IF(V225=1,"",IF(J225&gt;TODAY(),1,"")))</f>
        <v/>
      </c>
      <c r="T225" s="105"/>
      <c r="U225" s="18" t="str">
        <f ca="1">IF(T225="X","",IF(J225="","",IF(V225=1,"",IF(TODAY()&gt;=J225,1,""))))</f>
        <v/>
      </c>
      <c r="V225" s="31" t="str">
        <f t="shared" si="16"/>
        <v/>
      </c>
      <c r="W225" s="34" t="str">
        <f>IF(P225="","",VLOOKUP(P225,Données!$A$2:$C$16,3,FALSE))</f>
        <v/>
      </c>
      <c r="X225" s="19" t="str">
        <f>IF(N225="","",IF(P225="","",IF(W225="","",W225*N225)))</f>
        <v/>
      </c>
      <c r="Y225" s="108"/>
      <c r="Z225" s="62" t="str">
        <f t="shared" si="17"/>
        <v/>
      </c>
      <c r="AA225" s="26" t="str">
        <f t="shared" si="18"/>
        <v/>
      </c>
      <c r="AB225" s="105"/>
      <c r="AC225" s="111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  <c r="BM225" s="39"/>
      <c r="BN225" s="39"/>
      <c r="BO225" s="39"/>
      <c r="BP225" s="39"/>
    </row>
    <row r="226" spans="1:68" x14ac:dyDescent="0.25">
      <c r="A226" s="28" t="str">
        <f t="shared" si="19"/>
        <v/>
      </c>
      <c r="B226" s="91"/>
      <c r="C226" s="92"/>
      <c r="D226" s="93"/>
      <c r="E226" s="92"/>
      <c r="F226" s="113"/>
      <c r="G226" s="121"/>
      <c r="H226" s="126"/>
      <c r="I226" s="129"/>
      <c r="J226" s="94"/>
      <c r="K226" s="95"/>
      <c r="L226" s="17" t="str">
        <f>IF(T226="X","",IF(J226="","",IF(V226=1,"",J226)))</f>
        <v/>
      </c>
      <c r="M226" s="17" t="str">
        <f>IF(T226="X","",IF(K226="","",IF(V226=1,"",K226)))</f>
        <v/>
      </c>
      <c r="N226" s="18" t="str">
        <f>IF(V226=1,"",IF(J226="","",IF(K226="","",K226-J226)))</f>
        <v/>
      </c>
      <c r="O226" s="31" t="str">
        <f t="shared" si="15"/>
        <v/>
      </c>
      <c r="P226" s="102"/>
      <c r="Q226" s="24" t="str">
        <f>IF(P226="","",IF(T226="X","",P226))</f>
        <v/>
      </c>
      <c r="R226" s="18" t="str">
        <f>IF(P226="","",VLOOKUP(P226,Données!$A$2:$B$16,2,FALSE))</f>
        <v/>
      </c>
      <c r="S226" s="24" t="str">
        <f ca="1">IF(T226="X","",IF(V226=1,"",IF(J226&gt;TODAY(),1,"")))</f>
        <v/>
      </c>
      <c r="T226" s="105"/>
      <c r="U226" s="18" t="str">
        <f ca="1">IF(T226="X","",IF(J226="","",IF(V226=1,"",IF(TODAY()&gt;=J226,1,""))))</f>
        <v/>
      </c>
      <c r="V226" s="31" t="str">
        <f t="shared" si="16"/>
        <v/>
      </c>
      <c r="W226" s="34" t="str">
        <f>IF(P226="","",VLOOKUP(P226,Données!$A$2:$C$16,3,FALSE))</f>
        <v/>
      </c>
      <c r="X226" s="19" t="str">
        <f>IF(N226="","",IF(P226="","",IF(W226="","",W226*N226)))</f>
        <v/>
      </c>
      <c r="Y226" s="108"/>
      <c r="Z226" s="62" t="str">
        <f t="shared" si="17"/>
        <v/>
      </c>
      <c r="AA226" s="26" t="str">
        <f t="shared" si="18"/>
        <v/>
      </c>
      <c r="AB226" s="105"/>
      <c r="AC226" s="111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</row>
    <row r="227" spans="1:68" x14ac:dyDescent="0.25">
      <c r="A227" s="28" t="str">
        <f t="shared" si="19"/>
        <v/>
      </c>
      <c r="B227" s="91"/>
      <c r="C227" s="92"/>
      <c r="D227" s="93"/>
      <c r="E227" s="92"/>
      <c r="F227" s="113"/>
      <c r="G227" s="121"/>
      <c r="H227" s="126"/>
      <c r="I227" s="129"/>
      <c r="J227" s="94"/>
      <c r="K227" s="95"/>
      <c r="L227" s="17" t="str">
        <f>IF(T227="X","",IF(J227="","",IF(V227=1,"",J227)))</f>
        <v/>
      </c>
      <c r="M227" s="17" t="str">
        <f>IF(T227="X","",IF(K227="","",IF(V227=1,"",K227)))</f>
        <v/>
      </c>
      <c r="N227" s="18" t="str">
        <f>IF(V227=1,"",IF(J227="","",IF(K227="","",K227-J227)))</f>
        <v/>
      </c>
      <c r="O227" s="31" t="str">
        <f t="shared" si="15"/>
        <v/>
      </c>
      <c r="P227" s="102"/>
      <c r="Q227" s="24" t="str">
        <f>IF(P227="","",IF(T227="X","",P227))</f>
        <v/>
      </c>
      <c r="R227" s="18" t="str">
        <f>IF(P227="","",VLOOKUP(P227,Données!$A$2:$B$16,2,FALSE))</f>
        <v/>
      </c>
      <c r="S227" s="24" t="str">
        <f ca="1">IF(T227="X","",IF(V227=1,"",IF(J227&gt;TODAY(),1,"")))</f>
        <v/>
      </c>
      <c r="T227" s="105"/>
      <c r="U227" s="18" t="str">
        <f ca="1">IF(T227="X","",IF(J227="","",IF(V227=1,"",IF(TODAY()&gt;=J227,1,""))))</f>
        <v/>
      </c>
      <c r="V227" s="31" t="str">
        <f t="shared" si="16"/>
        <v/>
      </c>
      <c r="W227" s="34" t="str">
        <f>IF(P227="","",VLOOKUP(P227,Données!$A$2:$C$16,3,FALSE))</f>
        <v/>
      </c>
      <c r="X227" s="19" t="str">
        <f>IF(N227="","",IF(P227="","",IF(W227="","",W227*N227)))</f>
        <v/>
      </c>
      <c r="Y227" s="108"/>
      <c r="Z227" s="62" t="str">
        <f t="shared" si="17"/>
        <v/>
      </c>
      <c r="AA227" s="26" t="str">
        <f t="shared" si="18"/>
        <v/>
      </c>
      <c r="AB227" s="105"/>
      <c r="AC227" s="111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9"/>
      <c r="AU227" s="39"/>
      <c r="AV227" s="39"/>
      <c r="AW227" s="39"/>
      <c r="AX227" s="39"/>
      <c r="AY227" s="39"/>
      <c r="AZ227" s="39"/>
      <c r="BA227" s="39"/>
      <c r="BB227" s="39"/>
      <c r="BC227" s="39"/>
      <c r="BD227" s="39"/>
      <c r="BE227" s="39"/>
      <c r="BF227" s="39"/>
      <c r="BG227" s="39"/>
      <c r="BH227" s="39"/>
      <c r="BI227" s="39"/>
      <c r="BJ227" s="39"/>
      <c r="BK227" s="39"/>
      <c r="BL227" s="39"/>
      <c r="BM227" s="39"/>
      <c r="BN227" s="39"/>
      <c r="BO227" s="39"/>
      <c r="BP227" s="39"/>
    </row>
    <row r="228" spans="1:68" x14ac:dyDescent="0.25">
      <c r="A228" s="28" t="str">
        <f t="shared" si="19"/>
        <v/>
      </c>
      <c r="B228" s="91"/>
      <c r="C228" s="92"/>
      <c r="D228" s="93"/>
      <c r="E228" s="92"/>
      <c r="F228" s="113"/>
      <c r="G228" s="121"/>
      <c r="H228" s="126"/>
      <c r="I228" s="129"/>
      <c r="J228" s="94"/>
      <c r="K228" s="95"/>
      <c r="L228" s="17" t="str">
        <f>IF(T228="X","",IF(J228="","",IF(V228=1,"",J228)))</f>
        <v/>
      </c>
      <c r="M228" s="17" t="str">
        <f>IF(T228="X","",IF(K228="","",IF(V228=1,"",K228)))</f>
        <v/>
      </c>
      <c r="N228" s="18" t="str">
        <f>IF(V228=1,"",IF(J228="","",IF(K228="","",K228-J228)))</f>
        <v/>
      </c>
      <c r="O228" s="31" t="str">
        <f t="shared" si="15"/>
        <v/>
      </c>
      <c r="P228" s="102"/>
      <c r="Q228" s="24" t="str">
        <f>IF(P228="","",IF(T228="X","",P228))</f>
        <v/>
      </c>
      <c r="R228" s="18" t="str">
        <f>IF(P228="","",VLOOKUP(P228,Données!$A$2:$B$16,2,FALSE))</f>
        <v/>
      </c>
      <c r="S228" s="24" t="str">
        <f ca="1">IF(T228="X","",IF(V228=1,"",IF(J228&gt;TODAY(),1,"")))</f>
        <v/>
      </c>
      <c r="T228" s="105"/>
      <c r="U228" s="18" t="str">
        <f ca="1">IF(T228="X","",IF(J228="","",IF(V228=1,"",IF(TODAY()&gt;=J228,1,""))))</f>
        <v/>
      </c>
      <c r="V228" s="31" t="str">
        <f t="shared" si="16"/>
        <v/>
      </c>
      <c r="W228" s="34" t="str">
        <f>IF(P228="","",VLOOKUP(P228,Données!$A$2:$C$16,3,FALSE))</f>
        <v/>
      </c>
      <c r="X228" s="19" t="str">
        <f>IF(N228="","",IF(P228="","",IF(W228="","",W228*N228)))</f>
        <v/>
      </c>
      <c r="Y228" s="108"/>
      <c r="Z228" s="62" t="str">
        <f t="shared" si="17"/>
        <v/>
      </c>
      <c r="AA228" s="26" t="str">
        <f t="shared" si="18"/>
        <v/>
      </c>
      <c r="AB228" s="105"/>
      <c r="AC228" s="111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9"/>
      <c r="AU228" s="39"/>
      <c r="AV228" s="39"/>
      <c r="AW228" s="39"/>
      <c r="AX228" s="39"/>
      <c r="AY228" s="39"/>
      <c r="AZ228" s="39"/>
      <c r="BA228" s="39"/>
      <c r="BB228" s="39"/>
      <c r="BC228" s="39"/>
      <c r="BD228" s="39"/>
      <c r="BE228" s="39"/>
      <c r="BF228" s="39"/>
      <c r="BG228" s="39"/>
      <c r="BH228" s="39"/>
      <c r="BI228" s="39"/>
      <c r="BJ228" s="39"/>
      <c r="BK228" s="39"/>
      <c r="BL228" s="39"/>
      <c r="BM228" s="39"/>
      <c r="BN228" s="39"/>
      <c r="BO228" s="39"/>
      <c r="BP228" s="39"/>
    </row>
    <row r="229" spans="1:68" x14ac:dyDescent="0.25">
      <c r="A229" s="28" t="str">
        <f t="shared" si="19"/>
        <v/>
      </c>
      <c r="B229" s="91"/>
      <c r="C229" s="92"/>
      <c r="D229" s="93"/>
      <c r="E229" s="92"/>
      <c r="F229" s="113"/>
      <c r="G229" s="121"/>
      <c r="H229" s="126"/>
      <c r="I229" s="129"/>
      <c r="J229" s="94"/>
      <c r="K229" s="95"/>
      <c r="L229" s="17" t="str">
        <f>IF(T229="X","",IF(J229="","",IF(V229=1,"",J229)))</f>
        <v/>
      </c>
      <c r="M229" s="17" t="str">
        <f>IF(T229="X","",IF(K229="","",IF(V229=1,"",K229)))</f>
        <v/>
      </c>
      <c r="N229" s="18" t="str">
        <f>IF(V229=1,"",IF(J229="","",IF(K229="","",K229-J229)))</f>
        <v/>
      </c>
      <c r="O229" s="31" t="str">
        <f t="shared" si="15"/>
        <v/>
      </c>
      <c r="P229" s="102"/>
      <c r="Q229" s="24" t="str">
        <f>IF(P229="","",IF(T229="X","",P229))</f>
        <v/>
      </c>
      <c r="R229" s="18" t="str">
        <f>IF(P229="","",VLOOKUP(P229,Données!$A$2:$B$16,2,FALSE))</f>
        <v/>
      </c>
      <c r="S229" s="24" t="str">
        <f ca="1">IF(T229="X","",IF(V229=1,"",IF(J229&gt;TODAY(),1,"")))</f>
        <v/>
      </c>
      <c r="T229" s="105"/>
      <c r="U229" s="18" t="str">
        <f ca="1">IF(T229="X","",IF(J229="","",IF(V229=1,"",IF(TODAY()&gt;=J229,1,""))))</f>
        <v/>
      </c>
      <c r="V229" s="31" t="str">
        <f t="shared" si="16"/>
        <v/>
      </c>
      <c r="W229" s="34" t="str">
        <f>IF(P229="","",VLOOKUP(P229,Données!$A$2:$C$16,3,FALSE))</f>
        <v/>
      </c>
      <c r="X229" s="19" t="str">
        <f>IF(N229="","",IF(P229="","",IF(W229="","",W229*N229)))</f>
        <v/>
      </c>
      <c r="Y229" s="108"/>
      <c r="Z229" s="62" t="str">
        <f t="shared" si="17"/>
        <v/>
      </c>
      <c r="AA229" s="26" t="str">
        <f t="shared" si="18"/>
        <v/>
      </c>
      <c r="AB229" s="105"/>
      <c r="AC229" s="111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9"/>
      <c r="AU229" s="39"/>
      <c r="AV229" s="39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</row>
    <row r="230" spans="1:68" x14ac:dyDescent="0.25">
      <c r="A230" s="28" t="str">
        <f t="shared" si="19"/>
        <v/>
      </c>
      <c r="B230" s="91"/>
      <c r="C230" s="92"/>
      <c r="D230" s="93"/>
      <c r="E230" s="92"/>
      <c r="F230" s="113"/>
      <c r="G230" s="121"/>
      <c r="H230" s="126"/>
      <c r="I230" s="129"/>
      <c r="J230" s="94"/>
      <c r="K230" s="95"/>
      <c r="L230" s="17" t="str">
        <f>IF(T230="X","",IF(J230="","",IF(V230=1,"",J230)))</f>
        <v/>
      </c>
      <c r="M230" s="17" t="str">
        <f>IF(T230="X","",IF(K230="","",IF(V230=1,"",K230)))</f>
        <v/>
      </c>
      <c r="N230" s="18" t="str">
        <f>IF(V230=1,"",IF(J230="","",IF(K230="","",K230-J230)))</f>
        <v/>
      </c>
      <c r="O230" s="31" t="str">
        <f t="shared" si="15"/>
        <v/>
      </c>
      <c r="P230" s="102"/>
      <c r="Q230" s="24" t="str">
        <f>IF(P230="","",IF(T230="X","",P230))</f>
        <v/>
      </c>
      <c r="R230" s="18" t="str">
        <f>IF(P230="","",VLOOKUP(P230,Données!$A$2:$B$16,2,FALSE))</f>
        <v/>
      </c>
      <c r="S230" s="24" t="str">
        <f ca="1">IF(T230="X","",IF(V230=1,"",IF(J230&gt;TODAY(),1,"")))</f>
        <v/>
      </c>
      <c r="T230" s="105"/>
      <c r="U230" s="18" t="str">
        <f ca="1">IF(T230="X","",IF(J230="","",IF(V230=1,"",IF(TODAY()&gt;=J230,1,""))))</f>
        <v/>
      </c>
      <c r="V230" s="31" t="str">
        <f t="shared" si="16"/>
        <v/>
      </c>
      <c r="W230" s="34" t="str">
        <f>IF(P230="","",VLOOKUP(P230,Données!$A$2:$C$16,3,FALSE))</f>
        <v/>
      </c>
      <c r="X230" s="19" t="str">
        <f>IF(N230="","",IF(P230="","",IF(W230="","",W230*N230)))</f>
        <v/>
      </c>
      <c r="Y230" s="108"/>
      <c r="Z230" s="62" t="str">
        <f t="shared" si="17"/>
        <v/>
      </c>
      <c r="AA230" s="26" t="str">
        <f t="shared" si="18"/>
        <v/>
      </c>
      <c r="AB230" s="105"/>
      <c r="AC230" s="111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9"/>
      <c r="BC230" s="39"/>
      <c r="BD230" s="39"/>
      <c r="BE230" s="39"/>
      <c r="BF230" s="39"/>
      <c r="BG230" s="39"/>
      <c r="BH230" s="39"/>
      <c r="BI230" s="39"/>
      <c r="BJ230" s="39"/>
      <c r="BK230" s="39"/>
      <c r="BL230" s="39"/>
      <c r="BM230" s="39"/>
      <c r="BN230" s="39"/>
      <c r="BO230" s="39"/>
      <c r="BP230" s="39"/>
    </row>
    <row r="231" spans="1:68" x14ac:dyDescent="0.25">
      <c r="A231" s="28" t="str">
        <f t="shared" si="19"/>
        <v/>
      </c>
      <c r="B231" s="91"/>
      <c r="C231" s="92"/>
      <c r="D231" s="93"/>
      <c r="E231" s="92"/>
      <c r="F231" s="113"/>
      <c r="G231" s="121"/>
      <c r="H231" s="126"/>
      <c r="I231" s="129"/>
      <c r="J231" s="94"/>
      <c r="K231" s="95"/>
      <c r="L231" s="17" t="str">
        <f>IF(T231="X","",IF(J231="","",IF(V231=1,"",J231)))</f>
        <v/>
      </c>
      <c r="M231" s="17" t="str">
        <f>IF(T231="X","",IF(K231="","",IF(V231=1,"",K231)))</f>
        <v/>
      </c>
      <c r="N231" s="18" t="str">
        <f>IF(V231=1,"",IF(J231="","",IF(K231="","",K231-J231)))</f>
        <v/>
      </c>
      <c r="O231" s="31" t="str">
        <f t="shared" si="15"/>
        <v/>
      </c>
      <c r="P231" s="102"/>
      <c r="Q231" s="24" t="str">
        <f>IF(P231="","",IF(T231="X","",P231))</f>
        <v/>
      </c>
      <c r="R231" s="18" t="str">
        <f>IF(P231="","",VLOOKUP(P231,Données!$A$2:$B$16,2,FALSE))</f>
        <v/>
      </c>
      <c r="S231" s="24" t="str">
        <f ca="1">IF(T231="X","",IF(V231=1,"",IF(J231&gt;TODAY(),1,"")))</f>
        <v/>
      </c>
      <c r="T231" s="105"/>
      <c r="U231" s="18" t="str">
        <f ca="1">IF(T231="X","",IF(J231="","",IF(V231=1,"",IF(TODAY()&gt;=J231,1,""))))</f>
        <v/>
      </c>
      <c r="V231" s="31" t="str">
        <f t="shared" si="16"/>
        <v/>
      </c>
      <c r="W231" s="34" t="str">
        <f>IF(P231="","",VLOOKUP(P231,Données!$A$2:$C$16,3,FALSE))</f>
        <v/>
      </c>
      <c r="X231" s="19" t="str">
        <f>IF(N231="","",IF(P231="","",IF(W231="","",W231*N231)))</f>
        <v/>
      </c>
      <c r="Y231" s="108"/>
      <c r="Z231" s="62" t="str">
        <f t="shared" si="17"/>
        <v/>
      </c>
      <c r="AA231" s="26" t="str">
        <f t="shared" si="18"/>
        <v/>
      </c>
      <c r="AB231" s="105"/>
      <c r="AC231" s="111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  <c r="BM231" s="39"/>
      <c r="BN231" s="39"/>
      <c r="BO231" s="39"/>
      <c r="BP231" s="39"/>
    </row>
    <row r="232" spans="1:68" x14ac:dyDescent="0.25">
      <c r="A232" s="28" t="str">
        <f t="shared" si="19"/>
        <v/>
      </c>
      <c r="B232" s="91"/>
      <c r="C232" s="92"/>
      <c r="D232" s="93"/>
      <c r="E232" s="92"/>
      <c r="F232" s="113"/>
      <c r="G232" s="121"/>
      <c r="H232" s="126"/>
      <c r="I232" s="129"/>
      <c r="J232" s="94"/>
      <c r="K232" s="95"/>
      <c r="L232" s="17" t="str">
        <f>IF(T232="X","",IF(J232="","",IF(V232=1,"",J232)))</f>
        <v/>
      </c>
      <c r="M232" s="17" t="str">
        <f>IF(T232="X","",IF(K232="","",IF(V232=1,"",K232)))</f>
        <v/>
      </c>
      <c r="N232" s="18" t="str">
        <f>IF(V232=1,"",IF(J232="","",IF(K232="","",K232-J232)))</f>
        <v/>
      </c>
      <c r="O232" s="31" t="str">
        <f t="shared" si="15"/>
        <v/>
      </c>
      <c r="P232" s="102"/>
      <c r="Q232" s="24" t="str">
        <f>IF(P232="","",IF(T232="X","",P232))</f>
        <v/>
      </c>
      <c r="R232" s="18" t="str">
        <f>IF(P232="","",VLOOKUP(P232,Données!$A$2:$B$16,2,FALSE))</f>
        <v/>
      </c>
      <c r="S232" s="24" t="str">
        <f ca="1">IF(T232="X","",IF(V232=1,"",IF(J232&gt;TODAY(),1,"")))</f>
        <v/>
      </c>
      <c r="T232" s="105"/>
      <c r="U232" s="18" t="str">
        <f ca="1">IF(T232="X","",IF(J232="","",IF(V232=1,"",IF(TODAY()&gt;=J232,1,""))))</f>
        <v/>
      </c>
      <c r="V232" s="31" t="str">
        <f t="shared" si="16"/>
        <v/>
      </c>
      <c r="W232" s="34" t="str">
        <f>IF(P232="","",VLOOKUP(P232,Données!$A$2:$C$16,3,FALSE))</f>
        <v/>
      </c>
      <c r="X232" s="19" t="str">
        <f>IF(N232="","",IF(P232="","",IF(W232="","",W232*N232)))</f>
        <v/>
      </c>
      <c r="Y232" s="108"/>
      <c r="Z232" s="62" t="str">
        <f t="shared" si="17"/>
        <v/>
      </c>
      <c r="AA232" s="26" t="str">
        <f t="shared" si="18"/>
        <v/>
      </c>
      <c r="AB232" s="105"/>
      <c r="AC232" s="111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9"/>
      <c r="AU232" s="39"/>
      <c r="AV232" s="39"/>
      <c r="AW232" s="39"/>
      <c r="AX232" s="39"/>
      <c r="AY232" s="39"/>
      <c r="AZ232" s="39"/>
      <c r="BA232" s="39"/>
      <c r="BB232" s="39"/>
      <c r="BC232" s="39"/>
      <c r="BD232" s="39"/>
      <c r="BE232" s="39"/>
      <c r="BF232" s="39"/>
      <c r="BG232" s="39"/>
      <c r="BH232" s="39"/>
      <c r="BI232" s="39"/>
      <c r="BJ232" s="39"/>
      <c r="BK232" s="39"/>
      <c r="BL232" s="39"/>
      <c r="BM232" s="39"/>
      <c r="BN232" s="39"/>
      <c r="BO232" s="39"/>
      <c r="BP232" s="39"/>
    </row>
    <row r="233" spans="1:68" x14ac:dyDescent="0.25">
      <c r="A233" s="28" t="str">
        <f t="shared" si="19"/>
        <v/>
      </c>
      <c r="B233" s="91"/>
      <c r="C233" s="92"/>
      <c r="D233" s="93"/>
      <c r="E233" s="92"/>
      <c r="F233" s="113"/>
      <c r="G233" s="121"/>
      <c r="H233" s="126"/>
      <c r="I233" s="129"/>
      <c r="J233" s="94"/>
      <c r="K233" s="95"/>
      <c r="L233" s="17" t="str">
        <f>IF(T233="X","",IF(J233="","",IF(V233=1,"",J233)))</f>
        <v/>
      </c>
      <c r="M233" s="17" t="str">
        <f>IF(T233="X","",IF(K233="","",IF(V233=1,"",K233)))</f>
        <v/>
      </c>
      <c r="N233" s="18" t="str">
        <f>IF(V233=1,"",IF(J233="","",IF(K233="","",K233-J233)))</f>
        <v/>
      </c>
      <c r="O233" s="31" t="str">
        <f t="shared" si="15"/>
        <v/>
      </c>
      <c r="P233" s="102"/>
      <c r="Q233" s="24" t="str">
        <f>IF(P233="","",IF(T233="X","",P233))</f>
        <v/>
      </c>
      <c r="R233" s="18" t="str">
        <f>IF(P233="","",VLOOKUP(P233,Données!$A$2:$B$16,2,FALSE))</f>
        <v/>
      </c>
      <c r="S233" s="24" t="str">
        <f ca="1">IF(T233="X","",IF(V233=1,"",IF(J233&gt;TODAY(),1,"")))</f>
        <v/>
      </c>
      <c r="T233" s="105"/>
      <c r="U233" s="18" t="str">
        <f ca="1">IF(T233="X","",IF(J233="","",IF(V233=1,"",IF(TODAY()&gt;=J233,1,""))))</f>
        <v/>
      </c>
      <c r="V233" s="31" t="str">
        <f t="shared" si="16"/>
        <v/>
      </c>
      <c r="W233" s="34" t="str">
        <f>IF(P233="","",VLOOKUP(P233,Données!$A$2:$C$16,3,FALSE))</f>
        <v/>
      </c>
      <c r="X233" s="19" t="str">
        <f>IF(N233="","",IF(P233="","",IF(W233="","",W233*N233)))</f>
        <v/>
      </c>
      <c r="Y233" s="108"/>
      <c r="Z233" s="62" t="str">
        <f t="shared" si="17"/>
        <v/>
      </c>
      <c r="AA233" s="26" t="str">
        <f t="shared" si="18"/>
        <v/>
      </c>
      <c r="AB233" s="105"/>
      <c r="AC233" s="111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  <c r="BM233" s="39"/>
      <c r="BN233" s="39"/>
      <c r="BO233" s="39"/>
      <c r="BP233" s="39"/>
    </row>
    <row r="234" spans="1:68" x14ac:dyDescent="0.25">
      <c r="A234" s="28" t="str">
        <f t="shared" si="19"/>
        <v/>
      </c>
      <c r="B234" s="91"/>
      <c r="C234" s="92"/>
      <c r="D234" s="93"/>
      <c r="E234" s="92"/>
      <c r="F234" s="113"/>
      <c r="G234" s="121"/>
      <c r="H234" s="126"/>
      <c r="I234" s="129"/>
      <c r="J234" s="94"/>
      <c r="K234" s="95"/>
      <c r="L234" s="17" t="str">
        <f>IF(T234="X","",IF(J234="","",IF(V234=1,"",J234)))</f>
        <v/>
      </c>
      <c r="M234" s="17" t="str">
        <f>IF(T234="X","",IF(K234="","",IF(V234=1,"",K234)))</f>
        <v/>
      </c>
      <c r="N234" s="18" t="str">
        <f>IF(V234=1,"",IF(J234="","",IF(K234="","",K234-J234)))</f>
        <v/>
      </c>
      <c r="O234" s="31" t="str">
        <f t="shared" si="15"/>
        <v/>
      </c>
      <c r="P234" s="102"/>
      <c r="Q234" s="24" t="str">
        <f>IF(P234="","",IF(T234="X","",P234))</f>
        <v/>
      </c>
      <c r="R234" s="18" t="str">
        <f>IF(P234="","",VLOOKUP(P234,Données!$A$2:$B$16,2,FALSE))</f>
        <v/>
      </c>
      <c r="S234" s="24" t="str">
        <f ca="1">IF(T234="X","",IF(V234=1,"",IF(J234&gt;TODAY(),1,"")))</f>
        <v/>
      </c>
      <c r="T234" s="105"/>
      <c r="U234" s="18" t="str">
        <f ca="1">IF(T234="X","",IF(J234="","",IF(V234=1,"",IF(TODAY()&gt;=J234,1,""))))</f>
        <v/>
      </c>
      <c r="V234" s="31" t="str">
        <f t="shared" si="16"/>
        <v/>
      </c>
      <c r="W234" s="34" t="str">
        <f>IF(P234="","",VLOOKUP(P234,Données!$A$2:$C$16,3,FALSE))</f>
        <v/>
      </c>
      <c r="X234" s="19" t="str">
        <f>IF(N234="","",IF(P234="","",IF(W234="","",W234*N234)))</f>
        <v/>
      </c>
      <c r="Y234" s="108"/>
      <c r="Z234" s="62" t="str">
        <f t="shared" si="17"/>
        <v/>
      </c>
      <c r="AA234" s="26" t="str">
        <f t="shared" si="18"/>
        <v/>
      </c>
      <c r="AB234" s="105"/>
      <c r="AC234" s="111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9"/>
      <c r="AU234" s="39"/>
      <c r="AV234" s="39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9"/>
      <c r="BJ234" s="39"/>
      <c r="BK234" s="39"/>
      <c r="BL234" s="39"/>
      <c r="BM234" s="39"/>
      <c r="BN234" s="39"/>
      <c r="BO234" s="39"/>
      <c r="BP234" s="39"/>
    </row>
    <row r="235" spans="1:68" x14ac:dyDescent="0.25">
      <c r="A235" s="28" t="str">
        <f t="shared" si="19"/>
        <v/>
      </c>
      <c r="B235" s="91"/>
      <c r="C235" s="92"/>
      <c r="D235" s="93"/>
      <c r="E235" s="92"/>
      <c r="F235" s="113"/>
      <c r="G235" s="121"/>
      <c r="H235" s="126"/>
      <c r="I235" s="129"/>
      <c r="J235" s="94"/>
      <c r="K235" s="95"/>
      <c r="L235" s="17" t="str">
        <f>IF(T235="X","",IF(J235="","",IF(V235=1,"",J235)))</f>
        <v/>
      </c>
      <c r="M235" s="17" t="str">
        <f>IF(T235="X","",IF(K235="","",IF(V235=1,"",K235)))</f>
        <v/>
      </c>
      <c r="N235" s="18" t="str">
        <f>IF(V235=1,"",IF(J235="","",IF(K235="","",K235-J235)))</f>
        <v/>
      </c>
      <c r="O235" s="31" t="str">
        <f t="shared" si="15"/>
        <v/>
      </c>
      <c r="P235" s="102"/>
      <c r="Q235" s="24" t="str">
        <f>IF(P235="","",IF(T235="X","",P235))</f>
        <v/>
      </c>
      <c r="R235" s="18" t="str">
        <f>IF(P235="","",VLOOKUP(P235,Données!$A$2:$B$16,2,FALSE))</f>
        <v/>
      </c>
      <c r="S235" s="24" t="str">
        <f ca="1">IF(T235="X","",IF(V235=1,"",IF(J235&gt;TODAY(),1,"")))</f>
        <v/>
      </c>
      <c r="T235" s="105"/>
      <c r="U235" s="18" t="str">
        <f ca="1">IF(T235="X","",IF(J235="","",IF(V235=1,"",IF(TODAY()&gt;=J235,1,""))))</f>
        <v/>
      </c>
      <c r="V235" s="31" t="str">
        <f t="shared" si="16"/>
        <v/>
      </c>
      <c r="W235" s="34" t="str">
        <f>IF(P235="","",VLOOKUP(P235,Données!$A$2:$C$16,3,FALSE))</f>
        <v/>
      </c>
      <c r="X235" s="19" t="str">
        <f>IF(N235="","",IF(P235="","",IF(W235="","",W235*N235)))</f>
        <v/>
      </c>
      <c r="Y235" s="108"/>
      <c r="Z235" s="62" t="str">
        <f t="shared" si="17"/>
        <v/>
      </c>
      <c r="AA235" s="26" t="str">
        <f t="shared" si="18"/>
        <v/>
      </c>
      <c r="AB235" s="105"/>
      <c r="AC235" s="111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9"/>
      <c r="BJ235" s="39"/>
      <c r="BK235" s="39"/>
      <c r="BL235" s="39"/>
      <c r="BM235" s="39"/>
      <c r="BN235" s="39"/>
      <c r="BO235" s="39"/>
      <c r="BP235" s="39"/>
    </row>
    <row r="236" spans="1:68" x14ac:dyDescent="0.25">
      <c r="A236" s="28" t="str">
        <f t="shared" si="19"/>
        <v/>
      </c>
      <c r="B236" s="91"/>
      <c r="C236" s="92"/>
      <c r="D236" s="93"/>
      <c r="E236" s="92"/>
      <c r="F236" s="113"/>
      <c r="G236" s="121"/>
      <c r="H236" s="126"/>
      <c r="I236" s="129"/>
      <c r="J236" s="94"/>
      <c r="K236" s="95"/>
      <c r="L236" s="17" t="str">
        <f>IF(T236="X","",IF(J236="","",IF(V236=1,"",J236)))</f>
        <v/>
      </c>
      <c r="M236" s="17" t="str">
        <f>IF(T236="X","",IF(K236="","",IF(V236=1,"",K236)))</f>
        <v/>
      </c>
      <c r="N236" s="18" t="str">
        <f>IF(V236=1,"",IF(J236="","",IF(K236="","",K236-J236)))</f>
        <v/>
      </c>
      <c r="O236" s="31" t="str">
        <f t="shared" si="15"/>
        <v/>
      </c>
      <c r="P236" s="102"/>
      <c r="Q236" s="24" t="str">
        <f>IF(P236="","",IF(T236="X","",P236))</f>
        <v/>
      </c>
      <c r="R236" s="18" t="str">
        <f>IF(P236="","",VLOOKUP(P236,Données!$A$2:$B$16,2,FALSE))</f>
        <v/>
      </c>
      <c r="S236" s="24" t="str">
        <f ca="1">IF(T236="X","",IF(V236=1,"",IF(J236&gt;TODAY(),1,"")))</f>
        <v/>
      </c>
      <c r="T236" s="105"/>
      <c r="U236" s="18" t="str">
        <f ca="1">IF(T236="X","",IF(J236="","",IF(V236=1,"",IF(TODAY()&gt;=J236,1,""))))</f>
        <v/>
      </c>
      <c r="V236" s="31" t="str">
        <f t="shared" si="16"/>
        <v/>
      </c>
      <c r="W236" s="34" t="str">
        <f>IF(P236="","",VLOOKUP(P236,Données!$A$2:$C$16,3,FALSE))</f>
        <v/>
      </c>
      <c r="X236" s="19" t="str">
        <f>IF(N236="","",IF(P236="","",IF(W236="","",W236*N236)))</f>
        <v/>
      </c>
      <c r="Y236" s="108"/>
      <c r="Z236" s="62" t="str">
        <f t="shared" si="17"/>
        <v/>
      </c>
      <c r="AA236" s="26" t="str">
        <f t="shared" si="18"/>
        <v/>
      </c>
      <c r="AB236" s="105"/>
      <c r="AC236" s="111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  <c r="BM236" s="39"/>
      <c r="BN236" s="39"/>
      <c r="BO236" s="39"/>
      <c r="BP236" s="39"/>
    </row>
    <row r="237" spans="1:68" x14ac:dyDescent="0.25">
      <c r="A237" s="28" t="str">
        <f t="shared" si="19"/>
        <v/>
      </c>
      <c r="B237" s="91"/>
      <c r="C237" s="92"/>
      <c r="D237" s="93"/>
      <c r="E237" s="92"/>
      <c r="F237" s="113"/>
      <c r="G237" s="121"/>
      <c r="H237" s="126"/>
      <c r="I237" s="129"/>
      <c r="J237" s="94"/>
      <c r="K237" s="95"/>
      <c r="L237" s="17" t="str">
        <f>IF(T237="X","",IF(J237="","",IF(V237=1,"",J237)))</f>
        <v/>
      </c>
      <c r="M237" s="17" t="str">
        <f>IF(T237="X","",IF(K237="","",IF(V237=1,"",K237)))</f>
        <v/>
      </c>
      <c r="N237" s="18" t="str">
        <f>IF(V237=1,"",IF(J237="","",IF(K237="","",K237-J237)))</f>
        <v/>
      </c>
      <c r="O237" s="31" t="str">
        <f t="shared" si="15"/>
        <v/>
      </c>
      <c r="P237" s="102"/>
      <c r="Q237" s="24" t="str">
        <f>IF(P237="","",IF(T237="X","",P237))</f>
        <v/>
      </c>
      <c r="R237" s="18" t="str">
        <f>IF(P237="","",VLOOKUP(P237,Données!$A$2:$B$16,2,FALSE))</f>
        <v/>
      </c>
      <c r="S237" s="24" t="str">
        <f ca="1">IF(T237="X","",IF(V237=1,"",IF(J237&gt;TODAY(),1,"")))</f>
        <v/>
      </c>
      <c r="T237" s="105"/>
      <c r="U237" s="18" t="str">
        <f ca="1">IF(T237="X","",IF(J237="","",IF(V237=1,"",IF(TODAY()&gt;=J237,1,""))))</f>
        <v/>
      </c>
      <c r="V237" s="31" t="str">
        <f t="shared" si="16"/>
        <v/>
      </c>
      <c r="W237" s="34" t="str">
        <f>IF(P237="","",VLOOKUP(P237,Données!$A$2:$C$16,3,FALSE))</f>
        <v/>
      </c>
      <c r="X237" s="19" t="str">
        <f>IF(N237="","",IF(P237="","",IF(W237="","",W237*N237)))</f>
        <v/>
      </c>
      <c r="Y237" s="108"/>
      <c r="Z237" s="62" t="str">
        <f t="shared" si="17"/>
        <v/>
      </c>
      <c r="AA237" s="26" t="str">
        <f t="shared" si="18"/>
        <v/>
      </c>
      <c r="AB237" s="105"/>
      <c r="AC237" s="111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9"/>
      <c r="AU237" s="39"/>
      <c r="AV237" s="39"/>
      <c r="AW237" s="39"/>
      <c r="AX237" s="39"/>
      <c r="AY237" s="39"/>
      <c r="AZ237" s="39"/>
      <c r="BA237" s="39"/>
      <c r="BB237" s="39"/>
      <c r="BC237" s="39"/>
      <c r="BD237" s="39"/>
      <c r="BE237" s="39"/>
      <c r="BF237" s="39"/>
      <c r="BG237" s="39"/>
      <c r="BH237" s="39"/>
      <c r="BI237" s="39"/>
      <c r="BJ237" s="39"/>
      <c r="BK237" s="39"/>
      <c r="BL237" s="39"/>
      <c r="BM237" s="39"/>
      <c r="BN237" s="39"/>
      <c r="BO237" s="39"/>
      <c r="BP237" s="39"/>
    </row>
    <row r="238" spans="1:68" x14ac:dyDescent="0.25">
      <c r="A238" s="28" t="str">
        <f t="shared" si="19"/>
        <v/>
      </c>
      <c r="B238" s="91"/>
      <c r="C238" s="92"/>
      <c r="D238" s="93"/>
      <c r="E238" s="92"/>
      <c r="F238" s="113"/>
      <c r="G238" s="121"/>
      <c r="H238" s="126"/>
      <c r="I238" s="129"/>
      <c r="J238" s="94"/>
      <c r="K238" s="95"/>
      <c r="L238" s="17" t="str">
        <f>IF(T238="X","",IF(J238="","",IF(V238=1,"",J238)))</f>
        <v/>
      </c>
      <c r="M238" s="17" t="str">
        <f>IF(T238="X","",IF(K238="","",IF(V238=1,"",K238)))</f>
        <v/>
      </c>
      <c r="N238" s="18" t="str">
        <f>IF(V238=1,"",IF(J238="","",IF(K238="","",K238-J238)))</f>
        <v/>
      </c>
      <c r="O238" s="31" t="str">
        <f t="shared" si="15"/>
        <v/>
      </c>
      <c r="P238" s="102"/>
      <c r="Q238" s="24" t="str">
        <f>IF(P238="","",IF(T238="X","",P238))</f>
        <v/>
      </c>
      <c r="R238" s="18" t="str">
        <f>IF(P238="","",VLOOKUP(P238,Données!$A$2:$B$16,2,FALSE))</f>
        <v/>
      </c>
      <c r="S238" s="24" t="str">
        <f ca="1">IF(T238="X","",IF(V238=1,"",IF(J238&gt;TODAY(),1,"")))</f>
        <v/>
      </c>
      <c r="T238" s="105"/>
      <c r="U238" s="18" t="str">
        <f ca="1">IF(T238="X","",IF(J238="","",IF(V238=1,"",IF(TODAY()&gt;=J238,1,""))))</f>
        <v/>
      </c>
      <c r="V238" s="31" t="str">
        <f t="shared" si="16"/>
        <v/>
      </c>
      <c r="W238" s="34" t="str">
        <f>IF(P238="","",VLOOKUP(P238,Données!$A$2:$C$16,3,FALSE))</f>
        <v/>
      </c>
      <c r="X238" s="19" t="str">
        <f>IF(N238="","",IF(P238="","",IF(W238="","",W238*N238)))</f>
        <v/>
      </c>
      <c r="Y238" s="108"/>
      <c r="Z238" s="62" t="str">
        <f t="shared" si="17"/>
        <v/>
      </c>
      <c r="AA238" s="26" t="str">
        <f t="shared" si="18"/>
        <v/>
      </c>
      <c r="AB238" s="105"/>
      <c r="AC238" s="111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9"/>
      <c r="AU238" s="39"/>
      <c r="AV238" s="39"/>
      <c r="AW238" s="39"/>
      <c r="AX238" s="39"/>
      <c r="AY238" s="39"/>
      <c r="AZ238" s="39"/>
      <c r="BA238" s="39"/>
      <c r="BB238" s="39"/>
      <c r="BC238" s="39"/>
      <c r="BD238" s="39"/>
      <c r="BE238" s="39"/>
      <c r="BF238" s="39"/>
      <c r="BG238" s="39"/>
      <c r="BH238" s="39"/>
      <c r="BI238" s="39"/>
      <c r="BJ238" s="39"/>
      <c r="BK238" s="39"/>
      <c r="BL238" s="39"/>
      <c r="BM238" s="39"/>
      <c r="BN238" s="39"/>
      <c r="BO238" s="39"/>
      <c r="BP238" s="39"/>
    </row>
    <row r="239" spans="1:68" x14ac:dyDescent="0.25">
      <c r="A239" s="28" t="str">
        <f t="shared" si="19"/>
        <v/>
      </c>
      <c r="B239" s="91"/>
      <c r="C239" s="92"/>
      <c r="D239" s="93"/>
      <c r="E239" s="92"/>
      <c r="F239" s="113"/>
      <c r="G239" s="121"/>
      <c r="H239" s="126"/>
      <c r="I239" s="129"/>
      <c r="J239" s="94"/>
      <c r="K239" s="95"/>
      <c r="L239" s="17" t="str">
        <f>IF(T239="X","",IF(J239="","",IF(V239=1,"",J239)))</f>
        <v/>
      </c>
      <c r="M239" s="17" t="str">
        <f>IF(T239="X","",IF(K239="","",IF(V239=1,"",K239)))</f>
        <v/>
      </c>
      <c r="N239" s="18" t="str">
        <f>IF(V239=1,"",IF(J239="","",IF(K239="","",K239-J239)))</f>
        <v/>
      </c>
      <c r="O239" s="31" t="str">
        <f t="shared" si="15"/>
        <v/>
      </c>
      <c r="P239" s="102"/>
      <c r="Q239" s="24" t="str">
        <f>IF(P239="","",IF(T239="X","",P239))</f>
        <v/>
      </c>
      <c r="R239" s="18" t="str">
        <f>IF(P239="","",VLOOKUP(P239,Données!$A$2:$B$16,2,FALSE))</f>
        <v/>
      </c>
      <c r="S239" s="24" t="str">
        <f ca="1">IF(T239="X","",IF(V239=1,"",IF(J239&gt;TODAY(),1,"")))</f>
        <v/>
      </c>
      <c r="T239" s="105"/>
      <c r="U239" s="18" t="str">
        <f ca="1">IF(T239="X","",IF(J239="","",IF(V239=1,"",IF(TODAY()&gt;=J239,1,""))))</f>
        <v/>
      </c>
      <c r="V239" s="31" t="str">
        <f t="shared" si="16"/>
        <v/>
      </c>
      <c r="W239" s="34" t="str">
        <f>IF(P239="","",VLOOKUP(P239,Données!$A$2:$C$16,3,FALSE))</f>
        <v/>
      </c>
      <c r="X239" s="19" t="str">
        <f>IF(N239="","",IF(P239="","",IF(W239="","",W239*N239)))</f>
        <v/>
      </c>
      <c r="Y239" s="108"/>
      <c r="Z239" s="62" t="str">
        <f t="shared" si="17"/>
        <v/>
      </c>
      <c r="AA239" s="26" t="str">
        <f t="shared" si="18"/>
        <v/>
      </c>
      <c r="AB239" s="105"/>
      <c r="AC239" s="111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</row>
    <row r="240" spans="1:68" x14ac:dyDescent="0.25">
      <c r="A240" s="28" t="str">
        <f t="shared" si="19"/>
        <v/>
      </c>
      <c r="B240" s="91"/>
      <c r="C240" s="92"/>
      <c r="D240" s="93"/>
      <c r="E240" s="92"/>
      <c r="F240" s="113"/>
      <c r="G240" s="121"/>
      <c r="H240" s="126"/>
      <c r="I240" s="129"/>
      <c r="J240" s="94"/>
      <c r="K240" s="95"/>
      <c r="L240" s="17" t="str">
        <f>IF(T240="X","",IF(J240="","",IF(V240=1,"",J240)))</f>
        <v/>
      </c>
      <c r="M240" s="17" t="str">
        <f>IF(T240="X","",IF(K240="","",IF(V240=1,"",K240)))</f>
        <v/>
      </c>
      <c r="N240" s="18" t="str">
        <f>IF(V240=1,"",IF(J240="","",IF(K240="","",K240-J240)))</f>
        <v/>
      </c>
      <c r="O240" s="31" t="str">
        <f t="shared" si="15"/>
        <v/>
      </c>
      <c r="P240" s="102"/>
      <c r="Q240" s="24" t="str">
        <f>IF(P240="","",IF(T240="X","",P240))</f>
        <v/>
      </c>
      <c r="R240" s="18" t="str">
        <f>IF(P240="","",VLOOKUP(P240,Données!$A$2:$B$16,2,FALSE))</f>
        <v/>
      </c>
      <c r="S240" s="24" t="str">
        <f ca="1">IF(T240="X","",IF(V240=1,"",IF(J240&gt;TODAY(),1,"")))</f>
        <v/>
      </c>
      <c r="T240" s="105"/>
      <c r="U240" s="18" t="str">
        <f ca="1">IF(T240="X","",IF(J240="","",IF(V240=1,"",IF(TODAY()&gt;=J240,1,""))))</f>
        <v/>
      </c>
      <c r="V240" s="31" t="str">
        <f t="shared" si="16"/>
        <v/>
      </c>
      <c r="W240" s="34" t="str">
        <f>IF(P240="","",VLOOKUP(P240,Données!$A$2:$C$16,3,FALSE))</f>
        <v/>
      </c>
      <c r="X240" s="19" t="str">
        <f>IF(N240="","",IF(P240="","",IF(W240="","",W240*N240)))</f>
        <v/>
      </c>
      <c r="Y240" s="108"/>
      <c r="Z240" s="62" t="str">
        <f t="shared" si="17"/>
        <v/>
      </c>
      <c r="AA240" s="26" t="str">
        <f t="shared" si="18"/>
        <v/>
      </c>
      <c r="AB240" s="105"/>
      <c r="AC240" s="111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</row>
    <row r="241" spans="1:68" x14ac:dyDescent="0.25">
      <c r="A241" s="28" t="str">
        <f t="shared" si="19"/>
        <v/>
      </c>
      <c r="B241" s="91"/>
      <c r="C241" s="92"/>
      <c r="D241" s="93"/>
      <c r="E241" s="92"/>
      <c r="F241" s="113"/>
      <c r="G241" s="121"/>
      <c r="H241" s="126"/>
      <c r="I241" s="129"/>
      <c r="J241" s="94"/>
      <c r="K241" s="95"/>
      <c r="L241" s="17" t="str">
        <f>IF(T241="X","",IF(J241="","",IF(V241=1,"",J241)))</f>
        <v/>
      </c>
      <c r="M241" s="17" t="str">
        <f>IF(T241="X","",IF(K241="","",IF(V241=1,"",K241)))</f>
        <v/>
      </c>
      <c r="N241" s="18" t="str">
        <f>IF(V241=1,"",IF(J241="","",IF(K241="","",K241-J241)))</f>
        <v/>
      </c>
      <c r="O241" s="31" t="str">
        <f t="shared" si="15"/>
        <v/>
      </c>
      <c r="P241" s="102"/>
      <c r="Q241" s="24" t="str">
        <f>IF(P241="","",IF(T241="X","",P241))</f>
        <v/>
      </c>
      <c r="R241" s="18" t="str">
        <f>IF(P241="","",VLOOKUP(P241,Données!$A$2:$B$16,2,FALSE))</f>
        <v/>
      </c>
      <c r="S241" s="24" t="str">
        <f ca="1">IF(T241="X","",IF(V241=1,"",IF(J241&gt;TODAY(),1,"")))</f>
        <v/>
      </c>
      <c r="T241" s="105"/>
      <c r="U241" s="18" t="str">
        <f ca="1">IF(T241="X","",IF(J241="","",IF(V241=1,"",IF(TODAY()&gt;=J241,1,""))))</f>
        <v/>
      </c>
      <c r="V241" s="31" t="str">
        <f t="shared" si="16"/>
        <v/>
      </c>
      <c r="W241" s="34" t="str">
        <f>IF(P241="","",VLOOKUP(P241,Données!$A$2:$C$16,3,FALSE))</f>
        <v/>
      </c>
      <c r="X241" s="19" t="str">
        <f>IF(N241="","",IF(P241="","",IF(W241="","",W241*N241)))</f>
        <v/>
      </c>
      <c r="Y241" s="108"/>
      <c r="Z241" s="62" t="str">
        <f t="shared" si="17"/>
        <v/>
      </c>
      <c r="AA241" s="26" t="str">
        <f t="shared" si="18"/>
        <v/>
      </c>
      <c r="AB241" s="105"/>
      <c r="AC241" s="111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</row>
    <row r="242" spans="1:68" x14ac:dyDescent="0.25">
      <c r="A242" s="28" t="str">
        <f t="shared" si="19"/>
        <v/>
      </c>
      <c r="B242" s="91"/>
      <c r="C242" s="92"/>
      <c r="D242" s="93"/>
      <c r="E242" s="92"/>
      <c r="F242" s="113"/>
      <c r="G242" s="121"/>
      <c r="H242" s="126"/>
      <c r="I242" s="129"/>
      <c r="J242" s="94"/>
      <c r="K242" s="95"/>
      <c r="L242" s="17" t="str">
        <f>IF(T242="X","",IF(J242="","",IF(V242=1,"",J242)))</f>
        <v/>
      </c>
      <c r="M242" s="17" t="str">
        <f>IF(T242="X","",IF(K242="","",IF(V242=1,"",K242)))</f>
        <v/>
      </c>
      <c r="N242" s="18" t="str">
        <f>IF(V242=1,"",IF(J242="","",IF(K242="","",K242-J242)))</f>
        <v/>
      </c>
      <c r="O242" s="31" t="str">
        <f t="shared" si="15"/>
        <v/>
      </c>
      <c r="P242" s="102"/>
      <c r="Q242" s="24" t="str">
        <f>IF(P242="","",IF(T242="X","",P242))</f>
        <v/>
      </c>
      <c r="R242" s="18" t="str">
        <f>IF(P242="","",VLOOKUP(P242,Données!$A$2:$B$16,2,FALSE))</f>
        <v/>
      </c>
      <c r="S242" s="24" t="str">
        <f ca="1">IF(T242="X","",IF(V242=1,"",IF(J242&gt;TODAY(),1,"")))</f>
        <v/>
      </c>
      <c r="T242" s="105"/>
      <c r="U242" s="18" t="str">
        <f ca="1">IF(T242="X","",IF(J242="","",IF(V242=1,"",IF(TODAY()&gt;=J242,1,""))))</f>
        <v/>
      </c>
      <c r="V242" s="31" t="str">
        <f t="shared" si="16"/>
        <v/>
      </c>
      <c r="W242" s="34" t="str">
        <f>IF(P242="","",VLOOKUP(P242,Données!$A$2:$C$16,3,FALSE))</f>
        <v/>
      </c>
      <c r="X242" s="19" t="str">
        <f>IF(N242="","",IF(P242="","",IF(W242="","",W242*N242)))</f>
        <v/>
      </c>
      <c r="Y242" s="108"/>
      <c r="Z242" s="62" t="str">
        <f t="shared" si="17"/>
        <v/>
      </c>
      <c r="AA242" s="26" t="str">
        <f t="shared" si="18"/>
        <v/>
      </c>
      <c r="AB242" s="105"/>
      <c r="AC242" s="111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9"/>
      <c r="AU242" s="39"/>
      <c r="AV242" s="39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9"/>
      <c r="BJ242" s="39"/>
      <c r="BK242" s="39"/>
      <c r="BL242" s="39"/>
      <c r="BM242" s="39"/>
      <c r="BN242" s="39"/>
      <c r="BO242" s="39"/>
      <c r="BP242" s="39"/>
    </row>
    <row r="243" spans="1:68" x14ac:dyDescent="0.25">
      <c r="A243" s="28" t="str">
        <f t="shared" si="19"/>
        <v/>
      </c>
      <c r="B243" s="91"/>
      <c r="C243" s="92"/>
      <c r="D243" s="93"/>
      <c r="E243" s="92"/>
      <c r="F243" s="113"/>
      <c r="G243" s="121"/>
      <c r="H243" s="126"/>
      <c r="I243" s="129"/>
      <c r="J243" s="94"/>
      <c r="K243" s="95"/>
      <c r="L243" s="17" t="str">
        <f>IF(T243="X","",IF(J243="","",IF(V243=1,"",J243)))</f>
        <v/>
      </c>
      <c r="M243" s="17" t="str">
        <f>IF(T243="X","",IF(K243="","",IF(V243=1,"",K243)))</f>
        <v/>
      </c>
      <c r="N243" s="18" t="str">
        <f>IF(V243=1,"",IF(J243="","",IF(K243="","",K243-J243)))</f>
        <v/>
      </c>
      <c r="O243" s="31" t="str">
        <f t="shared" si="15"/>
        <v/>
      </c>
      <c r="P243" s="102"/>
      <c r="Q243" s="24" t="str">
        <f>IF(P243="","",IF(T243="X","",P243))</f>
        <v/>
      </c>
      <c r="R243" s="18" t="str">
        <f>IF(P243="","",VLOOKUP(P243,Données!$A$2:$B$16,2,FALSE))</f>
        <v/>
      </c>
      <c r="S243" s="24" t="str">
        <f ca="1">IF(T243="X","",IF(V243=1,"",IF(J243&gt;TODAY(),1,"")))</f>
        <v/>
      </c>
      <c r="T243" s="105"/>
      <c r="U243" s="18" t="str">
        <f ca="1">IF(T243="X","",IF(J243="","",IF(V243=1,"",IF(TODAY()&gt;=J243,1,""))))</f>
        <v/>
      </c>
      <c r="V243" s="31" t="str">
        <f t="shared" si="16"/>
        <v/>
      </c>
      <c r="W243" s="34" t="str">
        <f>IF(P243="","",VLOOKUP(P243,Données!$A$2:$C$16,3,FALSE))</f>
        <v/>
      </c>
      <c r="X243" s="19" t="str">
        <f>IF(N243="","",IF(P243="","",IF(W243="","",W243*N243)))</f>
        <v/>
      </c>
      <c r="Y243" s="108"/>
      <c r="Z243" s="62" t="str">
        <f t="shared" si="17"/>
        <v/>
      </c>
      <c r="AA243" s="26" t="str">
        <f t="shared" si="18"/>
        <v/>
      </c>
      <c r="AB243" s="105"/>
      <c r="AC243" s="111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</row>
    <row r="244" spans="1:68" x14ac:dyDescent="0.25">
      <c r="A244" s="28" t="str">
        <f t="shared" si="19"/>
        <v/>
      </c>
      <c r="B244" s="91"/>
      <c r="C244" s="92"/>
      <c r="D244" s="93"/>
      <c r="E244" s="92"/>
      <c r="F244" s="113"/>
      <c r="G244" s="121"/>
      <c r="H244" s="126"/>
      <c r="I244" s="129"/>
      <c r="J244" s="94"/>
      <c r="K244" s="95"/>
      <c r="L244" s="17" t="str">
        <f>IF(T244="X","",IF(J244="","",IF(V244=1,"",J244)))</f>
        <v/>
      </c>
      <c r="M244" s="17" t="str">
        <f>IF(T244="X","",IF(K244="","",IF(V244=1,"",K244)))</f>
        <v/>
      </c>
      <c r="N244" s="18" t="str">
        <f>IF(V244=1,"",IF(J244="","",IF(K244="","",K244-J244)))</f>
        <v/>
      </c>
      <c r="O244" s="31" t="str">
        <f t="shared" si="15"/>
        <v/>
      </c>
      <c r="P244" s="102"/>
      <c r="Q244" s="24" t="str">
        <f>IF(P244="","",IF(T244="X","",P244))</f>
        <v/>
      </c>
      <c r="R244" s="18" t="str">
        <f>IF(P244="","",VLOOKUP(P244,Données!$A$2:$B$16,2,FALSE))</f>
        <v/>
      </c>
      <c r="S244" s="24" t="str">
        <f ca="1">IF(T244="X","",IF(V244=1,"",IF(J244&gt;TODAY(),1,"")))</f>
        <v/>
      </c>
      <c r="T244" s="105"/>
      <c r="U244" s="18" t="str">
        <f ca="1">IF(T244="X","",IF(J244="","",IF(V244=1,"",IF(TODAY()&gt;=J244,1,""))))</f>
        <v/>
      </c>
      <c r="V244" s="31" t="str">
        <f t="shared" si="16"/>
        <v/>
      </c>
      <c r="W244" s="34" t="str">
        <f>IF(P244="","",VLOOKUP(P244,Données!$A$2:$C$16,3,FALSE))</f>
        <v/>
      </c>
      <c r="X244" s="19" t="str">
        <f>IF(N244="","",IF(P244="","",IF(W244="","",W244*N244)))</f>
        <v/>
      </c>
      <c r="Y244" s="108"/>
      <c r="Z244" s="62" t="str">
        <f t="shared" si="17"/>
        <v/>
      </c>
      <c r="AA244" s="26" t="str">
        <f t="shared" si="18"/>
        <v/>
      </c>
      <c r="AB244" s="105"/>
      <c r="AC244" s="111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  <c r="BM244" s="39"/>
      <c r="BN244" s="39"/>
      <c r="BO244" s="39"/>
      <c r="BP244" s="39"/>
    </row>
    <row r="245" spans="1:68" x14ac:dyDescent="0.25">
      <c r="A245" s="28" t="str">
        <f t="shared" si="19"/>
        <v/>
      </c>
      <c r="B245" s="91"/>
      <c r="C245" s="92"/>
      <c r="D245" s="93"/>
      <c r="E245" s="92"/>
      <c r="F245" s="113"/>
      <c r="G245" s="121"/>
      <c r="H245" s="126"/>
      <c r="I245" s="129"/>
      <c r="J245" s="94"/>
      <c r="K245" s="95"/>
      <c r="L245" s="17" t="str">
        <f>IF(T245="X","",IF(J245="","",IF(V245=1,"",J245)))</f>
        <v/>
      </c>
      <c r="M245" s="17" t="str">
        <f>IF(T245="X","",IF(K245="","",IF(V245=1,"",K245)))</f>
        <v/>
      </c>
      <c r="N245" s="18" t="str">
        <f>IF(V245=1,"",IF(J245="","",IF(K245="","",K245-J245)))</f>
        <v/>
      </c>
      <c r="O245" s="31" t="str">
        <f t="shared" si="15"/>
        <v/>
      </c>
      <c r="P245" s="102"/>
      <c r="Q245" s="24" t="str">
        <f>IF(P245="","",IF(T245="X","",P245))</f>
        <v/>
      </c>
      <c r="R245" s="18" t="str">
        <f>IF(P245="","",VLOOKUP(P245,Données!$A$2:$B$16,2,FALSE))</f>
        <v/>
      </c>
      <c r="S245" s="24" t="str">
        <f ca="1">IF(T245="X","",IF(V245=1,"",IF(J245&gt;TODAY(),1,"")))</f>
        <v/>
      </c>
      <c r="T245" s="105"/>
      <c r="U245" s="18" t="str">
        <f ca="1">IF(T245="X","",IF(J245="","",IF(V245=1,"",IF(TODAY()&gt;=J245,1,""))))</f>
        <v/>
      </c>
      <c r="V245" s="31" t="str">
        <f t="shared" si="16"/>
        <v/>
      </c>
      <c r="W245" s="34" t="str">
        <f>IF(P245="","",VLOOKUP(P245,Données!$A$2:$C$16,3,FALSE))</f>
        <v/>
      </c>
      <c r="X245" s="19" t="str">
        <f>IF(N245="","",IF(P245="","",IF(W245="","",W245*N245)))</f>
        <v/>
      </c>
      <c r="Y245" s="108"/>
      <c r="Z245" s="62" t="str">
        <f t="shared" si="17"/>
        <v/>
      </c>
      <c r="AA245" s="26" t="str">
        <f t="shared" si="18"/>
        <v/>
      </c>
      <c r="AB245" s="105"/>
      <c r="AC245" s="111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</row>
    <row r="246" spans="1:68" x14ac:dyDescent="0.25">
      <c r="A246" s="28" t="str">
        <f t="shared" si="19"/>
        <v/>
      </c>
      <c r="B246" s="91"/>
      <c r="C246" s="92"/>
      <c r="D246" s="93"/>
      <c r="E246" s="92"/>
      <c r="F246" s="113"/>
      <c r="G246" s="121"/>
      <c r="H246" s="126"/>
      <c r="I246" s="129"/>
      <c r="J246" s="94"/>
      <c r="K246" s="95"/>
      <c r="L246" s="17" t="str">
        <f>IF(T246="X","",IF(J246="","",IF(V246=1,"",J246)))</f>
        <v/>
      </c>
      <c r="M246" s="17" t="str">
        <f>IF(T246="X","",IF(K246="","",IF(V246=1,"",K246)))</f>
        <v/>
      </c>
      <c r="N246" s="18" t="str">
        <f>IF(V246=1,"",IF(J246="","",IF(K246="","",K246-J246)))</f>
        <v/>
      </c>
      <c r="O246" s="31" t="str">
        <f t="shared" si="15"/>
        <v/>
      </c>
      <c r="P246" s="102"/>
      <c r="Q246" s="24" t="str">
        <f>IF(P246="","",IF(T246="X","",P246))</f>
        <v/>
      </c>
      <c r="R246" s="18" t="str">
        <f>IF(P246="","",VLOOKUP(P246,Données!$A$2:$B$16,2,FALSE))</f>
        <v/>
      </c>
      <c r="S246" s="24" t="str">
        <f ca="1">IF(T246="X","",IF(V246=1,"",IF(J246&gt;TODAY(),1,"")))</f>
        <v/>
      </c>
      <c r="T246" s="105"/>
      <c r="U246" s="18" t="str">
        <f ca="1">IF(T246="X","",IF(J246="","",IF(V246=1,"",IF(TODAY()&gt;=J246,1,""))))</f>
        <v/>
      </c>
      <c r="V246" s="31" t="str">
        <f t="shared" si="16"/>
        <v/>
      </c>
      <c r="W246" s="34" t="str">
        <f>IF(P246="","",VLOOKUP(P246,Données!$A$2:$C$16,3,FALSE))</f>
        <v/>
      </c>
      <c r="X246" s="19" t="str">
        <f>IF(N246="","",IF(P246="","",IF(W246="","",W246*N246)))</f>
        <v/>
      </c>
      <c r="Y246" s="108"/>
      <c r="Z246" s="62" t="str">
        <f t="shared" si="17"/>
        <v/>
      </c>
      <c r="AA246" s="26" t="str">
        <f t="shared" si="18"/>
        <v/>
      </c>
      <c r="AB246" s="105"/>
      <c r="AC246" s="111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</row>
    <row r="247" spans="1:68" x14ac:dyDescent="0.25">
      <c r="A247" s="28" t="str">
        <f t="shared" si="19"/>
        <v/>
      </c>
      <c r="B247" s="91"/>
      <c r="C247" s="92"/>
      <c r="D247" s="93"/>
      <c r="E247" s="92"/>
      <c r="F247" s="113"/>
      <c r="G247" s="121"/>
      <c r="H247" s="126"/>
      <c r="I247" s="129"/>
      <c r="J247" s="94"/>
      <c r="K247" s="95"/>
      <c r="L247" s="17" t="str">
        <f>IF(T247="X","",IF(J247="","",IF(V247=1,"",J247)))</f>
        <v/>
      </c>
      <c r="M247" s="17" t="str">
        <f>IF(T247="X","",IF(K247="","",IF(V247=1,"",K247)))</f>
        <v/>
      </c>
      <c r="N247" s="18" t="str">
        <f>IF(V247=1,"",IF(J247="","",IF(K247="","",K247-J247)))</f>
        <v/>
      </c>
      <c r="O247" s="31" t="str">
        <f t="shared" si="15"/>
        <v/>
      </c>
      <c r="P247" s="102"/>
      <c r="Q247" s="24" t="str">
        <f>IF(P247="","",IF(T247="X","",P247))</f>
        <v/>
      </c>
      <c r="R247" s="18" t="str">
        <f>IF(P247="","",VLOOKUP(P247,Données!$A$2:$B$16,2,FALSE))</f>
        <v/>
      </c>
      <c r="S247" s="24" t="str">
        <f ca="1">IF(T247="X","",IF(V247=1,"",IF(J247&gt;TODAY(),1,"")))</f>
        <v/>
      </c>
      <c r="T247" s="105"/>
      <c r="U247" s="18" t="str">
        <f ca="1">IF(T247="X","",IF(J247="","",IF(V247=1,"",IF(TODAY()&gt;=J247,1,""))))</f>
        <v/>
      </c>
      <c r="V247" s="31" t="str">
        <f t="shared" si="16"/>
        <v/>
      </c>
      <c r="W247" s="34" t="str">
        <f>IF(P247="","",VLOOKUP(P247,Données!$A$2:$C$16,3,FALSE))</f>
        <v/>
      </c>
      <c r="X247" s="19" t="str">
        <f>IF(N247="","",IF(P247="","",IF(W247="","",W247*N247)))</f>
        <v/>
      </c>
      <c r="Y247" s="108"/>
      <c r="Z247" s="62" t="str">
        <f t="shared" si="17"/>
        <v/>
      </c>
      <c r="AA247" s="26" t="str">
        <f t="shared" si="18"/>
        <v/>
      </c>
      <c r="AB247" s="105"/>
      <c r="AC247" s="111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9"/>
      <c r="BC247" s="39"/>
      <c r="BD247" s="39"/>
      <c r="BE247" s="39"/>
      <c r="BF247" s="39"/>
      <c r="BG247" s="39"/>
      <c r="BH247" s="39"/>
      <c r="BI247" s="39"/>
      <c r="BJ247" s="39"/>
      <c r="BK247" s="39"/>
      <c r="BL247" s="39"/>
      <c r="BM247" s="39"/>
      <c r="BN247" s="39"/>
      <c r="BO247" s="39"/>
      <c r="BP247" s="39"/>
    </row>
    <row r="248" spans="1:68" x14ac:dyDescent="0.25">
      <c r="A248" s="28" t="str">
        <f t="shared" si="19"/>
        <v/>
      </c>
      <c r="B248" s="91"/>
      <c r="C248" s="92"/>
      <c r="D248" s="93"/>
      <c r="E248" s="92"/>
      <c r="F248" s="113"/>
      <c r="G248" s="121"/>
      <c r="H248" s="126"/>
      <c r="I248" s="129"/>
      <c r="J248" s="94"/>
      <c r="K248" s="95"/>
      <c r="L248" s="17" t="str">
        <f>IF(T248="X","",IF(J248="","",IF(V248=1,"",J248)))</f>
        <v/>
      </c>
      <c r="M248" s="17" t="str">
        <f>IF(T248="X","",IF(K248="","",IF(V248=1,"",K248)))</f>
        <v/>
      </c>
      <c r="N248" s="18" t="str">
        <f>IF(V248=1,"",IF(J248="","",IF(K248="","",K248-J248)))</f>
        <v/>
      </c>
      <c r="O248" s="31" t="str">
        <f t="shared" si="15"/>
        <v/>
      </c>
      <c r="P248" s="102"/>
      <c r="Q248" s="24" t="str">
        <f>IF(P248="","",IF(T248="X","",P248))</f>
        <v/>
      </c>
      <c r="R248" s="18" t="str">
        <f>IF(P248="","",VLOOKUP(P248,Données!$A$2:$B$16,2,FALSE))</f>
        <v/>
      </c>
      <c r="S248" s="24" t="str">
        <f ca="1">IF(T248="X","",IF(V248=1,"",IF(J248&gt;TODAY(),1,"")))</f>
        <v/>
      </c>
      <c r="T248" s="105"/>
      <c r="U248" s="18" t="str">
        <f ca="1">IF(T248="X","",IF(J248="","",IF(V248=1,"",IF(TODAY()&gt;=J248,1,""))))</f>
        <v/>
      </c>
      <c r="V248" s="31" t="str">
        <f t="shared" si="16"/>
        <v/>
      </c>
      <c r="W248" s="34" t="str">
        <f>IF(P248="","",VLOOKUP(P248,Données!$A$2:$C$16,3,FALSE))</f>
        <v/>
      </c>
      <c r="X248" s="19" t="str">
        <f>IF(N248="","",IF(P248="","",IF(W248="","",W248*N248)))</f>
        <v/>
      </c>
      <c r="Y248" s="108"/>
      <c r="Z248" s="62" t="str">
        <f t="shared" si="17"/>
        <v/>
      </c>
      <c r="AA248" s="26" t="str">
        <f t="shared" si="18"/>
        <v/>
      </c>
      <c r="AB248" s="105"/>
      <c r="AC248" s="111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</row>
    <row r="249" spans="1:68" x14ac:dyDescent="0.25">
      <c r="A249" s="28" t="str">
        <f t="shared" si="19"/>
        <v/>
      </c>
      <c r="B249" s="91"/>
      <c r="C249" s="92"/>
      <c r="D249" s="93"/>
      <c r="E249" s="92"/>
      <c r="F249" s="113"/>
      <c r="G249" s="121"/>
      <c r="H249" s="126"/>
      <c r="I249" s="129"/>
      <c r="J249" s="94"/>
      <c r="K249" s="95"/>
      <c r="L249" s="17" t="str">
        <f>IF(T249="X","",IF(J249="","",IF(V249=1,"",J249)))</f>
        <v/>
      </c>
      <c r="M249" s="17" t="str">
        <f>IF(T249="X","",IF(K249="","",IF(V249=1,"",K249)))</f>
        <v/>
      </c>
      <c r="N249" s="18" t="str">
        <f>IF(V249=1,"",IF(J249="","",IF(K249="","",K249-J249)))</f>
        <v/>
      </c>
      <c r="O249" s="31" t="str">
        <f t="shared" si="15"/>
        <v/>
      </c>
      <c r="P249" s="102"/>
      <c r="Q249" s="24" t="str">
        <f>IF(P249="","",IF(T249="X","",P249))</f>
        <v/>
      </c>
      <c r="R249" s="18" t="str">
        <f>IF(P249="","",VLOOKUP(P249,Données!$A$2:$B$16,2,FALSE))</f>
        <v/>
      </c>
      <c r="S249" s="24" t="str">
        <f ca="1">IF(T249="X","",IF(V249=1,"",IF(J249&gt;TODAY(),1,"")))</f>
        <v/>
      </c>
      <c r="T249" s="105"/>
      <c r="U249" s="18" t="str">
        <f ca="1">IF(T249="X","",IF(J249="","",IF(V249=1,"",IF(TODAY()&gt;=J249,1,""))))</f>
        <v/>
      </c>
      <c r="V249" s="31" t="str">
        <f t="shared" si="16"/>
        <v/>
      </c>
      <c r="W249" s="34" t="str">
        <f>IF(P249="","",VLOOKUP(P249,Données!$A$2:$C$16,3,FALSE))</f>
        <v/>
      </c>
      <c r="X249" s="19" t="str">
        <f>IF(N249="","",IF(P249="","",IF(W249="","",W249*N249)))</f>
        <v/>
      </c>
      <c r="Y249" s="108"/>
      <c r="Z249" s="62" t="str">
        <f t="shared" si="17"/>
        <v/>
      </c>
      <c r="AA249" s="26" t="str">
        <f t="shared" si="18"/>
        <v/>
      </c>
      <c r="AB249" s="105"/>
      <c r="AC249" s="111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9"/>
      <c r="AU249" s="39"/>
      <c r="AV249" s="39"/>
      <c r="AW249" s="39"/>
      <c r="AX249" s="39"/>
      <c r="AY249" s="39"/>
      <c r="AZ249" s="39"/>
      <c r="BA249" s="39"/>
      <c r="BB249" s="39"/>
      <c r="BC249" s="39"/>
      <c r="BD249" s="39"/>
      <c r="BE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</row>
    <row r="250" spans="1:68" x14ac:dyDescent="0.25">
      <c r="A250" s="28" t="str">
        <f t="shared" si="19"/>
        <v/>
      </c>
      <c r="B250" s="91"/>
      <c r="C250" s="92"/>
      <c r="D250" s="93"/>
      <c r="E250" s="92"/>
      <c r="F250" s="113"/>
      <c r="G250" s="121"/>
      <c r="H250" s="126"/>
      <c r="I250" s="129"/>
      <c r="J250" s="94"/>
      <c r="K250" s="95"/>
      <c r="L250" s="17" t="str">
        <f>IF(T250="X","",IF(J250="","",IF(V250=1,"",J250)))</f>
        <v/>
      </c>
      <c r="M250" s="17" t="str">
        <f>IF(T250="X","",IF(K250="","",IF(V250=1,"",K250)))</f>
        <v/>
      </c>
      <c r="N250" s="18" t="str">
        <f>IF(V250=1,"",IF(J250="","",IF(K250="","",K250-J250)))</f>
        <v/>
      </c>
      <c r="O250" s="31" t="str">
        <f t="shared" si="15"/>
        <v/>
      </c>
      <c r="P250" s="102"/>
      <c r="Q250" s="24" t="str">
        <f>IF(P250="","",IF(T250="X","",P250))</f>
        <v/>
      </c>
      <c r="R250" s="18" t="str">
        <f>IF(P250="","",VLOOKUP(P250,Données!$A$2:$B$16,2,FALSE))</f>
        <v/>
      </c>
      <c r="S250" s="24" t="str">
        <f ca="1">IF(T250="X","",IF(V250=1,"",IF(J250&gt;TODAY(),1,"")))</f>
        <v/>
      </c>
      <c r="T250" s="105"/>
      <c r="U250" s="18" t="str">
        <f ca="1">IF(T250="X","",IF(J250="","",IF(V250=1,"",IF(TODAY()&gt;=J250,1,""))))</f>
        <v/>
      </c>
      <c r="V250" s="31" t="str">
        <f t="shared" si="16"/>
        <v/>
      </c>
      <c r="W250" s="34" t="str">
        <f>IF(P250="","",VLOOKUP(P250,Données!$A$2:$C$16,3,FALSE))</f>
        <v/>
      </c>
      <c r="X250" s="19" t="str">
        <f>IF(N250="","",IF(P250="","",IF(W250="","",W250*N250)))</f>
        <v/>
      </c>
      <c r="Y250" s="108"/>
      <c r="Z250" s="62" t="str">
        <f t="shared" si="17"/>
        <v/>
      </c>
      <c r="AA250" s="26" t="str">
        <f t="shared" si="18"/>
        <v/>
      </c>
      <c r="AB250" s="105"/>
      <c r="AC250" s="111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</row>
    <row r="251" spans="1:68" x14ac:dyDescent="0.25">
      <c r="A251" s="28" t="str">
        <f t="shared" si="19"/>
        <v/>
      </c>
      <c r="B251" s="91"/>
      <c r="C251" s="92"/>
      <c r="D251" s="93"/>
      <c r="E251" s="92"/>
      <c r="F251" s="113"/>
      <c r="G251" s="121"/>
      <c r="H251" s="126"/>
      <c r="I251" s="129"/>
      <c r="J251" s="94"/>
      <c r="K251" s="95"/>
      <c r="L251" s="17" t="str">
        <f>IF(T251="X","",IF(J251="","",IF(V251=1,"",J251)))</f>
        <v/>
      </c>
      <c r="M251" s="17" t="str">
        <f>IF(T251="X","",IF(K251="","",IF(V251=1,"",K251)))</f>
        <v/>
      </c>
      <c r="N251" s="18" t="str">
        <f>IF(V251=1,"",IF(J251="","",IF(K251="","",K251-J251)))</f>
        <v/>
      </c>
      <c r="O251" s="31" t="str">
        <f t="shared" si="15"/>
        <v/>
      </c>
      <c r="P251" s="102"/>
      <c r="Q251" s="24" t="str">
        <f>IF(P251="","",IF(T251="X","",P251))</f>
        <v/>
      </c>
      <c r="R251" s="18" t="str">
        <f>IF(P251="","",VLOOKUP(P251,Données!$A$2:$B$16,2,FALSE))</f>
        <v/>
      </c>
      <c r="S251" s="24" t="str">
        <f ca="1">IF(T251="X","",IF(V251=1,"",IF(J251&gt;TODAY(),1,"")))</f>
        <v/>
      </c>
      <c r="T251" s="105"/>
      <c r="U251" s="18" t="str">
        <f ca="1">IF(T251="X","",IF(J251="","",IF(V251=1,"",IF(TODAY()&gt;=J251,1,""))))</f>
        <v/>
      </c>
      <c r="V251" s="31" t="str">
        <f t="shared" si="16"/>
        <v/>
      </c>
      <c r="W251" s="34" t="str">
        <f>IF(P251="","",VLOOKUP(P251,Données!$A$2:$C$16,3,FALSE))</f>
        <v/>
      </c>
      <c r="X251" s="19" t="str">
        <f>IF(N251="","",IF(P251="","",IF(W251="","",W251*N251)))</f>
        <v/>
      </c>
      <c r="Y251" s="108"/>
      <c r="Z251" s="62" t="str">
        <f t="shared" si="17"/>
        <v/>
      </c>
      <c r="AA251" s="26" t="str">
        <f t="shared" si="18"/>
        <v/>
      </c>
      <c r="AB251" s="105"/>
      <c r="AC251" s="111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9"/>
      <c r="AU251" s="39"/>
      <c r="AV251" s="39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9"/>
      <c r="BJ251" s="39"/>
      <c r="BK251" s="39"/>
      <c r="BL251" s="39"/>
      <c r="BM251" s="39"/>
      <c r="BN251" s="39"/>
      <c r="BO251" s="39"/>
      <c r="BP251" s="39"/>
    </row>
    <row r="252" spans="1:68" x14ac:dyDescent="0.25">
      <c r="A252" s="28" t="str">
        <f t="shared" si="19"/>
        <v/>
      </c>
      <c r="B252" s="91"/>
      <c r="C252" s="92"/>
      <c r="D252" s="93"/>
      <c r="E252" s="92"/>
      <c r="F252" s="113"/>
      <c r="G252" s="121"/>
      <c r="H252" s="126"/>
      <c r="I252" s="129"/>
      <c r="J252" s="94"/>
      <c r="K252" s="95"/>
      <c r="L252" s="17" t="str">
        <f>IF(T252="X","",IF(J252="","",IF(V252=1,"",J252)))</f>
        <v/>
      </c>
      <c r="M252" s="17" t="str">
        <f>IF(T252="X","",IF(K252="","",IF(V252=1,"",K252)))</f>
        <v/>
      </c>
      <c r="N252" s="18" t="str">
        <f>IF(V252=1,"",IF(J252="","",IF(K252="","",K252-J252)))</f>
        <v/>
      </c>
      <c r="O252" s="31" t="str">
        <f t="shared" si="15"/>
        <v/>
      </c>
      <c r="P252" s="102"/>
      <c r="Q252" s="24" t="str">
        <f>IF(P252="","",IF(T252="X","",P252))</f>
        <v/>
      </c>
      <c r="R252" s="18" t="str">
        <f>IF(P252="","",VLOOKUP(P252,Données!$A$2:$B$16,2,FALSE))</f>
        <v/>
      </c>
      <c r="S252" s="24" t="str">
        <f ca="1">IF(T252="X","",IF(V252=1,"",IF(J252&gt;TODAY(),1,"")))</f>
        <v/>
      </c>
      <c r="T252" s="105"/>
      <c r="U252" s="18" t="str">
        <f ca="1">IF(T252="X","",IF(J252="","",IF(V252=1,"",IF(TODAY()&gt;=J252,1,""))))</f>
        <v/>
      </c>
      <c r="V252" s="31" t="str">
        <f t="shared" si="16"/>
        <v/>
      </c>
      <c r="W252" s="34" t="str">
        <f>IF(P252="","",VLOOKUP(P252,Données!$A$2:$C$16,3,FALSE))</f>
        <v/>
      </c>
      <c r="X252" s="19" t="str">
        <f>IF(N252="","",IF(P252="","",IF(W252="","",W252*N252)))</f>
        <v/>
      </c>
      <c r="Y252" s="108"/>
      <c r="Z252" s="62" t="str">
        <f t="shared" si="17"/>
        <v/>
      </c>
      <c r="AA252" s="26" t="str">
        <f t="shared" si="18"/>
        <v/>
      </c>
      <c r="AB252" s="105"/>
      <c r="AC252" s="111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9"/>
      <c r="AU252" s="39"/>
      <c r="AV252" s="39"/>
      <c r="AW252" s="39"/>
      <c r="AX252" s="39"/>
      <c r="AY252" s="39"/>
      <c r="AZ252" s="39"/>
      <c r="BA252" s="39"/>
      <c r="BB252" s="39"/>
      <c r="BC252" s="39"/>
      <c r="BD252" s="39"/>
      <c r="BE252" s="39"/>
      <c r="BF252" s="39"/>
      <c r="BG252" s="39"/>
      <c r="BH252" s="39"/>
      <c r="BI252" s="39"/>
      <c r="BJ252" s="39"/>
      <c r="BK252" s="39"/>
      <c r="BL252" s="39"/>
      <c r="BM252" s="39"/>
      <c r="BN252" s="39"/>
      <c r="BO252" s="39"/>
      <c r="BP252" s="39"/>
    </row>
    <row r="253" spans="1:68" x14ac:dyDescent="0.25">
      <c r="A253" s="28" t="str">
        <f t="shared" si="19"/>
        <v/>
      </c>
      <c r="B253" s="91"/>
      <c r="C253" s="92"/>
      <c r="D253" s="93"/>
      <c r="E253" s="92"/>
      <c r="F253" s="113"/>
      <c r="G253" s="121"/>
      <c r="H253" s="126"/>
      <c r="I253" s="129"/>
      <c r="J253" s="94"/>
      <c r="K253" s="95"/>
      <c r="L253" s="17" t="str">
        <f>IF(T253="X","",IF(J253="","",IF(V253=1,"",J253)))</f>
        <v/>
      </c>
      <c r="M253" s="17" t="str">
        <f>IF(T253="X","",IF(K253="","",IF(V253=1,"",K253)))</f>
        <v/>
      </c>
      <c r="N253" s="18" t="str">
        <f>IF(V253=1,"",IF(J253="","",IF(K253="","",K253-J253)))</f>
        <v/>
      </c>
      <c r="O253" s="31" t="str">
        <f t="shared" si="15"/>
        <v/>
      </c>
      <c r="P253" s="102"/>
      <c r="Q253" s="24" t="str">
        <f>IF(P253="","",IF(T253="X","",P253))</f>
        <v/>
      </c>
      <c r="R253" s="18" t="str">
        <f>IF(P253="","",VLOOKUP(P253,Données!$A$2:$B$16,2,FALSE))</f>
        <v/>
      </c>
      <c r="S253" s="24" t="str">
        <f ca="1">IF(T253="X","",IF(V253=1,"",IF(J253&gt;TODAY(),1,"")))</f>
        <v/>
      </c>
      <c r="T253" s="105"/>
      <c r="U253" s="18" t="str">
        <f ca="1">IF(T253="X","",IF(J253="","",IF(V253=1,"",IF(TODAY()&gt;=J253,1,""))))</f>
        <v/>
      </c>
      <c r="V253" s="31" t="str">
        <f t="shared" si="16"/>
        <v/>
      </c>
      <c r="W253" s="34" t="str">
        <f>IF(P253="","",VLOOKUP(P253,Données!$A$2:$C$16,3,FALSE))</f>
        <v/>
      </c>
      <c r="X253" s="19" t="str">
        <f>IF(N253="","",IF(P253="","",IF(W253="","",W253*N253)))</f>
        <v/>
      </c>
      <c r="Y253" s="108"/>
      <c r="Z253" s="62" t="str">
        <f t="shared" si="17"/>
        <v/>
      </c>
      <c r="AA253" s="26" t="str">
        <f t="shared" si="18"/>
        <v/>
      </c>
      <c r="AB253" s="105"/>
      <c r="AC253" s="111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9"/>
      <c r="AU253" s="39"/>
      <c r="AV253" s="39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9"/>
      <c r="BJ253" s="39"/>
      <c r="BK253" s="39"/>
      <c r="BL253" s="39"/>
      <c r="BM253" s="39"/>
      <c r="BN253" s="39"/>
      <c r="BO253" s="39"/>
      <c r="BP253" s="39"/>
    </row>
    <row r="254" spans="1:68" x14ac:dyDescent="0.25">
      <c r="A254" s="28" t="str">
        <f t="shared" si="19"/>
        <v/>
      </c>
      <c r="B254" s="91"/>
      <c r="C254" s="92"/>
      <c r="D254" s="93"/>
      <c r="E254" s="92"/>
      <c r="F254" s="113"/>
      <c r="G254" s="121"/>
      <c r="H254" s="126"/>
      <c r="I254" s="129"/>
      <c r="J254" s="94"/>
      <c r="K254" s="95"/>
      <c r="L254" s="17" t="str">
        <f>IF(T254="X","",IF(J254="","",IF(V254=1,"",J254)))</f>
        <v/>
      </c>
      <c r="M254" s="17" t="str">
        <f>IF(T254="X","",IF(K254="","",IF(V254=1,"",K254)))</f>
        <v/>
      </c>
      <c r="N254" s="18" t="str">
        <f>IF(V254=1,"",IF(J254="","",IF(K254="","",K254-J254)))</f>
        <v/>
      </c>
      <c r="O254" s="31" t="str">
        <f t="shared" si="15"/>
        <v/>
      </c>
      <c r="P254" s="102"/>
      <c r="Q254" s="24" t="str">
        <f>IF(P254="","",IF(T254="X","",P254))</f>
        <v/>
      </c>
      <c r="R254" s="18" t="str">
        <f>IF(P254="","",VLOOKUP(P254,Données!$A$2:$B$16,2,FALSE))</f>
        <v/>
      </c>
      <c r="S254" s="24" t="str">
        <f ca="1">IF(T254="X","",IF(V254=1,"",IF(J254&gt;TODAY(),1,"")))</f>
        <v/>
      </c>
      <c r="T254" s="105"/>
      <c r="U254" s="18" t="str">
        <f ca="1">IF(T254="X","",IF(J254="","",IF(V254=1,"",IF(TODAY()&gt;=J254,1,""))))</f>
        <v/>
      </c>
      <c r="V254" s="31" t="str">
        <f t="shared" si="16"/>
        <v/>
      </c>
      <c r="W254" s="34" t="str">
        <f>IF(P254="","",VLOOKUP(P254,Données!$A$2:$C$16,3,FALSE))</f>
        <v/>
      </c>
      <c r="X254" s="19" t="str">
        <f>IF(N254="","",IF(P254="","",IF(W254="","",W254*N254)))</f>
        <v/>
      </c>
      <c r="Y254" s="108"/>
      <c r="Z254" s="62" t="str">
        <f t="shared" si="17"/>
        <v/>
      </c>
      <c r="AA254" s="26" t="str">
        <f t="shared" si="18"/>
        <v/>
      </c>
      <c r="AB254" s="105"/>
      <c r="AC254" s="111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</row>
    <row r="255" spans="1:68" x14ac:dyDescent="0.25">
      <c r="A255" s="28" t="str">
        <f t="shared" si="19"/>
        <v/>
      </c>
      <c r="B255" s="91"/>
      <c r="C255" s="92"/>
      <c r="D255" s="93"/>
      <c r="E255" s="92"/>
      <c r="F255" s="113"/>
      <c r="G255" s="121"/>
      <c r="H255" s="126"/>
      <c r="I255" s="129"/>
      <c r="J255" s="94"/>
      <c r="K255" s="95"/>
      <c r="L255" s="17" t="str">
        <f>IF(T255="X","",IF(J255="","",IF(V255=1,"",J255)))</f>
        <v/>
      </c>
      <c r="M255" s="17" t="str">
        <f>IF(T255="X","",IF(K255="","",IF(V255=1,"",K255)))</f>
        <v/>
      </c>
      <c r="N255" s="18" t="str">
        <f>IF(V255=1,"",IF(J255="","",IF(K255="","",K255-J255)))</f>
        <v/>
      </c>
      <c r="O255" s="31" t="str">
        <f t="shared" si="15"/>
        <v/>
      </c>
      <c r="P255" s="102"/>
      <c r="Q255" s="24" t="str">
        <f>IF(P255="","",IF(T255="X","",P255))</f>
        <v/>
      </c>
      <c r="R255" s="18" t="str">
        <f>IF(P255="","",VLOOKUP(P255,Données!$A$2:$B$16,2,FALSE))</f>
        <v/>
      </c>
      <c r="S255" s="24" t="str">
        <f ca="1">IF(T255="X","",IF(V255=1,"",IF(J255&gt;TODAY(),1,"")))</f>
        <v/>
      </c>
      <c r="T255" s="105"/>
      <c r="U255" s="18" t="str">
        <f ca="1">IF(T255="X","",IF(J255="","",IF(V255=1,"",IF(TODAY()&gt;=J255,1,""))))</f>
        <v/>
      </c>
      <c r="V255" s="31" t="str">
        <f t="shared" si="16"/>
        <v/>
      </c>
      <c r="W255" s="34" t="str">
        <f>IF(P255="","",VLOOKUP(P255,Données!$A$2:$C$16,3,FALSE))</f>
        <v/>
      </c>
      <c r="X255" s="19" t="str">
        <f>IF(N255="","",IF(P255="","",IF(W255="","",W255*N255)))</f>
        <v/>
      </c>
      <c r="Y255" s="108"/>
      <c r="Z255" s="62" t="str">
        <f t="shared" si="17"/>
        <v/>
      </c>
      <c r="AA255" s="26" t="str">
        <f t="shared" si="18"/>
        <v/>
      </c>
      <c r="AB255" s="105"/>
      <c r="AC255" s="111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9"/>
      <c r="AU255" s="39"/>
      <c r="AV255" s="39"/>
      <c r="AW255" s="39"/>
      <c r="AX255" s="39"/>
      <c r="AY255" s="39"/>
      <c r="AZ255" s="39"/>
      <c r="BA255" s="39"/>
      <c r="BB255" s="39"/>
      <c r="BC255" s="39"/>
      <c r="BD255" s="39"/>
      <c r="BE255" s="39"/>
      <c r="BF255" s="39"/>
      <c r="BG255" s="39"/>
      <c r="BH255" s="39"/>
      <c r="BI255" s="39"/>
      <c r="BJ255" s="39"/>
      <c r="BK255" s="39"/>
      <c r="BL255" s="39"/>
      <c r="BM255" s="39"/>
      <c r="BN255" s="39"/>
      <c r="BO255" s="39"/>
      <c r="BP255" s="39"/>
    </row>
    <row r="256" spans="1:68" x14ac:dyDescent="0.25">
      <c r="A256" s="28" t="str">
        <f t="shared" si="19"/>
        <v/>
      </c>
      <c r="B256" s="91"/>
      <c r="C256" s="92"/>
      <c r="D256" s="93"/>
      <c r="E256" s="92"/>
      <c r="F256" s="113"/>
      <c r="G256" s="121"/>
      <c r="H256" s="126"/>
      <c r="I256" s="129"/>
      <c r="J256" s="94"/>
      <c r="K256" s="95"/>
      <c r="L256" s="17" t="str">
        <f>IF(T256="X","",IF(J256="","",IF(V256=1,"",J256)))</f>
        <v/>
      </c>
      <c r="M256" s="17" t="str">
        <f>IF(T256="X","",IF(K256="","",IF(V256=1,"",K256)))</f>
        <v/>
      </c>
      <c r="N256" s="18" t="str">
        <f>IF(V256=1,"",IF(J256="","",IF(K256="","",K256-J256)))</f>
        <v/>
      </c>
      <c r="O256" s="31" t="str">
        <f t="shared" si="15"/>
        <v/>
      </c>
      <c r="P256" s="102"/>
      <c r="Q256" s="24" t="str">
        <f>IF(P256="","",IF(T256="X","",P256))</f>
        <v/>
      </c>
      <c r="R256" s="18" t="str">
        <f>IF(P256="","",VLOOKUP(P256,Données!$A$2:$B$16,2,FALSE))</f>
        <v/>
      </c>
      <c r="S256" s="24" t="str">
        <f ca="1">IF(T256="X","",IF(V256=1,"",IF(J256&gt;TODAY(),1,"")))</f>
        <v/>
      </c>
      <c r="T256" s="105"/>
      <c r="U256" s="18" t="str">
        <f ca="1">IF(T256="X","",IF(J256="","",IF(V256=1,"",IF(TODAY()&gt;=J256,1,""))))</f>
        <v/>
      </c>
      <c r="V256" s="31" t="str">
        <f t="shared" si="16"/>
        <v/>
      </c>
      <c r="W256" s="34" t="str">
        <f>IF(P256="","",VLOOKUP(P256,Données!$A$2:$C$16,3,FALSE))</f>
        <v/>
      </c>
      <c r="X256" s="19" t="str">
        <f>IF(N256="","",IF(P256="","",IF(W256="","",W256*N256)))</f>
        <v/>
      </c>
      <c r="Y256" s="108"/>
      <c r="Z256" s="62" t="str">
        <f t="shared" si="17"/>
        <v/>
      </c>
      <c r="AA256" s="26" t="str">
        <f t="shared" si="18"/>
        <v/>
      </c>
      <c r="AB256" s="105"/>
      <c r="AC256" s="111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9"/>
      <c r="AU256" s="39"/>
      <c r="AV256" s="39"/>
      <c r="AW256" s="39"/>
      <c r="AX256" s="39"/>
      <c r="AY256" s="39"/>
      <c r="AZ256" s="39"/>
      <c r="BA256" s="39"/>
      <c r="BB256" s="39"/>
      <c r="BC256" s="39"/>
      <c r="BD256" s="39"/>
      <c r="BE256" s="39"/>
      <c r="BF256" s="39"/>
      <c r="BG256" s="39"/>
      <c r="BH256" s="39"/>
      <c r="BI256" s="39"/>
      <c r="BJ256" s="39"/>
      <c r="BK256" s="39"/>
      <c r="BL256" s="39"/>
      <c r="BM256" s="39"/>
      <c r="BN256" s="39"/>
      <c r="BO256" s="39"/>
      <c r="BP256" s="39"/>
    </row>
    <row r="257" spans="1:68" x14ac:dyDescent="0.25">
      <c r="A257" s="28" t="str">
        <f t="shared" si="19"/>
        <v/>
      </c>
      <c r="B257" s="91"/>
      <c r="C257" s="92"/>
      <c r="D257" s="93"/>
      <c r="E257" s="92"/>
      <c r="F257" s="113"/>
      <c r="G257" s="121"/>
      <c r="H257" s="126"/>
      <c r="I257" s="129"/>
      <c r="J257" s="94"/>
      <c r="K257" s="95"/>
      <c r="L257" s="17" t="str">
        <f>IF(T257="X","",IF(J257="","",IF(V257=1,"",J257)))</f>
        <v/>
      </c>
      <c r="M257" s="17" t="str">
        <f>IF(T257="X","",IF(K257="","",IF(V257=1,"",K257)))</f>
        <v/>
      </c>
      <c r="N257" s="18" t="str">
        <f>IF(V257=1,"",IF(J257="","",IF(K257="","",K257-J257)))</f>
        <v/>
      </c>
      <c r="O257" s="31" t="str">
        <f t="shared" si="15"/>
        <v/>
      </c>
      <c r="P257" s="102"/>
      <c r="Q257" s="24" t="str">
        <f>IF(P257="","",IF(T257="X","",P257))</f>
        <v/>
      </c>
      <c r="R257" s="18" t="str">
        <f>IF(P257="","",VLOOKUP(P257,Données!$A$2:$B$16,2,FALSE))</f>
        <v/>
      </c>
      <c r="S257" s="24" t="str">
        <f ca="1">IF(T257="X","",IF(V257=1,"",IF(J257&gt;TODAY(),1,"")))</f>
        <v/>
      </c>
      <c r="T257" s="105"/>
      <c r="U257" s="18" t="str">
        <f ca="1">IF(T257="X","",IF(J257="","",IF(V257=1,"",IF(TODAY()&gt;=J257,1,""))))</f>
        <v/>
      </c>
      <c r="V257" s="31" t="str">
        <f t="shared" si="16"/>
        <v/>
      </c>
      <c r="W257" s="34" t="str">
        <f>IF(P257="","",VLOOKUP(P257,Données!$A$2:$C$16,3,FALSE))</f>
        <v/>
      </c>
      <c r="X257" s="19" t="str">
        <f>IF(N257="","",IF(P257="","",IF(W257="","",W257*N257)))</f>
        <v/>
      </c>
      <c r="Y257" s="108"/>
      <c r="Z257" s="62" t="str">
        <f t="shared" si="17"/>
        <v/>
      </c>
      <c r="AA257" s="26" t="str">
        <f t="shared" si="18"/>
        <v/>
      </c>
      <c r="AB257" s="105"/>
      <c r="AC257" s="111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</row>
    <row r="258" spans="1:68" x14ac:dyDescent="0.25">
      <c r="A258" s="28" t="str">
        <f t="shared" si="19"/>
        <v/>
      </c>
      <c r="B258" s="91"/>
      <c r="C258" s="92"/>
      <c r="D258" s="93"/>
      <c r="E258" s="92"/>
      <c r="F258" s="113"/>
      <c r="G258" s="121"/>
      <c r="H258" s="126"/>
      <c r="I258" s="129"/>
      <c r="J258" s="94"/>
      <c r="K258" s="95"/>
      <c r="L258" s="17" t="str">
        <f>IF(T258="X","",IF(J258="","",IF(V258=1,"",J258)))</f>
        <v/>
      </c>
      <c r="M258" s="17" t="str">
        <f>IF(T258="X","",IF(K258="","",IF(V258=1,"",K258)))</f>
        <v/>
      </c>
      <c r="N258" s="18" t="str">
        <f>IF(V258=1,"",IF(J258="","",IF(K258="","",K258-J258)))</f>
        <v/>
      </c>
      <c r="O258" s="31" t="str">
        <f t="shared" si="15"/>
        <v/>
      </c>
      <c r="P258" s="102"/>
      <c r="Q258" s="24" t="str">
        <f>IF(P258="","",IF(T258="X","",P258))</f>
        <v/>
      </c>
      <c r="R258" s="18" t="str">
        <f>IF(P258="","",VLOOKUP(P258,Données!$A$2:$B$16,2,FALSE))</f>
        <v/>
      </c>
      <c r="S258" s="24" t="str">
        <f ca="1">IF(T258="X","",IF(V258=1,"",IF(J258&gt;TODAY(),1,"")))</f>
        <v/>
      </c>
      <c r="T258" s="105"/>
      <c r="U258" s="18" t="str">
        <f ca="1">IF(T258="X","",IF(J258="","",IF(V258=1,"",IF(TODAY()&gt;=J258,1,""))))</f>
        <v/>
      </c>
      <c r="V258" s="31" t="str">
        <f t="shared" si="16"/>
        <v/>
      </c>
      <c r="W258" s="34" t="str">
        <f>IF(P258="","",VLOOKUP(P258,Données!$A$2:$C$16,3,FALSE))</f>
        <v/>
      </c>
      <c r="X258" s="19" t="str">
        <f>IF(N258="","",IF(P258="","",IF(W258="","",W258*N258)))</f>
        <v/>
      </c>
      <c r="Y258" s="108"/>
      <c r="Z258" s="62" t="str">
        <f t="shared" si="17"/>
        <v/>
      </c>
      <c r="AA258" s="26" t="str">
        <f t="shared" si="18"/>
        <v/>
      </c>
      <c r="AB258" s="105"/>
      <c r="AC258" s="111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  <c r="BM258" s="39"/>
      <c r="BN258" s="39"/>
      <c r="BO258" s="39"/>
      <c r="BP258" s="39"/>
    </row>
    <row r="259" spans="1:68" x14ac:dyDescent="0.25">
      <c r="A259" s="28" t="str">
        <f t="shared" si="19"/>
        <v/>
      </c>
      <c r="B259" s="91"/>
      <c r="C259" s="92"/>
      <c r="D259" s="93"/>
      <c r="E259" s="92"/>
      <c r="F259" s="113"/>
      <c r="G259" s="121"/>
      <c r="H259" s="126"/>
      <c r="I259" s="129"/>
      <c r="J259" s="94"/>
      <c r="K259" s="95"/>
      <c r="L259" s="17" t="str">
        <f>IF(T259="X","",IF(J259="","",IF(V259=1,"",J259)))</f>
        <v/>
      </c>
      <c r="M259" s="17" t="str">
        <f>IF(T259="X","",IF(K259="","",IF(V259=1,"",K259)))</f>
        <v/>
      </c>
      <c r="N259" s="18" t="str">
        <f>IF(V259=1,"",IF(J259="","",IF(K259="","",K259-J259)))</f>
        <v/>
      </c>
      <c r="O259" s="31" t="str">
        <f t="shared" si="15"/>
        <v/>
      </c>
      <c r="P259" s="102"/>
      <c r="Q259" s="24" t="str">
        <f>IF(P259="","",IF(T259="X","",P259))</f>
        <v/>
      </c>
      <c r="R259" s="18" t="str">
        <f>IF(P259="","",VLOOKUP(P259,Données!$A$2:$B$16,2,FALSE))</f>
        <v/>
      </c>
      <c r="S259" s="24" t="str">
        <f ca="1">IF(T259="X","",IF(V259=1,"",IF(J259&gt;TODAY(),1,"")))</f>
        <v/>
      </c>
      <c r="T259" s="105"/>
      <c r="U259" s="18" t="str">
        <f ca="1">IF(T259="X","",IF(J259="","",IF(V259=1,"",IF(TODAY()&gt;=J259,1,""))))</f>
        <v/>
      </c>
      <c r="V259" s="31" t="str">
        <f t="shared" si="16"/>
        <v/>
      </c>
      <c r="W259" s="34" t="str">
        <f>IF(P259="","",VLOOKUP(P259,Données!$A$2:$C$16,3,FALSE))</f>
        <v/>
      </c>
      <c r="X259" s="19" t="str">
        <f>IF(N259="","",IF(P259="","",IF(W259="","",W259*N259)))</f>
        <v/>
      </c>
      <c r="Y259" s="108"/>
      <c r="Z259" s="62" t="str">
        <f t="shared" si="17"/>
        <v/>
      </c>
      <c r="AA259" s="26" t="str">
        <f t="shared" si="18"/>
        <v/>
      </c>
      <c r="AB259" s="105"/>
      <c r="AC259" s="111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9"/>
      <c r="AU259" s="39"/>
      <c r="AV259" s="39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9"/>
      <c r="BJ259" s="39"/>
      <c r="BK259" s="39"/>
      <c r="BL259" s="39"/>
      <c r="BM259" s="39"/>
      <c r="BN259" s="39"/>
      <c r="BO259" s="39"/>
      <c r="BP259" s="39"/>
    </row>
    <row r="260" spans="1:68" x14ac:dyDescent="0.25">
      <c r="A260" s="28" t="str">
        <f t="shared" si="19"/>
        <v/>
      </c>
      <c r="B260" s="91"/>
      <c r="C260" s="92"/>
      <c r="D260" s="93"/>
      <c r="E260" s="92"/>
      <c r="F260" s="113"/>
      <c r="G260" s="121"/>
      <c r="H260" s="126"/>
      <c r="I260" s="129"/>
      <c r="J260" s="94"/>
      <c r="K260" s="95"/>
      <c r="L260" s="17" t="str">
        <f>IF(T260="X","",IF(J260="","",IF(V260=1,"",J260)))</f>
        <v/>
      </c>
      <c r="M260" s="17" t="str">
        <f>IF(T260="X","",IF(K260="","",IF(V260=1,"",K260)))</f>
        <v/>
      </c>
      <c r="N260" s="18" t="str">
        <f>IF(V260=1,"",IF(J260="","",IF(K260="","",K260-J260)))</f>
        <v/>
      </c>
      <c r="O260" s="31" t="str">
        <f t="shared" ref="O260:O323" si="20">IF(J260="","",IF(K260="","",K260-J260))</f>
        <v/>
      </c>
      <c r="P260" s="102"/>
      <c r="Q260" s="24" t="str">
        <f>IF(P260="","",IF(T260="X","",P260))</f>
        <v/>
      </c>
      <c r="R260" s="18" t="str">
        <f>IF(P260="","",VLOOKUP(P260,Données!$A$2:$B$16,2,FALSE))</f>
        <v/>
      </c>
      <c r="S260" s="24" t="str">
        <f ca="1">IF(T260="X","",IF(V260=1,"",IF(J260&gt;TODAY(),1,"")))</f>
        <v/>
      </c>
      <c r="T260" s="105"/>
      <c r="U260" s="18" t="str">
        <f ca="1">IF(T260="X","",IF(J260="","",IF(V260=1,"",IF(TODAY()&gt;=J260,1,""))))</f>
        <v/>
      </c>
      <c r="V260" s="31" t="str">
        <f t="shared" ref="V260:V323" si="21">IF(T260="X","",IF(AC260="","",IF(AC260&gt;0,1)))</f>
        <v/>
      </c>
      <c r="W260" s="34" t="str">
        <f>IF(P260="","",VLOOKUP(P260,Données!$A$2:$C$16,3,FALSE))</f>
        <v/>
      </c>
      <c r="X260" s="19" t="str">
        <f>IF(N260="","",IF(P260="","",IF(W260="","",W260*N260)))</f>
        <v/>
      </c>
      <c r="Y260" s="108"/>
      <c r="Z260" s="62" t="str">
        <f t="shared" ref="Z260:Z323" si="22">IF(X260="","",X260-Y260)</f>
        <v/>
      </c>
      <c r="AA260" s="26" t="str">
        <f t="shared" ref="AA260:AA323" si="23">IF(AB260="","","P")</f>
        <v/>
      </c>
      <c r="AB260" s="105"/>
      <c r="AC260" s="111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9"/>
      <c r="AU260" s="39"/>
      <c r="AV260" s="39"/>
      <c r="AW260" s="39"/>
      <c r="AX260" s="39"/>
      <c r="AY260" s="39"/>
      <c r="AZ260" s="39"/>
      <c r="BA260" s="39"/>
      <c r="BB260" s="39"/>
      <c r="BC260" s="39"/>
      <c r="BD260" s="39"/>
      <c r="BE260" s="39"/>
      <c r="BF260" s="39"/>
      <c r="BG260" s="39"/>
      <c r="BH260" s="39"/>
      <c r="BI260" s="39"/>
      <c r="BJ260" s="39"/>
      <c r="BK260" s="39"/>
      <c r="BL260" s="39"/>
      <c r="BM260" s="39"/>
      <c r="BN260" s="39"/>
      <c r="BO260" s="39"/>
      <c r="BP260" s="39"/>
    </row>
    <row r="261" spans="1:68" x14ac:dyDescent="0.25">
      <c r="A261" s="28" t="str">
        <f t="shared" ref="A261:A324" si="24">IF(B261="","",A260+1)</f>
        <v/>
      </c>
      <c r="B261" s="91"/>
      <c r="C261" s="92"/>
      <c r="D261" s="93"/>
      <c r="E261" s="92"/>
      <c r="F261" s="113"/>
      <c r="G261" s="121"/>
      <c r="H261" s="126"/>
      <c r="I261" s="129"/>
      <c r="J261" s="94"/>
      <c r="K261" s="95"/>
      <c r="L261" s="17" t="str">
        <f>IF(T261="X","",IF(J261="","",IF(V261=1,"",J261)))</f>
        <v/>
      </c>
      <c r="M261" s="17" t="str">
        <f>IF(T261="X","",IF(K261="","",IF(V261=1,"",K261)))</f>
        <v/>
      </c>
      <c r="N261" s="18" t="str">
        <f>IF(V261=1,"",IF(J261="","",IF(K261="","",K261-J261)))</f>
        <v/>
      </c>
      <c r="O261" s="31" t="str">
        <f t="shared" si="20"/>
        <v/>
      </c>
      <c r="P261" s="102"/>
      <c r="Q261" s="24" t="str">
        <f>IF(P261="","",IF(T261="X","",P261))</f>
        <v/>
      </c>
      <c r="R261" s="18" t="str">
        <f>IF(P261="","",VLOOKUP(P261,Données!$A$2:$B$16,2,FALSE))</f>
        <v/>
      </c>
      <c r="S261" s="24" t="str">
        <f ca="1">IF(T261="X","",IF(V261=1,"",IF(J261&gt;TODAY(),1,"")))</f>
        <v/>
      </c>
      <c r="T261" s="105"/>
      <c r="U261" s="18" t="str">
        <f ca="1">IF(T261="X","",IF(J261="","",IF(V261=1,"",IF(TODAY()&gt;=J261,1,""))))</f>
        <v/>
      </c>
      <c r="V261" s="31" t="str">
        <f t="shared" si="21"/>
        <v/>
      </c>
      <c r="W261" s="34" t="str">
        <f>IF(P261="","",VLOOKUP(P261,Données!$A$2:$C$16,3,FALSE))</f>
        <v/>
      </c>
      <c r="X261" s="19" t="str">
        <f>IF(N261="","",IF(P261="","",IF(W261="","",W261*N261)))</f>
        <v/>
      </c>
      <c r="Y261" s="108"/>
      <c r="Z261" s="62" t="str">
        <f t="shared" si="22"/>
        <v/>
      </c>
      <c r="AA261" s="26" t="str">
        <f t="shared" si="23"/>
        <v/>
      </c>
      <c r="AB261" s="105"/>
      <c r="AC261" s="111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9"/>
      <c r="BJ261" s="39"/>
      <c r="BK261" s="39"/>
      <c r="BL261" s="39"/>
      <c r="BM261" s="39"/>
      <c r="BN261" s="39"/>
      <c r="BO261" s="39"/>
      <c r="BP261" s="39"/>
    </row>
    <row r="262" spans="1:68" x14ac:dyDescent="0.25">
      <c r="A262" s="28" t="str">
        <f t="shared" si="24"/>
        <v/>
      </c>
      <c r="B262" s="91"/>
      <c r="C262" s="92"/>
      <c r="D262" s="93"/>
      <c r="E262" s="92"/>
      <c r="F262" s="113"/>
      <c r="G262" s="121"/>
      <c r="H262" s="126"/>
      <c r="I262" s="129"/>
      <c r="J262" s="94"/>
      <c r="K262" s="95"/>
      <c r="L262" s="17" t="str">
        <f>IF(T262="X","",IF(J262="","",IF(V262=1,"",J262)))</f>
        <v/>
      </c>
      <c r="M262" s="17" t="str">
        <f>IF(T262="X","",IF(K262="","",IF(V262=1,"",K262)))</f>
        <v/>
      </c>
      <c r="N262" s="18" t="str">
        <f>IF(V262=1,"",IF(J262="","",IF(K262="","",K262-J262)))</f>
        <v/>
      </c>
      <c r="O262" s="31" t="str">
        <f t="shared" si="20"/>
        <v/>
      </c>
      <c r="P262" s="102"/>
      <c r="Q262" s="24" t="str">
        <f>IF(P262="","",IF(T262="X","",P262))</f>
        <v/>
      </c>
      <c r="R262" s="18" t="str">
        <f>IF(P262="","",VLOOKUP(P262,Données!$A$2:$B$16,2,FALSE))</f>
        <v/>
      </c>
      <c r="S262" s="24" t="str">
        <f ca="1">IF(T262="X","",IF(V262=1,"",IF(J262&gt;TODAY(),1,"")))</f>
        <v/>
      </c>
      <c r="T262" s="105"/>
      <c r="U262" s="18" t="str">
        <f ca="1">IF(T262="X","",IF(J262="","",IF(V262=1,"",IF(TODAY()&gt;=J262,1,""))))</f>
        <v/>
      </c>
      <c r="V262" s="31" t="str">
        <f t="shared" si="21"/>
        <v/>
      </c>
      <c r="W262" s="34" t="str">
        <f>IF(P262="","",VLOOKUP(P262,Données!$A$2:$C$16,3,FALSE))</f>
        <v/>
      </c>
      <c r="X262" s="19" t="str">
        <f>IF(N262="","",IF(P262="","",IF(W262="","",W262*N262)))</f>
        <v/>
      </c>
      <c r="Y262" s="108"/>
      <c r="Z262" s="62" t="str">
        <f t="shared" si="22"/>
        <v/>
      </c>
      <c r="AA262" s="26" t="str">
        <f t="shared" si="23"/>
        <v/>
      </c>
      <c r="AB262" s="105"/>
      <c r="AC262" s="111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9"/>
      <c r="AU262" s="39"/>
      <c r="AV262" s="39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9"/>
      <c r="BJ262" s="39"/>
      <c r="BK262" s="39"/>
      <c r="BL262" s="39"/>
      <c r="BM262" s="39"/>
      <c r="BN262" s="39"/>
      <c r="BO262" s="39"/>
      <c r="BP262" s="39"/>
    </row>
    <row r="263" spans="1:68" x14ac:dyDescent="0.25">
      <c r="A263" s="28" t="str">
        <f t="shared" si="24"/>
        <v/>
      </c>
      <c r="B263" s="91"/>
      <c r="C263" s="92"/>
      <c r="D263" s="93"/>
      <c r="E263" s="92"/>
      <c r="F263" s="113"/>
      <c r="G263" s="121"/>
      <c r="H263" s="126"/>
      <c r="I263" s="129"/>
      <c r="J263" s="94"/>
      <c r="K263" s="95"/>
      <c r="L263" s="17" t="str">
        <f>IF(T263="X","",IF(J263="","",IF(V263=1,"",J263)))</f>
        <v/>
      </c>
      <c r="M263" s="17" t="str">
        <f>IF(T263="X","",IF(K263="","",IF(V263=1,"",K263)))</f>
        <v/>
      </c>
      <c r="N263" s="18" t="str">
        <f>IF(V263=1,"",IF(J263="","",IF(K263="","",K263-J263)))</f>
        <v/>
      </c>
      <c r="O263" s="31" t="str">
        <f t="shared" si="20"/>
        <v/>
      </c>
      <c r="P263" s="102"/>
      <c r="Q263" s="24" t="str">
        <f>IF(P263="","",IF(T263="X","",P263))</f>
        <v/>
      </c>
      <c r="R263" s="18" t="str">
        <f>IF(P263="","",VLOOKUP(P263,Données!$A$2:$B$16,2,FALSE))</f>
        <v/>
      </c>
      <c r="S263" s="24" t="str">
        <f ca="1">IF(T263="X","",IF(V263=1,"",IF(J263&gt;TODAY(),1,"")))</f>
        <v/>
      </c>
      <c r="T263" s="105"/>
      <c r="U263" s="18" t="str">
        <f ca="1">IF(T263="X","",IF(J263="","",IF(V263=1,"",IF(TODAY()&gt;=J263,1,""))))</f>
        <v/>
      </c>
      <c r="V263" s="31" t="str">
        <f t="shared" si="21"/>
        <v/>
      </c>
      <c r="W263" s="34" t="str">
        <f>IF(P263="","",VLOOKUP(P263,Données!$A$2:$C$16,3,FALSE))</f>
        <v/>
      </c>
      <c r="X263" s="19" t="str">
        <f>IF(N263="","",IF(P263="","",IF(W263="","",W263*N263)))</f>
        <v/>
      </c>
      <c r="Y263" s="108"/>
      <c r="Z263" s="62" t="str">
        <f t="shared" si="22"/>
        <v/>
      </c>
      <c r="AA263" s="26" t="str">
        <f t="shared" si="23"/>
        <v/>
      </c>
      <c r="AB263" s="105"/>
      <c r="AC263" s="111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9"/>
      <c r="AU263" s="39"/>
      <c r="AV263" s="39"/>
      <c r="AW263" s="39"/>
      <c r="AX263" s="39"/>
      <c r="AY263" s="39"/>
      <c r="AZ263" s="39"/>
      <c r="BA263" s="39"/>
      <c r="BB263" s="39"/>
      <c r="BC263" s="39"/>
      <c r="BD263" s="39"/>
      <c r="BE263" s="39"/>
      <c r="BF263" s="39"/>
      <c r="BG263" s="39"/>
      <c r="BH263" s="39"/>
      <c r="BI263" s="39"/>
      <c r="BJ263" s="39"/>
      <c r="BK263" s="39"/>
      <c r="BL263" s="39"/>
      <c r="BM263" s="39"/>
      <c r="BN263" s="39"/>
      <c r="BO263" s="39"/>
      <c r="BP263" s="39"/>
    </row>
    <row r="264" spans="1:68" x14ac:dyDescent="0.25">
      <c r="A264" s="28" t="str">
        <f t="shared" si="24"/>
        <v/>
      </c>
      <c r="B264" s="91"/>
      <c r="C264" s="92"/>
      <c r="D264" s="93"/>
      <c r="E264" s="92"/>
      <c r="F264" s="113"/>
      <c r="G264" s="121"/>
      <c r="H264" s="126"/>
      <c r="I264" s="129"/>
      <c r="J264" s="94"/>
      <c r="K264" s="95"/>
      <c r="L264" s="17" t="str">
        <f>IF(T264="X","",IF(J264="","",IF(V264=1,"",J264)))</f>
        <v/>
      </c>
      <c r="M264" s="17" t="str">
        <f>IF(T264="X","",IF(K264="","",IF(V264=1,"",K264)))</f>
        <v/>
      </c>
      <c r="N264" s="18" t="str">
        <f>IF(V264=1,"",IF(J264="","",IF(K264="","",K264-J264)))</f>
        <v/>
      </c>
      <c r="O264" s="31" t="str">
        <f t="shared" si="20"/>
        <v/>
      </c>
      <c r="P264" s="102"/>
      <c r="Q264" s="24" t="str">
        <f>IF(P264="","",IF(T264="X","",P264))</f>
        <v/>
      </c>
      <c r="R264" s="18" t="str">
        <f>IF(P264="","",VLOOKUP(P264,Données!$A$2:$B$16,2,FALSE))</f>
        <v/>
      </c>
      <c r="S264" s="24" t="str">
        <f ca="1">IF(T264="X","",IF(V264=1,"",IF(J264&gt;TODAY(),1,"")))</f>
        <v/>
      </c>
      <c r="T264" s="105"/>
      <c r="U264" s="18" t="str">
        <f ca="1">IF(T264="X","",IF(J264="","",IF(V264=1,"",IF(TODAY()&gt;=J264,1,""))))</f>
        <v/>
      </c>
      <c r="V264" s="31" t="str">
        <f t="shared" si="21"/>
        <v/>
      </c>
      <c r="W264" s="34" t="str">
        <f>IF(P264="","",VLOOKUP(P264,Données!$A$2:$C$16,3,FALSE))</f>
        <v/>
      </c>
      <c r="X264" s="19" t="str">
        <f>IF(N264="","",IF(P264="","",IF(W264="","",W264*N264)))</f>
        <v/>
      </c>
      <c r="Y264" s="108"/>
      <c r="Z264" s="62" t="str">
        <f t="shared" si="22"/>
        <v/>
      </c>
      <c r="AA264" s="26" t="str">
        <f t="shared" si="23"/>
        <v/>
      </c>
      <c r="AB264" s="105"/>
      <c r="AC264" s="111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9"/>
      <c r="AU264" s="39"/>
      <c r="AV264" s="39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9"/>
      <c r="BJ264" s="39"/>
      <c r="BK264" s="39"/>
      <c r="BL264" s="39"/>
      <c r="BM264" s="39"/>
      <c r="BN264" s="39"/>
      <c r="BO264" s="39"/>
      <c r="BP264" s="39"/>
    </row>
    <row r="265" spans="1:68" x14ac:dyDescent="0.25">
      <c r="A265" s="28" t="str">
        <f t="shared" si="24"/>
        <v/>
      </c>
      <c r="B265" s="91"/>
      <c r="C265" s="92"/>
      <c r="D265" s="93"/>
      <c r="E265" s="92"/>
      <c r="F265" s="113"/>
      <c r="G265" s="121"/>
      <c r="H265" s="126"/>
      <c r="I265" s="129"/>
      <c r="J265" s="94"/>
      <c r="K265" s="95"/>
      <c r="L265" s="17" t="str">
        <f>IF(T265="X","",IF(J265="","",IF(V265=1,"",J265)))</f>
        <v/>
      </c>
      <c r="M265" s="17" t="str">
        <f>IF(T265="X","",IF(K265="","",IF(V265=1,"",K265)))</f>
        <v/>
      </c>
      <c r="N265" s="18" t="str">
        <f>IF(V265=1,"",IF(J265="","",IF(K265="","",K265-J265)))</f>
        <v/>
      </c>
      <c r="O265" s="31" t="str">
        <f t="shared" si="20"/>
        <v/>
      </c>
      <c r="P265" s="102"/>
      <c r="Q265" s="24" t="str">
        <f>IF(P265="","",IF(T265="X","",P265))</f>
        <v/>
      </c>
      <c r="R265" s="18" t="str">
        <f>IF(P265="","",VLOOKUP(P265,Données!$A$2:$B$16,2,FALSE))</f>
        <v/>
      </c>
      <c r="S265" s="24" t="str">
        <f ca="1">IF(T265="X","",IF(V265=1,"",IF(J265&gt;TODAY(),1,"")))</f>
        <v/>
      </c>
      <c r="T265" s="105"/>
      <c r="U265" s="18" t="str">
        <f ca="1">IF(T265="X","",IF(J265="","",IF(V265=1,"",IF(TODAY()&gt;=J265,1,""))))</f>
        <v/>
      </c>
      <c r="V265" s="31" t="str">
        <f t="shared" si="21"/>
        <v/>
      </c>
      <c r="W265" s="34" t="str">
        <f>IF(P265="","",VLOOKUP(P265,Données!$A$2:$C$16,3,FALSE))</f>
        <v/>
      </c>
      <c r="X265" s="19" t="str">
        <f>IF(N265="","",IF(P265="","",IF(W265="","",W265*N265)))</f>
        <v/>
      </c>
      <c r="Y265" s="108"/>
      <c r="Z265" s="62" t="str">
        <f t="shared" si="22"/>
        <v/>
      </c>
      <c r="AA265" s="26" t="str">
        <f t="shared" si="23"/>
        <v/>
      </c>
      <c r="AB265" s="105"/>
      <c r="AC265" s="111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9"/>
      <c r="AU265" s="39"/>
      <c r="AV265" s="39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9"/>
      <c r="BJ265" s="39"/>
      <c r="BK265" s="39"/>
      <c r="BL265" s="39"/>
      <c r="BM265" s="39"/>
      <c r="BN265" s="39"/>
      <c r="BO265" s="39"/>
      <c r="BP265" s="39"/>
    </row>
    <row r="266" spans="1:68" x14ac:dyDescent="0.25">
      <c r="A266" s="28" t="str">
        <f t="shared" si="24"/>
        <v/>
      </c>
      <c r="B266" s="91"/>
      <c r="C266" s="92"/>
      <c r="D266" s="93"/>
      <c r="E266" s="92"/>
      <c r="F266" s="113"/>
      <c r="G266" s="121"/>
      <c r="H266" s="126"/>
      <c r="I266" s="129"/>
      <c r="J266" s="94"/>
      <c r="K266" s="95"/>
      <c r="L266" s="17" t="str">
        <f>IF(T266="X","",IF(J266="","",IF(V266=1,"",J266)))</f>
        <v/>
      </c>
      <c r="M266" s="17" t="str">
        <f>IF(T266="X","",IF(K266="","",IF(V266=1,"",K266)))</f>
        <v/>
      </c>
      <c r="N266" s="18" t="str">
        <f>IF(V266=1,"",IF(J266="","",IF(K266="","",K266-J266)))</f>
        <v/>
      </c>
      <c r="O266" s="31" t="str">
        <f t="shared" si="20"/>
        <v/>
      </c>
      <c r="P266" s="102"/>
      <c r="Q266" s="24" t="str">
        <f>IF(P266="","",IF(T266="X","",P266))</f>
        <v/>
      </c>
      <c r="R266" s="18" t="str">
        <f>IF(P266="","",VLOOKUP(P266,Données!$A$2:$B$16,2,FALSE))</f>
        <v/>
      </c>
      <c r="S266" s="24" t="str">
        <f ca="1">IF(T266="X","",IF(V266=1,"",IF(J266&gt;TODAY(),1,"")))</f>
        <v/>
      </c>
      <c r="T266" s="105"/>
      <c r="U266" s="18" t="str">
        <f ca="1">IF(T266="X","",IF(J266="","",IF(V266=1,"",IF(TODAY()&gt;=J266,1,""))))</f>
        <v/>
      </c>
      <c r="V266" s="31" t="str">
        <f t="shared" si="21"/>
        <v/>
      </c>
      <c r="W266" s="34" t="str">
        <f>IF(P266="","",VLOOKUP(P266,Données!$A$2:$C$16,3,FALSE))</f>
        <v/>
      </c>
      <c r="X266" s="19" t="str">
        <f>IF(N266="","",IF(P266="","",IF(W266="","",W266*N266)))</f>
        <v/>
      </c>
      <c r="Y266" s="108"/>
      <c r="Z266" s="62" t="str">
        <f t="shared" si="22"/>
        <v/>
      </c>
      <c r="AA266" s="26" t="str">
        <f t="shared" si="23"/>
        <v/>
      </c>
      <c r="AB266" s="105"/>
      <c r="AC266" s="111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9"/>
      <c r="AU266" s="39"/>
      <c r="AV266" s="39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9"/>
      <c r="BJ266" s="39"/>
      <c r="BK266" s="39"/>
      <c r="BL266" s="39"/>
      <c r="BM266" s="39"/>
      <c r="BN266" s="39"/>
      <c r="BO266" s="39"/>
      <c r="BP266" s="39"/>
    </row>
    <row r="267" spans="1:68" x14ac:dyDescent="0.25">
      <c r="A267" s="28" t="str">
        <f t="shared" si="24"/>
        <v/>
      </c>
      <c r="B267" s="91"/>
      <c r="C267" s="92"/>
      <c r="D267" s="93"/>
      <c r="E267" s="92"/>
      <c r="F267" s="113"/>
      <c r="G267" s="121"/>
      <c r="H267" s="126"/>
      <c r="I267" s="129"/>
      <c r="J267" s="94"/>
      <c r="K267" s="95"/>
      <c r="L267" s="17" t="str">
        <f>IF(T267="X","",IF(J267="","",IF(V267=1,"",J267)))</f>
        <v/>
      </c>
      <c r="M267" s="17" t="str">
        <f>IF(T267="X","",IF(K267="","",IF(V267=1,"",K267)))</f>
        <v/>
      </c>
      <c r="N267" s="18" t="str">
        <f>IF(V267=1,"",IF(J267="","",IF(K267="","",K267-J267)))</f>
        <v/>
      </c>
      <c r="O267" s="31" t="str">
        <f t="shared" si="20"/>
        <v/>
      </c>
      <c r="P267" s="102"/>
      <c r="Q267" s="24" t="str">
        <f>IF(P267="","",IF(T267="X","",P267))</f>
        <v/>
      </c>
      <c r="R267" s="18" t="str">
        <f>IF(P267="","",VLOOKUP(P267,Données!$A$2:$B$16,2,FALSE))</f>
        <v/>
      </c>
      <c r="S267" s="24" t="str">
        <f ca="1">IF(T267="X","",IF(V267=1,"",IF(J267&gt;TODAY(),1,"")))</f>
        <v/>
      </c>
      <c r="T267" s="105"/>
      <c r="U267" s="18" t="str">
        <f ca="1">IF(T267="X","",IF(J267="","",IF(V267=1,"",IF(TODAY()&gt;=J267,1,""))))</f>
        <v/>
      </c>
      <c r="V267" s="31" t="str">
        <f t="shared" si="21"/>
        <v/>
      </c>
      <c r="W267" s="34" t="str">
        <f>IF(P267="","",VLOOKUP(P267,Données!$A$2:$C$16,3,FALSE))</f>
        <v/>
      </c>
      <c r="X267" s="19" t="str">
        <f>IF(N267="","",IF(P267="","",IF(W267="","",W267*N267)))</f>
        <v/>
      </c>
      <c r="Y267" s="108"/>
      <c r="Z267" s="62" t="str">
        <f t="shared" si="22"/>
        <v/>
      </c>
      <c r="AA267" s="26" t="str">
        <f t="shared" si="23"/>
        <v/>
      </c>
      <c r="AB267" s="105"/>
      <c r="AC267" s="111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9"/>
      <c r="BC267" s="39"/>
      <c r="BD267" s="39"/>
      <c r="BE267" s="39"/>
      <c r="BF267" s="39"/>
      <c r="BG267" s="39"/>
      <c r="BH267" s="39"/>
      <c r="BI267" s="39"/>
      <c r="BJ267" s="39"/>
      <c r="BK267" s="39"/>
      <c r="BL267" s="39"/>
      <c r="BM267" s="39"/>
      <c r="BN267" s="39"/>
      <c r="BO267" s="39"/>
      <c r="BP267" s="39"/>
    </row>
    <row r="268" spans="1:68" x14ac:dyDescent="0.25">
      <c r="A268" s="28" t="str">
        <f t="shared" si="24"/>
        <v/>
      </c>
      <c r="B268" s="91"/>
      <c r="C268" s="92"/>
      <c r="D268" s="93"/>
      <c r="E268" s="92"/>
      <c r="F268" s="113"/>
      <c r="G268" s="121"/>
      <c r="H268" s="126"/>
      <c r="I268" s="129"/>
      <c r="J268" s="94"/>
      <c r="K268" s="95"/>
      <c r="L268" s="17" t="str">
        <f>IF(T268="X","",IF(J268="","",IF(V268=1,"",J268)))</f>
        <v/>
      </c>
      <c r="M268" s="17" t="str">
        <f>IF(T268="X","",IF(K268="","",IF(V268=1,"",K268)))</f>
        <v/>
      </c>
      <c r="N268" s="18" t="str">
        <f>IF(V268=1,"",IF(J268="","",IF(K268="","",K268-J268)))</f>
        <v/>
      </c>
      <c r="O268" s="31" t="str">
        <f t="shared" si="20"/>
        <v/>
      </c>
      <c r="P268" s="102"/>
      <c r="Q268" s="24" t="str">
        <f>IF(P268="","",IF(T268="X","",P268))</f>
        <v/>
      </c>
      <c r="R268" s="18" t="str">
        <f>IF(P268="","",VLOOKUP(P268,Données!$A$2:$B$16,2,FALSE))</f>
        <v/>
      </c>
      <c r="S268" s="24" t="str">
        <f ca="1">IF(T268="X","",IF(V268=1,"",IF(J268&gt;TODAY(),1,"")))</f>
        <v/>
      </c>
      <c r="T268" s="105"/>
      <c r="U268" s="18" t="str">
        <f ca="1">IF(T268="X","",IF(J268="","",IF(V268=1,"",IF(TODAY()&gt;=J268,1,""))))</f>
        <v/>
      </c>
      <c r="V268" s="31" t="str">
        <f t="shared" si="21"/>
        <v/>
      </c>
      <c r="W268" s="34" t="str">
        <f>IF(P268="","",VLOOKUP(P268,Données!$A$2:$C$16,3,FALSE))</f>
        <v/>
      </c>
      <c r="X268" s="19" t="str">
        <f>IF(N268="","",IF(P268="","",IF(W268="","",W268*N268)))</f>
        <v/>
      </c>
      <c r="Y268" s="108"/>
      <c r="Z268" s="62" t="str">
        <f t="shared" si="22"/>
        <v/>
      </c>
      <c r="AA268" s="26" t="str">
        <f t="shared" si="23"/>
        <v/>
      </c>
      <c r="AB268" s="105"/>
      <c r="AC268" s="111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9"/>
      <c r="BC268" s="39"/>
      <c r="BD268" s="39"/>
      <c r="BE268" s="39"/>
      <c r="BF268" s="39"/>
      <c r="BG268" s="39"/>
      <c r="BH268" s="39"/>
      <c r="BI268" s="39"/>
      <c r="BJ268" s="39"/>
      <c r="BK268" s="39"/>
      <c r="BL268" s="39"/>
      <c r="BM268" s="39"/>
      <c r="BN268" s="39"/>
      <c r="BO268" s="39"/>
      <c r="BP268" s="39"/>
    </row>
    <row r="269" spans="1:68" x14ac:dyDescent="0.25">
      <c r="A269" s="28" t="str">
        <f t="shared" si="24"/>
        <v/>
      </c>
      <c r="B269" s="91"/>
      <c r="C269" s="92"/>
      <c r="D269" s="93"/>
      <c r="E269" s="92"/>
      <c r="F269" s="113"/>
      <c r="G269" s="121"/>
      <c r="H269" s="126"/>
      <c r="I269" s="129"/>
      <c r="J269" s="94"/>
      <c r="K269" s="95"/>
      <c r="L269" s="17" t="str">
        <f>IF(T269="X","",IF(J269="","",IF(V269=1,"",J269)))</f>
        <v/>
      </c>
      <c r="M269" s="17" t="str">
        <f>IF(T269="X","",IF(K269="","",IF(V269=1,"",K269)))</f>
        <v/>
      </c>
      <c r="N269" s="18" t="str">
        <f>IF(V269=1,"",IF(J269="","",IF(K269="","",K269-J269)))</f>
        <v/>
      </c>
      <c r="O269" s="31" t="str">
        <f t="shared" si="20"/>
        <v/>
      </c>
      <c r="P269" s="102"/>
      <c r="Q269" s="24" t="str">
        <f>IF(P269="","",IF(T269="X","",P269))</f>
        <v/>
      </c>
      <c r="R269" s="18" t="str">
        <f>IF(P269="","",VLOOKUP(P269,Données!$A$2:$B$16,2,FALSE))</f>
        <v/>
      </c>
      <c r="S269" s="24" t="str">
        <f ca="1">IF(T269="X","",IF(V269=1,"",IF(J269&gt;TODAY(),1,"")))</f>
        <v/>
      </c>
      <c r="T269" s="105"/>
      <c r="U269" s="18" t="str">
        <f ca="1">IF(T269="X","",IF(J269="","",IF(V269=1,"",IF(TODAY()&gt;=J269,1,""))))</f>
        <v/>
      </c>
      <c r="V269" s="31" t="str">
        <f t="shared" si="21"/>
        <v/>
      </c>
      <c r="W269" s="34" t="str">
        <f>IF(P269="","",VLOOKUP(P269,Données!$A$2:$C$16,3,FALSE))</f>
        <v/>
      </c>
      <c r="X269" s="19" t="str">
        <f>IF(N269="","",IF(P269="","",IF(W269="","",W269*N269)))</f>
        <v/>
      </c>
      <c r="Y269" s="108"/>
      <c r="Z269" s="62" t="str">
        <f t="shared" si="22"/>
        <v/>
      </c>
      <c r="AA269" s="26" t="str">
        <f t="shared" si="23"/>
        <v/>
      </c>
      <c r="AB269" s="105"/>
      <c r="AC269" s="111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9"/>
      <c r="AU269" s="39"/>
      <c r="AV269" s="39"/>
      <c r="AW269" s="39"/>
      <c r="AX269" s="39"/>
      <c r="AY269" s="39"/>
      <c r="AZ269" s="39"/>
      <c r="BA269" s="39"/>
      <c r="BB269" s="39"/>
      <c r="BC269" s="39"/>
      <c r="BD269" s="39"/>
      <c r="BE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</row>
    <row r="270" spans="1:68" x14ac:dyDescent="0.25">
      <c r="A270" s="28" t="str">
        <f t="shared" si="24"/>
        <v/>
      </c>
      <c r="B270" s="91"/>
      <c r="C270" s="92"/>
      <c r="D270" s="93"/>
      <c r="E270" s="92"/>
      <c r="F270" s="113"/>
      <c r="G270" s="121"/>
      <c r="H270" s="126"/>
      <c r="I270" s="129"/>
      <c r="J270" s="94"/>
      <c r="K270" s="95"/>
      <c r="L270" s="17" t="str">
        <f>IF(T270="X","",IF(J270="","",IF(V270=1,"",J270)))</f>
        <v/>
      </c>
      <c r="M270" s="17" t="str">
        <f>IF(T270="X","",IF(K270="","",IF(V270=1,"",K270)))</f>
        <v/>
      </c>
      <c r="N270" s="18" t="str">
        <f>IF(V270=1,"",IF(J270="","",IF(K270="","",K270-J270)))</f>
        <v/>
      </c>
      <c r="O270" s="31" t="str">
        <f t="shared" si="20"/>
        <v/>
      </c>
      <c r="P270" s="102"/>
      <c r="Q270" s="24" t="str">
        <f>IF(P270="","",IF(T270="X","",P270))</f>
        <v/>
      </c>
      <c r="R270" s="18" t="str">
        <f>IF(P270="","",VLOOKUP(P270,Données!$A$2:$B$16,2,FALSE))</f>
        <v/>
      </c>
      <c r="S270" s="24" t="str">
        <f ca="1">IF(T270="X","",IF(V270=1,"",IF(J270&gt;TODAY(),1,"")))</f>
        <v/>
      </c>
      <c r="T270" s="105"/>
      <c r="U270" s="18" t="str">
        <f ca="1">IF(T270="X","",IF(J270="","",IF(V270=1,"",IF(TODAY()&gt;=J270,1,""))))</f>
        <v/>
      </c>
      <c r="V270" s="31" t="str">
        <f t="shared" si="21"/>
        <v/>
      </c>
      <c r="W270" s="34" t="str">
        <f>IF(P270="","",VLOOKUP(P270,Données!$A$2:$C$16,3,FALSE))</f>
        <v/>
      </c>
      <c r="X270" s="19" t="str">
        <f>IF(N270="","",IF(P270="","",IF(W270="","",W270*N270)))</f>
        <v/>
      </c>
      <c r="Y270" s="108"/>
      <c r="Z270" s="62" t="str">
        <f t="shared" si="22"/>
        <v/>
      </c>
      <c r="AA270" s="26" t="str">
        <f t="shared" si="23"/>
        <v/>
      </c>
      <c r="AB270" s="105"/>
      <c r="AC270" s="111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9"/>
      <c r="AU270" s="39"/>
      <c r="AV270" s="39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9"/>
      <c r="BJ270" s="39"/>
      <c r="BK270" s="39"/>
      <c r="BL270" s="39"/>
      <c r="BM270" s="39"/>
      <c r="BN270" s="39"/>
      <c r="BO270" s="39"/>
      <c r="BP270" s="39"/>
    </row>
    <row r="271" spans="1:68" x14ac:dyDescent="0.25">
      <c r="A271" s="28" t="str">
        <f t="shared" si="24"/>
        <v/>
      </c>
      <c r="B271" s="91"/>
      <c r="C271" s="92"/>
      <c r="D271" s="93"/>
      <c r="E271" s="92"/>
      <c r="F271" s="113"/>
      <c r="G271" s="121"/>
      <c r="H271" s="126"/>
      <c r="I271" s="129"/>
      <c r="J271" s="94"/>
      <c r="K271" s="95"/>
      <c r="L271" s="17" t="str">
        <f>IF(T271="X","",IF(J271="","",IF(V271=1,"",J271)))</f>
        <v/>
      </c>
      <c r="M271" s="17" t="str">
        <f>IF(T271="X","",IF(K271="","",IF(V271=1,"",K271)))</f>
        <v/>
      </c>
      <c r="N271" s="18" t="str">
        <f>IF(V271=1,"",IF(J271="","",IF(K271="","",K271-J271)))</f>
        <v/>
      </c>
      <c r="O271" s="31" t="str">
        <f t="shared" si="20"/>
        <v/>
      </c>
      <c r="P271" s="102"/>
      <c r="Q271" s="24" t="str">
        <f>IF(P271="","",IF(T271="X","",P271))</f>
        <v/>
      </c>
      <c r="R271" s="18" t="str">
        <f>IF(P271="","",VLOOKUP(P271,Données!$A$2:$B$16,2,FALSE))</f>
        <v/>
      </c>
      <c r="S271" s="24" t="str">
        <f ca="1">IF(T271="X","",IF(V271=1,"",IF(J271&gt;TODAY(),1,"")))</f>
        <v/>
      </c>
      <c r="T271" s="105"/>
      <c r="U271" s="18" t="str">
        <f ca="1">IF(T271="X","",IF(J271="","",IF(V271=1,"",IF(TODAY()&gt;=J271,1,""))))</f>
        <v/>
      </c>
      <c r="V271" s="31" t="str">
        <f t="shared" si="21"/>
        <v/>
      </c>
      <c r="W271" s="34" t="str">
        <f>IF(P271="","",VLOOKUP(P271,Données!$A$2:$C$16,3,FALSE))</f>
        <v/>
      </c>
      <c r="X271" s="19" t="str">
        <f>IF(N271="","",IF(P271="","",IF(W271="","",W271*N271)))</f>
        <v/>
      </c>
      <c r="Y271" s="108"/>
      <c r="Z271" s="62" t="str">
        <f t="shared" si="22"/>
        <v/>
      </c>
      <c r="AA271" s="26" t="str">
        <f t="shared" si="23"/>
        <v/>
      </c>
      <c r="AB271" s="105"/>
      <c r="AC271" s="111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9"/>
      <c r="AU271" s="39"/>
      <c r="AV271" s="39"/>
      <c r="AW271" s="39"/>
      <c r="AX271" s="39"/>
      <c r="AY271" s="39"/>
      <c r="AZ271" s="39"/>
      <c r="BA271" s="39"/>
      <c r="BB271" s="39"/>
      <c r="BC271" s="39"/>
      <c r="BD271" s="39"/>
      <c r="BE271" s="39"/>
      <c r="BF271" s="39"/>
      <c r="BG271" s="39"/>
      <c r="BH271" s="39"/>
      <c r="BI271" s="39"/>
      <c r="BJ271" s="39"/>
      <c r="BK271" s="39"/>
      <c r="BL271" s="39"/>
      <c r="BM271" s="39"/>
      <c r="BN271" s="39"/>
      <c r="BO271" s="39"/>
      <c r="BP271" s="39"/>
    </row>
    <row r="272" spans="1:68" x14ac:dyDescent="0.25">
      <c r="A272" s="28" t="str">
        <f t="shared" si="24"/>
        <v/>
      </c>
      <c r="B272" s="91"/>
      <c r="C272" s="92"/>
      <c r="D272" s="93"/>
      <c r="E272" s="92"/>
      <c r="F272" s="113"/>
      <c r="G272" s="121"/>
      <c r="H272" s="126"/>
      <c r="I272" s="129"/>
      <c r="J272" s="94"/>
      <c r="K272" s="95"/>
      <c r="L272" s="17" t="str">
        <f>IF(T272="X","",IF(J272="","",IF(V272=1,"",J272)))</f>
        <v/>
      </c>
      <c r="M272" s="17" t="str">
        <f>IF(T272="X","",IF(K272="","",IF(V272=1,"",K272)))</f>
        <v/>
      </c>
      <c r="N272" s="18" t="str">
        <f>IF(V272=1,"",IF(J272="","",IF(K272="","",K272-J272)))</f>
        <v/>
      </c>
      <c r="O272" s="31" t="str">
        <f t="shared" si="20"/>
        <v/>
      </c>
      <c r="P272" s="102"/>
      <c r="Q272" s="24" t="str">
        <f>IF(P272="","",IF(T272="X","",P272))</f>
        <v/>
      </c>
      <c r="R272" s="18" t="str">
        <f>IF(P272="","",VLOOKUP(P272,Données!$A$2:$B$16,2,FALSE))</f>
        <v/>
      </c>
      <c r="S272" s="24" t="str">
        <f ca="1">IF(T272="X","",IF(V272=1,"",IF(J272&gt;TODAY(),1,"")))</f>
        <v/>
      </c>
      <c r="T272" s="105"/>
      <c r="U272" s="18" t="str">
        <f ca="1">IF(T272="X","",IF(J272="","",IF(V272=1,"",IF(TODAY()&gt;=J272,1,""))))</f>
        <v/>
      </c>
      <c r="V272" s="31" t="str">
        <f t="shared" si="21"/>
        <v/>
      </c>
      <c r="W272" s="34" t="str">
        <f>IF(P272="","",VLOOKUP(P272,Données!$A$2:$C$16,3,FALSE))</f>
        <v/>
      </c>
      <c r="X272" s="19" t="str">
        <f>IF(N272="","",IF(P272="","",IF(W272="","",W272*N272)))</f>
        <v/>
      </c>
      <c r="Y272" s="108"/>
      <c r="Z272" s="62" t="str">
        <f t="shared" si="22"/>
        <v/>
      </c>
      <c r="AA272" s="26" t="str">
        <f t="shared" si="23"/>
        <v/>
      </c>
      <c r="AB272" s="105"/>
      <c r="AC272" s="111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</row>
    <row r="273" spans="1:68" x14ac:dyDescent="0.25">
      <c r="A273" s="28" t="str">
        <f t="shared" si="24"/>
        <v/>
      </c>
      <c r="B273" s="91"/>
      <c r="C273" s="92"/>
      <c r="D273" s="93"/>
      <c r="E273" s="92"/>
      <c r="F273" s="113"/>
      <c r="G273" s="121"/>
      <c r="H273" s="126"/>
      <c r="I273" s="129"/>
      <c r="J273" s="94"/>
      <c r="K273" s="95"/>
      <c r="L273" s="17" t="str">
        <f>IF(T273="X","",IF(J273="","",IF(V273=1,"",J273)))</f>
        <v/>
      </c>
      <c r="M273" s="17" t="str">
        <f>IF(T273="X","",IF(K273="","",IF(V273=1,"",K273)))</f>
        <v/>
      </c>
      <c r="N273" s="18" t="str">
        <f>IF(V273=1,"",IF(J273="","",IF(K273="","",K273-J273)))</f>
        <v/>
      </c>
      <c r="O273" s="31" t="str">
        <f t="shared" si="20"/>
        <v/>
      </c>
      <c r="P273" s="102"/>
      <c r="Q273" s="24" t="str">
        <f>IF(P273="","",IF(T273="X","",P273))</f>
        <v/>
      </c>
      <c r="R273" s="18" t="str">
        <f>IF(P273="","",VLOOKUP(P273,Données!$A$2:$B$16,2,FALSE))</f>
        <v/>
      </c>
      <c r="S273" s="24" t="str">
        <f ca="1">IF(T273="X","",IF(V273=1,"",IF(J273&gt;TODAY(),1,"")))</f>
        <v/>
      </c>
      <c r="T273" s="105"/>
      <c r="U273" s="18" t="str">
        <f ca="1">IF(T273="X","",IF(J273="","",IF(V273=1,"",IF(TODAY()&gt;=J273,1,""))))</f>
        <v/>
      </c>
      <c r="V273" s="31" t="str">
        <f t="shared" si="21"/>
        <v/>
      </c>
      <c r="W273" s="34" t="str">
        <f>IF(P273="","",VLOOKUP(P273,Données!$A$2:$C$16,3,FALSE))</f>
        <v/>
      </c>
      <c r="X273" s="19" t="str">
        <f>IF(N273="","",IF(P273="","",IF(W273="","",W273*N273)))</f>
        <v/>
      </c>
      <c r="Y273" s="108"/>
      <c r="Z273" s="62" t="str">
        <f t="shared" si="22"/>
        <v/>
      </c>
      <c r="AA273" s="26" t="str">
        <f t="shared" si="23"/>
        <v/>
      </c>
      <c r="AB273" s="105"/>
      <c r="AC273" s="111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9"/>
      <c r="AU273" s="39"/>
      <c r="AV273" s="39"/>
      <c r="AW273" s="39"/>
      <c r="AX273" s="39"/>
      <c r="AY273" s="39"/>
      <c r="AZ273" s="39"/>
      <c r="BA273" s="39"/>
      <c r="BB273" s="39"/>
      <c r="BC273" s="39"/>
      <c r="BD273" s="39"/>
      <c r="BE273" s="39"/>
      <c r="BF273" s="39"/>
      <c r="BG273" s="39"/>
      <c r="BH273" s="39"/>
      <c r="BI273" s="39"/>
      <c r="BJ273" s="39"/>
      <c r="BK273" s="39"/>
      <c r="BL273" s="39"/>
      <c r="BM273" s="39"/>
      <c r="BN273" s="39"/>
      <c r="BO273" s="39"/>
      <c r="BP273" s="39"/>
    </row>
    <row r="274" spans="1:68" x14ac:dyDescent="0.25">
      <c r="A274" s="28" t="str">
        <f t="shared" si="24"/>
        <v/>
      </c>
      <c r="B274" s="91"/>
      <c r="C274" s="92"/>
      <c r="D274" s="93"/>
      <c r="E274" s="92"/>
      <c r="F274" s="113"/>
      <c r="G274" s="121"/>
      <c r="H274" s="126"/>
      <c r="I274" s="129"/>
      <c r="J274" s="94"/>
      <c r="K274" s="95"/>
      <c r="L274" s="17" t="str">
        <f>IF(T274="X","",IF(J274="","",IF(V274=1,"",J274)))</f>
        <v/>
      </c>
      <c r="M274" s="17" t="str">
        <f>IF(T274="X","",IF(K274="","",IF(V274=1,"",K274)))</f>
        <v/>
      </c>
      <c r="N274" s="18" t="str">
        <f>IF(V274=1,"",IF(J274="","",IF(K274="","",K274-J274)))</f>
        <v/>
      </c>
      <c r="O274" s="31" t="str">
        <f t="shared" si="20"/>
        <v/>
      </c>
      <c r="P274" s="102"/>
      <c r="Q274" s="24" t="str">
        <f>IF(P274="","",IF(T274="X","",P274))</f>
        <v/>
      </c>
      <c r="R274" s="18" t="str">
        <f>IF(P274="","",VLOOKUP(P274,Données!$A$2:$B$16,2,FALSE))</f>
        <v/>
      </c>
      <c r="S274" s="24" t="str">
        <f ca="1">IF(T274="X","",IF(V274=1,"",IF(J274&gt;TODAY(),1,"")))</f>
        <v/>
      </c>
      <c r="T274" s="105"/>
      <c r="U274" s="18" t="str">
        <f ca="1">IF(T274="X","",IF(J274="","",IF(V274=1,"",IF(TODAY()&gt;=J274,1,""))))</f>
        <v/>
      </c>
      <c r="V274" s="31" t="str">
        <f t="shared" si="21"/>
        <v/>
      </c>
      <c r="W274" s="34" t="str">
        <f>IF(P274="","",VLOOKUP(P274,Données!$A$2:$C$16,3,FALSE))</f>
        <v/>
      </c>
      <c r="X274" s="19" t="str">
        <f>IF(N274="","",IF(P274="","",IF(W274="","",W274*N274)))</f>
        <v/>
      </c>
      <c r="Y274" s="108"/>
      <c r="Z274" s="62" t="str">
        <f t="shared" si="22"/>
        <v/>
      </c>
      <c r="AA274" s="26" t="str">
        <f t="shared" si="23"/>
        <v/>
      </c>
      <c r="AB274" s="105"/>
      <c r="AC274" s="111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9"/>
      <c r="BC274" s="39"/>
      <c r="BD274" s="39"/>
      <c r="BE274" s="39"/>
      <c r="BF274" s="39"/>
      <c r="BG274" s="39"/>
      <c r="BH274" s="39"/>
      <c r="BI274" s="39"/>
      <c r="BJ274" s="39"/>
      <c r="BK274" s="39"/>
      <c r="BL274" s="39"/>
      <c r="BM274" s="39"/>
      <c r="BN274" s="39"/>
      <c r="BO274" s="39"/>
      <c r="BP274" s="39"/>
    </row>
    <row r="275" spans="1:68" x14ac:dyDescent="0.25">
      <c r="A275" s="28" t="str">
        <f t="shared" si="24"/>
        <v/>
      </c>
      <c r="B275" s="91"/>
      <c r="C275" s="92"/>
      <c r="D275" s="93"/>
      <c r="E275" s="92"/>
      <c r="F275" s="113"/>
      <c r="G275" s="121"/>
      <c r="H275" s="126"/>
      <c r="I275" s="129"/>
      <c r="J275" s="94"/>
      <c r="K275" s="95"/>
      <c r="L275" s="17" t="str">
        <f>IF(T275="X","",IF(J275="","",IF(V275=1,"",J275)))</f>
        <v/>
      </c>
      <c r="M275" s="17" t="str">
        <f>IF(T275="X","",IF(K275="","",IF(V275=1,"",K275)))</f>
        <v/>
      </c>
      <c r="N275" s="18" t="str">
        <f>IF(V275=1,"",IF(J275="","",IF(K275="","",K275-J275)))</f>
        <v/>
      </c>
      <c r="O275" s="31" t="str">
        <f t="shared" si="20"/>
        <v/>
      </c>
      <c r="P275" s="102"/>
      <c r="Q275" s="24" t="str">
        <f>IF(P275="","",IF(T275="X","",P275))</f>
        <v/>
      </c>
      <c r="R275" s="18" t="str">
        <f>IF(P275="","",VLOOKUP(P275,Données!$A$2:$B$16,2,FALSE))</f>
        <v/>
      </c>
      <c r="S275" s="24" t="str">
        <f ca="1">IF(T275="X","",IF(V275=1,"",IF(J275&gt;TODAY(),1,"")))</f>
        <v/>
      </c>
      <c r="T275" s="105"/>
      <c r="U275" s="18" t="str">
        <f ca="1">IF(T275="X","",IF(J275="","",IF(V275=1,"",IF(TODAY()&gt;=J275,1,""))))</f>
        <v/>
      </c>
      <c r="V275" s="31" t="str">
        <f t="shared" si="21"/>
        <v/>
      </c>
      <c r="W275" s="34" t="str">
        <f>IF(P275="","",VLOOKUP(P275,Données!$A$2:$C$16,3,FALSE))</f>
        <v/>
      </c>
      <c r="X275" s="19" t="str">
        <f>IF(N275="","",IF(P275="","",IF(W275="","",W275*N275)))</f>
        <v/>
      </c>
      <c r="Y275" s="108"/>
      <c r="Z275" s="62" t="str">
        <f t="shared" si="22"/>
        <v/>
      </c>
      <c r="AA275" s="26" t="str">
        <f t="shared" si="23"/>
        <v/>
      </c>
      <c r="AB275" s="105"/>
      <c r="AC275" s="111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</row>
    <row r="276" spans="1:68" x14ac:dyDescent="0.25">
      <c r="A276" s="28" t="str">
        <f t="shared" si="24"/>
        <v/>
      </c>
      <c r="B276" s="91"/>
      <c r="C276" s="92"/>
      <c r="D276" s="93"/>
      <c r="E276" s="92"/>
      <c r="F276" s="113"/>
      <c r="G276" s="121"/>
      <c r="H276" s="126"/>
      <c r="I276" s="129"/>
      <c r="J276" s="94"/>
      <c r="K276" s="95"/>
      <c r="L276" s="17" t="str">
        <f>IF(T276="X","",IF(J276="","",IF(V276=1,"",J276)))</f>
        <v/>
      </c>
      <c r="M276" s="17" t="str">
        <f>IF(T276="X","",IF(K276="","",IF(V276=1,"",K276)))</f>
        <v/>
      </c>
      <c r="N276" s="18" t="str">
        <f>IF(V276=1,"",IF(J276="","",IF(K276="","",K276-J276)))</f>
        <v/>
      </c>
      <c r="O276" s="31" t="str">
        <f t="shared" si="20"/>
        <v/>
      </c>
      <c r="P276" s="102"/>
      <c r="Q276" s="24" t="str">
        <f>IF(P276="","",IF(T276="X","",P276))</f>
        <v/>
      </c>
      <c r="R276" s="18" t="str">
        <f>IF(P276="","",VLOOKUP(P276,Données!$A$2:$B$16,2,FALSE))</f>
        <v/>
      </c>
      <c r="S276" s="24" t="str">
        <f ca="1">IF(T276="X","",IF(V276=1,"",IF(J276&gt;TODAY(),1,"")))</f>
        <v/>
      </c>
      <c r="T276" s="105"/>
      <c r="U276" s="18" t="str">
        <f ca="1">IF(T276="X","",IF(J276="","",IF(V276=1,"",IF(TODAY()&gt;=J276,1,""))))</f>
        <v/>
      </c>
      <c r="V276" s="31" t="str">
        <f t="shared" si="21"/>
        <v/>
      </c>
      <c r="W276" s="34" t="str">
        <f>IF(P276="","",VLOOKUP(P276,Données!$A$2:$C$16,3,FALSE))</f>
        <v/>
      </c>
      <c r="X276" s="19" t="str">
        <f>IF(N276="","",IF(P276="","",IF(W276="","",W276*N276)))</f>
        <v/>
      </c>
      <c r="Y276" s="108"/>
      <c r="Z276" s="62" t="str">
        <f t="shared" si="22"/>
        <v/>
      </c>
      <c r="AA276" s="26" t="str">
        <f t="shared" si="23"/>
        <v/>
      </c>
      <c r="AB276" s="105"/>
      <c r="AC276" s="111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</row>
    <row r="277" spans="1:68" x14ac:dyDescent="0.25">
      <c r="A277" s="28" t="str">
        <f t="shared" si="24"/>
        <v/>
      </c>
      <c r="B277" s="91"/>
      <c r="C277" s="92"/>
      <c r="D277" s="93"/>
      <c r="E277" s="92"/>
      <c r="F277" s="113"/>
      <c r="G277" s="121"/>
      <c r="H277" s="126"/>
      <c r="I277" s="129"/>
      <c r="J277" s="94"/>
      <c r="K277" s="95"/>
      <c r="L277" s="17" t="str">
        <f>IF(T277="X","",IF(J277="","",IF(V277=1,"",J277)))</f>
        <v/>
      </c>
      <c r="M277" s="17" t="str">
        <f>IF(T277="X","",IF(K277="","",IF(V277=1,"",K277)))</f>
        <v/>
      </c>
      <c r="N277" s="18" t="str">
        <f>IF(V277=1,"",IF(J277="","",IF(K277="","",K277-J277)))</f>
        <v/>
      </c>
      <c r="O277" s="31" t="str">
        <f t="shared" si="20"/>
        <v/>
      </c>
      <c r="P277" s="102"/>
      <c r="Q277" s="24" t="str">
        <f>IF(P277="","",IF(T277="X","",P277))</f>
        <v/>
      </c>
      <c r="R277" s="18" t="str">
        <f>IF(P277="","",VLOOKUP(P277,Données!$A$2:$B$16,2,FALSE))</f>
        <v/>
      </c>
      <c r="S277" s="24" t="str">
        <f ca="1">IF(T277="X","",IF(V277=1,"",IF(J277&gt;TODAY(),1,"")))</f>
        <v/>
      </c>
      <c r="T277" s="105"/>
      <c r="U277" s="18" t="str">
        <f ca="1">IF(T277="X","",IF(J277="","",IF(V277=1,"",IF(TODAY()&gt;=J277,1,""))))</f>
        <v/>
      </c>
      <c r="V277" s="31" t="str">
        <f t="shared" si="21"/>
        <v/>
      </c>
      <c r="W277" s="34" t="str">
        <f>IF(P277="","",VLOOKUP(P277,Données!$A$2:$C$16,3,FALSE))</f>
        <v/>
      </c>
      <c r="X277" s="19" t="str">
        <f>IF(N277="","",IF(P277="","",IF(W277="","",W277*N277)))</f>
        <v/>
      </c>
      <c r="Y277" s="108"/>
      <c r="Z277" s="62" t="str">
        <f t="shared" si="22"/>
        <v/>
      </c>
      <c r="AA277" s="26" t="str">
        <f t="shared" si="23"/>
        <v/>
      </c>
      <c r="AB277" s="105"/>
      <c r="AC277" s="111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</row>
    <row r="278" spans="1:68" x14ac:dyDescent="0.25">
      <c r="A278" s="28" t="str">
        <f t="shared" si="24"/>
        <v/>
      </c>
      <c r="B278" s="91"/>
      <c r="C278" s="92"/>
      <c r="D278" s="93"/>
      <c r="E278" s="92"/>
      <c r="F278" s="113"/>
      <c r="G278" s="121"/>
      <c r="H278" s="126"/>
      <c r="I278" s="129"/>
      <c r="J278" s="94"/>
      <c r="K278" s="95"/>
      <c r="L278" s="17" t="str">
        <f>IF(T278="X","",IF(J278="","",IF(V278=1,"",J278)))</f>
        <v/>
      </c>
      <c r="M278" s="17" t="str">
        <f>IF(T278="X","",IF(K278="","",IF(V278=1,"",K278)))</f>
        <v/>
      </c>
      <c r="N278" s="18" t="str">
        <f>IF(V278=1,"",IF(J278="","",IF(K278="","",K278-J278)))</f>
        <v/>
      </c>
      <c r="O278" s="31" t="str">
        <f t="shared" si="20"/>
        <v/>
      </c>
      <c r="P278" s="102"/>
      <c r="Q278" s="24" t="str">
        <f>IF(P278="","",IF(T278="X","",P278))</f>
        <v/>
      </c>
      <c r="R278" s="18" t="str">
        <f>IF(P278="","",VLOOKUP(P278,Données!$A$2:$B$16,2,FALSE))</f>
        <v/>
      </c>
      <c r="S278" s="24" t="str">
        <f ca="1">IF(T278="X","",IF(V278=1,"",IF(J278&gt;TODAY(),1,"")))</f>
        <v/>
      </c>
      <c r="T278" s="105"/>
      <c r="U278" s="18" t="str">
        <f ca="1">IF(T278="X","",IF(J278="","",IF(V278=1,"",IF(TODAY()&gt;=J278,1,""))))</f>
        <v/>
      </c>
      <c r="V278" s="31" t="str">
        <f t="shared" si="21"/>
        <v/>
      </c>
      <c r="W278" s="34" t="str">
        <f>IF(P278="","",VLOOKUP(P278,Données!$A$2:$C$16,3,FALSE))</f>
        <v/>
      </c>
      <c r="X278" s="19" t="str">
        <f>IF(N278="","",IF(P278="","",IF(W278="","",W278*N278)))</f>
        <v/>
      </c>
      <c r="Y278" s="108"/>
      <c r="Z278" s="62" t="str">
        <f t="shared" si="22"/>
        <v/>
      </c>
      <c r="AA278" s="26" t="str">
        <f t="shared" si="23"/>
        <v/>
      </c>
      <c r="AB278" s="105"/>
      <c r="AC278" s="111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</row>
    <row r="279" spans="1:68" x14ac:dyDescent="0.25">
      <c r="A279" s="28" t="str">
        <f t="shared" si="24"/>
        <v/>
      </c>
      <c r="B279" s="91"/>
      <c r="C279" s="92"/>
      <c r="D279" s="93"/>
      <c r="E279" s="92"/>
      <c r="F279" s="113"/>
      <c r="G279" s="121"/>
      <c r="H279" s="126"/>
      <c r="I279" s="129"/>
      <c r="J279" s="94"/>
      <c r="K279" s="95"/>
      <c r="L279" s="17" t="str">
        <f>IF(T279="X","",IF(J279="","",IF(V279=1,"",J279)))</f>
        <v/>
      </c>
      <c r="M279" s="17" t="str">
        <f>IF(T279="X","",IF(K279="","",IF(V279=1,"",K279)))</f>
        <v/>
      </c>
      <c r="N279" s="18" t="str">
        <f>IF(V279=1,"",IF(J279="","",IF(K279="","",K279-J279)))</f>
        <v/>
      </c>
      <c r="O279" s="31" t="str">
        <f t="shared" si="20"/>
        <v/>
      </c>
      <c r="P279" s="102"/>
      <c r="Q279" s="24" t="str">
        <f>IF(P279="","",IF(T279="X","",P279))</f>
        <v/>
      </c>
      <c r="R279" s="18" t="str">
        <f>IF(P279="","",VLOOKUP(P279,Données!$A$2:$B$16,2,FALSE))</f>
        <v/>
      </c>
      <c r="S279" s="24" t="str">
        <f ca="1">IF(T279="X","",IF(V279=1,"",IF(J279&gt;TODAY(),1,"")))</f>
        <v/>
      </c>
      <c r="T279" s="105"/>
      <c r="U279" s="18" t="str">
        <f ca="1">IF(T279="X","",IF(J279="","",IF(V279=1,"",IF(TODAY()&gt;=J279,1,""))))</f>
        <v/>
      </c>
      <c r="V279" s="31" t="str">
        <f t="shared" si="21"/>
        <v/>
      </c>
      <c r="W279" s="34" t="str">
        <f>IF(P279="","",VLOOKUP(P279,Données!$A$2:$C$16,3,FALSE))</f>
        <v/>
      </c>
      <c r="X279" s="19" t="str">
        <f>IF(N279="","",IF(P279="","",IF(W279="","",W279*N279)))</f>
        <v/>
      </c>
      <c r="Y279" s="108"/>
      <c r="Z279" s="62" t="str">
        <f t="shared" si="22"/>
        <v/>
      </c>
      <c r="AA279" s="26" t="str">
        <f t="shared" si="23"/>
        <v/>
      </c>
      <c r="AB279" s="105"/>
      <c r="AC279" s="111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</row>
    <row r="280" spans="1:68" x14ac:dyDescent="0.25">
      <c r="A280" s="28" t="str">
        <f t="shared" si="24"/>
        <v/>
      </c>
      <c r="B280" s="91"/>
      <c r="C280" s="92"/>
      <c r="D280" s="93"/>
      <c r="E280" s="92"/>
      <c r="F280" s="113"/>
      <c r="G280" s="121"/>
      <c r="H280" s="126"/>
      <c r="I280" s="129"/>
      <c r="J280" s="94"/>
      <c r="K280" s="95"/>
      <c r="L280" s="17" t="str">
        <f>IF(T280="X","",IF(J280="","",IF(V280=1,"",J280)))</f>
        <v/>
      </c>
      <c r="M280" s="17" t="str">
        <f>IF(T280="X","",IF(K280="","",IF(V280=1,"",K280)))</f>
        <v/>
      </c>
      <c r="N280" s="18" t="str">
        <f>IF(V280=1,"",IF(J280="","",IF(K280="","",K280-J280)))</f>
        <v/>
      </c>
      <c r="O280" s="31" t="str">
        <f t="shared" si="20"/>
        <v/>
      </c>
      <c r="P280" s="102"/>
      <c r="Q280" s="24" t="str">
        <f>IF(P280="","",IF(T280="X","",P280))</f>
        <v/>
      </c>
      <c r="R280" s="18" t="str">
        <f>IF(P280="","",VLOOKUP(P280,Données!$A$2:$B$16,2,FALSE))</f>
        <v/>
      </c>
      <c r="S280" s="24" t="str">
        <f ca="1">IF(T280="X","",IF(V280=1,"",IF(J280&gt;TODAY(),1,"")))</f>
        <v/>
      </c>
      <c r="T280" s="105"/>
      <c r="U280" s="18" t="str">
        <f ca="1">IF(T280="X","",IF(J280="","",IF(V280=1,"",IF(TODAY()&gt;=J280,1,""))))</f>
        <v/>
      </c>
      <c r="V280" s="31" t="str">
        <f t="shared" si="21"/>
        <v/>
      </c>
      <c r="W280" s="34" t="str">
        <f>IF(P280="","",VLOOKUP(P280,Données!$A$2:$C$16,3,FALSE))</f>
        <v/>
      </c>
      <c r="X280" s="19" t="str">
        <f>IF(N280="","",IF(P280="","",IF(W280="","",W280*N280)))</f>
        <v/>
      </c>
      <c r="Y280" s="108"/>
      <c r="Z280" s="62" t="str">
        <f t="shared" si="22"/>
        <v/>
      </c>
      <c r="AA280" s="26" t="str">
        <f t="shared" si="23"/>
        <v/>
      </c>
      <c r="AB280" s="105"/>
      <c r="AC280" s="111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</row>
    <row r="281" spans="1:68" x14ac:dyDescent="0.25">
      <c r="A281" s="28" t="str">
        <f t="shared" si="24"/>
        <v/>
      </c>
      <c r="B281" s="91"/>
      <c r="C281" s="92"/>
      <c r="D281" s="93"/>
      <c r="E281" s="92"/>
      <c r="F281" s="113"/>
      <c r="G281" s="121"/>
      <c r="H281" s="126"/>
      <c r="I281" s="129"/>
      <c r="J281" s="94"/>
      <c r="K281" s="95"/>
      <c r="L281" s="17" t="str">
        <f>IF(T281="X","",IF(J281="","",IF(V281=1,"",J281)))</f>
        <v/>
      </c>
      <c r="M281" s="17" t="str">
        <f>IF(T281="X","",IF(K281="","",IF(V281=1,"",K281)))</f>
        <v/>
      </c>
      <c r="N281" s="18" t="str">
        <f>IF(V281=1,"",IF(J281="","",IF(K281="","",K281-J281)))</f>
        <v/>
      </c>
      <c r="O281" s="31" t="str">
        <f t="shared" si="20"/>
        <v/>
      </c>
      <c r="P281" s="102"/>
      <c r="Q281" s="24" t="str">
        <f>IF(P281="","",IF(T281="X","",P281))</f>
        <v/>
      </c>
      <c r="R281" s="18" t="str">
        <f>IF(P281="","",VLOOKUP(P281,Données!$A$2:$B$16,2,FALSE))</f>
        <v/>
      </c>
      <c r="S281" s="24" t="str">
        <f ca="1">IF(T281="X","",IF(V281=1,"",IF(J281&gt;TODAY(),1,"")))</f>
        <v/>
      </c>
      <c r="T281" s="105"/>
      <c r="U281" s="18" t="str">
        <f ca="1">IF(T281="X","",IF(J281="","",IF(V281=1,"",IF(TODAY()&gt;=J281,1,""))))</f>
        <v/>
      </c>
      <c r="V281" s="31" t="str">
        <f t="shared" si="21"/>
        <v/>
      </c>
      <c r="W281" s="34" t="str">
        <f>IF(P281="","",VLOOKUP(P281,Données!$A$2:$C$16,3,FALSE))</f>
        <v/>
      </c>
      <c r="X281" s="19" t="str">
        <f>IF(N281="","",IF(P281="","",IF(W281="","",W281*N281)))</f>
        <v/>
      </c>
      <c r="Y281" s="108"/>
      <c r="Z281" s="62" t="str">
        <f t="shared" si="22"/>
        <v/>
      </c>
      <c r="AA281" s="26" t="str">
        <f t="shared" si="23"/>
        <v/>
      </c>
      <c r="AB281" s="105"/>
      <c r="AC281" s="111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</row>
    <row r="282" spans="1:68" x14ac:dyDescent="0.25">
      <c r="A282" s="28" t="str">
        <f t="shared" si="24"/>
        <v/>
      </c>
      <c r="B282" s="91"/>
      <c r="C282" s="92"/>
      <c r="D282" s="93"/>
      <c r="E282" s="92"/>
      <c r="F282" s="113"/>
      <c r="G282" s="121"/>
      <c r="H282" s="126"/>
      <c r="I282" s="129"/>
      <c r="J282" s="94"/>
      <c r="K282" s="95"/>
      <c r="L282" s="17" t="str">
        <f>IF(T282="X","",IF(J282="","",IF(V282=1,"",J282)))</f>
        <v/>
      </c>
      <c r="M282" s="17" t="str">
        <f>IF(T282="X","",IF(K282="","",IF(V282=1,"",K282)))</f>
        <v/>
      </c>
      <c r="N282" s="18" t="str">
        <f>IF(V282=1,"",IF(J282="","",IF(K282="","",K282-J282)))</f>
        <v/>
      </c>
      <c r="O282" s="31" t="str">
        <f t="shared" si="20"/>
        <v/>
      </c>
      <c r="P282" s="102"/>
      <c r="Q282" s="24" t="str">
        <f>IF(P282="","",IF(T282="X","",P282))</f>
        <v/>
      </c>
      <c r="R282" s="18" t="str">
        <f>IF(P282="","",VLOOKUP(P282,Données!$A$2:$B$16,2,FALSE))</f>
        <v/>
      </c>
      <c r="S282" s="24" t="str">
        <f ca="1">IF(T282="X","",IF(V282=1,"",IF(J282&gt;TODAY(),1,"")))</f>
        <v/>
      </c>
      <c r="T282" s="105"/>
      <c r="U282" s="18" t="str">
        <f ca="1">IF(T282="X","",IF(J282="","",IF(V282=1,"",IF(TODAY()&gt;=J282,1,""))))</f>
        <v/>
      </c>
      <c r="V282" s="31" t="str">
        <f t="shared" si="21"/>
        <v/>
      </c>
      <c r="W282" s="34" t="str">
        <f>IF(P282="","",VLOOKUP(P282,Données!$A$2:$C$16,3,FALSE))</f>
        <v/>
      </c>
      <c r="X282" s="19" t="str">
        <f>IF(N282="","",IF(P282="","",IF(W282="","",W282*N282)))</f>
        <v/>
      </c>
      <c r="Y282" s="108"/>
      <c r="Z282" s="62" t="str">
        <f t="shared" si="22"/>
        <v/>
      </c>
      <c r="AA282" s="26" t="str">
        <f t="shared" si="23"/>
        <v/>
      </c>
      <c r="AB282" s="105"/>
      <c r="AC282" s="111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</row>
    <row r="283" spans="1:68" x14ac:dyDescent="0.25">
      <c r="A283" s="28" t="str">
        <f t="shared" si="24"/>
        <v/>
      </c>
      <c r="B283" s="91"/>
      <c r="C283" s="92"/>
      <c r="D283" s="93"/>
      <c r="E283" s="92"/>
      <c r="F283" s="113"/>
      <c r="G283" s="121"/>
      <c r="H283" s="126"/>
      <c r="I283" s="129"/>
      <c r="J283" s="94"/>
      <c r="K283" s="95"/>
      <c r="L283" s="17" t="str">
        <f>IF(T283="X","",IF(J283="","",IF(V283=1,"",J283)))</f>
        <v/>
      </c>
      <c r="M283" s="17" t="str">
        <f>IF(T283="X","",IF(K283="","",IF(V283=1,"",K283)))</f>
        <v/>
      </c>
      <c r="N283" s="18" t="str">
        <f>IF(V283=1,"",IF(J283="","",IF(K283="","",K283-J283)))</f>
        <v/>
      </c>
      <c r="O283" s="31" t="str">
        <f t="shared" si="20"/>
        <v/>
      </c>
      <c r="P283" s="102"/>
      <c r="Q283" s="24" t="str">
        <f>IF(P283="","",IF(T283="X","",P283))</f>
        <v/>
      </c>
      <c r="R283" s="18" t="str">
        <f>IF(P283="","",VLOOKUP(P283,Données!$A$2:$B$16,2,FALSE))</f>
        <v/>
      </c>
      <c r="S283" s="24" t="str">
        <f ca="1">IF(T283="X","",IF(V283=1,"",IF(J283&gt;TODAY(),1,"")))</f>
        <v/>
      </c>
      <c r="T283" s="105"/>
      <c r="U283" s="18" t="str">
        <f ca="1">IF(T283="X","",IF(J283="","",IF(V283=1,"",IF(TODAY()&gt;=J283,1,""))))</f>
        <v/>
      </c>
      <c r="V283" s="31" t="str">
        <f t="shared" si="21"/>
        <v/>
      </c>
      <c r="W283" s="34" t="str">
        <f>IF(P283="","",VLOOKUP(P283,Données!$A$2:$C$16,3,FALSE))</f>
        <v/>
      </c>
      <c r="X283" s="19" t="str">
        <f>IF(N283="","",IF(P283="","",IF(W283="","",W283*N283)))</f>
        <v/>
      </c>
      <c r="Y283" s="108"/>
      <c r="Z283" s="62" t="str">
        <f t="shared" si="22"/>
        <v/>
      </c>
      <c r="AA283" s="26" t="str">
        <f t="shared" si="23"/>
        <v/>
      </c>
      <c r="AB283" s="105"/>
      <c r="AC283" s="111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</row>
    <row r="284" spans="1:68" x14ac:dyDescent="0.25">
      <c r="A284" s="28" t="str">
        <f t="shared" si="24"/>
        <v/>
      </c>
      <c r="B284" s="91"/>
      <c r="C284" s="92"/>
      <c r="D284" s="93"/>
      <c r="E284" s="92"/>
      <c r="F284" s="113"/>
      <c r="G284" s="121"/>
      <c r="H284" s="126"/>
      <c r="I284" s="129"/>
      <c r="J284" s="94"/>
      <c r="K284" s="95"/>
      <c r="L284" s="17" t="str">
        <f>IF(T284="X","",IF(J284="","",IF(V284=1,"",J284)))</f>
        <v/>
      </c>
      <c r="M284" s="17" t="str">
        <f>IF(T284="X","",IF(K284="","",IF(V284=1,"",K284)))</f>
        <v/>
      </c>
      <c r="N284" s="18" t="str">
        <f>IF(V284=1,"",IF(J284="","",IF(K284="","",K284-J284)))</f>
        <v/>
      </c>
      <c r="O284" s="31" t="str">
        <f t="shared" si="20"/>
        <v/>
      </c>
      <c r="P284" s="102"/>
      <c r="Q284" s="24" t="str">
        <f>IF(P284="","",IF(T284="X","",P284))</f>
        <v/>
      </c>
      <c r="R284" s="18" t="str">
        <f>IF(P284="","",VLOOKUP(P284,Données!$A$2:$B$16,2,FALSE))</f>
        <v/>
      </c>
      <c r="S284" s="24" t="str">
        <f ca="1">IF(T284="X","",IF(V284=1,"",IF(J284&gt;TODAY(),1,"")))</f>
        <v/>
      </c>
      <c r="T284" s="105"/>
      <c r="U284" s="18" t="str">
        <f ca="1">IF(T284="X","",IF(J284="","",IF(V284=1,"",IF(TODAY()&gt;=J284,1,""))))</f>
        <v/>
      </c>
      <c r="V284" s="31" t="str">
        <f t="shared" si="21"/>
        <v/>
      </c>
      <c r="W284" s="34" t="str">
        <f>IF(P284="","",VLOOKUP(P284,Données!$A$2:$C$16,3,FALSE))</f>
        <v/>
      </c>
      <c r="X284" s="19" t="str">
        <f>IF(N284="","",IF(P284="","",IF(W284="","",W284*N284)))</f>
        <v/>
      </c>
      <c r="Y284" s="108"/>
      <c r="Z284" s="62" t="str">
        <f t="shared" si="22"/>
        <v/>
      </c>
      <c r="AA284" s="26" t="str">
        <f t="shared" si="23"/>
        <v/>
      </c>
      <c r="AB284" s="105"/>
      <c r="AC284" s="111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</row>
    <row r="285" spans="1:68" x14ac:dyDescent="0.25">
      <c r="A285" s="28" t="str">
        <f t="shared" si="24"/>
        <v/>
      </c>
      <c r="B285" s="91"/>
      <c r="C285" s="92"/>
      <c r="D285" s="93"/>
      <c r="E285" s="92"/>
      <c r="F285" s="113"/>
      <c r="G285" s="121"/>
      <c r="H285" s="126"/>
      <c r="I285" s="129"/>
      <c r="J285" s="94"/>
      <c r="K285" s="95"/>
      <c r="L285" s="17" t="str">
        <f>IF(T285="X","",IF(J285="","",IF(V285=1,"",J285)))</f>
        <v/>
      </c>
      <c r="M285" s="17" t="str">
        <f>IF(T285="X","",IF(K285="","",IF(V285=1,"",K285)))</f>
        <v/>
      </c>
      <c r="N285" s="18" t="str">
        <f>IF(V285=1,"",IF(J285="","",IF(K285="","",K285-J285)))</f>
        <v/>
      </c>
      <c r="O285" s="31" t="str">
        <f t="shared" si="20"/>
        <v/>
      </c>
      <c r="P285" s="102"/>
      <c r="Q285" s="24" t="str">
        <f>IF(P285="","",IF(T285="X","",P285))</f>
        <v/>
      </c>
      <c r="R285" s="18" t="str">
        <f>IF(P285="","",VLOOKUP(P285,Données!$A$2:$B$16,2,FALSE))</f>
        <v/>
      </c>
      <c r="S285" s="24" t="str">
        <f ca="1">IF(T285="X","",IF(V285=1,"",IF(J285&gt;TODAY(),1,"")))</f>
        <v/>
      </c>
      <c r="T285" s="105"/>
      <c r="U285" s="18" t="str">
        <f ca="1">IF(T285="X","",IF(J285="","",IF(V285=1,"",IF(TODAY()&gt;=J285,1,""))))</f>
        <v/>
      </c>
      <c r="V285" s="31" t="str">
        <f t="shared" si="21"/>
        <v/>
      </c>
      <c r="W285" s="34" t="str">
        <f>IF(P285="","",VLOOKUP(P285,Données!$A$2:$C$16,3,FALSE))</f>
        <v/>
      </c>
      <c r="X285" s="19" t="str">
        <f>IF(N285="","",IF(P285="","",IF(W285="","",W285*N285)))</f>
        <v/>
      </c>
      <c r="Y285" s="108"/>
      <c r="Z285" s="62" t="str">
        <f t="shared" si="22"/>
        <v/>
      </c>
      <c r="AA285" s="26" t="str">
        <f t="shared" si="23"/>
        <v/>
      </c>
      <c r="AB285" s="105"/>
      <c r="AC285" s="111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</row>
    <row r="286" spans="1:68" x14ac:dyDescent="0.25">
      <c r="A286" s="28" t="str">
        <f t="shared" si="24"/>
        <v/>
      </c>
      <c r="B286" s="91"/>
      <c r="C286" s="92"/>
      <c r="D286" s="93"/>
      <c r="E286" s="92"/>
      <c r="F286" s="113"/>
      <c r="G286" s="121"/>
      <c r="H286" s="126"/>
      <c r="I286" s="129"/>
      <c r="J286" s="94"/>
      <c r="K286" s="95"/>
      <c r="L286" s="17" t="str">
        <f>IF(T286="X","",IF(J286="","",IF(V286=1,"",J286)))</f>
        <v/>
      </c>
      <c r="M286" s="17" t="str">
        <f>IF(T286="X","",IF(K286="","",IF(V286=1,"",K286)))</f>
        <v/>
      </c>
      <c r="N286" s="18" t="str">
        <f>IF(V286=1,"",IF(J286="","",IF(K286="","",K286-J286)))</f>
        <v/>
      </c>
      <c r="O286" s="31" t="str">
        <f t="shared" si="20"/>
        <v/>
      </c>
      <c r="P286" s="102"/>
      <c r="Q286" s="24" t="str">
        <f>IF(P286="","",IF(T286="X","",P286))</f>
        <v/>
      </c>
      <c r="R286" s="18" t="str">
        <f>IF(P286="","",VLOOKUP(P286,Données!$A$2:$B$16,2,FALSE))</f>
        <v/>
      </c>
      <c r="S286" s="24" t="str">
        <f ca="1">IF(T286="X","",IF(V286=1,"",IF(J286&gt;TODAY(),1,"")))</f>
        <v/>
      </c>
      <c r="T286" s="105"/>
      <c r="U286" s="18" t="str">
        <f ca="1">IF(T286="X","",IF(J286="","",IF(V286=1,"",IF(TODAY()&gt;=J286,1,""))))</f>
        <v/>
      </c>
      <c r="V286" s="31" t="str">
        <f t="shared" si="21"/>
        <v/>
      </c>
      <c r="W286" s="34" t="str">
        <f>IF(P286="","",VLOOKUP(P286,Données!$A$2:$C$16,3,FALSE))</f>
        <v/>
      </c>
      <c r="X286" s="19" t="str">
        <f>IF(N286="","",IF(P286="","",IF(W286="","",W286*N286)))</f>
        <v/>
      </c>
      <c r="Y286" s="108"/>
      <c r="Z286" s="62" t="str">
        <f t="shared" si="22"/>
        <v/>
      </c>
      <c r="AA286" s="26" t="str">
        <f t="shared" si="23"/>
        <v/>
      </c>
      <c r="AB286" s="105"/>
      <c r="AC286" s="111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</row>
    <row r="287" spans="1:68" x14ac:dyDescent="0.25">
      <c r="A287" s="28" t="str">
        <f t="shared" si="24"/>
        <v/>
      </c>
      <c r="B287" s="91"/>
      <c r="C287" s="92"/>
      <c r="D287" s="93"/>
      <c r="E287" s="92"/>
      <c r="F287" s="113"/>
      <c r="G287" s="121"/>
      <c r="H287" s="126"/>
      <c r="I287" s="129"/>
      <c r="J287" s="94"/>
      <c r="K287" s="95"/>
      <c r="L287" s="17" t="str">
        <f>IF(T287="X","",IF(J287="","",IF(V287=1,"",J287)))</f>
        <v/>
      </c>
      <c r="M287" s="17" t="str">
        <f>IF(T287="X","",IF(K287="","",IF(V287=1,"",K287)))</f>
        <v/>
      </c>
      <c r="N287" s="18" t="str">
        <f>IF(V287=1,"",IF(J287="","",IF(K287="","",K287-J287)))</f>
        <v/>
      </c>
      <c r="O287" s="31" t="str">
        <f t="shared" si="20"/>
        <v/>
      </c>
      <c r="P287" s="102"/>
      <c r="Q287" s="24" t="str">
        <f>IF(P287="","",IF(T287="X","",P287))</f>
        <v/>
      </c>
      <c r="R287" s="18" t="str">
        <f>IF(P287="","",VLOOKUP(P287,Données!$A$2:$B$16,2,FALSE))</f>
        <v/>
      </c>
      <c r="S287" s="24" t="str">
        <f ca="1">IF(T287="X","",IF(V287=1,"",IF(J287&gt;TODAY(),1,"")))</f>
        <v/>
      </c>
      <c r="T287" s="105"/>
      <c r="U287" s="18" t="str">
        <f ca="1">IF(T287="X","",IF(J287="","",IF(V287=1,"",IF(TODAY()&gt;=J287,1,""))))</f>
        <v/>
      </c>
      <c r="V287" s="31" t="str">
        <f t="shared" si="21"/>
        <v/>
      </c>
      <c r="W287" s="34" t="str">
        <f>IF(P287="","",VLOOKUP(P287,Données!$A$2:$C$16,3,FALSE))</f>
        <v/>
      </c>
      <c r="X287" s="19" t="str">
        <f>IF(N287="","",IF(P287="","",IF(W287="","",W287*N287)))</f>
        <v/>
      </c>
      <c r="Y287" s="108"/>
      <c r="Z287" s="62" t="str">
        <f t="shared" si="22"/>
        <v/>
      </c>
      <c r="AA287" s="26" t="str">
        <f t="shared" si="23"/>
        <v/>
      </c>
      <c r="AB287" s="105"/>
      <c r="AC287" s="111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</row>
    <row r="288" spans="1:68" x14ac:dyDescent="0.25">
      <c r="A288" s="28" t="str">
        <f t="shared" si="24"/>
        <v/>
      </c>
      <c r="B288" s="91"/>
      <c r="C288" s="92"/>
      <c r="D288" s="93"/>
      <c r="E288" s="92"/>
      <c r="F288" s="113"/>
      <c r="G288" s="121"/>
      <c r="H288" s="126"/>
      <c r="I288" s="129"/>
      <c r="J288" s="94"/>
      <c r="K288" s="95"/>
      <c r="L288" s="17" t="str">
        <f>IF(T288="X","",IF(J288="","",IF(V288=1,"",J288)))</f>
        <v/>
      </c>
      <c r="M288" s="17" t="str">
        <f>IF(T288="X","",IF(K288="","",IF(V288=1,"",K288)))</f>
        <v/>
      </c>
      <c r="N288" s="18" t="str">
        <f>IF(V288=1,"",IF(J288="","",IF(K288="","",K288-J288)))</f>
        <v/>
      </c>
      <c r="O288" s="31" t="str">
        <f t="shared" si="20"/>
        <v/>
      </c>
      <c r="P288" s="102"/>
      <c r="Q288" s="24" t="str">
        <f>IF(P288="","",IF(T288="X","",P288))</f>
        <v/>
      </c>
      <c r="R288" s="18" t="str">
        <f>IF(P288="","",VLOOKUP(P288,Données!$A$2:$B$16,2,FALSE))</f>
        <v/>
      </c>
      <c r="S288" s="24" t="str">
        <f ca="1">IF(T288="X","",IF(V288=1,"",IF(J288&gt;TODAY(),1,"")))</f>
        <v/>
      </c>
      <c r="T288" s="105"/>
      <c r="U288" s="18" t="str">
        <f ca="1">IF(T288="X","",IF(J288="","",IF(V288=1,"",IF(TODAY()&gt;=J288,1,""))))</f>
        <v/>
      </c>
      <c r="V288" s="31" t="str">
        <f t="shared" si="21"/>
        <v/>
      </c>
      <c r="W288" s="34" t="str">
        <f>IF(P288="","",VLOOKUP(P288,Données!$A$2:$C$16,3,FALSE))</f>
        <v/>
      </c>
      <c r="X288" s="19" t="str">
        <f>IF(N288="","",IF(P288="","",IF(W288="","",W288*N288)))</f>
        <v/>
      </c>
      <c r="Y288" s="108"/>
      <c r="Z288" s="62" t="str">
        <f t="shared" si="22"/>
        <v/>
      </c>
      <c r="AA288" s="26" t="str">
        <f t="shared" si="23"/>
        <v/>
      </c>
      <c r="AB288" s="105"/>
      <c r="AC288" s="111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</row>
    <row r="289" spans="1:68" x14ac:dyDescent="0.25">
      <c r="A289" s="28" t="str">
        <f t="shared" si="24"/>
        <v/>
      </c>
      <c r="B289" s="91"/>
      <c r="C289" s="92"/>
      <c r="D289" s="93"/>
      <c r="E289" s="92"/>
      <c r="F289" s="113"/>
      <c r="G289" s="121"/>
      <c r="H289" s="126"/>
      <c r="I289" s="129"/>
      <c r="J289" s="94"/>
      <c r="K289" s="95"/>
      <c r="L289" s="17" t="str">
        <f>IF(T289="X","",IF(J289="","",IF(V289=1,"",J289)))</f>
        <v/>
      </c>
      <c r="M289" s="17" t="str">
        <f>IF(T289="X","",IF(K289="","",IF(V289=1,"",K289)))</f>
        <v/>
      </c>
      <c r="N289" s="18" t="str">
        <f>IF(V289=1,"",IF(J289="","",IF(K289="","",K289-J289)))</f>
        <v/>
      </c>
      <c r="O289" s="31" t="str">
        <f t="shared" si="20"/>
        <v/>
      </c>
      <c r="P289" s="102"/>
      <c r="Q289" s="24" t="str">
        <f>IF(P289="","",IF(T289="X","",P289))</f>
        <v/>
      </c>
      <c r="R289" s="18" t="str">
        <f>IF(P289="","",VLOOKUP(P289,Données!$A$2:$B$16,2,FALSE))</f>
        <v/>
      </c>
      <c r="S289" s="24" t="str">
        <f ca="1">IF(T289="X","",IF(V289=1,"",IF(J289&gt;TODAY(),1,"")))</f>
        <v/>
      </c>
      <c r="T289" s="105"/>
      <c r="U289" s="18" t="str">
        <f ca="1">IF(T289="X","",IF(J289="","",IF(V289=1,"",IF(TODAY()&gt;=J289,1,""))))</f>
        <v/>
      </c>
      <c r="V289" s="31" t="str">
        <f t="shared" si="21"/>
        <v/>
      </c>
      <c r="W289" s="34" t="str">
        <f>IF(P289="","",VLOOKUP(P289,Données!$A$2:$C$16,3,FALSE))</f>
        <v/>
      </c>
      <c r="X289" s="19" t="str">
        <f>IF(N289="","",IF(P289="","",IF(W289="","",W289*N289)))</f>
        <v/>
      </c>
      <c r="Y289" s="108"/>
      <c r="Z289" s="62" t="str">
        <f t="shared" si="22"/>
        <v/>
      </c>
      <c r="AA289" s="26" t="str">
        <f t="shared" si="23"/>
        <v/>
      </c>
      <c r="AB289" s="105"/>
      <c r="AC289" s="111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</row>
    <row r="290" spans="1:68" x14ac:dyDescent="0.25">
      <c r="A290" s="28" t="str">
        <f t="shared" si="24"/>
        <v/>
      </c>
      <c r="B290" s="91"/>
      <c r="C290" s="92"/>
      <c r="D290" s="93"/>
      <c r="E290" s="92"/>
      <c r="F290" s="113"/>
      <c r="G290" s="121"/>
      <c r="H290" s="126"/>
      <c r="I290" s="129"/>
      <c r="J290" s="94"/>
      <c r="K290" s="95"/>
      <c r="L290" s="17" t="str">
        <f>IF(T290="X","",IF(J290="","",IF(V290=1,"",J290)))</f>
        <v/>
      </c>
      <c r="M290" s="17" t="str">
        <f>IF(T290="X","",IF(K290="","",IF(V290=1,"",K290)))</f>
        <v/>
      </c>
      <c r="N290" s="18" t="str">
        <f>IF(V290=1,"",IF(J290="","",IF(K290="","",K290-J290)))</f>
        <v/>
      </c>
      <c r="O290" s="31" t="str">
        <f t="shared" si="20"/>
        <v/>
      </c>
      <c r="P290" s="102"/>
      <c r="Q290" s="24" t="str">
        <f>IF(P290="","",IF(T290="X","",P290))</f>
        <v/>
      </c>
      <c r="R290" s="18" t="str">
        <f>IF(P290="","",VLOOKUP(P290,Données!$A$2:$B$16,2,FALSE))</f>
        <v/>
      </c>
      <c r="S290" s="24" t="str">
        <f ca="1">IF(T290="X","",IF(V290=1,"",IF(J290&gt;TODAY(),1,"")))</f>
        <v/>
      </c>
      <c r="T290" s="105"/>
      <c r="U290" s="18" t="str">
        <f ca="1">IF(T290="X","",IF(J290="","",IF(V290=1,"",IF(TODAY()&gt;=J290,1,""))))</f>
        <v/>
      </c>
      <c r="V290" s="31" t="str">
        <f t="shared" si="21"/>
        <v/>
      </c>
      <c r="W290" s="34" t="str">
        <f>IF(P290="","",VLOOKUP(P290,Données!$A$2:$C$16,3,FALSE))</f>
        <v/>
      </c>
      <c r="X290" s="19" t="str">
        <f>IF(N290="","",IF(P290="","",IF(W290="","",W290*N290)))</f>
        <v/>
      </c>
      <c r="Y290" s="108"/>
      <c r="Z290" s="62" t="str">
        <f t="shared" si="22"/>
        <v/>
      </c>
      <c r="AA290" s="26" t="str">
        <f t="shared" si="23"/>
        <v/>
      </c>
      <c r="AB290" s="105"/>
      <c r="AC290" s="111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</row>
    <row r="291" spans="1:68" x14ac:dyDescent="0.25">
      <c r="A291" s="28" t="str">
        <f t="shared" si="24"/>
        <v/>
      </c>
      <c r="B291" s="91"/>
      <c r="C291" s="92"/>
      <c r="D291" s="93"/>
      <c r="E291" s="92"/>
      <c r="F291" s="113"/>
      <c r="G291" s="121"/>
      <c r="H291" s="126"/>
      <c r="I291" s="129"/>
      <c r="J291" s="94"/>
      <c r="K291" s="95"/>
      <c r="L291" s="17" t="str">
        <f>IF(T291="X","",IF(J291="","",IF(V291=1,"",J291)))</f>
        <v/>
      </c>
      <c r="M291" s="17" t="str">
        <f>IF(T291="X","",IF(K291="","",IF(V291=1,"",K291)))</f>
        <v/>
      </c>
      <c r="N291" s="18" t="str">
        <f>IF(V291=1,"",IF(J291="","",IF(K291="","",K291-J291)))</f>
        <v/>
      </c>
      <c r="O291" s="31" t="str">
        <f t="shared" si="20"/>
        <v/>
      </c>
      <c r="P291" s="102"/>
      <c r="Q291" s="24" t="str">
        <f>IF(P291="","",IF(T291="X","",P291))</f>
        <v/>
      </c>
      <c r="R291" s="18" t="str">
        <f>IF(P291="","",VLOOKUP(P291,Données!$A$2:$B$16,2,FALSE))</f>
        <v/>
      </c>
      <c r="S291" s="24" t="str">
        <f ca="1">IF(T291="X","",IF(V291=1,"",IF(J291&gt;TODAY(),1,"")))</f>
        <v/>
      </c>
      <c r="T291" s="105"/>
      <c r="U291" s="18" t="str">
        <f ca="1">IF(T291="X","",IF(J291="","",IF(V291=1,"",IF(TODAY()&gt;=J291,1,""))))</f>
        <v/>
      </c>
      <c r="V291" s="31" t="str">
        <f t="shared" si="21"/>
        <v/>
      </c>
      <c r="W291" s="34" t="str">
        <f>IF(P291="","",VLOOKUP(P291,Données!$A$2:$C$16,3,FALSE))</f>
        <v/>
      </c>
      <c r="X291" s="19" t="str">
        <f>IF(N291="","",IF(P291="","",IF(W291="","",W291*N291)))</f>
        <v/>
      </c>
      <c r="Y291" s="108"/>
      <c r="Z291" s="62" t="str">
        <f t="shared" si="22"/>
        <v/>
      </c>
      <c r="AA291" s="26" t="str">
        <f t="shared" si="23"/>
        <v/>
      </c>
      <c r="AB291" s="105"/>
      <c r="AC291" s="111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</row>
    <row r="292" spans="1:68" x14ac:dyDescent="0.25">
      <c r="A292" s="28" t="str">
        <f t="shared" si="24"/>
        <v/>
      </c>
      <c r="B292" s="91"/>
      <c r="C292" s="92"/>
      <c r="D292" s="93"/>
      <c r="E292" s="92"/>
      <c r="F292" s="113"/>
      <c r="G292" s="121"/>
      <c r="H292" s="126"/>
      <c r="I292" s="129"/>
      <c r="J292" s="94"/>
      <c r="K292" s="95"/>
      <c r="L292" s="17" t="str">
        <f>IF(T292="X","",IF(J292="","",IF(V292=1,"",J292)))</f>
        <v/>
      </c>
      <c r="M292" s="17" t="str">
        <f>IF(T292="X","",IF(K292="","",IF(V292=1,"",K292)))</f>
        <v/>
      </c>
      <c r="N292" s="18" t="str">
        <f>IF(V292=1,"",IF(J292="","",IF(K292="","",K292-J292)))</f>
        <v/>
      </c>
      <c r="O292" s="31" t="str">
        <f t="shared" si="20"/>
        <v/>
      </c>
      <c r="P292" s="102"/>
      <c r="Q292" s="24" t="str">
        <f>IF(P292="","",IF(T292="X","",P292))</f>
        <v/>
      </c>
      <c r="R292" s="18" t="str">
        <f>IF(P292="","",VLOOKUP(P292,Données!$A$2:$B$16,2,FALSE))</f>
        <v/>
      </c>
      <c r="S292" s="24" t="str">
        <f ca="1">IF(T292="X","",IF(V292=1,"",IF(J292&gt;TODAY(),1,"")))</f>
        <v/>
      </c>
      <c r="T292" s="105"/>
      <c r="U292" s="18" t="str">
        <f ca="1">IF(T292="X","",IF(J292="","",IF(V292=1,"",IF(TODAY()&gt;=J292,1,""))))</f>
        <v/>
      </c>
      <c r="V292" s="31" t="str">
        <f t="shared" si="21"/>
        <v/>
      </c>
      <c r="W292" s="34" t="str">
        <f>IF(P292="","",VLOOKUP(P292,Données!$A$2:$C$16,3,FALSE))</f>
        <v/>
      </c>
      <c r="X292" s="19" t="str">
        <f>IF(N292="","",IF(P292="","",IF(W292="","",W292*N292)))</f>
        <v/>
      </c>
      <c r="Y292" s="108"/>
      <c r="Z292" s="62" t="str">
        <f t="shared" si="22"/>
        <v/>
      </c>
      <c r="AA292" s="26" t="str">
        <f t="shared" si="23"/>
        <v/>
      </c>
      <c r="AB292" s="105"/>
      <c r="AC292" s="111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</row>
    <row r="293" spans="1:68" x14ac:dyDescent="0.25">
      <c r="A293" s="28" t="str">
        <f t="shared" si="24"/>
        <v/>
      </c>
      <c r="B293" s="91"/>
      <c r="C293" s="92"/>
      <c r="D293" s="93"/>
      <c r="E293" s="92"/>
      <c r="F293" s="113"/>
      <c r="G293" s="121"/>
      <c r="H293" s="126"/>
      <c r="I293" s="129"/>
      <c r="J293" s="94"/>
      <c r="K293" s="95"/>
      <c r="L293" s="17" t="str">
        <f>IF(T293="X","",IF(J293="","",IF(V293=1,"",J293)))</f>
        <v/>
      </c>
      <c r="M293" s="17" t="str">
        <f>IF(T293="X","",IF(K293="","",IF(V293=1,"",K293)))</f>
        <v/>
      </c>
      <c r="N293" s="18" t="str">
        <f>IF(V293=1,"",IF(J293="","",IF(K293="","",K293-J293)))</f>
        <v/>
      </c>
      <c r="O293" s="31" t="str">
        <f t="shared" si="20"/>
        <v/>
      </c>
      <c r="P293" s="102"/>
      <c r="Q293" s="24" t="str">
        <f>IF(P293="","",IF(T293="X","",P293))</f>
        <v/>
      </c>
      <c r="R293" s="18" t="str">
        <f>IF(P293="","",VLOOKUP(P293,Données!$A$2:$B$16,2,FALSE))</f>
        <v/>
      </c>
      <c r="S293" s="24" t="str">
        <f ca="1">IF(T293="X","",IF(V293=1,"",IF(J293&gt;TODAY(),1,"")))</f>
        <v/>
      </c>
      <c r="T293" s="105"/>
      <c r="U293" s="18" t="str">
        <f ca="1">IF(T293="X","",IF(J293="","",IF(V293=1,"",IF(TODAY()&gt;=J293,1,""))))</f>
        <v/>
      </c>
      <c r="V293" s="31" t="str">
        <f t="shared" si="21"/>
        <v/>
      </c>
      <c r="W293" s="34" t="str">
        <f>IF(P293="","",VLOOKUP(P293,Données!$A$2:$C$16,3,FALSE))</f>
        <v/>
      </c>
      <c r="X293" s="19" t="str">
        <f>IF(N293="","",IF(P293="","",IF(W293="","",W293*N293)))</f>
        <v/>
      </c>
      <c r="Y293" s="108"/>
      <c r="Z293" s="62" t="str">
        <f t="shared" si="22"/>
        <v/>
      </c>
      <c r="AA293" s="26" t="str">
        <f t="shared" si="23"/>
        <v/>
      </c>
      <c r="AB293" s="105"/>
      <c r="AC293" s="111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</row>
    <row r="294" spans="1:68" x14ac:dyDescent="0.25">
      <c r="A294" s="28" t="str">
        <f t="shared" si="24"/>
        <v/>
      </c>
      <c r="B294" s="91"/>
      <c r="C294" s="92"/>
      <c r="D294" s="93"/>
      <c r="E294" s="92"/>
      <c r="F294" s="113"/>
      <c r="G294" s="121"/>
      <c r="H294" s="126"/>
      <c r="I294" s="129"/>
      <c r="J294" s="94"/>
      <c r="K294" s="95"/>
      <c r="L294" s="17" t="str">
        <f>IF(T294="X","",IF(J294="","",IF(V294=1,"",J294)))</f>
        <v/>
      </c>
      <c r="M294" s="17" t="str">
        <f>IF(T294="X","",IF(K294="","",IF(V294=1,"",K294)))</f>
        <v/>
      </c>
      <c r="N294" s="18" t="str">
        <f>IF(V294=1,"",IF(J294="","",IF(K294="","",K294-J294)))</f>
        <v/>
      </c>
      <c r="O294" s="31" t="str">
        <f t="shared" si="20"/>
        <v/>
      </c>
      <c r="P294" s="102"/>
      <c r="Q294" s="24" t="str">
        <f>IF(P294="","",IF(T294="X","",P294))</f>
        <v/>
      </c>
      <c r="R294" s="18" t="str">
        <f>IF(P294="","",VLOOKUP(P294,Données!$A$2:$B$16,2,FALSE))</f>
        <v/>
      </c>
      <c r="S294" s="24" t="str">
        <f ca="1">IF(T294="X","",IF(V294=1,"",IF(J294&gt;TODAY(),1,"")))</f>
        <v/>
      </c>
      <c r="T294" s="105"/>
      <c r="U294" s="18" t="str">
        <f ca="1">IF(T294="X","",IF(J294="","",IF(V294=1,"",IF(TODAY()&gt;=J294,1,""))))</f>
        <v/>
      </c>
      <c r="V294" s="31" t="str">
        <f t="shared" si="21"/>
        <v/>
      </c>
      <c r="W294" s="34" t="str">
        <f>IF(P294="","",VLOOKUP(P294,Données!$A$2:$C$16,3,FALSE))</f>
        <v/>
      </c>
      <c r="X294" s="19" t="str">
        <f>IF(N294="","",IF(P294="","",IF(W294="","",W294*N294)))</f>
        <v/>
      </c>
      <c r="Y294" s="108"/>
      <c r="Z294" s="62" t="str">
        <f t="shared" si="22"/>
        <v/>
      </c>
      <c r="AA294" s="26" t="str">
        <f t="shared" si="23"/>
        <v/>
      </c>
      <c r="AB294" s="105"/>
      <c r="AC294" s="111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9"/>
      <c r="AU294" s="39"/>
      <c r="AV294" s="39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</row>
    <row r="295" spans="1:68" x14ac:dyDescent="0.25">
      <c r="A295" s="28" t="str">
        <f t="shared" si="24"/>
        <v/>
      </c>
      <c r="B295" s="91"/>
      <c r="C295" s="92"/>
      <c r="D295" s="93"/>
      <c r="E295" s="92"/>
      <c r="F295" s="113"/>
      <c r="G295" s="121"/>
      <c r="H295" s="126"/>
      <c r="I295" s="129"/>
      <c r="J295" s="94"/>
      <c r="K295" s="95"/>
      <c r="L295" s="17" t="str">
        <f>IF(T295="X","",IF(J295="","",IF(V295=1,"",J295)))</f>
        <v/>
      </c>
      <c r="M295" s="17" t="str">
        <f>IF(T295="X","",IF(K295="","",IF(V295=1,"",K295)))</f>
        <v/>
      </c>
      <c r="N295" s="18" t="str">
        <f>IF(V295=1,"",IF(J295="","",IF(K295="","",K295-J295)))</f>
        <v/>
      </c>
      <c r="O295" s="31" t="str">
        <f t="shared" si="20"/>
        <v/>
      </c>
      <c r="P295" s="102"/>
      <c r="Q295" s="24" t="str">
        <f>IF(P295="","",IF(T295="X","",P295))</f>
        <v/>
      </c>
      <c r="R295" s="18" t="str">
        <f>IF(P295="","",VLOOKUP(P295,Données!$A$2:$B$16,2,FALSE))</f>
        <v/>
      </c>
      <c r="S295" s="24" t="str">
        <f ca="1">IF(T295="X","",IF(V295=1,"",IF(J295&gt;TODAY(),1,"")))</f>
        <v/>
      </c>
      <c r="T295" s="105"/>
      <c r="U295" s="18" t="str">
        <f ca="1">IF(T295="X","",IF(J295="","",IF(V295=1,"",IF(TODAY()&gt;=J295,1,""))))</f>
        <v/>
      </c>
      <c r="V295" s="31" t="str">
        <f t="shared" si="21"/>
        <v/>
      </c>
      <c r="W295" s="34" t="str">
        <f>IF(P295="","",VLOOKUP(P295,Données!$A$2:$C$16,3,FALSE))</f>
        <v/>
      </c>
      <c r="X295" s="19" t="str">
        <f>IF(N295="","",IF(P295="","",IF(W295="","",W295*N295)))</f>
        <v/>
      </c>
      <c r="Y295" s="108"/>
      <c r="Z295" s="62" t="str">
        <f t="shared" si="22"/>
        <v/>
      </c>
      <c r="AA295" s="26" t="str">
        <f t="shared" si="23"/>
        <v/>
      </c>
      <c r="AB295" s="105"/>
      <c r="AC295" s="111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9"/>
      <c r="AU295" s="39"/>
      <c r="AV295" s="39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</row>
    <row r="296" spans="1:68" x14ac:dyDescent="0.25">
      <c r="A296" s="28" t="str">
        <f t="shared" si="24"/>
        <v/>
      </c>
      <c r="B296" s="91"/>
      <c r="C296" s="92"/>
      <c r="D296" s="93"/>
      <c r="E296" s="92"/>
      <c r="F296" s="113"/>
      <c r="G296" s="121"/>
      <c r="H296" s="126"/>
      <c r="I296" s="129"/>
      <c r="J296" s="94"/>
      <c r="K296" s="95"/>
      <c r="L296" s="17" t="str">
        <f>IF(T296="X","",IF(J296="","",IF(V296=1,"",J296)))</f>
        <v/>
      </c>
      <c r="M296" s="17" t="str">
        <f>IF(T296="X","",IF(K296="","",IF(V296=1,"",K296)))</f>
        <v/>
      </c>
      <c r="N296" s="18" t="str">
        <f>IF(V296=1,"",IF(J296="","",IF(K296="","",K296-J296)))</f>
        <v/>
      </c>
      <c r="O296" s="31" t="str">
        <f t="shared" si="20"/>
        <v/>
      </c>
      <c r="P296" s="102"/>
      <c r="Q296" s="24" t="str">
        <f>IF(P296="","",IF(T296="X","",P296))</f>
        <v/>
      </c>
      <c r="R296" s="18" t="str">
        <f>IF(P296="","",VLOOKUP(P296,Données!$A$2:$B$16,2,FALSE))</f>
        <v/>
      </c>
      <c r="S296" s="24" t="str">
        <f ca="1">IF(T296="X","",IF(V296=1,"",IF(J296&gt;TODAY(),1,"")))</f>
        <v/>
      </c>
      <c r="T296" s="105"/>
      <c r="U296" s="18" t="str">
        <f ca="1">IF(T296="X","",IF(J296="","",IF(V296=1,"",IF(TODAY()&gt;=J296,1,""))))</f>
        <v/>
      </c>
      <c r="V296" s="31" t="str">
        <f t="shared" si="21"/>
        <v/>
      </c>
      <c r="W296" s="34" t="str">
        <f>IF(P296="","",VLOOKUP(P296,Données!$A$2:$C$16,3,FALSE))</f>
        <v/>
      </c>
      <c r="X296" s="19" t="str">
        <f>IF(N296="","",IF(P296="","",IF(W296="","",W296*N296)))</f>
        <v/>
      </c>
      <c r="Y296" s="108"/>
      <c r="Z296" s="62" t="str">
        <f t="shared" si="22"/>
        <v/>
      </c>
      <c r="AA296" s="26" t="str">
        <f t="shared" si="23"/>
        <v/>
      </c>
      <c r="AB296" s="105"/>
      <c r="AC296" s="111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</row>
    <row r="297" spans="1:68" x14ac:dyDescent="0.25">
      <c r="A297" s="28" t="str">
        <f t="shared" si="24"/>
        <v/>
      </c>
      <c r="B297" s="91"/>
      <c r="C297" s="92"/>
      <c r="D297" s="93"/>
      <c r="E297" s="92"/>
      <c r="F297" s="113"/>
      <c r="G297" s="121"/>
      <c r="H297" s="126"/>
      <c r="I297" s="129"/>
      <c r="J297" s="94"/>
      <c r="K297" s="95"/>
      <c r="L297" s="17" t="str">
        <f>IF(T297="X","",IF(J297="","",IF(V297=1,"",J297)))</f>
        <v/>
      </c>
      <c r="M297" s="17" t="str">
        <f>IF(T297="X","",IF(K297="","",IF(V297=1,"",K297)))</f>
        <v/>
      </c>
      <c r="N297" s="18" t="str">
        <f>IF(V297=1,"",IF(J297="","",IF(K297="","",K297-J297)))</f>
        <v/>
      </c>
      <c r="O297" s="31" t="str">
        <f t="shared" si="20"/>
        <v/>
      </c>
      <c r="P297" s="102"/>
      <c r="Q297" s="24" t="str">
        <f>IF(P297="","",IF(T297="X","",P297))</f>
        <v/>
      </c>
      <c r="R297" s="18" t="str">
        <f>IF(P297="","",VLOOKUP(P297,Données!$A$2:$B$16,2,FALSE))</f>
        <v/>
      </c>
      <c r="S297" s="24" t="str">
        <f ca="1">IF(T297="X","",IF(V297=1,"",IF(J297&gt;TODAY(),1,"")))</f>
        <v/>
      </c>
      <c r="T297" s="105"/>
      <c r="U297" s="18" t="str">
        <f ca="1">IF(T297="X","",IF(J297="","",IF(V297=1,"",IF(TODAY()&gt;=J297,1,""))))</f>
        <v/>
      </c>
      <c r="V297" s="31" t="str">
        <f t="shared" si="21"/>
        <v/>
      </c>
      <c r="W297" s="34" t="str">
        <f>IF(P297="","",VLOOKUP(P297,Données!$A$2:$C$16,3,FALSE))</f>
        <v/>
      </c>
      <c r="X297" s="19" t="str">
        <f>IF(N297="","",IF(P297="","",IF(W297="","",W297*N297)))</f>
        <v/>
      </c>
      <c r="Y297" s="108"/>
      <c r="Z297" s="62" t="str">
        <f t="shared" si="22"/>
        <v/>
      </c>
      <c r="AA297" s="26" t="str">
        <f t="shared" si="23"/>
        <v/>
      </c>
      <c r="AB297" s="105"/>
      <c r="AC297" s="111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9"/>
      <c r="AU297" s="39"/>
      <c r="AV297" s="39"/>
      <c r="AW297" s="39"/>
      <c r="AX297" s="39"/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</row>
    <row r="298" spans="1:68" x14ac:dyDescent="0.25">
      <c r="A298" s="28" t="str">
        <f t="shared" si="24"/>
        <v/>
      </c>
      <c r="B298" s="91"/>
      <c r="C298" s="92"/>
      <c r="D298" s="93"/>
      <c r="E298" s="92"/>
      <c r="F298" s="113"/>
      <c r="G298" s="121"/>
      <c r="H298" s="126"/>
      <c r="I298" s="129"/>
      <c r="J298" s="94"/>
      <c r="K298" s="95"/>
      <c r="L298" s="17" t="str">
        <f>IF(T298="X","",IF(J298="","",IF(V298=1,"",J298)))</f>
        <v/>
      </c>
      <c r="M298" s="17" t="str">
        <f>IF(T298="X","",IF(K298="","",IF(V298=1,"",K298)))</f>
        <v/>
      </c>
      <c r="N298" s="18" t="str">
        <f>IF(V298=1,"",IF(J298="","",IF(K298="","",K298-J298)))</f>
        <v/>
      </c>
      <c r="O298" s="31" t="str">
        <f t="shared" si="20"/>
        <v/>
      </c>
      <c r="P298" s="102"/>
      <c r="Q298" s="24" t="str">
        <f>IF(P298="","",IF(T298="X","",P298))</f>
        <v/>
      </c>
      <c r="R298" s="18" t="str">
        <f>IF(P298="","",VLOOKUP(P298,Données!$A$2:$B$16,2,FALSE))</f>
        <v/>
      </c>
      <c r="S298" s="24" t="str">
        <f ca="1">IF(T298="X","",IF(V298=1,"",IF(J298&gt;TODAY(),1,"")))</f>
        <v/>
      </c>
      <c r="T298" s="105"/>
      <c r="U298" s="18" t="str">
        <f ca="1">IF(T298="X","",IF(J298="","",IF(V298=1,"",IF(TODAY()&gt;=J298,1,""))))</f>
        <v/>
      </c>
      <c r="V298" s="31" t="str">
        <f t="shared" si="21"/>
        <v/>
      </c>
      <c r="W298" s="34" t="str">
        <f>IF(P298="","",VLOOKUP(P298,Données!$A$2:$C$16,3,FALSE))</f>
        <v/>
      </c>
      <c r="X298" s="19" t="str">
        <f>IF(N298="","",IF(P298="","",IF(W298="","",W298*N298)))</f>
        <v/>
      </c>
      <c r="Y298" s="108"/>
      <c r="Z298" s="62" t="str">
        <f t="shared" si="22"/>
        <v/>
      </c>
      <c r="AA298" s="26" t="str">
        <f t="shared" si="23"/>
        <v/>
      </c>
      <c r="AB298" s="105"/>
      <c r="AC298" s="111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9"/>
      <c r="AU298" s="39"/>
      <c r="AV298" s="39"/>
      <c r="AW298" s="39"/>
      <c r="AX298" s="39"/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</row>
    <row r="299" spans="1:68" x14ac:dyDescent="0.25">
      <c r="A299" s="28" t="str">
        <f t="shared" si="24"/>
        <v/>
      </c>
      <c r="B299" s="91"/>
      <c r="C299" s="92"/>
      <c r="D299" s="93"/>
      <c r="E299" s="92"/>
      <c r="F299" s="113"/>
      <c r="G299" s="121"/>
      <c r="H299" s="126"/>
      <c r="I299" s="129"/>
      <c r="J299" s="94"/>
      <c r="K299" s="95"/>
      <c r="L299" s="17" t="str">
        <f>IF(T299="X","",IF(J299="","",IF(V299=1,"",J299)))</f>
        <v/>
      </c>
      <c r="M299" s="17" t="str">
        <f>IF(T299="X","",IF(K299="","",IF(V299=1,"",K299)))</f>
        <v/>
      </c>
      <c r="N299" s="18" t="str">
        <f>IF(V299=1,"",IF(J299="","",IF(K299="","",K299-J299)))</f>
        <v/>
      </c>
      <c r="O299" s="31" t="str">
        <f t="shared" si="20"/>
        <v/>
      </c>
      <c r="P299" s="102"/>
      <c r="Q299" s="24" t="str">
        <f>IF(P299="","",IF(T299="X","",P299))</f>
        <v/>
      </c>
      <c r="R299" s="18" t="str">
        <f>IF(P299="","",VLOOKUP(P299,Données!$A$2:$B$16,2,FALSE))</f>
        <v/>
      </c>
      <c r="S299" s="24" t="str">
        <f ca="1">IF(T299="X","",IF(V299=1,"",IF(J299&gt;TODAY(),1,"")))</f>
        <v/>
      </c>
      <c r="T299" s="105"/>
      <c r="U299" s="18" t="str">
        <f ca="1">IF(T299="X","",IF(J299="","",IF(V299=1,"",IF(TODAY()&gt;=J299,1,""))))</f>
        <v/>
      </c>
      <c r="V299" s="31" t="str">
        <f t="shared" si="21"/>
        <v/>
      </c>
      <c r="W299" s="34" t="str">
        <f>IF(P299="","",VLOOKUP(P299,Données!$A$2:$C$16,3,FALSE))</f>
        <v/>
      </c>
      <c r="X299" s="19" t="str">
        <f>IF(N299="","",IF(P299="","",IF(W299="","",W299*N299)))</f>
        <v/>
      </c>
      <c r="Y299" s="108"/>
      <c r="Z299" s="62" t="str">
        <f t="shared" si="22"/>
        <v/>
      </c>
      <c r="AA299" s="26" t="str">
        <f t="shared" si="23"/>
        <v/>
      </c>
      <c r="AB299" s="105"/>
      <c r="AC299" s="111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</row>
    <row r="300" spans="1:68" x14ac:dyDescent="0.25">
      <c r="A300" s="28" t="str">
        <f t="shared" si="24"/>
        <v/>
      </c>
      <c r="B300" s="91"/>
      <c r="C300" s="92"/>
      <c r="D300" s="93"/>
      <c r="E300" s="92"/>
      <c r="F300" s="113"/>
      <c r="G300" s="121"/>
      <c r="H300" s="126"/>
      <c r="I300" s="129"/>
      <c r="J300" s="94"/>
      <c r="K300" s="95"/>
      <c r="L300" s="17" t="str">
        <f>IF(T300="X","",IF(J300="","",IF(V300=1,"",J300)))</f>
        <v/>
      </c>
      <c r="M300" s="17" t="str">
        <f>IF(T300="X","",IF(K300="","",IF(V300=1,"",K300)))</f>
        <v/>
      </c>
      <c r="N300" s="18" t="str">
        <f>IF(V300=1,"",IF(J300="","",IF(K300="","",K300-J300)))</f>
        <v/>
      </c>
      <c r="O300" s="31" t="str">
        <f t="shared" si="20"/>
        <v/>
      </c>
      <c r="P300" s="102"/>
      <c r="Q300" s="24" t="str">
        <f>IF(P300="","",IF(T300="X","",P300))</f>
        <v/>
      </c>
      <c r="R300" s="18" t="str">
        <f>IF(P300="","",VLOOKUP(P300,Données!$A$2:$B$16,2,FALSE))</f>
        <v/>
      </c>
      <c r="S300" s="24" t="str">
        <f ca="1">IF(T300="X","",IF(V300=1,"",IF(J300&gt;TODAY(),1,"")))</f>
        <v/>
      </c>
      <c r="T300" s="105"/>
      <c r="U300" s="18" t="str">
        <f ca="1">IF(T300="X","",IF(J300="","",IF(V300=1,"",IF(TODAY()&gt;=J300,1,""))))</f>
        <v/>
      </c>
      <c r="V300" s="31" t="str">
        <f t="shared" si="21"/>
        <v/>
      </c>
      <c r="W300" s="34" t="str">
        <f>IF(P300="","",VLOOKUP(P300,Données!$A$2:$C$16,3,FALSE))</f>
        <v/>
      </c>
      <c r="X300" s="19" t="str">
        <f>IF(N300="","",IF(P300="","",IF(W300="","",W300*N300)))</f>
        <v/>
      </c>
      <c r="Y300" s="108"/>
      <c r="Z300" s="62" t="str">
        <f t="shared" si="22"/>
        <v/>
      </c>
      <c r="AA300" s="26" t="str">
        <f t="shared" si="23"/>
        <v/>
      </c>
      <c r="AB300" s="105"/>
      <c r="AC300" s="111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9"/>
      <c r="AU300" s="39"/>
      <c r="AV300" s="39"/>
      <c r="AW300" s="39"/>
      <c r="AX300" s="39"/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</row>
    <row r="301" spans="1:68" x14ac:dyDescent="0.25">
      <c r="A301" s="28" t="str">
        <f t="shared" si="24"/>
        <v/>
      </c>
      <c r="B301" s="91"/>
      <c r="C301" s="92"/>
      <c r="D301" s="93"/>
      <c r="E301" s="92"/>
      <c r="F301" s="113"/>
      <c r="G301" s="121"/>
      <c r="H301" s="126"/>
      <c r="I301" s="129"/>
      <c r="J301" s="94"/>
      <c r="K301" s="95"/>
      <c r="L301" s="17" t="str">
        <f>IF(T301="X","",IF(J301="","",IF(V301=1,"",J301)))</f>
        <v/>
      </c>
      <c r="M301" s="17" t="str">
        <f>IF(T301="X","",IF(K301="","",IF(V301=1,"",K301)))</f>
        <v/>
      </c>
      <c r="N301" s="18" t="str">
        <f>IF(V301=1,"",IF(J301="","",IF(K301="","",K301-J301)))</f>
        <v/>
      </c>
      <c r="O301" s="31" t="str">
        <f t="shared" si="20"/>
        <v/>
      </c>
      <c r="P301" s="102"/>
      <c r="Q301" s="24" t="str">
        <f>IF(P301="","",IF(T301="X","",P301))</f>
        <v/>
      </c>
      <c r="R301" s="18" t="str">
        <f>IF(P301="","",VLOOKUP(P301,Données!$A$2:$B$16,2,FALSE))</f>
        <v/>
      </c>
      <c r="S301" s="24" t="str">
        <f ca="1">IF(T301="X","",IF(V301=1,"",IF(J301&gt;TODAY(),1,"")))</f>
        <v/>
      </c>
      <c r="T301" s="105"/>
      <c r="U301" s="18" t="str">
        <f ca="1">IF(T301="X","",IF(J301="","",IF(V301=1,"",IF(TODAY()&gt;=J301,1,""))))</f>
        <v/>
      </c>
      <c r="V301" s="31" t="str">
        <f t="shared" si="21"/>
        <v/>
      </c>
      <c r="W301" s="34" t="str">
        <f>IF(P301="","",VLOOKUP(P301,Données!$A$2:$C$16,3,FALSE))</f>
        <v/>
      </c>
      <c r="X301" s="19" t="str">
        <f>IF(N301="","",IF(P301="","",IF(W301="","",W301*N301)))</f>
        <v/>
      </c>
      <c r="Y301" s="108"/>
      <c r="Z301" s="62" t="str">
        <f t="shared" si="22"/>
        <v/>
      </c>
      <c r="AA301" s="26" t="str">
        <f t="shared" si="23"/>
        <v/>
      </c>
      <c r="AB301" s="105"/>
      <c r="AC301" s="111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9"/>
      <c r="AU301" s="39"/>
      <c r="AV301" s="39"/>
      <c r="AW301" s="39"/>
      <c r="AX301" s="39"/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9"/>
      <c r="BJ301" s="39"/>
      <c r="BK301" s="39"/>
      <c r="BL301" s="39"/>
      <c r="BM301" s="39"/>
      <c r="BN301" s="39"/>
      <c r="BO301" s="39"/>
      <c r="BP301" s="39"/>
    </row>
    <row r="302" spans="1:68" x14ac:dyDescent="0.25">
      <c r="A302" s="28" t="str">
        <f t="shared" si="24"/>
        <v/>
      </c>
      <c r="B302" s="91"/>
      <c r="C302" s="92"/>
      <c r="D302" s="93"/>
      <c r="E302" s="92"/>
      <c r="F302" s="113"/>
      <c r="G302" s="121"/>
      <c r="H302" s="126"/>
      <c r="I302" s="129"/>
      <c r="J302" s="94"/>
      <c r="K302" s="95"/>
      <c r="L302" s="17" t="str">
        <f>IF(T302="X","",IF(J302="","",IF(V302=1,"",J302)))</f>
        <v/>
      </c>
      <c r="M302" s="17" t="str">
        <f>IF(T302="X","",IF(K302="","",IF(V302=1,"",K302)))</f>
        <v/>
      </c>
      <c r="N302" s="18" t="str">
        <f>IF(V302=1,"",IF(J302="","",IF(K302="","",K302-J302)))</f>
        <v/>
      </c>
      <c r="O302" s="31" t="str">
        <f t="shared" si="20"/>
        <v/>
      </c>
      <c r="P302" s="102"/>
      <c r="Q302" s="24" t="str">
        <f>IF(P302="","",IF(T302="X","",P302))</f>
        <v/>
      </c>
      <c r="R302" s="18" t="str">
        <f>IF(P302="","",VLOOKUP(P302,Données!$A$2:$B$16,2,FALSE))</f>
        <v/>
      </c>
      <c r="S302" s="24" t="str">
        <f ca="1">IF(T302="X","",IF(V302=1,"",IF(J302&gt;TODAY(),1,"")))</f>
        <v/>
      </c>
      <c r="T302" s="105"/>
      <c r="U302" s="18" t="str">
        <f ca="1">IF(T302="X","",IF(J302="","",IF(V302=1,"",IF(TODAY()&gt;=J302,1,""))))</f>
        <v/>
      </c>
      <c r="V302" s="31" t="str">
        <f t="shared" si="21"/>
        <v/>
      </c>
      <c r="W302" s="34" t="str">
        <f>IF(P302="","",VLOOKUP(P302,Données!$A$2:$C$16,3,FALSE))</f>
        <v/>
      </c>
      <c r="X302" s="19" t="str">
        <f>IF(N302="","",IF(P302="","",IF(W302="","",W302*N302)))</f>
        <v/>
      </c>
      <c r="Y302" s="108"/>
      <c r="Z302" s="62" t="str">
        <f t="shared" si="22"/>
        <v/>
      </c>
      <c r="AA302" s="26" t="str">
        <f t="shared" si="23"/>
        <v/>
      </c>
      <c r="AB302" s="105"/>
      <c r="AC302" s="111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9"/>
      <c r="AU302" s="39"/>
      <c r="AV302" s="39"/>
      <c r="AW302" s="39"/>
      <c r="AX302" s="39"/>
      <c r="AY302" s="39"/>
      <c r="AZ302" s="39"/>
      <c r="BA302" s="39"/>
      <c r="BB302" s="39"/>
      <c r="BC302" s="39"/>
      <c r="BD302" s="39"/>
      <c r="BE302" s="39"/>
      <c r="BF302" s="39"/>
      <c r="BG302" s="39"/>
      <c r="BH302" s="39"/>
      <c r="BI302" s="39"/>
      <c r="BJ302" s="39"/>
      <c r="BK302" s="39"/>
      <c r="BL302" s="39"/>
      <c r="BM302" s="39"/>
      <c r="BN302" s="39"/>
      <c r="BO302" s="39"/>
      <c r="BP302" s="39"/>
    </row>
    <row r="303" spans="1:68" x14ac:dyDescent="0.25">
      <c r="A303" s="28" t="str">
        <f t="shared" si="24"/>
        <v/>
      </c>
      <c r="B303" s="91"/>
      <c r="C303" s="92"/>
      <c r="D303" s="93"/>
      <c r="E303" s="92"/>
      <c r="F303" s="113"/>
      <c r="G303" s="121"/>
      <c r="H303" s="126"/>
      <c r="I303" s="129"/>
      <c r="J303" s="94"/>
      <c r="K303" s="95"/>
      <c r="L303" s="17" t="str">
        <f>IF(T303="X","",IF(J303="","",IF(V303=1,"",J303)))</f>
        <v/>
      </c>
      <c r="M303" s="17" t="str">
        <f>IF(T303="X","",IF(K303="","",IF(V303=1,"",K303)))</f>
        <v/>
      </c>
      <c r="N303" s="18" t="str">
        <f>IF(V303=1,"",IF(J303="","",IF(K303="","",K303-J303)))</f>
        <v/>
      </c>
      <c r="O303" s="31" t="str">
        <f t="shared" si="20"/>
        <v/>
      </c>
      <c r="P303" s="102"/>
      <c r="Q303" s="24" t="str">
        <f>IF(P303="","",IF(T303="X","",P303))</f>
        <v/>
      </c>
      <c r="R303" s="18" t="str">
        <f>IF(P303="","",VLOOKUP(P303,Données!$A$2:$B$16,2,FALSE))</f>
        <v/>
      </c>
      <c r="S303" s="24" t="str">
        <f ca="1">IF(T303="X","",IF(V303=1,"",IF(J303&gt;TODAY(),1,"")))</f>
        <v/>
      </c>
      <c r="T303" s="105"/>
      <c r="U303" s="18" t="str">
        <f ca="1">IF(T303="X","",IF(J303="","",IF(V303=1,"",IF(TODAY()&gt;=J303,1,""))))</f>
        <v/>
      </c>
      <c r="V303" s="31" t="str">
        <f t="shared" si="21"/>
        <v/>
      </c>
      <c r="W303" s="34" t="str">
        <f>IF(P303="","",VLOOKUP(P303,Données!$A$2:$C$16,3,FALSE))</f>
        <v/>
      </c>
      <c r="X303" s="19" t="str">
        <f>IF(N303="","",IF(P303="","",IF(W303="","",W303*N303)))</f>
        <v/>
      </c>
      <c r="Y303" s="108"/>
      <c r="Z303" s="62" t="str">
        <f t="shared" si="22"/>
        <v/>
      </c>
      <c r="AA303" s="26" t="str">
        <f t="shared" si="23"/>
        <v/>
      </c>
      <c r="AB303" s="105"/>
      <c r="AC303" s="111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9"/>
      <c r="AU303" s="39"/>
      <c r="AV303" s="39"/>
      <c r="AW303" s="39"/>
      <c r="AX303" s="39"/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9"/>
      <c r="BJ303" s="39"/>
      <c r="BK303" s="39"/>
      <c r="BL303" s="39"/>
      <c r="BM303" s="39"/>
      <c r="BN303" s="39"/>
      <c r="BO303" s="39"/>
      <c r="BP303" s="39"/>
    </row>
    <row r="304" spans="1:68" x14ac:dyDescent="0.25">
      <c r="A304" s="28" t="str">
        <f t="shared" si="24"/>
        <v/>
      </c>
      <c r="B304" s="91"/>
      <c r="C304" s="92"/>
      <c r="D304" s="93"/>
      <c r="E304" s="92"/>
      <c r="F304" s="113"/>
      <c r="G304" s="121"/>
      <c r="H304" s="126"/>
      <c r="I304" s="129"/>
      <c r="J304" s="94"/>
      <c r="K304" s="95"/>
      <c r="L304" s="17" t="str">
        <f>IF(T304="X","",IF(J304="","",IF(V304=1,"",J304)))</f>
        <v/>
      </c>
      <c r="M304" s="17" t="str">
        <f>IF(T304="X","",IF(K304="","",IF(V304=1,"",K304)))</f>
        <v/>
      </c>
      <c r="N304" s="18" t="str">
        <f>IF(V304=1,"",IF(J304="","",IF(K304="","",K304-J304)))</f>
        <v/>
      </c>
      <c r="O304" s="31" t="str">
        <f t="shared" si="20"/>
        <v/>
      </c>
      <c r="P304" s="102"/>
      <c r="Q304" s="24" t="str">
        <f>IF(P304="","",IF(T304="X","",P304))</f>
        <v/>
      </c>
      <c r="R304" s="18" t="str">
        <f>IF(P304="","",VLOOKUP(P304,Données!$A$2:$B$16,2,FALSE))</f>
        <v/>
      </c>
      <c r="S304" s="24" t="str">
        <f ca="1">IF(T304="X","",IF(V304=1,"",IF(J304&gt;TODAY(),1,"")))</f>
        <v/>
      </c>
      <c r="T304" s="105"/>
      <c r="U304" s="18" t="str">
        <f ca="1">IF(T304="X","",IF(J304="","",IF(V304=1,"",IF(TODAY()&gt;=J304,1,""))))</f>
        <v/>
      </c>
      <c r="V304" s="31" t="str">
        <f t="shared" si="21"/>
        <v/>
      </c>
      <c r="W304" s="34" t="str">
        <f>IF(P304="","",VLOOKUP(P304,Données!$A$2:$C$16,3,FALSE))</f>
        <v/>
      </c>
      <c r="X304" s="19" t="str">
        <f>IF(N304="","",IF(P304="","",IF(W304="","",W304*N304)))</f>
        <v/>
      </c>
      <c r="Y304" s="108"/>
      <c r="Z304" s="62" t="str">
        <f t="shared" si="22"/>
        <v/>
      </c>
      <c r="AA304" s="26" t="str">
        <f t="shared" si="23"/>
        <v/>
      </c>
      <c r="AB304" s="105"/>
      <c r="AC304" s="111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9"/>
      <c r="AU304" s="39"/>
      <c r="AV304" s="39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9"/>
      <c r="BJ304" s="39"/>
      <c r="BK304" s="39"/>
      <c r="BL304" s="39"/>
      <c r="BM304" s="39"/>
      <c r="BN304" s="39"/>
      <c r="BO304" s="39"/>
      <c r="BP304" s="39"/>
    </row>
    <row r="305" spans="1:68" x14ac:dyDescent="0.25">
      <c r="A305" s="28" t="str">
        <f t="shared" si="24"/>
        <v/>
      </c>
      <c r="B305" s="91"/>
      <c r="C305" s="92"/>
      <c r="D305" s="93"/>
      <c r="E305" s="92"/>
      <c r="F305" s="113"/>
      <c r="G305" s="121"/>
      <c r="H305" s="126"/>
      <c r="I305" s="129"/>
      <c r="J305" s="94"/>
      <c r="K305" s="95"/>
      <c r="L305" s="17" t="str">
        <f>IF(T305="X","",IF(J305="","",IF(V305=1,"",J305)))</f>
        <v/>
      </c>
      <c r="M305" s="17" t="str">
        <f>IF(T305="X","",IF(K305="","",IF(V305=1,"",K305)))</f>
        <v/>
      </c>
      <c r="N305" s="18" t="str">
        <f>IF(V305=1,"",IF(J305="","",IF(K305="","",K305-J305)))</f>
        <v/>
      </c>
      <c r="O305" s="31" t="str">
        <f t="shared" si="20"/>
        <v/>
      </c>
      <c r="P305" s="102"/>
      <c r="Q305" s="24" t="str">
        <f>IF(P305="","",IF(T305="X","",P305))</f>
        <v/>
      </c>
      <c r="R305" s="18" t="str">
        <f>IF(P305="","",VLOOKUP(P305,Données!$A$2:$B$16,2,FALSE))</f>
        <v/>
      </c>
      <c r="S305" s="24" t="str">
        <f ca="1">IF(T305="X","",IF(V305=1,"",IF(J305&gt;TODAY(),1,"")))</f>
        <v/>
      </c>
      <c r="T305" s="105"/>
      <c r="U305" s="18" t="str">
        <f ca="1">IF(T305="X","",IF(J305="","",IF(V305=1,"",IF(TODAY()&gt;=J305,1,""))))</f>
        <v/>
      </c>
      <c r="V305" s="31" t="str">
        <f t="shared" si="21"/>
        <v/>
      </c>
      <c r="W305" s="34" t="str">
        <f>IF(P305="","",VLOOKUP(P305,Données!$A$2:$C$16,3,FALSE))</f>
        <v/>
      </c>
      <c r="X305" s="19" t="str">
        <f>IF(N305="","",IF(P305="","",IF(W305="","",W305*N305)))</f>
        <v/>
      </c>
      <c r="Y305" s="108"/>
      <c r="Z305" s="62" t="str">
        <f t="shared" si="22"/>
        <v/>
      </c>
      <c r="AA305" s="26" t="str">
        <f t="shared" si="23"/>
        <v/>
      </c>
      <c r="AB305" s="105"/>
      <c r="AC305" s="111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9"/>
      <c r="AU305" s="39"/>
      <c r="AV305" s="39"/>
      <c r="AW305" s="39"/>
      <c r="AX305" s="39"/>
      <c r="AY305" s="39"/>
      <c r="AZ305" s="39"/>
      <c r="BA305" s="39"/>
      <c r="BB305" s="39"/>
      <c r="BC305" s="39"/>
      <c r="BD305" s="39"/>
      <c r="BE305" s="39"/>
      <c r="BF305" s="39"/>
      <c r="BG305" s="39"/>
      <c r="BH305" s="39"/>
      <c r="BI305" s="39"/>
      <c r="BJ305" s="39"/>
      <c r="BK305" s="39"/>
      <c r="BL305" s="39"/>
      <c r="BM305" s="39"/>
      <c r="BN305" s="39"/>
      <c r="BO305" s="39"/>
      <c r="BP305" s="39"/>
    </row>
    <row r="306" spans="1:68" x14ac:dyDescent="0.25">
      <c r="A306" s="28" t="str">
        <f t="shared" si="24"/>
        <v/>
      </c>
      <c r="B306" s="91"/>
      <c r="C306" s="92"/>
      <c r="D306" s="93"/>
      <c r="E306" s="92"/>
      <c r="F306" s="113"/>
      <c r="G306" s="121"/>
      <c r="H306" s="126"/>
      <c r="I306" s="129"/>
      <c r="J306" s="94"/>
      <c r="K306" s="95"/>
      <c r="L306" s="17" t="str">
        <f>IF(T306="X","",IF(J306="","",IF(V306=1,"",J306)))</f>
        <v/>
      </c>
      <c r="M306" s="17" t="str">
        <f>IF(T306="X","",IF(K306="","",IF(V306=1,"",K306)))</f>
        <v/>
      </c>
      <c r="N306" s="18" t="str">
        <f>IF(V306=1,"",IF(J306="","",IF(K306="","",K306-J306)))</f>
        <v/>
      </c>
      <c r="O306" s="31" t="str">
        <f t="shared" si="20"/>
        <v/>
      </c>
      <c r="P306" s="102"/>
      <c r="Q306" s="24" t="str">
        <f>IF(P306="","",IF(T306="X","",P306))</f>
        <v/>
      </c>
      <c r="R306" s="18" t="str">
        <f>IF(P306="","",VLOOKUP(P306,Données!$A$2:$B$16,2,FALSE))</f>
        <v/>
      </c>
      <c r="S306" s="24" t="str">
        <f ca="1">IF(T306="X","",IF(V306=1,"",IF(J306&gt;TODAY(),1,"")))</f>
        <v/>
      </c>
      <c r="T306" s="105"/>
      <c r="U306" s="18" t="str">
        <f ca="1">IF(T306="X","",IF(J306="","",IF(V306=1,"",IF(TODAY()&gt;=J306,1,""))))</f>
        <v/>
      </c>
      <c r="V306" s="31" t="str">
        <f t="shared" si="21"/>
        <v/>
      </c>
      <c r="W306" s="34" t="str">
        <f>IF(P306="","",VLOOKUP(P306,Données!$A$2:$C$16,3,FALSE))</f>
        <v/>
      </c>
      <c r="X306" s="19" t="str">
        <f>IF(N306="","",IF(P306="","",IF(W306="","",W306*N306)))</f>
        <v/>
      </c>
      <c r="Y306" s="108"/>
      <c r="Z306" s="62" t="str">
        <f t="shared" si="22"/>
        <v/>
      </c>
      <c r="AA306" s="26" t="str">
        <f t="shared" si="23"/>
        <v/>
      </c>
      <c r="AB306" s="105"/>
      <c r="AC306" s="111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9"/>
      <c r="AU306" s="39"/>
      <c r="AV306" s="39"/>
      <c r="AW306" s="39"/>
      <c r="AX306" s="39"/>
      <c r="AY306" s="39"/>
      <c r="AZ306" s="39"/>
      <c r="BA306" s="39"/>
      <c r="BB306" s="39"/>
      <c r="BC306" s="39"/>
      <c r="BD306" s="39"/>
      <c r="BE306" s="39"/>
      <c r="BF306" s="39"/>
      <c r="BG306" s="39"/>
      <c r="BH306" s="39"/>
      <c r="BI306" s="39"/>
      <c r="BJ306" s="39"/>
      <c r="BK306" s="39"/>
      <c r="BL306" s="39"/>
      <c r="BM306" s="39"/>
      <c r="BN306" s="39"/>
      <c r="BO306" s="39"/>
      <c r="BP306" s="39"/>
    </row>
    <row r="307" spans="1:68" x14ac:dyDescent="0.25">
      <c r="A307" s="28" t="str">
        <f t="shared" si="24"/>
        <v/>
      </c>
      <c r="B307" s="91"/>
      <c r="C307" s="92"/>
      <c r="D307" s="93"/>
      <c r="E307" s="92"/>
      <c r="F307" s="113"/>
      <c r="G307" s="121"/>
      <c r="H307" s="126"/>
      <c r="I307" s="129"/>
      <c r="J307" s="94"/>
      <c r="K307" s="95"/>
      <c r="L307" s="17" t="str">
        <f>IF(T307="X","",IF(J307="","",IF(V307=1,"",J307)))</f>
        <v/>
      </c>
      <c r="M307" s="17" t="str">
        <f>IF(T307="X","",IF(K307="","",IF(V307=1,"",K307)))</f>
        <v/>
      </c>
      <c r="N307" s="18" t="str">
        <f>IF(V307=1,"",IF(J307="","",IF(K307="","",K307-J307)))</f>
        <v/>
      </c>
      <c r="O307" s="31" t="str">
        <f t="shared" si="20"/>
        <v/>
      </c>
      <c r="P307" s="102"/>
      <c r="Q307" s="24" t="str">
        <f>IF(P307="","",IF(T307="X","",P307))</f>
        <v/>
      </c>
      <c r="R307" s="18" t="str">
        <f>IF(P307="","",VLOOKUP(P307,Données!$A$2:$B$16,2,FALSE))</f>
        <v/>
      </c>
      <c r="S307" s="24" t="str">
        <f ca="1">IF(T307="X","",IF(V307=1,"",IF(J307&gt;TODAY(),1,"")))</f>
        <v/>
      </c>
      <c r="T307" s="105"/>
      <c r="U307" s="18" t="str">
        <f ca="1">IF(T307="X","",IF(J307="","",IF(V307=1,"",IF(TODAY()&gt;=J307,1,""))))</f>
        <v/>
      </c>
      <c r="V307" s="31" t="str">
        <f t="shared" si="21"/>
        <v/>
      </c>
      <c r="W307" s="34" t="str">
        <f>IF(P307="","",VLOOKUP(P307,Données!$A$2:$C$16,3,FALSE))</f>
        <v/>
      </c>
      <c r="X307" s="19" t="str">
        <f>IF(N307="","",IF(P307="","",IF(W307="","",W307*N307)))</f>
        <v/>
      </c>
      <c r="Y307" s="108"/>
      <c r="Z307" s="62" t="str">
        <f t="shared" si="22"/>
        <v/>
      </c>
      <c r="AA307" s="26" t="str">
        <f t="shared" si="23"/>
        <v/>
      </c>
      <c r="AB307" s="105"/>
      <c r="AC307" s="111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9"/>
      <c r="AU307" s="39"/>
      <c r="AV307" s="39"/>
      <c r="AW307" s="39"/>
      <c r="AX307" s="39"/>
      <c r="AY307" s="39"/>
      <c r="AZ307" s="39"/>
      <c r="BA307" s="39"/>
      <c r="BB307" s="39"/>
      <c r="BC307" s="39"/>
      <c r="BD307" s="39"/>
      <c r="BE307" s="39"/>
      <c r="BF307" s="39"/>
      <c r="BG307" s="39"/>
      <c r="BH307" s="39"/>
      <c r="BI307" s="39"/>
      <c r="BJ307" s="39"/>
      <c r="BK307" s="39"/>
      <c r="BL307" s="39"/>
      <c r="BM307" s="39"/>
      <c r="BN307" s="39"/>
      <c r="BO307" s="39"/>
      <c r="BP307" s="39"/>
    </row>
    <row r="308" spans="1:68" x14ac:dyDescent="0.25">
      <c r="A308" s="28" t="str">
        <f t="shared" si="24"/>
        <v/>
      </c>
      <c r="B308" s="91"/>
      <c r="C308" s="92"/>
      <c r="D308" s="93"/>
      <c r="E308" s="92"/>
      <c r="F308" s="113"/>
      <c r="G308" s="121"/>
      <c r="H308" s="126"/>
      <c r="I308" s="129"/>
      <c r="J308" s="94"/>
      <c r="K308" s="95"/>
      <c r="L308" s="17" t="str">
        <f>IF(T308="X","",IF(J308="","",IF(V308=1,"",J308)))</f>
        <v/>
      </c>
      <c r="M308" s="17" t="str">
        <f>IF(T308="X","",IF(K308="","",IF(V308=1,"",K308)))</f>
        <v/>
      </c>
      <c r="N308" s="18" t="str">
        <f>IF(V308=1,"",IF(J308="","",IF(K308="","",K308-J308)))</f>
        <v/>
      </c>
      <c r="O308" s="31" t="str">
        <f t="shared" si="20"/>
        <v/>
      </c>
      <c r="P308" s="102"/>
      <c r="Q308" s="24" t="str">
        <f>IF(P308="","",IF(T308="X","",P308))</f>
        <v/>
      </c>
      <c r="R308" s="18" t="str">
        <f>IF(P308="","",VLOOKUP(P308,Données!$A$2:$B$16,2,FALSE))</f>
        <v/>
      </c>
      <c r="S308" s="24" t="str">
        <f ca="1">IF(T308="X","",IF(V308=1,"",IF(J308&gt;TODAY(),1,"")))</f>
        <v/>
      </c>
      <c r="T308" s="105"/>
      <c r="U308" s="18" t="str">
        <f ca="1">IF(T308="X","",IF(J308="","",IF(V308=1,"",IF(TODAY()&gt;=J308,1,""))))</f>
        <v/>
      </c>
      <c r="V308" s="31" t="str">
        <f t="shared" si="21"/>
        <v/>
      </c>
      <c r="W308" s="34" t="str">
        <f>IF(P308="","",VLOOKUP(P308,Données!$A$2:$C$16,3,FALSE))</f>
        <v/>
      </c>
      <c r="X308" s="19" t="str">
        <f>IF(N308="","",IF(P308="","",IF(W308="","",W308*N308)))</f>
        <v/>
      </c>
      <c r="Y308" s="108"/>
      <c r="Z308" s="62" t="str">
        <f t="shared" si="22"/>
        <v/>
      </c>
      <c r="AA308" s="26" t="str">
        <f t="shared" si="23"/>
        <v/>
      </c>
      <c r="AB308" s="105"/>
      <c r="AC308" s="111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9"/>
      <c r="BC308" s="39"/>
      <c r="BD308" s="39"/>
      <c r="BE308" s="39"/>
      <c r="BF308" s="39"/>
      <c r="BG308" s="39"/>
      <c r="BH308" s="39"/>
      <c r="BI308" s="39"/>
      <c r="BJ308" s="39"/>
      <c r="BK308" s="39"/>
      <c r="BL308" s="39"/>
      <c r="BM308" s="39"/>
      <c r="BN308" s="39"/>
      <c r="BO308" s="39"/>
      <c r="BP308" s="39"/>
    </row>
    <row r="309" spans="1:68" x14ac:dyDescent="0.25">
      <c r="A309" s="28" t="str">
        <f t="shared" si="24"/>
        <v/>
      </c>
      <c r="B309" s="91"/>
      <c r="C309" s="92"/>
      <c r="D309" s="93"/>
      <c r="E309" s="92"/>
      <c r="F309" s="113"/>
      <c r="G309" s="121"/>
      <c r="H309" s="126"/>
      <c r="I309" s="129"/>
      <c r="J309" s="94"/>
      <c r="K309" s="95"/>
      <c r="L309" s="17" t="str">
        <f>IF(T309="X","",IF(J309="","",IF(V309=1,"",J309)))</f>
        <v/>
      </c>
      <c r="M309" s="17" t="str">
        <f>IF(T309="X","",IF(K309="","",IF(V309=1,"",K309)))</f>
        <v/>
      </c>
      <c r="N309" s="18" t="str">
        <f>IF(V309=1,"",IF(J309="","",IF(K309="","",K309-J309)))</f>
        <v/>
      </c>
      <c r="O309" s="31" t="str">
        <f t="shared" si="20"/>
        <v/>
      </c>
      <c r="P309" s="102"/>
      <c r="Q309" s="24" t="str">
        <f>IF(P309="","",IF(T309="X","",P309))</f>
        <v/>
      </c>
      <c r="R309" s="18" t="str">
        <f>IF(P309="","",VLOOKUP(P309,Données!$A$2:$B$16,2,FALSE))</f>
        <v/>
      </c>
      <c r="S309" s="24" t="str">
        <f ca="1">IF(T309="X","",IF(V309=1,"",IF(J309&gt;TODAY(),1,"")))</f>
        <v/>
      </c>
      <c r="T309" s="105"/>
      <c r="U309" s="18" t="str">
        <f ca="1">IF(T309="X","",IF(J309="","",IF(V309=1,"",IF(TODAY()&gt;=J309,1,""))))</f>
        <v/>
      </c>
      <c r="V309" s="31" t="str">
        <f t="shared" si="21"/>
        <v/>
      </c>
      <c r="W309" s="34" t="str">
        <f>IF(P309="","",VLOOKUP(P309,Données!$A$2:$C$16,3,FALSE))</f>
        <v/>
      </c>
      <c r="X309" s="19" t="str">
        <f>IF(N309="","",IF(P309="","",IF(W309="","",W309*N309)))</f>
        <v/>
      </c>
      <c r="Y309" s="108"/>
      <c r="Z309" s="62" t="str">
        <f t="shared" si="22"/>
        <v/>
      </c>
      <c r="AA309" s="26" t="str">
        <f t="shared" si="23"/>
        <v/>
      </c>
      <c r="AB309" s="105"/>
      <c r="AC309" s="111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9"/>
      <c r="AU309" s="39"/>
      <c r="AV309" s="39"/>
      <c r="AW309" s="39"/>
      <c r="AX309" s="39"/>
      <c r="AY309" s="39"/>
      <c r="AZ309" s="39"/>
      <c r="BA309" s="39"/>
      <c r="BB309" s="39"/>
      <c r="BC309" s="39"/>
      <c r="BD309" s="39"/>
      <c r="BE309" s="39"/>
      <c r="BF309" s="39"/>
      <c r="BG309" s="39"/>
      <c r="BH309" s="39"/>
      <c r="BI309" s="39"/>
      <c r="BJ309" s="39"/>
      <c r="BK309" s="39"/>
      <c r="BL309" s="39"/>
      <c r="BM309" s="39"/>
      <c r="BN309" s="39"/>
      <c r="BO309" s="39"/>
      <c r="BP309" s="39"/>
    </row>
    <row r="310" spans="1:68" x14ac:dyDescent="0.25">
      <c r="A310" s="28" t="str">
        <f t="shared" si="24"/>
        <v/>
      </c>
      <c r="B310" s="91"/>
      <c r="C310" s="92"/>
      <c r="D310" s="93"/>
      <c r="E310" s="92"/>
      <c r="F310" s="113"/>
      <c r="G310" s="121"/>
      <c r="H310" s="126"/>
      <c r="I310" s="129"/>
      <c r="J310" s="94"/>
      <c r="K310" s="95"/>
      <c r="L310" s="17" t="str">
        <f>IF(T310="X","",IF(J310="","",IF(V310=1,"",J310)))</f>
        <v/>
      </c>
      <c r="M310" s="17" t="str">
        <f>IF(T310="X","",IF(K310="","",IF(V310=1,"",K310)))</f>
        <v/>
      </c>
      <c r="N310" s="18" t="str">
        <f>IF(V310=1,"",IF(J310="","",IF(K310="","",K310-J310)))</f>
        <v/>
      </c>
      <c r="O310" s="31" t="str">
        <f t="shared" si="20"/>
        <v/>
      </c>
      <c r="P310" s="102"/>
      <c r="Q310" s="24" t="str">
        <f>IF(P310="","",IF(T310="X","",P310))</f>
        <v/>
      </c>
      <c r="R310" s="18" t="str">
        <f>IF(P310="","",VLOOKUP(P310,Données!$A$2:$B$16,2,FALSE))</f>
        <v/>
      </c>
      <c r="S310" s="24" t="str">
        <f ca="1">IF(T310="X","",IF(V310=1,"",IF(J310&gt;TODAY(),1,"")))</f>
        <v/>
      </c>
      <c r="T310" s="105"/>
      <c r="U310" s="18" t="str">
        <f ca="1">IF(T310="X","",IF(J310="","",IF(V310=1,"",IF(TODAY()&gt;=J310,1,""))))</f>
        <v/>
      </c>
      <c r="V310" s="31" t="str">
        <f t="shared" si="21"/>
        <v/>
      </c>
      <c r="W310" s="34" t="str">
        <f>IF(P310="","",VLOOKUP(P310,Données!$A$2:$C$16,3,FALSE))</f>
        <v/>
      </c>
      <c r="X310" s="19" t="str">
        <f>IF(N310="","",IF(P310="","",IF(W310="","",W310*N310)))</f>
        <v/>
      </c>
      <c r="Y310" s="108"/>
      <c r="Z310" s="62" t="str">
        <f t="shared" si="22"/>
        <v/>
      </c>
      <c r="AA310" s="26" t="str">
        <f t="shared" si="23"/>
        <v/>
      </c>
      <c r="AB310" s="105"/>
      <c r="AC310" s="111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9"/>
      <c r="AU310" s="39"/>
      <c r="AV310" s="39"/>
      <c r="AW310" s="39"/>
      <c r="AX310" s="39"/>
      <c r="AY310" s="39"/>
      <c r="AZ310" s="39"/>
      <c r="BA310" s="39"/>
      <c r="BB310" s="39"/>
      <c r="BC310" s="39"/>
      <c r="BD310" s="39"/>
      <c r="BE310" s="39"/>
      <c r="BF310" s="39"/>
      <c r="BG310" s="39"/>
      <c r="BH310" s="39"/>
      <c r="BI310" s="39"/>
      <c r="BJ310" s="39"/>
      <c r="BK310" s="39"/>
      <c r="BL310" s="39"/>
      <c r="BM310" s="39"/>
      <c r="BN310" s="39"/>
      <c r="BO310" s="39"/>
      <c r="BP310" s="39"/>
    </row>
    <row r="311" spans="1:68" x14ac:dyDescent="0.25">
      <c r="A311" s="28" t="str">
        <f t="shared" si="24"/>
        <v/>
      </c>
      <c r="B311" s="91"/>
      <c r="C311" s="92"/>
      <c r="D311" s="93"/>
      <c r="E311" s="92"/>
      <c r="F311" s="113"/>
      <c r="G311" s="121"/>
      <c r="H311" s="126"/>
      <c r="I311" s="129"/>
      <c r="J311" s="94"/>
      <c r="K311" s="95"/>
      <c r="L311" s="17" t="str">
        <f>IF(T311="X","",IF(J311="","",IF(V311=1,"",J311)))</f>
        <v/>
      </c>
      <c r="M311" s="17" t="str">
        <f>IF(T311="X","",IF(K311="","",IF(V311=1,"",K311)))</f>
        <v/>
      </c>
      <c r="N311" s="18" t="str">
        <f>IF(V311=1,"",IF(J311="","",IF(K311="","",K311-J311)))</f>
        <v/>
      </c>
      <c r="O311" s="31" t="str">
        <f t="shared" si="20"/>
        <v/>
      </c>
      <c r="P311" s="102"/>
      <c r="Q311" s="24" t="str">
        <f>IF(P311="","",IF(T311="X","",P311))</f>
        <v/>
      </c>
      <c r="R311" s="18" t="str">
        <f>IF(P311="","",VLOOKUP(P311,Données!$A$2:$B$16,2,FALSE))</f>
        <v/>
      </c>
      <c r="S311" s="24" t="str">
        <f ca="1">IF(T311="X","",IF(V311=1,"",IF(J311&gt;TODAY(),1,"")))</f>
        <v/>
      </c>
      <c r="T311" s="105"/>
      <c r="U311" s="18" t="str">
        <f ca="1">IF(T311="X","",IF(J311="","",IF(V311=1,"",IF(TODAY()&gt;=J311,1,""))))</f>
        <v/>
      </c>
      <c r="V311" s="31" t="str">
        <f t="shared" si="21"/>
        <v/>
      </c>
      <c r="W311" s="34" t="str">
        <f>IF(P311="","",VLOOKUP(P311,Données!$A$2:$C$16,3,FALSE))</f>
        <v/>
      </c>
      <c r="X311" s="19" t="str">
        <f>IF(N311="","",IF(P311="","",IF(W311="","",W311*N311)))</f>
        <v/>
      </c>
      <c r="Y311" s="108"/>
      <c r="Z311" s="62" t="str">
        <f t="shared" si="22"/>
        <v/>
      </c>
      <c r="AA311" s="26" t="str">
        <f t="shared" si="23"/>
        <v/>
      </c>
      <c r="AB311" s="105"/>
      <c r="AC311" s="111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9"/>
      <c r="AU311" s="39"/>
      <c r="AV311" s="39"/>
      <c r="AW311" s="39"/>
      <c r="AX311" s="39"/>
      <c r="AY311" s="39"/>
      <c r="AZ311" s="39"/>
      <c r="BA311" s="39"/>
      <c r="BB311" s="39"/>
      <c r="BC311" s="39"/>
      <c r="BD311" s="39"/>
      <c r="BE311" s="39"/>
      <c r="BF311" s="39"/>
      <c r="BG311" s="39"/>
      <c r="BH311" s="39"/>
      <c r="BI311" s="39"/>
      <c r="BJ311" s="39"/>
      <c r="BK311" s="39"/>
      <c r="BL311" s="39"/>
      <c r="BM311" s="39"/>
      <c r="BN311" s="39"/>
      <c r="BO311" s="39"/>
      <c r="BP311" s="39"/>
    </row>
    <row r="312" spans="1:68" x14ac:dyDescent="0.25">
      <c r="A312" s="28" t="str">
        <f t="shared" si="24"/>
        <v/>
      </c>
      <c r="B312" s="91"/>
      <c r="C312" s="92"/>
      <c r="D312" s="93"/>
      <c r="E312" s="92"/>
      <c r="F312" s="113"/>
      <c r="G312" s="121"/>
      <c r="H312" s="126"/>
      <c r="I312" s="129"/>
      <c r="J312" s="94"/>
      <c r="K312" s="95"/>
      <c r="L312" s="17" t="str">
        <f>IF(T312="X","",IF(J312="","",IF(V312=1,"",J312)))</f>
        <v/>
      </c>
      <c r="M312" s="17" t="str">
        <f>IF(T312="X","",IF(K312="","",IF(V312=1,"",K312)))</f>
        <v/>
      </c>
      <c r="N312" s="18" t="str">
        <f>IF(V312=1,"",IF(J312="","",IF(K312="","",K312-J312)))</f>
        <v/>
      </c>
      <c r="O312" s="31" t="str">
        <f t="shared" si="20"/>
        <v/>
      </c>
      <c r="P312" s="102"/>
      <c r="Q312" s="24" t="str">
        <f>IF(P312="","",IF(T312="X","",P312))</f>
        <v/>
      </c>
      <c r="R312" s="18" t="str">
        <f>IF(P312="","",VLOOKUP(P312,Données!$A$2:$B$16,2,FALSE))</f>
        <v/>
      </c>
      <c r="S312" s="24" t="str">
        <f ca="1">IF(T312="X","",IF(V312=1,"",IF(J312&gt;TODAY(),1,"")))</f>
        <v/>
      </c>
      <c r="T312" s="105"/>
      <c r="U312" s="18" t="str">
        <f ca="1">IF(T312="X","",IF(J312="","",IF(V312=1,"",IF(TODAY()&gt;=J312,1,""))))</f>
        <v/>
      </c>
      <c r="V312" s="31" t="str">
        <f t="shared" si="21"/>
        <v/>
      </c>
      <c r="W312" s="34" t="str">
        <f>IF(P312="","",VLOOKUP(P312,Données!$A$2:$C$16,3,FALSE))</f>
        <v/>
      </c>
      <c r="X312" s="19" t="str">
        <f>IF(N312="","",IF(P312="","",IF(W312="","",W312*N312)))</f>
        <v/>
      </c>
      <c r="Y312" s="108"/>
      <c r="Z312" s="62" t="str">
        <f t="shared" si="22"/>
        <v/>
      </c>
      <c r="AA312" s="26" t="str">
        <f t="shared" si="23"/>
        <v/>
      </c>
      <c r="AB312" s="105"/>
      <c r="AC312" s="111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9"/>
      <c r="AU312" s="39"/>
      <c r="AV312" s="39"/>
      <c r="AW312" s="39"/>
      <c r="AX312" s="39"/>
      <c r="AY312" s="39"/>
      <c r="AZ312" s="39"/>
      <c r="BA312" s="39"/>
      <c r="BB312" s="39"/>
      <c r="BC312" s="39"/>
      <c r="BD312" s="39"/>
      <c r="BE312" s="39"/>
      <c r="BF312" s="39"/>
      <c r="BG312" s="39"/>
      <c r="BH312" s="39"/>
      <c r="BI312" s="39"/>
      <c r="BJ312" s="39"/>
      <c r="BK312" s="39"/>
      <c r="BL312" s="39"/>
      <c r="BM312" s="39"/>
      <c r="BN312" s="39"/>
      <c r="BO312" s="39"/>
      <c r="BP312" s="39"/>
    </row>
    <row r="313" spans="1:68" x14ac:dyDescent="0.25">
      <c r="A313" s="28" t="str">
        <f t="shared" si="24"/>
        <v/>
      </c>
      <c r="B313" s="91"/>
      <c r="C313" s="92"/>
      <c r="D313" s="93"/>
      <c r="E313" s="92"/>
      <c r="F313" s="113"/>
      <c r="G313" s="121"/>
      <c r="H313" s="126"/>
      <c r="I313" s="129"/>
      <c r="J313" s="94"/>
      <c r="K313" s="95"/>
      <c r="L313" s="17" t="str">
        <f>IF(T313="X","",IF(J313="","",IF(V313=1,"",J313)))</f>
        <v/>
      </c>
      <c r="M313" s="17" t="str">
        <f>IF(T313="X","",IF(K313="","",IF(V313=1,"",K313)))</f>
        <v/>
      </c>
      <c r="N313" s="18" t="str">
        <f>IF(V313=1,"",IF(J313="","",IF(K313="","",K313-J313)))</f>
        <v/>
      </c>
      <c r="O313" s="31" t="str">
        <f t="shared" si="20"/>
        <v/>
      </c>
      <c r="P313" s="102"/>
      <c r="Q313" s="24" t="str">
        <f>IF(P313="","",IF(T313="X","",P313))</f>
        <v/>
      </c>
      <c r="R313" s="18" t="str">
        <f>IF(P313="","",VLOOKUP(P313,Données!$A$2:$B$16,2,FALSE))</f>
        <v/>
      </c>
      <c r="S313" s="24" t="str">
        <f ca="1">IF(T313="X","",IF(V313=1,"",IF(J313&gt;TODAY(),1,"")))</f>
        <v/>
      </c>
      <c r="T313" s="105"/>
      <c r="U313" s="18" t="str">
        <f ca="1">IF(T313="X","",IF(J313="","",IF(V313=1,"",IF(TODAY()&gt;=J313,1,""))))</f>
        <v/>
      </c>
      <c r="V313" s="31" t="str">
        <f t="shared" si="21"/>
        <v/>
      </c>
      <c r="W313" s="34" t="str">
        <f>IF(P313="","",VLOOKUP(P313,Données!$A$2:$C$16,3,FALSE))</f>
        <v/>
      </c>
      <c r="X313" s="19" t="str">
        <f>IF(N313="","",IF(P313="","",IF(W313="","",W313*N313)))</f>
        <v/>
      </c>
      <c r="Y313" s="108"/>
      <c r="Z313" s="62" t="str">
        <f t="shared" si="22"/>
        <v/>
      </c>
      <c r="AA313" s="26" t="str">
        <f t="shared" si="23"/>
        <v/>
      </c>
      <c r="AB313" s="105"/>
      <c r="AC313" s="111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9"/>
      <c r="AU313" s="39"/>
      <c r="AV313" s="39"/>
      <c r="AW313" s="39"/>
      <c r="AX313" s="39"/>
      <c r="AY313" s="39"/>
      <c r="AZ313" s="39"/>
      <c r="BA313" s="39"/>
      <c r="BB313" s="39"/>
      <c r="BC313" s="39"/>
      <c r="BD313" s="39"/>
      <c r="BE313" s="39"/>
      <c r="BF313" s="39"/>
      <c r="BG313" s="39"/>
      <c r="BH313" s="39"/>
      <c r="BI313" s="39"/>
      <c r="BJ313" s="39"/>
      <c r="BK313" s="39"/>
      <c r="BL313" s="39"/>
      <c r="BM313" s="39"/>
      <c r="BN313" s="39"/>
      <c r="BO313" s="39"/>
      <c r="BP313" s="39"/>
    </row>
    <row r="314" spans="1:68" x14ac:dyDescent="0.25">
      <c r="A314" s="28" t="str">
        <f t="shared" si="24"/>
        <v/>
      </c>
      <c r="B314" s="91"/>
      <c r="C314" s="92"/>
      <c r="D314" s="93"/>
      <c r="E314" s="92"/>
      <c r="F314" s="113"/>
      <c r="G314" s="121"/>
      <c r="H314" s="126"/>
      <c r="I314" s="129"/>
      <c r="J314" s="94"/>
      <c r="K314" s="95"/>
      <c r="L314" s="17" t="str">
        <f>IF(T314="X","",IF(J314="","",IF(V314=1,"",J314)))</f>
        <v/>
      </c>
      <c r="M314" s="17" t="str">
        <f>IF(T314="X","",IF(K314="","",IF(V314=1,"",K314)))</f>
        <v/>
      </c>
      <c r="N314" s="18" t="str">
        <f>IF(V314=1,"",IF(J314="","",IF(K314="","",K314-J314)))</f>
        <v/>
      </c>
      <c r="O314" s="31" t="str">
        <f t="shared" si="20"/>
        <v/>
      </c>
      <c r="P314" s="102"/>
      <c r="Q314" s="24" t="str">
        <f>IF(P314="","",IF(T314="X","",P314))</f>
        <v/>
      </c>
      <c r="R314" s="18" t="str">
        <f>IF(P314="","",VLOOKUP(P314,Données!$A$2:$B$16,2,FALSE))</f>
        <v/>
      </c>
      <c r="S314" s="24" t="str">
        <f ca="1">IF(T314="X","",IF(V314=1,"",IF(J314&gt;TODAY(),1,"")))</f>
        <v/>
      </c>
      <c r="T314" s="105"/>
      <c r="U314" s="18" t="str">
        <f ca="1">IF(T314="X","",IF(J314="","",IF(V314=1,"",IF(TODAY()&gt;=J314,1,""))))</f>
        <v/>
      </c>
      <c r="V314" s="31" t="str">
        <f t="shared" si="21"/>
        <v/>
      </c>
      <c r="W314" s="34" t="str">
        <f>IF(P314="","",VLOOKUP(P314,Données!$A$2:$C$16,3,FALSE))</f>
        <v/>
      </c>
      <c r="X314" s="19" t="str">
        <f>IF(N314="","",IF(P314="","",IF(W314="","",W314*N314)))</f>
        <v/>
      </c>
      <c r="Y314" s="108"/>
      <c r="Z314" s="62" t="str">
        <f t="shared" si="22"/>
        <v/>
      </c>
      <c r="AA314" s="26" t="str">
        <f t="shared" si="23"/>
        <v/>
      </c>
      <c r="AB314" s="105"/>
      <c r="AC314" s="111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9"/>
      <c r="AU314" s="39"/>
      <c r="AV314" s="39"/>
      <c r="AW314" s="39"/>
      <c r="AX314" s="39"/>
      <c r="AY314" s="39"/>
      <c r="AZ314" s="39"/>
      <c r="BA314" s="39"/>
      <c r="BB314" s="39"/>
      <c r="BC314" s="39"/>
      <c r="BD314" s="39"/>
      <c r="BE314" s="39"/>
      <c r="BF314" s="39"/>
      <c r="BG314" s="39"/>
      <c r="BH314" s="39"/>
      <c r="BI314" s="39"/>
      <c r="BJ314" s="39"/>
      <c r="BK314" s="39"/>
      <c r="BL314" s="39"/>
      <c r="BM314" s="39"/>
      <c r="BN314" s="39"/>
      <c r="BO314" s="39"/>
      <c r="BP314" s="39"/>
    </row>
    <row r="315" spans="1:68" x14ac:dyDescent="0.25">
      <c r="A315" s="28" t="str">
        <f t="shared" si="24"/>
        <v/>
      </c>
      <c r="B315" s="91"/>
      <c r="C315" s="92"/>
      <c r="D315" s="93"/>
      <c r="E315" s="92"/>
      <c r="F315" s="113"/>
      <c r="G315" s="121"/>
      <c r="H315" s="126"/>
      <c r="I315" s="129"/>
      <c r="J315" s="94"/>
      <c r="K315" s="95"/>
      <c r="L315" s="17" t="str">
        <f>IF(T315="X","",IF(J315="","",IF(V315=1,"",J315)))</f>
        <v/>
      </c>
      <c r="M315" s="17" t="str">
        <f>IF(T315="X","",IF(K315="","",IF(V315=1,"",K315)))</f>
        <v/>
      </c>
      <c r="N315" s="18" t="str">
        <f>IF(V315=1,"",IF(J315="","",IF(K315="","",K315-J315)))</f>
        <v/>
      </c>
      <c r="O315" s="31" t="str">
        <f t="shared" si="20"/>
        <v/>
      </c>
      <c r="P315" s="102"/>
      <c r="Q315" s="24" t="str">
        <f>IF(P315="","",IF(T315="X","",P315))</f>
        <v/>
      </c>
      <c r="R315" s="18" t="str">
        <f>IF(P315="","",VLOOKUP(P315,Données!$A$2:$B$16,2,FALSE))</f>
        <v/>
      </c>
      <c r="S315" s="24" t="str">
        <f ca="1">IF(T315="X","",IF(V315=1,"",IF(J315&gt;TODAY(),1,"")))</f>
        <v/>
      </c>
      <c r="T315" s="105"/>
      <c r="U315" s="18" t="str">
        <f ca="1">IF(T315="X","",IF(J315="","",IF(V315=1,"",IF(TODAY()&gt;=J315,1,""))))</f>
        <v/>
      </c>
      <c r="V315" s="31" t="str">
        <f t="shared" si="21"/>
        <v/>
      </c>
      <c r="W315" s="34" t="str">
        <f>IF(P315="","",VLOOKUP(P315,Données!$A$2:$C$16,3,FALSE))</f>
        <v/>
      </c>
      <c r="X315" s="19" t="str">
        <f>IF(N315="","",IF(P315="","",IF(W315="","",W315*N315)))</f>
        <v/>
      </c>
      <c r="Y315" s="108"/>
      <c r="Z315" s="62" t="str">
        <f t="shared" si="22"/>
        <v/>
      </c>
      <c r="AA315" s="26" t="str">
        <f t="shared" si="23"/>
        <v/>
      </c>
      <c r="AB315" s="105"/>
      <c r="AC315" s="111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9"/>
      <c r="AU315" s="39"/>
      <c r="AV315" s="39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9"/>
      <c r="BJ315" s="39"/>
      <c r="BK315" s="39"/>
      <c r="BL315" s="39"/>
      <c r="BM315" s="39"/>
      <c r="BN315" s="39"/>
      <c r="BO315" s="39"/>
      <c r="BP315" s="39"/>
    </row>
    <row r="316" spans="1:68" x14ac:dyDescent="0.25">
      <c r="A316" s="28" t="str">
        <f t="shared" si="24"/>
        <v/>
      </c>
      <c r="B316" s="91"/>
      <c r="C316" s="92"/>
      <c r="D316" s="93"/>
      <c r="E316" s="92"/>
      <c r="F316" s="113"/>
      <c r="G316" s="121"/>
      <c r="H316" s="126"/>
      <c r="I316" s="129"/>
      <c r="J316" s="94"/>
      <c r="K316" s="95"/>
      <c r="L316" s="17" t="str">
        <f>IF(T316="X","",IF(J316="","",IF(V316=1,"",J316)))</f>
        <v/>
      </c>
      <c r="M316" s="17" t="str">
        <f>IF(T316="X","",IF(K316="","",IF(V316=1,"",K316)))</f>
        <v/>
      </c>
      <c r="N316" s="18" t="str">
        <f>IF(V316=1,"",IF(J316="","",IF(K316="","",K316-J316)))</f>
        <v/>
      </c>
      <c r="O316" s="31" t="str">
        <f t="shared" si="20"/>
        <v/>
      </c>
      <c r="P316" s="102"/>
      <c r="Q316" s="24" t="str">
        <f>IF(P316="","",IF(T316="X","",P316))</f>
        <v/>
      </c>
      <c r="R316" s="18" t="str">
        <f>IF(P316="","",VLOOKUP(P316,Données!$A$2:$B$16,2,FALSE))</f>
        <v/>
      </c>
      <c r="S316" s="24" t="str">
        <f ca="1">IF(T316="X","",IF(V316=1,"",IF(J316&gt;TODAY(),1,"")))</f>
        <v/>
      </c>
      <c r="T316" s="105"/>
      <c r="U316" s="18" t="str">
        <f ca="1">IF(T316="X","",IF(J316="","",IF(V316=1,"",IF(TODAY()&gt;=J316,1,""))))</f>
        <v/>
      </c>
      <c r="V316" s="31" t="str">
        <f t="shared" si="21"/>
        <v/>
      </c>
      <c r="W316" s="34" t="str">
        <f>IF(P316="","",VLOOKUP(P316,Données!$A$2:$C$16,3,FALSE))</f>
        <v/>
      </c>
      <c r="X316" s="19" t="str">
        <f>IF(N316="","",IF(P316="","",IF(W316="","",W316*N316)))</f>
        <v/>
      </c>
      <c r="Y316" s="108"/>
      <c r="Z316" s="62" t="str">
        <f t="shared" si="22"/>
        <v/>
      </c>
      <c r="AA316" s="26" t="str">
        <f t="shared" si="23"/>
        <v/>
      </c>
      <c r="AB316" s="105"/>
      <c r="AC316" s="111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9"/>
      <c r="AU316" s="39"/>
      <c r="AV316" s="39"/>
      <c r="AW316" s="39"/>
      <c r="AX316" s="39"/>
      <c r="AY316" s="39"/>
      <c r="AZ316" s="39"/>
      <c r="BA316" s="39"/>
      <c r="BB316" s="39"/>
      <c r="BC316" s="39"/>
      <c r="BD316" s="39"/>
      <c r="BE316" s="39"/>
      <c r="BF316" s="39"/>
      <c r="BG316" s="39"/>
      <c r="BH316" s="39"/>
      <c r="BI316" s="39"/>
      <c r="BJ316" s="39"/>
      <c r="BK316" s="39"/>
      <c r="BL316" s="39"/>
      <c r="BM316" s="39"/>
      <c r="BN316" s="39"/>
      <c r="BO316" s="39"/>
      <c r="BP316" s="39"/>
    </row>
    <row r="317" spans="1:68" x14ac:dyDescent="0.25">
      <c r="A317" s="28" t="str">
        <f t="shared" si="24"/>
        <v/>
      </c>
      <c r="B317" s="91"/>
      <c r="C317" s="92"/>
      <c r="D317" s="93"/>
      <c r="E317" s="92"/>
      <c r="F317" s="113"/>
      <c r="G317" s="121"/>
      <c r="H317" s="126"/>
      <c r="I317" s="129"/>
      <c r="J317" s="94"/>
      <c r="K317" s="95"/>
      <c r="L317" s="17" t="str">
        <f>IF(T317="X","",IF(J317="","",IF(V317=1,"",J317)))</f>
        <v/>
      </c>
      <c r="M317" s="17" t="str">
        <f>IF(T317="X","",IF(K317="","",IF(V317=1,"",K317)))</f>
        <v/>
      </c>
      <c r="N317" s="18" t="str">
        <f>IF(V317=1,"",IF(J317="","",IF(K317="","",K317-J317)))</f>
        <v/>
      </c>
      <c r="O317" s="31" t="str">
        <f t="shared" si="20"/>
        <v/>
      </c>
      <c r="P317" s="102"/>
      <c r="Q317" s="24" t="str">
        <f>IF(P317="","",IF(T317="X","",P317))</f>
        <v/>
      </c>
      <c r="R317" s="18" t="str">
        <f>IF(P317="","",VLOOKUP(P317,Données!$A$2:$B$16,2,FALSE))</f>
        <v/>
      </c>
      <c r="S317" s="24" t="str">
        <f ca="1">IF(T317="X","",IF(V317=1,"",IF(J317&gt;TODAY(),1,"")))</f>
        <v/>
      </c>
      <c r="T317" s="105"/>
      <c r="U317" s="18" t="str">
        <f ca="1">IF(T317="X","",IF(J317="","",IF(V317=1,"",IF(TODAY()&gt;=J317,1,""))))</f>
        <v/>
      </c>
      <c r="V317" s="31" t="str">
        <f t="shared" si="21"/>
        <v/>
      </c>
      <c r="W317" s="34" t="str">
        <f>IF(P317="","",VLOOKUP(P317,Données!$A$2:$C$16,3,FALSE))</f>
        <v/>
      </c>
      <c r="X317" s="19" t="str">
        <f>IF(N317="","",IF(P317="","",IF(W317="","",W317*N317)))</f>
        <v/>
      </c>
      <c r="Y317" s="108"/>
      <c r="Z317" s="62" t="str">
        <f t="shared" si="22"/>
        <v/>
      </c>
      <c r="AA317" s="26" t="str">
        <f t="shared" si="23"/>
        <v/>
      </c>
      <c r="AB317" s="105"/>
      <c r="AC317" s="111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9"/>
      <c r="AU317" s="39"/>
      <c r="AV317" s="39"/>
      <c r="AW317" s="39"/>
      <c r="AX317" s="39"/>
      <c r="AY317" s="39"/>
      <c r="AZ317" s="39"/>
      <c r="BA317" s="39"/>
      <c r="BB317" s="39"/>
      <c r="BC317" s="39"/>
      <c r="BD317" s="39"/>
      <c r="BE317" s="39"/>
      <c r="BF317" s="39"/>
      <c r="BG317" s="39"/>
      <c r="BH317" s="39"/>
      <c r="BI317" s="39"/>
      <c r="BJ317" s="39"/>
      <c r="BK317" s="39"/>
      <c r="BL317" s="39"/>
      <c r="BM317" s="39"/>
      <c r="BN317" s="39"/>
      <c r="BO317" s="39"/>
      <c r="BP317" s="39"/>
    </row>
    <row r="318" spans="1:68" x14ac:dyDescent="0.25">
      <c r="A318" s="28" t="str">
        <f t="shared" si="24"/>
        <v/>
      </c>
      <c r="B318" s="91"/>
      <c r="C318" s="92"/>
      <c r="D318" s="93"/>
      <c r="E318" s="92"/>
      <c r="F318" s="113"/>
      <c r="G318" s="121"/>
      <c r="H318" s="126"/>
      <c r="I318" s="129"/>
      <c r="J318" s="94"/>
      <c r="K318" s="95"/>
      <c r="L318" s="17" t="str">
        <f>IF(T318="X","",IF(J318="","",IF(V318=1,"",J318)))</f>
        <v/>
      </c>
      <c r="M318" s="17" t="str">
        <f>IF(T318="X","",IF(K318="","",IF(V318=1,"",K318)))</f>
        <v/>
      </c>
      <c r="N318" s="18" t="str">
        <f>IF(V318=1,"",IF(J318="","",IF(K318="","",K318-J318)))</f>
        <v/>
      </c>
      <c r="O318" s="31" t="str">
        <f t="shared" si="20"/>
        <v/>
      </c>
      <c r="P318" s="102"/>
      <c r="Q318" s="24" t="str">
        <f>IF(P318="","",IF(T318="X","",P318))</f>
        <v/>
      </c>
      <c r="R318" s="18" t="str">
        <f>IF(P318="","",VLOOKUP(P318,Données!$A$2:$B$16,2,FALSE))</f>
        <v/>
      </c>
      <c r="S318" s="24" t="str">
        <f ca="1">IF(T318="X","",IF(V318=1,"",IF(J318&gt;TODAY(),1,"")))</f>
        <v/>
      </c>
      <c r="T318" s="105"/>
      <c r="U318" s="18" t="str">
        <f ca="1">IF(T318="X","",IF(J318="","",IF(V318=1,"",IF(TODAY()&gt;=J318,1,""))))</f>
        <v/>
      </c>
      <c r="V318" s="31" t="str">
        <f t="shared" si="21"/>
        <v/>
      </c>
      <c r="W318" s="34" t="str">
        <f>IF(P318="","",VLOOKUP(P318,Données!$A$2:$C$16,3,FALSE))</f>
        <v/>
      </c>
      <c r="X318" s="19" t="str">
        <f>IF(N318="","",IF(P318="","",IF(W318="","",W318*N318)))</f>
        <v/>
      </c>
      <c r="Y318" s="108"/>
      <c r="Z318" s="62" t="str">
        <f t="shared" si="22"/>
        <v/>
      </c>
      <c r="AA318" s="26" t="str">
        <f t="shared" si="23"/>
        <v/>
      </c>
      <c r="AB318" s="105"/>
      <c r="AC318" s="111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9"/>
      <c r="AU318" s="39"/>
      <c r="AV318" s="39"/>
      <c r="AW318" s="39"/>
      <c r="AX318" s="39"/>
      <c r="AY318" s="39"/>
      <c r="AZ318" s="39"/>
      <c r="BA318" s="39"/>
      <c r="BB318" s="39"/>
      <c r="BC318" s="39"/>
      <c r="BD318" s="39"/>
      <c r="BE318" s="39"/>
      <c r="BF318" s="39"/>
      <c r="BG318" s="39"/>
      <c r="BH318" s="39"/>
      <c r="BI318" s="39"/>
      <c r="BJ318" s="39"/>
      <c r="BK318" s="39"/>
      <c r="BL318" s="39"/>
      <c r="BM318" s="39"/>
      <c r="BN318" s="39"/>
      <c r="BO318" s="39"/>
      <c r="BP318" s="39"/>
    </row>
    <row r="319" spans="1:68" x14ac:dyDescent="0.25">
      <c r="A319" s="28" t="str">
        <f t="shared" si="24"/>
        <v/>
      </c>
      <c r="B319" s="91"/>
      <c r="C319" s="92"/>
      <c r="D319" s="93"/>
      <c r="E319" s="92"/>
      <c r="F319" s="113"/>
      <c r="G319" s="121"/>
      <c r="H319" s="126"/>
      <c r="I319" s="129"/>
      <c r="J319" s="94"/>
      <c r="K319" s="95"/>
      <c r="L319" s="17" t="str">
        <f>IF(T319="X","",IF(J319="","",IF(V319=1,"",J319)))</f>
        <v/>
      </c>
      <c r="M319" s="17" t="str">
        <f>IF(T319="X","",IF(K319="","",IF(V319=1,"",K319)))</f>
        <v/>
      </c>
      <c r="N319" s="18" t="str">
        <f>IF(V319=1,"",IF(J319="","",IF(K319="","",K319-J319)))</f>
        <v/>
      </c>
      <c r="O319" s="31" t="str">
        <f t="shared" si="20"/>
        <v/>
      </c>
      <c r="P319" s="102"/>
      <c r="Q319" s="24" t="str">
        <f>IF(P319="","",IF(T319="X","",P319))</f>
        <v/>
      </c>
      <c r="R319" s="18" t="str">
        <f>IF(P319="","",VLOOKUP(P319,Données!$A$2:$B$16,2,FALSE))</f>
        <v/>
      </c>
      <c r="S319" s="24" t="str">
        <f ca="1">IF(T319="X","",IF(V319=1,"",IF(J319&gt;TODAY(),1,"")))</f>
        <v/>
      </c>
      <c r="T319" s="105"/>
      <c r="U319" s="18" t="str">
        <f ca="1">IF(T319="X","",IF(J319="","",IF(V319=1,"",IF(TODAY()&gt;=J319,1,""))))</f>
        <v/>
      </c>
      <c r="V319" s="31" t="str">
        <f t="shared" si="21"/>
        <v/>
      </c>
      <c r="W319" s="34" t="str">
        <f>IF(P319="","",VLOOKUP(P319,Données!$A$2:$C$16,3,FALSE))</f>
        <v/>
      </c>
      <c r="X319" s="19" t="str">
        <f>IF(N319="","",IF(P319="","",IF(W319="","",W319*N319)))</f>
        <v/>
      </c>
      <c r="Y319" s="108"/>
      <c r="Z319" s="62" t="str">
        <f t="shared" si="22"/>
        <v/>
      </c>
      <c r="AA319" s="26" t="str">
        <f t="shared" si="23"/>
        <v/>
      </c>
      <c r="AB319" s="105"/>
      <c r="AC319" s="111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9"/>
      <c r="AU319" s="39"/>
      <c r="AV319" s="39"/>
      <c r="AW319" s="39"/>
      <c r="AX319" s="39"/>
      <c r="AY319" s="39"/>
      <c r="AZ319" s="39"/>
      <c r="BA319" s="39"/>
      <c r="BB319" s="39"/>
      <c r="BC319" s="39"/>
      <c r="BD319" s="39"/>
      <c r="BE319" s="39"/>
      <c r="BF319" s="39"/>
      <c r="BG319" s="39"/>
      <c r="BH319" s="39"/>
      <c r="BI319" s="39"/>
      <c r="BJ319" s="39"/>
      <c r="BK319" s="39"/>
      <c r="BL319" s="39"/>
      <c r="BM319" s="39"/>
      <c r="BN319" s="39"/>
      <c r="BO319" s="39"/>
      <c r="BP319" s="39"/>
    </row>
    <row r="320" spans="1:68" x14ac:dyDescent="0.25">
      <c r="A320" s="28" t="str">
        <f t="shared" si="24"/>
        <v/>
      </c>
      <c r="B320" s="91"/>
      <c r="C320" s="92"/>
      <c r="D320" s="93"/>
      <c r="E320" s="92"/>
      <c r="F320" s="113"/>
      <c r="G320" s="121"/>
      <c r="H320" s="126"/>
      <c r="I320" s="129"/>
      <c r="J320" s="94"/>
      <c r="K320" s="95"/>
      <c r="L320" s="17" t="str">
        <f>IF(T320="X","",IF(J320="","",IF(V320=1,"",J320)))</f>
        <v/>
      </c>
      <c r="M320" s="17" t="str">
        <f>IF(T320="X","",IF(K320="","",IF(V320=1,"",K320)))</f>
        <v/>
      </c>
      <c r="N320" s="18" t="str">
        <f>IF(V320=1,"",IF(J320="","",IF(K320="","",K320-J320)))</f>
        <v/>
      </c>
      <c r="O320" s="31" t="str">
        <f t="shared" si="20"/>
        <v/>
      </c>
      <c r="P320" s="102"/>
      <c r="Q320" s="24" t="str">
        <f>IF(P320="","",IF(T320="X","",P320))</f>
        <v/>
      </c>
      <c r="R320" s="18" t="str">
        <f>IF(P320="","",VLOOKUP(P320,Données!$A$2:$B$16,2,FALSE))</f>
        <v/>
      </c>
      <c r="S320" s="24" t="str">
        <f ca="1">IF(T320="X","",IF(V320=1,"",IF(J320&gt;TODAY(),1,"")))</f>
        <v/>
      </c>
      <c r="T320" s="105"/>
      <c r="U320" s="18" t="str">
        <f ca="1">IF(T320="X","",IF(J320="","",IF(V320=1,"",IF(TODAY()&gt;=J320,1,""))))</f>
        <v/>
      </c>
      <c r="V320" s="31" t="str">
        <f t="shared" si="21"/>
        <v/>
      </c>
      <c r="W320" s="34" t="str">
        <f>IF(P320="","",VLOOKUP(P320,Données!$A$2:$C$16,3,FALSE))</f>
        <v/>
      </c>
      <c r="X320" s="19" t="str">
        <f>IF(N320="","",IF(P320="","",IF(W320="","",W320*N320)))</f>
        <v/>
      </c>
      <c r="Y320" s="108"/>
      <c r="Z320" s="62" t="str">
        <f t="shared" si="22"/>
        <v/>
      </c>
      <c r="AA320" s="26" t="str">
        <f t="shared" si="23"/>
        <v/>
      </c>
      <c r="AB320" s="105"/>
      <c r="AC320" s="111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9"/>
      <c r="AU320" s="39"/>
      <c r="AV320" s="39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9"/>
      <c r="BJ320" s="39"/>
      <c r="BK320" s="39"/>
      <c r="BL320" s="39"/>
      <c r="BM320" s="39"/>
      <c r="BN320" s="39"/>
      <c r="BO320" s="39"/>
      <c r="BP320" s="39"/>
    </row>
    <row r="321" spans="1:68" x14ac:dyDescent="0.25">
      <c r="A321" s="28" t="str">
        <f t="shared" si="24"/>
        <v/>
      </c>
      <c r="B321" s="91"/>
      <c r="C321" s="92"/>
      <c r="D321" s="93"/>
      <c r="E321" s="92"/>
      <c r="F321" s="113"/>
      <c r="G321" s="121"/>
      <c r="H321" s="126"/>
      <c r="I321" s="129"/>
      <c r="J321" s="94"/>
      <c r="K321" s="95"/>
      <c r="L321" s="17" t="str">
        <f>IF(T321="X","",IF(J321="","",IF(V321=1,"",J321)))</f>
        <v/>
      </c>
      <c r="M321" s="17" t="str">
        <f>IF(T321="X","",IF(K321="","",IF(V321=1,"",K321)))</f>
        <v/>
      </c>
      <c r="N321" s="18" t="str">
        <f>IF(V321=1,"",IF(J321="","",IF(K321="","",K321-J321)))</f>
        <v/>
      </c>
      <c r="O321" s="31" t="str">
        <f t="shared" si="20"/>
        <v/>
      </c>
      <c r="P321" s="102"/>
      <c r="Q321" s="24" t="str">
        <f>IF(P321="","",IF(T321="X","",P321))</f>
        <v/>
      </c>
      <c r="R321" s="18" t="str">
        <f>IF(P321="","",VLOOKUP(P321,Données!$A$2:$B$16,2,FALSE))</f>
        <v/>
      </c>
      <c r="S321" s="24" t="str">
        <f ca="1">IF(T321="X","",IF(V321=1,"",IF(J321&gt;TODAY(),1,"")))</f>
        <v/>
      </c>
      <c r="T321" s="105"/>
      <c r="U321" s="18" t="str">
        <f ca="1">IF(T321="X","",IF(J321="","",IF(V321=1,"",IF(TODAY()&gt;=J321,1,""))))</f>
        <v/>
      </c>
      <c r="V321" s="31" t="str">
        <f t="shared" si="21"/>
        <v/>
      </c>
      <c r="W321" s="34" t="str">
        <f>IF(P321="","",VLOOKUP(P321,Données!$A$2:$C$16,3,FALSE))</f>
        <v/>
      </c>
      <c r="X321" s="19" t="str">
        <f>IF(N321="","",IF(P321="","",IF(W321="","",W321*N321)))</f>
        <v/>
      </c>
      <c r="Y321" s="108"/>
      <c r="Z321" s="62" t="str">
        <f t="shared" si="22"/>
        <v/>
      </c>
      <c r="AA321" s="26" t="str">
        <f t="shared" si="23"/>
        <v/>
      </c>
      <c r="AB321" s="105"/>
      <c r="AC321" s="111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9"/>
      <c r="AU321" s="39"/>
      <c r="AV321" s="39"/>
      <c r="AW321" s="39"/>
      <c r="AX321" s="39"/>
      <c r="AY321" s="39"/>
      <c r="AZ321" s="39"/>
      <c r="BA321" s="39"/>
      <c r="BB321" s="39"/>
      <c r="BC321" s="39"/>
      <c r="BD321" s="39"/>
      <c r="BE321" s="39"/>
      <c r="BF321" s="39"/>
      <c r="BG321" s="39"/>
      <c r="BH321" s="39"/>
      <c r="BI321" s="39"/>
      <c r="BJ321" s="39"/>
      <c r="BK321" s="39"/>
      <c r="BL321" s="39"/>
      <c r="BM321" s="39"/>
      <c r="BN321" s="39"/>
      <c r="BO321" s="39"/>
      <c r="BP321" s="39"/>
    </row>
    <row r="322" spans="1:68" x14ac:dyDescent="0.25">
      <c r="A322" s="28" t="str">
        <f t="shared" si="24"/>
        <v/>
      </c>
      <c r="B322" s="91"/>
      <c r="C322" s="92"/>
      <c r="D322" s="93"/>
      <c r="E322" s="92"/>
      <c r="F322" s="113"/>
      <c r="G322" s="121"/>
      <c r="H322" s="126"/>
      <c r="I322" s="129"/>
      <c r="J322" s="94"/>
      <c r="K322" s="95"/>
      <c r="L322" s="17" t="str">
        <f>IF(T322="X","",IF(J322="","",IF(V322=1,"",J322)))</f>
        <v/>
      </c>
      <c r="M322" s="17" t="str">
        <f>IF(T322="X","",IF(K322="","",IF(V322=1,"",K322)))</f>
        <v/>
      </c>
      <c r="N322" s="18" t="str">
        <f>IF(V322=1,"",IF(J322="","",IF(K322="","",K322-J322)))</f>
        <v/>
      </c>
      <c r="O322" s="31" t="str">
        <f t="shared" si="20"/>
        <v/>
      </c>
      <c r="P322" s="102"/>
      <c r="Q322" s="24" t="str">
        <f>IF(P322="","",IF(T322="X","",P322))</f>
        <v/>
      </c>
      <c r="R322" s="18" t="str">
        <f>IF(P322="","",VLOOKUP(P322,Données!$A$2:$B$16,2,FALSE))</f>
        <v/>
      </c>
      <c r="S322" s="24" t="str">
        <f ca="1">IF(T322="X","",IF(V322=1,"",IF(J322&gt;TODAY(),1,"")))</f>
        <v/>
      </c>
      <c r="T322" s="105"/>
      <c r="U322" s="18" t="str">
        <f ca="1">IF(T322="X","",IF(J322="","",IF(V322=1,"",IF(TODAY()&gt;=J322,1,""))))</f>
        <v/>
      </c>
      <c r="V322" s="31" t="str">
        <f t="shared" si="21"/>
        <v/>
      </c>
      <c r="W322" s="34" t="str">
        <f>IF(P322="","",VLOOKUP(P322,Données!$A$2:$C$16,3,FALSE))</f>
        <v/>
      </c>
      <c r="X322" s="19" t="str">
        <f>IF(N322="","",IF(P322="","",IF(W322="","",W322*N322)))</f>
        <v/>
      </c>
      <c r="Y322" s="108"/>
      <c r="Z322" s="62" t="str">
        <f t="shared" si="22"/>
        <v/>
      </c>
      <c r="AA322" s="26" t="str">
        <f t="shared" si="23"/>
        <v/>
      </c>
      <c r="AB322" s="105"/>
      <c r="AC322" s="111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9"/>
      <c r="AU322" s="39"/>
      <c r="AV322" s="39"/>
      <c r="AW322" s="39"/>
      <c r="AX322" s="39"/>
      <c r="AY322" s="39"/>
      <c r="AZ322" s="39"/>
      <c r="BA322" s="39"/>
      <c r="BB322" s="39"/>
      <c r="BC322" s="39"/>
      <c r="BD322" s="39"/>
      <c r="BE322" s="39"/>
      <c r="BF322" s="39"/>
      <c r="BG322" s="39"/>
      <c r="BH322" s="39"/>
      <c r="BI322" s="39"/>
      <c r="BJ322" s="39"/>
      <c r="BK322" s="39"/>
      <c r="BL322" s="39"/>
      <c r="BM322" s="39"/>
      <c r="BN322" s="39"/>
      <c r="BO322" s="39"/>
      <c r="BP322" s="39"/>
    </row>
    <row r="323" spans="1:68" x14ac:dyDescent="0.25">
      <c r="A323" s="28" t="str">
        <f t="shared" si="24"/>
        <v/>
      </c>
      <c r="B323" s="91"/>
      <c r="C323" s="92"/>
      <c r="D323" s="93"/>
      <c r="E323" s="92"/>
      <c r="F323" s="113"/>
      <c r="G323" s="121"/>
      <c r="H323" s="126"/>
      <c r="I323" s="129"/>
      <c r="J323" s="94"/>
      <c r="K323" s="95"/>
      <c r="L323" s="17" t="str">
        <f>IF(T323="X","",IF(J323="","",IF(V323=1,"",J323)))</f>
        <v/>
      </c>
      <c r="M323" s="17" t="str">
        <f>IF(T323="X","",IF(K323="","",IF(V323=1,"",K323)))</f>
        <v/>
      </c>
      <c r="N323" s="18" t="str">
        <f>IF(V323=1,"",IF(J323="","",IF(K323="","",K323-J323)))</f>
        <v/>
      </c>
      <c r="O323" s="31" t="str">
        <f t="shared" si="20"/>
        <v/>
      </c>
      <c r="P323" s="102"/>
      <c r="Q323" s="24" t="str">
        <f>IF(P323="","",IF(T323="X","",P323))</f>
        <v/>
      </c>
      <c r="R323" s="18" t="str">
        <f>IF(P323="","",VLOOKUP(P323,Données!$A$2:$B$16,2,FALSE))</f>
        <v/>
      </c>
      <c r="S323" s="24" t="str">
        <f ca="1">IF(T323="X","",IF(V323=1,"",IF(J323&gt;TODAY(),1,"")))</f>
        <v/>
      </c>
      <c r="T323" s="105"/>
      <c r="U323" s="18" t="str">
        <f ca="1">IF(T323="X","",IF(J323="","",IF(V323=1,"",IF(TODAY()&gt;=J323,1,""))))</f>
        <v/>
      </c>
      <c r="V323" s="31" t="str">
        <f t="shared" si="21"/>
        <v/>
      </c>
      <c r="W323" s="34" t="str">
        <f>IF(P323="","",VLOOKUP(P323,Données!$A$2:$C$16,3,FALSE))</f>
        <v/>
      </c>
      <c r="X323" s="19" t="str">
        <f>IF(N323="","",IF(P323="","",IF(W323="","",W323*N323)))</f>
        <v/>
      </c>
      <c r="Y323" s="108"/>
      <c r="Z323" s="62" t="str">
        <f t="shared" si="22"/>
        <v/>
      </c>
      <c r="AA323" s="26" t="str">
        <f t="shared" si="23"/>
        <v/>
      </c>
      <c r="AB323" s="105"/>
      <c r="AC323" s="111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9"/>
      <c r="AU323" s="39"/>
      <c r="AV323" s="39"/>
      <c r="AW323" s="39"/>
      <c r="AX323" s="39"/>
      <c r="AY323" s="39"/>
      <c r="AZ323" s="39"/>
      <c r="BA323" s="39"/>
      <c r="BB323" s="39"/>
      <c r="BC323" s="39"/>
      <c r="BD323" s="39"/>
      <c r="BE323" s="39"/>
      <c r="BF323" s="39"/>
      <c r="BG323" s="39"/>
      <c r="BH323" s="39"/>
      <c r="BI323" s="39"/>
      <c r="BJ323" s="39"/>
      <c r="BK323" s="39"/>
      <c r="BL323" s="39"/>
      <c r="BM323" s="39"/>
      <c r="BN323" s="39"/>
      <c r="BO323" s="39"/>
      <c r="BP323" s="39"/>
    </row>
    <row r="324" spans="1:68" x14ac:dyDescent="0.25">
      <c r="A324" s="28" t="str">
        <f t="shared" si="24"/>
        <v/>
      </c>
      <c r="B324" s="91"/>
      <c r="C324" s="92"/>
      <c r="D324" s="93"/>
      <c r="E324" s="92"/>
      <c r="F324" s="113"/>
      <c r="G324" s="121"/>
      <c r="H324" s="126"/>
      <c r="I324" s="129"/>
      <c r="J324" s="94"/>
      <c r="K324" s="95"/>
      <c r="L324" s="17" t="str">
        <f>IF(T324="X","",IF(J324="","",IF(V324=1,"",J324)))</f>
        <v/>
      </c>
      <c r="M324" s="17" t="str">
        <f>IF(T324="X","",IF(K324="","",IF(V324=1,"",K324)))</f>
        <v/>
      </c>
      <c r="N324" s="18" t="str">
        <f>IF(V324=1,"",IF(J324="","",IF(K324="","",K324-J324)))</f>
        <v/>
      </c>
      <c r="O324" s="31" t="str">
        <f t="shared" ref="O324:O387" si="25">IF(J324="","",IF(K324="","",K324-J324))</f>
        <v/>
      </c>
      <c r="P324" s="102"/>
      <c r="Q324" s="24" t="str">
        <f>IF(P324="","",IF(T324="X","",P324))</f>
        <v/>
      </c>
      <c r="R324" s="18" t="str">
        <f>IF(P324="","",VLOOKUP(P324,Données!$A$2:$B$16,2,FALSE))</f>
        <v/>
      </c>
      <c r="S324" s="24" t="str">
        <f ca="1">IF(T324="X","",IF(V324=1,"",IF(J324&gt;TODAY(),1,"")))</f>
        <v/>
      </c>
      <c r="T324" s="105"/>
      <c r="U324" s="18" t="str">
        <f ca="1">IF(T324="X","",IF(J324="","",IF(V324=1,"",IF(TODAY()&gt;=J324,1,""))))</f>
        <v/>
      </c>
      <c r="V324" s="31" t="str">
        <f t="shared" ref="V324:V387" si="26">IF(T324="X","",IF(AC324="","",IF(AC324&gt;0,1)))</f>
        <v/>
      </c>
      <c r="W324" s="34" t="str">
        <f>IF(P324="","",VLOOKUP(P324,Données!$A$2:$C$16,3,FALSE))</f>
        <v/>
      </c>
      <c r="X324" s="19" t="str">
        <f>IF(N324="","",IF(P324="","",IF(W324="","",W324*N324)))</f>
        <v/>
      </c>
      <c r="Y324" s="108"/>
      <c r="Z324" s="62" t="str">
        <f t="shared" ref="Z324:Z387" si="27">IF(X324="","",X324-Y324)</f>
        <v/>
      </c>
      <c r="AA324" s="26" t="str">
        <f t="shared" ref="AA324:AA387" si="28">IF(AB324="","","P")</f>
        <v/>
      </c>
      <c r="AB324" s="105"/>
      <c r="AC324" s="111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9"/>
      <c r="BC324" s="39"/>
      <c r="BD324" s="39"/>
      <c r="BE324" s="39"/>
      <c r="BF324" s="39"/>
      <c r="BG324" s="39"/>
      <c r="BH324" s="39"/>
      <c r="BI324" s="39"/>
      <c r="BJ324" s="39"/>
      <c r="BK324" s="39"/>
      <c r="BL324" s="39"/>
      <c r="BM324" s="39"/>
      <c r="BN324" s="39"/>
      <c r="BO324" s="39"/>
      <c r="BP324" s="39"/>
    </row>
    <row r="325" spans="1:68" x14ac:dyDescent="0.25">
      <c r="A325" s="28" t="str">
        <f t="shared" ref="A325:A388" si="29">IF(B325="","",A324+1)</f>
        <v/>
      </c>
      <c r="B325" s="91"/>
      <c r="C325" s="92"/>
      <c r="D325" s="93"/>
      <c r="E325" s="92"/>
      <c r="F325" s="113"/>
      <c r="G325" s="121"/>
      <c r="H325" s="126"/>
      <c r="I325" s="129"/>
      <c r="J325" s="94"/>
      <c r="K325" s="95"/>
      <c r="L325" s="17" t="str">
        <f>IF(T325="X","",IF(J325="","",IF(V325=1,"",J325)))</f>
        <v/>
      </c>
      <c r="M325" s="17" t="str">
        <f>IF(T325="X","",IF(K325="","",IF(V325=1,"",K325)))</f>
        <v/>
      </c>
      <c r="N325" s="18" t="str">
        <f>IF(V325=1,"",IF(J325="","",IF(K325="","",K325-J325)))</f>
        <v/>
      </c>
      <c r="O325" s="31" t="str">
        <f t="shared" si="25"/>
        <v/>
      </c>
      <c r="P325" s="102"/>
      <c r="Q325" s="24" t="str">
        <f>IF(P325="","",IF(T325="X","",P325))</f>
        <v/>
      </c>
      <c r="R325" s="18" t="str">
        <f>IF(P325="","",VLOOKUP(P325,Données!$A$2:$B$16,2,FALSE))</f>
        <v/>
      </c>
      <c r="S325" s="24" t="str">
        <f ca="1">IF(T325="X","",IF(V325=1,"",IF(J325&gt;TODAY(),1,"")))</f>
        <v/>
      </c>
      <c r="T325" s="105"/>
      <c r="U325" s="18" t="str">
        <f ca="1">IF(T325="X","",IF(J325="","",IF(V325=1,"",IF(TODAY()&gt;=J325,1,""))))</f>
        <v/>
      </c>
      <c r="V325" s="31" t="str">
        <f t="shared" si="26"/>
        <v/>
      </c>
      <c r="W325" s="34" t="str">
        <f>IF(P325="","",VLOOKUP(P325,Données!$A$2:$C$16,3,FALSE))</f>
        <v/>
      </c>
      <c r="X325" s="19" t="str">
        <f>IF(N325="","",IF(P325="","",IF(W325="","",W325*N325)))</f>
        <v/>
      </c>
      <c r="Y325" s="108"/>
      <c r="Z325" s="62" t="str">
        <f t="shared" si="27"/>
        <v/>
      </c>
      <c r="AA325" s="26" t="str">
        <f t="shared" si="28"/>
        <v/>
      </c>
      <c r="AB325" s="105"/>
      <c r="AC325" s="111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9"/>
      <c r="BC325" s="39"/>
      <c r="BD325" s="39"/>
      <c r="BE325" s="39"/>
      <c r="BF325" s="39"/>
      <c r="BG325" s="39"/>
      <c r="BH325" s="39"/>
      <c r="BI325" s="39"/>
      <c r="BJ325" s="39"/>
      <c r="BK325" s="39"/>
      <c r="BL325" s="39"/>
      <c r="BM325" s="39"/>
      <c r="BN325" s="39"/>
      <c r="BO325" s="39"/>
      <c r="BP325" s="39"/>
    </row>
    <row r="326" spans="1:68" x14ac:dyDescent="0.25">
      <c r="A326" s="28" t="str">
        <f t="shared" si="29"/>
        <v/>
      </c>
      <c r="B326" s="91"/>
      <c r="C326" s="92"/>
      <c r="D326" s="93"/>
      <c r="E326" s="92"/>
      <c r="F326" s="113"/>
      <c r="G326" s="121"/>
      <c r="H326" s="126"/>
      <c r="I326" s="129"/>
      <c r="J326" s="94"/>
      <c r="K326" s="95"/>
      <c r="L326" s="17" t="str">
        <f>IF(T326="X","",IF(J326="","",IF(V326=1,"",J326)))</f>
        <v/>
      </c>
      <c r="M326" s="17" t="str">
        <f>IF(T326="X","",IF(K326="","",IF(V326=1,"",K326)))</f>
        <v/>
      </c>
      <c r="N326" s="18" t="str">
        <f>IF(V326=1,"",IF(J326="","",IF(K326="","",K326-J326)))</f>
        <v/>
      </c>
      <c r="O326" s="31" t="str">
        <f t="shared" si="25"/>
        <v/>
      </c>
      <c r="P326" s="102"/>
      <c r="Q326" s="24" t="str">
        <f>IF(P326="","",IF(T326="X","",P326))</f>
        <v/>
      </c>
      <c r="R326" s="18" t="str">
        <f>IF(P326="","",VLOOKUP(P326,Données!$A$2:$B$16,2,FALSE))</f>
        <v/>
      </c>
      <c r="S326" s="24" t="str">
        <f ca="1">IF(T326="X","",IF(V326=1,"",IF(J326&gt;TODAY(),1,"")))</f>
        <v/>
      </c>
      <c r="T326" s="105"/>
      <c r="U326" s="18" t="str">
        <f ca="1">IF(T326="X","",IF(J326="","",IF(V326=1,"",IF(TODAY()&gt;=J326,1,""))))</f>
        <v/>
      </c>
      <c r="V326" s="31" t="str">
        <f t="shared" si="26"/>
        <v/>
      </c>
      <c r="W326" s="34" t="str">
        <f>IF(P326="","",VLOOKUP(P326,Données!$A$2:$C$16,3,FALSE))</f>
        <v/>
      </c>
      <c r="X326" s="19" t="str">
        <f>IF(N326="","",IF(P326="","",IF(W326="","",W326*N326)))</f>
        <v/>
      </c>
      <c r="Y326" s="108"/>
      <c r="Z326" s="62" t="str">
        <f t="shared" si="27"/>
        <v/>
      </c>
      <c r="AA326" s="26" t="str">
        <f t="shared" si="28"/>
        <v/>
      </c>
      <c r="AB326" s="105"/>
      <c r="AC326" s="111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9"/>
      <c r="AU326" s="39"/>
      <c r="AV326" s="39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9"/>
      <c r="BJ326" s="39"/>
      <c r="BK326" s="39"/>
      <c r="BL326" s="39"/>
      <c r="BM326" s="39"/>
      <c r="BN326" s="39"/>
      <c r="BO326" s="39"/>
      <c r="BP326" s="39"/>
    </row>
    <row r="327" spans="1:68" x14ac:dyDescent="0.25">
      <c r="A327" s="28" t="str">
        <f t="shared" si="29"/>
        <v/>
      </c>
      <c r="B327" s="91"/>
      <c r="C327" s="92"/>
      <c r="D327" s="93"/>
      <c r="E327" s="92"/>
      <c r="F327" s="113"/>
      <c r="G327" s="121"/>
      <c r="H327" s="126"/>
      <c r="I327" s="129"/>
      <c r="J327" s="94"/>
      <c r="K327" s="95"/>
      <c r="L327" s="17" t="str">
        <f>IF(T327="X","",IF(J327="","",IF(V327=1,"",J327)))</f>
        <v/>
      </c>
      <c r="M327" s="17" t="str">
        <f>IF(T327="X","",IF(K327="","",IF(V327=1,"",K327)))</f>
        <v/>
      </c>
      <c r="N327" s="18" t="str">
        <f>IF(V327=1,"",IF(J327="","",IF(K327="","",K327-J327)))</f>
        <v/>
      </c>
      <c r="O327" s="31" t="str">
        <f t="shared" si="25"/>
        <v/>
      </c>
      <c r="P327" s="102"/>
      <c r="Q327" s="24" t="str">
        <f>IF(P327="","",IF(T327="X","",P327))</f>
        <v/>
      </c>
      <c r="R327" s="18" t="str">
        <f>IF(P327="","",VLOOKUP(P327,Données!$A$2:$B$16,2,FALSE))</f>
        <v/>
      </c>
      <c r="S327" s="24" t="str">
        <f ca="1">IF(T327="X","",IF(V327=1,"",IF(J327&gt;TODAY(),1,"")))</f>
        <v/>
      </c>
      <c r="T327" s="105"/>
      <c r="U327" s="18" t="str">
        <f ca="1">IF(T327="X","",IF(J327="","",IF(V327=1,"",IF(TODAY()&gt;=J327,1,""))))</f>
        <v/>
      </c>
      <c r="V327" s="31" t="str">
        <f t="shared" si="26"/>
        <v/>
      </c>
      <c r="W327" s="34" t="str">
        <f>IF(P327="","",VLOOKUP(P327,Données!$A$2:$C$16,3,FALSE))</f>
        <v/>
      </c>
      <c r="X327" s="19" t="str">
        <f>IF(N327="","",IF(P327="","",IF(W327="","",W327*N327)))</f>
        <v/>
      </c>
      <c r="Y327" s="108"/>
      <c r="Z327" s="62" t="str">
        <f t="shared" si="27"/>
        <v/>
      </c>
      <c r="AA327" s="26" t="str">
        <f t="shared" si="28"/>
        <v/>
      </c>
      <c r="AB327" s="105"/>
      <c r="AC327" s="111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9"/>
      <c r="AU327" s="39"/>
      <c r="AV327" s="39"/>
      <c r="AW327" s="39"/>
      <c r="AX327" s="39"/>
      <c r="AY327" s="39"/>
      <c r="AZ327" s="39"/>
      <c r="BA327" s="39"/>
      <c r="BB327" s="39"/>
      <c r="BC327" s="39"/>
      <c r="BD327" s="39"/>
      <c r="BE327" s="39"/>
      <c r="BF327" s="39"/>
      <c r="BG327" s="39"/>
      <c r="BH327" s="39"/>
      <c r="BI327" s="39"/>
      <c r="BJ327" s="39"/>
      <c r="BK327" s="39"/>
      <c r="BL327" s="39"/>
      <c r="BM327" s="39"/>
      <c r="BN327" s="39"/>
      <c r="BO327" s="39"/>
      <c r="BP327" s="39"/>
    </row>
    <row r="328" spans="1:68" x14ac:dyDescent="0.25">
      <c r="A328" s="28" t="str">
        <f t="shared" si="29"/>
        <v/>
      </c>
      <c r="B328" s="91"/>
      <c r="C328" s="92"/>
      <c r="D328" s="93"/>
      <c r="E328" s="92"/>
      <c r="F328" s="113"/>
      <c r="G328" s="121"/>
      <c r="H328" s="126"/>
      <c r="I328" s="129"/>
      <c r="J328" s="94"/>
      <c r="K328" s="95"/>
      <c r="L328" s="17" t="str">
        <f>IF(T328="X","",IF(J328="","",IF(V328=1,"",J328)))</f>
        <v/>
      </c>
      <c r="M328" s="17" t="str">
        <f>IF(T328="X","",IF(K328="","",IF(V328=1,"",K328)))</f>
        <v/>
      </c>
      <c r="N328" s="18" t="str">
        <f>IF(V328=1,"",IF(J328="","",IF(K328="","",K328-J328)))</f>
        <v/>
      </c>
      <c r="O328" s="31" t="str">
        <f t="shared" si="25"/>
        <v/>
      </c>
      <c r="P328" s="102"/>
      <c r="Q328" s="24" t="str">
        <f>IF(P328="","",IF(T328="X","",P328))</f>
        <v/>
      </c>
      <c r="R328" s="18" t="str">
        <f>IF(P328="","",VLOOKUP(P328,Données!$A$2:$B$16,2,FALSE))</f>
        <v/>
      </c>
      <c r="S328" s="24" t="str">
        <f ca="1">IF(T328="X","",IF(V328=1,"",IF(J328&gt;TODAY(),1,"")))</f>
        <v/>
      </c>
      <c r="T328" s="105"/>
      <c r="U328" s="18" t="str">
        <f ca="1">IF(T328="X","",IF(J328="","",IF(V328=1,"",IF(TODAY()&gt;=J328,1,""))))</f>
        <v/>
      </c>
      <c r="V328" s="31" t="str">
        <f t="shared" si="26"/>
        <v/>
      </c>
      <c r="W328" s="34" t="str">
        <f>IF(P328="","",VLOOKUP(P328,Données!$A$2:$C$16,3,FALSE))</f>
        <v/>
      </c>
      <c r="X328" s="19" t="str">
        <f>IF(N328="","",IF(P328="","",IF(W328="","",W328*N328)))</f>
        <v/>
      </c>
      <c r="Y328" s="108"/>
      <c r="Z328" s="62" t="str">
        <f t="shared" si="27"/>
        <v/>
      </c>
      <c r="AA328" s="26" t="str">
        <f t="shared" si="28"/>
        <v/>
      </c>
      <c r="AB328" s="105"/>
      <c r="AC328" s="111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</row>
    <row r="329" spans="1:68" x14ac:dyDescent="0.25">
      <c r="A329" s="28" t="str">
        <f t="shared" si="29"/>
        <v/>
      </c>
      <c r="B329" s="91"/>
      <c r="C329" s="92"/>
      <c r="D329" s="93"/>
      <c r="E329" s="92"/>
      <c r="F329" s="113"/>
      <c r="G329" s="121"/>
      <c r="H329" s="126"/>
      <c r="I329" s="129"/>
      <c r="J329" s="94"/>
      <c r="K329" s="95"/>
      <c r="L329" s="17" t="str">
        <f>IF(T329="X","",IF(J329="","",IF(V329=1,"",J329)))</f>
        <v/>
      </c>
      <c r="M329" s="17" t="str">
        <f>IF(T329="X","",IF(K329="","",IF(V329=1,"",K329)))</f>
        <v/>
      </c>
      <c r="N329" s="18" t="str">
        <f>IF(V329=1,"",IF(J329="","",IF(K329="","",K329-J329)))</f>
        <v/>
      </c>
      <c r="O329" s="31" t="str">
        <f t="shared" si="25"/>
        <v/>
      </c>
      <c r="P329" s="102"/>
      <c r="Q329" s="24" t="str">
        <f>IF(P329="","",IF(T329="X","",P329))</f>
        <v/>
      </c>
      <c r="R329" s="18" t="str">
        <f>IF(P329="","",VLOOKUP(P329,Données!$A$2:$B$16,2,FALSE))</f>
        <v/>
      </c>
      <c r="S329" s="24" t="str">
        <f ca="1">IF(T329="X","",IF(V329=1,"",IF(J329&gt;TODAY(),1,"")))</f>
        <v/>
      </c>
      <c r="T329" s="105"/>
      <c r="U329" s="18" t="str">
        <f ca="1">IF(T329="X","",IF(J329="","",IF(V329=1,"",IF(TODAY()&gt;=J329,1,""))))</f>
        <v/>
      </c>
      <c r="V329" s="31" t="str">
        <f t="shared" si="26"/>
        <v/>
      </c>
      <c r="W329" s="34" t="str">
        <f>IF(P329="","",VLOOKUP(P329,Données!$A$2:$C$16,3,FALSE))</f>
        <v/>
      </c>
      <c r="X329" s="19" t="str">
        <f>IF(N329="","",IF(P329="","",IF(W329="","",W329*N329)))</f>
        <v/>
      </c>
      <c r="Y329" s="108"/>
      <c r="Z329" s="62" t="str">
        <f t="shared" si="27"/>
        <v/>
      </c>
      <c r="AA329" s="26" t="str">
        <f t="shared" si="28"/>
        <v/>
      </c>
      <c r="AB329" s="105"/>
      <c r="AC329" s="111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</row>
    <row r="330" spans="1:68" x14ac:dyDescent="0.25">
      <c r="A330" s="28" t="str">
        <f t="shared" si="29"/>
        <v/>
      </c>
      <c r="B330" s="91"/>
      <c r="C330" s="92"/>
      <c r="D330" s="93"/>
      <c r="E330" s="92"/>
      <c r="F330" s="113"/>
      <c r="G330" s="121"/>
      <c r="H330" s="126"/>
      <c r="I330" s="129"/>
      <c r="J330" s="94"/>
      <c r="K330" s="95"/>
      <c r="L330" s="17" t="str">
        <f>IF(T330="X","",IF(J330="","",IF(V330=1,"",J330)))</f>
        <v/>
      </c>
      <c r="M330" s="17" t="str">
        <f>IF(T330="X","",IF(K330="","",IF(V330=1,"",K330)))</f>
        <v/>
      </c>
      <c r="N330" s="18" t="str">
        <f>IF(V330=1,"",IF(J330="","",IF(K330="","",K330-J330)))</f>
        <v/>
      </c>
      <c r="O330" s="31" t="str">
        <f t="shared" si="25"/>
        <v/>
      </c>
      <c r="P330" s="102"/>
      <c r="Q330" s="24" t="str">
        <f>IF(P330="","",IF(T330="X","",P330))</f>
        <v/>
      </c>
      <c r="R330" s="18" t="str">
        <f>IF(P330="","",VLOOKUP(P330,Données!$A$2:$B$16,2,FALSE))</f>
        <v/>
      </c>
      <c r="S330" s="24" t="str">
        <f ca="1">IF(T330="X","",IF(V330=1,"",IF(J330&gt;TODAY(),1,"")))</f>
        <v/>
      </c>
      <c r="T330" s="105"/>
      <c r="U330" s="18" t="str">
        <f ca="1">IF(T330="X","",IF(J330="","",IF(V330=1,"",IF(TODAY()&gt;=J330,1,""))))</f>
        <v/>
      </c>
      <c r="V330" s="31" t="str">
        <f t="shared" si="26"/>
        <v/>
      </c>
      <c r="W330" s="34" t="str">
        <f>IF(P330="","",VLOOKUP(P330,Données!$A$2:$C$16,3,FALSE))</f>
        <v/>
      </c>
      <c r="X330" s="19" t="str">
        <f>IF(N330="","",IF(P330="","",IF(W330="","",W330*N330)))</f>
        <v/>
      </c>
      <c r="Y330" s="108"/>
      <c r="Z330" s="62" t="str">
        <f t="shared" si="27"/>
        <v/>
      </c>
      <c r="AA330" s="26" t="str">
        <f t="shared" si="28"/>
        <v/>
      </c>
      <c r="AB330" s="105"/>
      <c r="AC330" s="111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</row>
    <row r="331" spans="1:68" x14ac:dyDescent="0.25">
      <c r="A331" s="28" t="str">
        <f t="shared" si="29"/>
        <v/>
      </c>
      <c r="B331" s="91"/>
      <c r="C331" s="92"/>
      <c r="D331" s="93"/>
      <c r="E331" s="92"/>
      <c r="F331" s="113"/>
      <c r="G331" s="121"/>
      <c r="H331" s="126"/>
      <c r="I331" s="129"/>
      <c r="J331" s="94"/>
      <c r="K331" s="95"/>
      <c r="L331" s="17" t="str">
        <f>IF(T331="X","",IF(J331="","",IF(V331=1,"",J331)))</f>
        <v/>
      </c>
      <c r="M331" s="17" t="str">
        <f>IF(T331="X","",IF(K331="","",IF(V331=1,"",K331)))</f>
        <v/>
      </c>
      <c r="N331" s="18" t="str">
        <f>IF(V331=1,"",IF(J331="","",IF(K331="","",K331-J331)))</f>
        <v/>
      </c>
      <c r="O331" s="31" t="str">
        <f t="shared" si="25"/>
        <v/>
      </c>
      <c r="P331" s="102"/>
      <c r="Q331" s="24" t="str">
        <f>IF(P331="","",IF(T331="X","",P331))</f>
        <v/>
      </c>
      <c r="R331" s="18" t="str">
        <f>IF(P331="","",VLOOKUP(P331,Données!$A$2:$B$16,2,FALSE))</f>
        <v/>
      </c>
      <c r="S331" s="24" t="str">
        <f ca="1">IF(T331="X","",IF(V331=1,"",IF(J331&gt;TODAY(),1,"")))</f>
        <v/>
      </c>
      <c r="T331" s="105"/>
      <c r="U331" s="18" t="str">
        <f ca="1">IF(T331="X","",IF(J331="","",IF(V331=1,"",IF(TODAY()&gt;=J331,1,""))))</f>
        <v/>
      </c>
      <c r="V331" s="31" t="str">
        <f t="shared" si="26"/>
        <v/>
      </c>
      <c r="W331" s="34" t="str">
        <f>IF(P331="","",VLOOKUP(P331,Données!$A$2:$C$16,3,FALSE))</f>
        <v/>
      </c>
      <c r="X331" s="19" t="str">
        <f>IF(N331="","",IF(P331="","",IF(W331="","",W331*N331)))</f>
        <v/>
      </c>
      <c r="Y331" s="108"/>
      <c r="Z331" s="62" t="str">
        <f t="shared" si="27"/>
        <v/>
      </c>
      <c r="AA331" s="26" t="str">
        <f t="shared" si="28"/>
        <v/>
      </c>
      <c r="AB331" s="105"/>
      <c r="AC331" s="111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</row>
    <row r="332" spans="1:68" x14ac:dyDescent="0.25">
      <c r="A332" s="28" t="str">
        <f t="shared" si="29"/>
        <v/>
      </c>
      <c r="B332" s="91"/>
      <c r="C332" s="92"/>
      <c r="D332" s="93"/>
      <c r="E332" s="92"/>
      <c r="F332" s="113"/>
      <c r="G332" s="121"/>
      <c r="H332" s="126"/>
      <c r="I332" s="129"/>
      <c r="J332" s="94"/>
      <c r="K332" s="95"/>
      <c r="L332" s="17" t="str">
        <f>IF(T332="X","",IF(J332="","",IF(V332=1,"",J332)))</f>
        <v/>
      </c>
      <c r="M332" s="17" t="str">
        <f>IF(T332="X","",IF(K332="","",IF(V332=1,"",K332)))</f>
        <v/>
      </c>
      <c r="N332" s="18" t="str">
        <f>IF(V332=1,"",IF(J332="","",IF(K332="","",K332-J332)))</f>
        <v/>
      </c>
      <c r="O332" s="31" t="str">
        <f t="shared" si="25"/>
        <v/>
      </c>
      <c r="P332" s="102"/>
      <c r="Q332" s="24" t="str">
        <f>IF(P332="","",IF(T332="X","",P332))</f>
        <v/>
      </c>
      <c r="R332" s="18" t="str">
        <f>IF(P332="","",VLOOKUP(P332,Données!$A$2:$B$16,2,FALSE))</f>
        <v/>
      </c>
      <c r="S332" s="24" t="str">
        <f ca="1">IF(T332="X","",IF(V332=1,"",IF(J332&gt;TODAY(),1,"")))</f>
        <v/>
      </c>
      <c r="T332" s="105"/>
      <c r="U332" s="18" t="str">
        <f ca="1">IF(T332="X","",IF(J332="","",IF(V332=1,"",IF(TODAY()&gt;=J332,1,""))))</f>
        <v/>
      </c>
      <c r="V332" s="31" t="str">
        <f t="shared" si="26"/>
        <v/>
      </c>
      <c r="W332" s="34" t="str">
        <f>IF(P332="","",VLOOKUP(P332,Données!$A$2:$C$16,3,FALSE))</f>
        <v/>
      </c>
      <c r="X332" s="19" t="str">
        <f>IF(N332="","",IF(P332="","",IF(W332="","",W332*N332)))</f>
        <v/>
      </c>
      <c r="Y332" s="108"/>
      <c r="Z332" s="62" t="str">
        <f t="shared" si="27"/>
        <v/>
      </c>
      <c r="AA332" s="26" t="str">
        <f t="shared" si="28"/>
        <v/>
      </c>
      <c r="AB332" s="105"/>
      <c r="AC332" s="111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</row>
    <row r="333" spans="1:68" x14ac:dyDescent="0.25">
      <c r="A333" s="28" t="str">
        <f t="shared" si="29"/>
        <v/>
      </c>
      <c r="B333" s="91"/>
      <c r="C333" s="92"/>
      <c r="D333" s="93"/>
      <c r="E333" s="92"/>
      <c r="F333" s="113"/>
      <c r="G333" s="121"/>
      <c r="H333" s="126"/>
      <c r="I333" s="129"/>
      <c r="J333" s="94"/>
      <c r="K333" s="95"/>
      <c r="L333" s="17" t="str">
        <f>IF(T333="X","",IF(J333="","",IF(V333=1,"",J333)))</f>
        <v/>
      </c>
      <c r="M333" s="17" t="str">
        <f>IF(T333="X","",IF(K333="","",IF(V333=1,"",K333)))</f>
        <v/>
      </c>
      <c r="N333" s="18" t="str">
        <f>IF(V333=1,"",IF(J333="","",IF(K333="","",K333-J333)))</f>
        <v/>
      </c>
      <c r="O333" s="31" t="str">
        <f t="shared" si="25"/>
        <v/>
      </c>
      <c r="P333" s="102"/>
      <c r="Q333" s="24" t="str">
        <f>IF(P333="","",IF(T333="X","",P333))</f>
        <v/>
      </c>
      <c r="R333" s="18" t="str">
        <f>IF(P333="","",VLOOKUP(P333,Données!$A$2:$B$16,2,FALSE))</f>
        <v/>
      </c>
      <c r="S333" s="24" t="str">
        <f ca="1">IF(T333="X","",IF(V333=1,"",IF(J333&gt;TODAY(),1,"")))</f>
        <v/>
      </c>
      <c r="T333" s="105"/>
      <c r="U333" s="18" t="str">
        <f ca="1">IF(T333="X","",IF(J333="","",IF(V333=1,"",IF(TODAY()&gt;=J333,1,""))))</f>
        <v/>
      </c>
      <c r="V333" s="31" t="str">
        <f t="shared" si="26"/>
        <v/>
      </c>
      <c r="W333" s="34" t="str">
        <f>IF(P333="","",VLOOKUP(P333,Données!$A$2:$C$16,3,FALSE))</f>
        <v/>
      </c>
      <c r="X333" s="19" t="str">
        <f>IF(N333="","",IF(P333="","",IF(W333="","",W333*N333)))</f>
        <v/>
      </c>
      <c r="Y333" s="108"/>
      <c r="Z333" s="62" t="str">
        <f t="shared" si="27"/>
        <v/>
      </c>
      <c r="AA333" s="26" t="str">
        <f t="shared" si="28"/>
        <v/>
      </c>
      <c r="AB333" s="105"/>
      <c r="AC333" s="111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</row>
    <row r="334" spans="1:68" x14ac:dyDescent="0.25">
      <c r="A334" s="28" t="str">
        <f t="shared" si="29"/>
        <v/>
      </c>
      <c r="B334" s="91"/>
      <c r="C334" s="92"/>
      <c r="D334" s="93"/>
      <c r="E334" s="92"/>
      <c r="F334" s="113"/>
      <c r="G334" s="121"/>
      <c r="H334" s="126"/>
      <c r="I334" s="129"/>
      <c r="J334" s="94"/>
      <c r="K334" s="95"/>
      <c r="L334" s="17" t="str">
        <f>IF(T334="X","",IF(J334="","",IF(V334=1,"",J334)))</f>
        <v/>
      </c>
      <c r="M334" s="17" t="str">
        <f>IF(T334="X","",IF(K334="","",IF(V334=1,"",K334)))</f>
        <v/>
      </c>
      <c r="N334" s="18" t="str">
        <f>IF(V334=1,"",IF(J334="","",IF(K334="","",K334-J334)))</f>
        <v/>
      </c>
      <c r="O334" s="31" t="str">
        <f t="shared" si="25"/>
        <v/>
      </c>
      <c r="P334" s="102"/>
      <c r="Q334" s="24" t="str">
        <f>IF(P334="","",IF(T334="X","",P334))</f>
        <v/>
      </c>
      <c r="R334" s="18" t="str">
        <f>IF(P334="","",VLOOKUP(P334,Données!$A$2:$B$16,2,FALSE))</f>
        <v/>
      </c>
      <c r="S334" s="24" t="str">
        <f ca="1">IF(T334="X","",IF(V334=1,"",IF(J334&gt;TODAY(),1,"")))</f>
        <v/>
      </c>
      <c r="T334" s="105"/>
      <c r="U334" s="18" t="str">
        <f ca="1">IF(T334="X","",IF(J334="","",IF(V334=1,"",IF(TODAY()&gt;=J334,1,""))))</f>
        <v/>
      </c>
      <c r="V334" s="31" t="str">
        <f t="shared" si="26"/>
        <v/>
      </c>
      <c r="W334" s="34" t="str">
        <f>IF(P334="","",VLOOKUP(P334,Données!$A$2:$C$16,3,FALSE))</f>
        <v/>
      </c>
      <c r="X334" s="19" t="str">
        <f>IF(N334="","",IF(P334="","",IF(W334="","",W334*N334)))</f>
        <v/>
      </c>
      <c r="Y334" s="108"/>
      <c r="Z334" s="62" t="str">
        <f t="shared" si="27"/>
        <v/>
      </c>
      <c r="AA334" s="26" t="str">
        <f t="shared" si="28"/>
        <v/>
      </c>
      <c r="AB334" s="105"/>
      <c r="AC334" s="111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</row>
    <row r="335" spans="1:68" x14ac:dyDescent="0.25">
      <c r="A335" s="28" t="str">
        <f t="shared" si="29"/>
        <v/>
      </c>
      <c r="B335" s="91"/>
      <c r="C335" s="92"/>
      <c r="D335" s="93"/>
      <c r="E335" s="92"/>
      <c r="F335" s="113"/>
      <c r="G335" s="121"/>
      <c r="H335" s="126"/>
      <c r="I335" s="129"/>
      <c r="J335" s="94"/>
      <c r="K335" s="95"/>
      <c r="L335" s="17" t="str">
        <f>IF(T335="X","",IF(J335="","",IF(V335=1,"",J335)))</f>
        <v/>
      </c>
      <c r="M335" s="17" t="str">
        <f>IF(T335="X","",IF(K335="","",IF(V335=1,"",K335)))</f>
        <v/>
      </c>
      <c r="N335" s="18" t="str">
        <f>IF(V335=1,"",IF(J335="","",IF(K335="","",K335-J335)))</f>
        <v/>
      </c>
      <c r="O335" s="31" t="str">
        <f t="shared" si="25"/>
        <v/>
      </c>
      <c r="P335" s="102"/>
      <c r="Q335" s="24" t="str">
        <f>IF(P335="","",IF(T335="X","",P335))</f>
        <v/>
      </c>
      <c r="R335" s="18" t="str">
        <f>IF(P335="","",VLOOKUP(P335,Données!$A$2:$B$16,2,FALSE))</f>
        <v/>
      </c>
      <c r="S335" s="24" t="str">
        <f ca="1">IF(T335="X","",IF(V335=1,"",IF(J335&gt;TODAY(),1,"")))</f>
        <v/>
      </c>
      <c r="T335" s="105"/>
      <c r="U335" s="18" t="str">
        <f ca="1">IF(T335="X","",IF(J335="","",IF(V335=1,"",IF(TODAY()&gt;=J335,1,""))))</f>
        <v/>
      </c>
      <c r="V335" s="31" t="str">
        <f t="shared" si="26"/>
        <v/>
      </c>
      <c r="W335" s="34" t="str">
        <f>IF(P335="","",VLOOKUP(P335,Données!$A$2:$C$16,3,FALSE))</f>
        <v/>
      </c>
      <c r="X335" s="19" t="str">
        <f>IF(N335="","",IF(P335="","",IF(W335="","",W335*N335)))</f>
        <v/>
      </c>
      <c r="Y335" s="108"/>
      <c r="Z335" s="62" t="str">
        <f t="shared" si="27"/>
        <v/>
      </c>
      <c r="AA335" s="26" t="str">
        <f t="shared" si="28"/>
        <v/>
      </c>
      <c r="AB335" s="105"/>
      <c r="AC335" s="111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</row>
    <row r="336" spans="1:68" x14ac:dyDescent="0.25">
      <c r="A336" s="28" t="str">
        <f t="shared" si="29"/>
        <v/>
      </c>
      <c r="B336" s="91"/>
      <c r="C336" s="92"/>
      <c r="D336" s="93"/>
      <c r="E336" s="92"/>
      <c r="F336" s="113"/>
      <c r="G336" s="121"/>
      <c r="H336" s="126"/>
      <c r="I336" s="129"/>
      <c r="J336" s="94"/>
      <c r="K336" s="95"/>
      <c r="L336" s="17" t="str">
        <f>IF(T336="X","",IF(J336="","",IF(V336=1,"",J336)))</f>
        <v/>
      </c>
      <c r="M336" s="17" t="str">
        <f>IF(T336="X","",IF(K336="","",IF(V336=1,"",K336)))</f>
        <v/>
      </c>
      <c r="N336" s="18" t="str">
        <f>IF(V336=1,"",IF(J336="","",IF(K336="","",K336-J336)))</f>
        <v/>
      </c>
      <c r="O336" s="31" t="str">
        <f t="shared" si="25"/>
        <v/>
      </c>
      <c r="P336" s="102"/>
      <c r="Q336" s="24" t="str">
        <f>IF(P336="","",IF(T336="X","",P336))</f>
        <v/>
      </c>
      <c r="R336" s="18" t="str">
        <f>IF(P336="","",VLOOKUP(P336,Données!$A$2:$B$16,2,FALSE))</f>
        <v/>
      </c>
      <c r="S336" s="24" t="str">
        <f ca="1">IF(T336="X","",IF(V336=1,"",IF(J336&gt;TODAY(),1,"")))</f>
        <v/>
      </c>
      <c r="T336" s="105"/>
      <c r="U336" s="18" t="str">
        <f ca="1">IF(T336="X","",IF(J336="","",IF(V336=1,"",IF(TODAY()&gt;=J336,1,""))))</f>
        <v/>
      </c>
      <c r="V336" s="31" t="str">
        <f t="shared" si="26"/>
        <v/>
      </c>
      <c r="W336" s="34" t="str">
        <f>IF(P336="","",VLOOKUP(P336,Données!$A$2:$C$16,3,FALSE))</f>
        <v/>
      </c>
      <c r="X336" s="19" t="str">
        <f>IF(N336="","",IF(P336="","",IF(W336="","",W336*N336)))</f>
        <v/>
      </c>
      <c r="Y336" s="108"/>
      <c r="Z336" s="62" t="str">
        <f t="shared" si="27"/>
        <v/>
      </c>
      <c r="AA336" s="26" t="str">
        <f t="shared" si="28"/>
        <v/>
      </c>
      <c r="AB336" s="105"/>
      <c r="AC336" s="111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</row>
    <row r="337" spans="1:68" x14ac:dyDescent="0.25">
      <c r="A337" s="28" t="str">
        <f t="shared" si="29"/>
        <v/>
      </c>
      <c r="B337" s="91"/>
      <c r="C337" s="92"/>
      <c r="D337" s="93"/>
      <c r="E337" s="92"/>
      <c r="F337" s="113"/>
      <c r="G337" s="121"/>
      <c r="H337" s="126"/>
      <c r="I337" s="129"/>
      <c r="J337" s="94"/>
      <c r="K337" s="95"/>
      <c r="L337" s="17" t="str">
        <f>IF(T337="X","",IF(J337="","",IF(V337=1,"",J337)))</f>
        <v/>
      </c>
      <c r="M337" s="17" t="str">
        <f>IF(T337="X","",IF(K337="","",IF(V337=1,"",K337)))</f>
        <v/>
      </c>
      <c r="N337" s="18" t="str">
        <f>IF(V337=1,"",IF(J337="","",IF(K337="","",K337-J337)))</f>
        <v/>
      </c>
      <c r="O337" s="31" t="str">
        <f t="shared" si="25"/>
        <v/>
      </c>
      <c r="P337" s="102"/>
      <c r="Q337" s="24" t="str">
        <f>IF(P337="","",IF(T337="X","",P337))</f>
        <v/>
      </c>
      <c r="R337" s="18" t="str">
        <f>IF(P337="","",VLOOKUP(P337,Données!$A$2:$B$16,2,FALSE))</f>
        <v/>
      </c>
      <c r="S337" s="24" t="str">
        <f ca="1">IF(T337="X","",IF(V337=1,"",IF(J337&gt;TODAY(),1,"")))</f>
        <v/>
      </c>
      <c r="T337" s="105"/>
      <c r="U337" s="18" t="str">
        <f ca="1">IF(T337="X","",IF(J337="","",IF(V337=1,"",IF(TODAY()&gt;=J337,1,""))))</f>
        <v/>
      </c>
      <c r="V337" s="31" t="str">
        <f t="shared" si="26"/>
        <v/>
      </c>
      <c r="W337" s="34" t="str">
        <f>IF(P337="","",VLOOKUP(P337,Données!$A$2:$C$16,3,FALSE))</f>
        <v/>
      </c>
      <c r="X337" s="19" t="str">
        <f>IF(N337="","",IF(P337="","",IF(W337="","",W337*N337)))</f>
        <v/>
      </c>
      <c r="Y337" s="108"/>
      <c r="Z337" s="62" t="str">
        <f t="shared" si="27"/>
        <v/>
      </c>
      <c r="AA337" s="26" t="str">
        <f t="shared" si="28"/>
        <v/>
      </c>
      <c r="AB337" s="105"/>
      <c r="AC337" s="111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9"/>
      <c r="AU337" s="39"/>
      <c r="AV337" s="39"/>
      <c r="AW337" s="39"/>
      <c r="AX337" s="39"/>
      <c r="AY337" s="39"/>
      <c r="AZ337" s="39"/>
      <c r="BA337" s="39"/>
      <c r="BB337" s="39"/>
      <c r="BC337" s="39"/>
      <c r="BD337" s="39"/>
      <c r="BE337" s="39"/>
      <c r="BF337" s="39"/>
      <c r="BG337" s="39"/>
      <c r="BH337" s="39"/>
      <c r="BI337" s="39"/>
      <c r="BJ337" s="39"/>
      <c r="BK337" s="39"/>
      <c r="BL337" s="39"/>
      <c r="BM337" s="39"/>
      <c r="BN337" s="39"/>
      <c r="BO337" s="39"/>
      <c r="BP337" s="39"/>
    </row>
    <row r="338" spans="1:68" x14ac:dyDescent="0.25">
      <c r="A338" s="28" t="str">
        <f t="shared" si="29"/>
        <v/>
      </c>
      <c r="B338" s="91"/>
      <c r="C338" s="92"/>
      <c r="D338" s="93"/>
      <c r="E338" s="92"/>
      <c r="F338" s="113"/>
      <c r="G338" s="121"/>
      <c r="H338" s="126"/>
      <c r="I338" s="129"/>
      <c r="J338" s="94"/>
      <c r="K338" s="95"/>
      <c r="L338" s="17" t="str">
        <f>IF(T338="X","",IF(J338="","",IF(V338=1,"",J338)))</f>
        <v/>
      </c>
      <c r="M338" s="17" t="str">
        <f>IF(T338="X","",IF(K338="","",IF(V338=1,"",K338)))</f>
        <v/>
      </c>
      <c r="N338" s="18" t="str">
        <f>IF(V338=1,"",IF(J338="","",IF(K338="","",K338-J338)))</f>
        <v/>
      </c>
      <c r="O338" s="31" t="str">
        <f t="shared" si="25"/>
        <v/>
      </c>
      <c r="P338" s="102"/>
      <c r="Q338" s="24" t="str">
        <f>IF(P338="","",IF(T338="X","",P338))</f>
        <v/>
      </c>
      <c r="R338" s="18" t="str">
        <f>IF(P338="","",VLOOKUP(P338,Données!$A$2:$B$16,2,FALSE))</f>
        <v/>
      </c>
      <c r="S338" s="24" t="str">
        <f ca="1">IF(T338="X","",IF(V338=1,"",IF(J338&gt;TODAY(),1,"")))</f>
        <v/>
      </c>
      <c r="T338" s="105"/>
      <c r="U338" s="18" t="str">
        <f ca="1">IF(T338="X","",IF(J338="","",IF(V338=1,"",IF(TODAY()&gt;=J338,1,""))))</f>
        <v/>
      </c>
      <c r="V338" s="31" t="str">
        <f t="shared" si="26"/>
        <v/>
      </c>
      <c r="W338" s="34" t="str">
        <f>IF(P338="","",VLOOKUP(P338,Données!$A$2:$C$16,3,FALSE))</f>
        <v/>
      </c>
      <c r="X338" s="19" t="str">
        <f>IF(N338="","",IF(P338="","",IF(W338="","",W338*N338)))</f>
        <v/>
      </c>
      <c r="Y338" s="108"/>
      <c r="Z338" s="62" t="str">
        <f t="shared" si="27"/>
        <v/>
      </c>
      <c r="AA338" s="26" t="str">
        <f t="shared" si="28"/>
        <v/>
      </c>
      <c r="AB338" s="105"/>
      <c r="AC338" s="111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9"/>
      <c r="AU338" s="39"/>
      <c r="AV338" s="39"/>
      <c r="AW338" s="39"/>
      <c r="AX338" s="39"/>
      <c r="AY338" s="39"/>
      <c r="AZ338" s="39"/>
      <c r="BA338" s="39"/>
      <c r="BB338" s="39"/>
      <c r="BC338" s="39"/>
      <c r="BD338" s="39"/>
      <c r="BE338" s="39"/>
      <c r="BF338" s="39"/>
      <c r="BG338" s="39"/>
      <c r="BH338" s="39"/>
      <c r="BI338" s="39"/>
      <c r="BJ338" s="39"/>
      <c r="BK338" s="39"/>
      <c r="BL338" s="39"/>
      <c r="BM338" s="39"/>
      <c r="BN338" s="39"/>
      <c r="BO338" s="39"/>
      <c r="BP338" s="39"/>
    </row>
    <row r="339" spans="1:68" x14ac:dyDescent="0.25">
      <c r="A339" s="28" t="str">
        <f t="shared" si="29"/>
        <v/>
      </c>
      <c r="B339" s="91"/>
      <c r="C339" s="92"/>
      <c r="D339" s="93"/>
      <c r="E339" s="92"/>
      <c r="F339" s="113"/>
      <c r="G339" s="121"/>
      <c r="H339" s="126"/>
      <c r="I339" s="129"/>
      <c r="J339" s="94"/>
      <c r="K339" s="95"/>
      <c r="L339" s="17" t="str">
        <f>IF(T339="X","",IF(J339="","",IF(V339=1,"",J339)))</f>
        <v/>
      </c>
      <c r="M339" s="17" t="str">
        <f>IF(T339="X","",IF(K339="","",IF(V339=1,"",K339)))</f>
        <v/>
      </c>
      <c r="N339" s="18" t="str">
        <f>IF(V339=1,"",IF(J339="","",IF(K339="","",K339-J339)))</f>
        <v/>
      </c>
      <c r="O339" s="31" t="str">
        <f t="shared" si="25"/>
        <v/>
      </c>
      <c r="P339" s="102"/>
      <c r="Q339" s="24" t="str">
        <f>IF(P339="","",IF(T339="X","",P339))</f>
        <v/>
      </c>
      <c r="R339" s="18" t="str">
        <f>IF(P339="","",VLOOKUP(P339,Données!$A$2:$B$16,2,FALSE))</f>
        <v/>
      </c>
      <c r="S339" s="24" t="str">
        <f ca="1">IF(T339="X","",IF(V339=1,"",IF(J339&gt;TODAY(),1,"")))</f>
        <v/>
      </c>
      <c r="T339" s="105"/>
      <c r="U339" s="18" t="str">
        <f ca="1">IF(T339="X","",IF(J339="","",IF(V339=1,"",IF(TODAY()&gt;=J339,1,""))))</f>
        <v/>
      </c>
      <c r="V339" s="31" t="str">
        <f t="shared" si="26"/>
        <v/>
      </c>
      <c r="W339" s="34" t="str">
        <f>IF(P339="","",VLOOKUP(P339,Données!$A$2:$C$16,3,FALSE))</f>
        <v/>
      </c>
      <c r="X339" s="19" t="str">
        <f>IF(N339="","",IF(P339="","",IF(W339="","",W339*N339)))</f>
        <v/>
      </c>
      <c r="Y339" s="108"/>
      <c r="Z339" s="62" t="str">
        <f t="shared" si="27"/>
        <v/>
      </c>
      <c r="AA339" s="26" t="str">
        <f t="shared" si="28"/>
        <v/>
      </c>
      <c r="AB339" s="105"/>
      <c r="AC339" s="111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</row>
    <row r="340" spans="1:68" x14ac:dyDescent="0.25">
      <c r="A340" s="28" t="str">
        <f t="shared" si="29"/>
        <v/>
      </c>
      <c r="B340" s="91"/>
      <c r="C340" s="92"/>
      <c r="D340" s="93"/>
      <c r="E340" s="92"/>
      <c r="F340" s="113"/>
      <c r="G340" s="121"/>
      <c r="H340" s="126"/>
      <c r="I340" s="129"/>
      <c r="J340" s="94"/>
      <c r="K340" s="95"/>
      <c r="L340" s="17" t="str">
        <f>IF(T340="X","",IF(J340="","",IF(V340=1,"",J340)))</f>
        <v/>
      </c>
      <c r="M340" s="17" t="str">
        <f>IF(T340="X","",IF(K340="","",IF(V340=1,"",K340)))</f>
        <v/>
      </c>
      <c r="N340" s="18" t="str">
        <f>IF(V340=1,"",IF(J340="","",IF(K340="","",K340-J340)))</f>
        <v/>
      </c>
      <c r="O340" s="31" t="str">
        <f t="shared" si="25"/>
        <v/>
      </c>
      <c r="P340" s="102"/>
      <c r="Q340" s="24" t="str">
        <f>IF(P340="","",IF(T340="X","",P340))</f>
        <v/>
      </c>
      <c r="R340" s="18" t="str">
        <f>IF(P340="","",VLOOKUP(P340,Données!$A$2:$B$16,2,FALSE))</f>
        <v/>
      </c>
      <c r="S340" s="24" t="str">
        <f ca="1">IF(T340="X","",IF(V340=1,"",IF(J340&gt;TODAY(),1,"")))</f>
        <v/>
      </c>
      <c r="T340" s="105"/>
      <c r="U340" s="18" t="str">
        <f ca="1">IF(T340="X","",IF(J340="","",IF(V340=1,"",IF(TODAY()&gt;=J340,1,""))))</f>
        <v/>
      </c>
      <c r="V340" s="31" t="str">
        <f t="shared" si="26"/>
        <v/>
      </c>
      <c r="W340" s="34" t="str">
        <f>IF(P340="","",VLOOKUP(P340,Données!$A$2:$C$16,3,FALSE))</f>
        <v/>
      </c>
      <c r="X340" s="19" t="str">
        <f>IF(N340="","",IF(P340="","",IF(W340="","",W340*N340)))</f>
        <v/>
      </c>
      <c r="Y340" s="108"/>
      <c r="Z340" s="62" t="str">
        <f t="shared" si="27"/>
        <v/>
      </c>
      <c r="AA340" s="26" t="str">
        <f t="shared" si="28"/>
        <v/>
      </c>
      <c r="AB340" s="105"/>
      <c r="AC340" s="111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</row>
    <row r="341" spans="1:68" x14ac:dyDescent="0.25">
      <c r="A341" s="28" t="str">
        <f t="shared" si="29"/>
        <v/>
      </c>
      <c r="B341" s="91"/>
      <c r="C341" s="92"/>
      <c r="D341" s="93"/>
      <c r="E341" s="92"/>
      <c r="F341" s="113"/>
      <c r="G341" s="121"/>
      <c r="H341" s="126"/>
      <c r="I341" s="129"/>
      <c r="J341" s="94"/>
      <c r="K341" s="95"/>
      <c r="L341" s="17" t="str">
        <f>IF(T341="X","",IF(J341="","",IF(V341=1,"",J341)))</f>
        <v/>
      </c>
      <c r="M341" s="17" t="str">
        <f>IF(T341="X","",IF(K341="","",IF(V341=1,"",K341)))</f>
        <v/>
      </c>
      <c r="N341" s="18" t="str">
        <f>IF(V341=1,"",IF(J341="","",IF(K341="","",K341-J341)))</f>
        <v/>
      </c>
      <c r="O341" s="31" t="str">
        <f t="shared" si="25"/>
        <v/>
      </c>
      <c r="P341" s="102"/>
      <c r="Q341" s="24" t="str">
        <f>IF(P341="","",IF(T341="X","",P341))</f>
        <v/>
      </c>
      <c r="R341" s="18" t="str">
        <f>IF(P341="","",VLOOKUP(P341,Données!$A$2:$B$16,2,FALSE))</f>
        <v/>
      </c>
      <c r="S341" s="24" t="str">
        <f ca="1">IF(T341="X","",IF(V341=1,"",IF(J341&gt;TODAY(),1,"")))</f>
        <v/>
      </c>
      <c r="T341" s="105"/>
      <c r="U341" s="18" t="str">
        <f ca="1">IF(T341="X","",IF(J341="","",IF(V341=1,"",IF(TODAY()&gt;=J341,1,""))))</f>
        <v/>
      </c>
      <c r="V341" s="31" t="str">
        <f t="shared" si="26"/>
        <v/>
      </c>
      <c r="W341" s="34" t="str">
        <f>IF(P341="","",VLOOKUP(P341,Données!$A$2:$C$16,3,FALSE))</f>
        <v/>
      </c>
      <c r="X341" s="19" t="str">
        <f>IF(N341="","",IF(P341="","",IF(W341="","",W341*N341)))</f>
        <v/>
      </c>
      <c r="Y341" s="108"/>
      <c r="Z341" s="62" t="str">
        <f t="shared" si="27"/>
        <v/>
      </c>
      <c r="AA341" s="26" t="str">
        <f t="shared" si="28"/>
        <v/>
      </c>
      <c r="AB341" s="105"/>
      <c r="AC341" s="111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</row>
    <row r="342" spans="1:68" x14ac:dyDescent="0.25">
      <c r="A342" s="28" t="str">
        <f t="shared" si="29"/>
        <v/>
      </c>
      <c r="B342" s="91"/>
      <c r="C342" s="92"/>
      <c r="D342" s="93"/>
      <c r="E342" s="92"/>
      <c r="F342" s="113"/>
      <c r="G342" s="121"/>
      <c r="H342" s="126"/>
      <c r="I342" s="129"/>
      <c r="J342" s="94"/>
      <c r="K342" s="95"/>
      <c r="L342" s="17" t="str">
        <f>IF(T342="X","",IF(J342="","",IF(V342=1,"",J342)))</f>
        <v/>
      </c>
      <c r="M342" s="17" t="str">
        <f>IF(T342="X","",IF(K342="","",IF(V342=1,"",K342)))</f>
        <v/>
      </c>
      <c r="N342" s="18" t="str">
        <f>IF(V342=1,"",IF(J342="","",IF(K342="","",K342-J342)))</f>
        <v/>
      </c>
      <c r="O342" s="31" t="str">
        <f t="shared" si="25"/>
        <v/>
      </c>
      <c r="P342" s="102"/>
      <c r="Q342" s="24" t="str">
        <f>IF(P342="","",IF(T342="X","",P342))</f>
        <v/>
      </c>
      <c r="R342" s="18" t="str">
        <f>IF(P342="","",VLOOKUP(P342,Données!$A$2:$B$16,2,FALSE))</f>
        <v/>
      </c>
      <c r="S342" s="24" t="str">
        <f ca="1">IF(T342="X","",IF(V342=1,"",IF(J342&gt;TODAY(),1,"")))</f>
        <v/>
      </c>
      <c r="T342" s="105"/>
      <c r="U342" s="18" t="str">
        <f ca="1">IF(T342="X","",IF(J342="","",IF(V342=1,"",IF(TODAY()&gt;=J342,1,""))))</f>
        <v/>
      </c>
      <c r="V342" s="31" t="str">
        <f t="shared" si="26"/>
        <v/>
      </c>
      <c r="W342" s="34" t="str">
        <f>IF(P342="","",VLOOKUP(P342,Données!$A$2:$C$16,3,FALSE))</f>
        <v/>
      </c>
      <c r="X342" s="19" t="str">
        <f>IF(N342="","",IF(P342="","",IF(W342="","",W342*N342)))</f>
        <v/>
      </c>
      <c r="Y342" s="108"/>
      <c r="Z342" s="62" t="str">
        <f t="shared" si="27"/>
        <v/>
      </c>
      <c r="AA342" s="26" t="str">
        <f t="shared" si="28"/>
        <v/>
      </c>
      <c r="AB342" s="105"/>
      <c r="AC342" s="111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</row>
    <row r="343" spans="1:68" x14ac:dyDescent="0.25">
      <c r="A343" s="28" t="str">
        <f t="shared" si="29"/>
        <v/>
      </c>
      <c r="B343" s="91"/>
      <c r="C343" s="92"/>
      <c r="D343" s="93"/>
      <c r="E343" s="92"/>
      <c r="F343" s="113"/>
      <c r="G343" s="121"/>
      <c r="H343" s="126"/>
      <c r="I343" s="129"/>
      <c r="J343" s="94"/>
      <c r="K343" s="95"/>
      <c r="L343" s="17" t="str">
        <f>IF(T343="X","",IF(J343="","",IF(V343=1,"",J343)))</f>
        <v/>
      </c>
      <c r="M343" s="17" t="str">
        <f>IF(T343="X","",IF(K343="","",IF(V343=1,"",K343)))</f>
        <v/>
      </c>
      <c r="N343" s="18" t="str">
        <f>IF(V343=1,"",IF(J343="","",IF(K343="","",K343-J343)))</f>
        <v/>
      </c>
      <c r="O343" s="31" t="str">
        <f t="shared" si="25"/>
        <v/>
      </c>
      <c r="P343" s="102"/>
      <c r="Q343" s="24" t="str">
        <f>IF(P343="","",IF(T343="X","",P343))</f>
        <v/>
      </c>
      <c r="R343" s="18" t="str">
        <f>IF(P343="","",VLOOKUP(P343,Données!$A$2:$B$16,2,FALSE))</f>
        <v/>
      </c>
      <c r="S343" s="24" t="str">
        <f ca="1">IF(T343="X","",IF(V343=1,"",IF(J343&gt;TODAY(),1,"")))</f>
        <v/>
      </c>
      <c r="T343" s="105"/>
      <c r="U343" s="18" t="str">
        <f ca="1">IF(T343="X","",IF(J343="","",IF(V343=1,"",IF(TODAY()&gt;=J343,1,""))))</f>
        <v/>
      </c>
      <c r="V343" s="31" t="str">
        <f t="shared" si="26"/>
        <v/>
      </c>
      <c r="W343" s="34" t="str">
        <f>IF(P343="","",VLOOKUP(P343,Données!$A$2:$C$16,3,FALSE))</f>
        <v/>
      </c>
      <c r="X343" s="19" t="str">
        <f>IF(N343="","",IF(P343="","",IF(W343="","",W343*N343)))</f>
        <v/>
      </c>
      <c r="Y343" s="108"/>
      <c r="Z343" s="62" t="str">
        <f t="shared" si="27"/>
        <v/>
      </c>
      <c r="AA343" s="26" t="str">
        <f t="shared" si="28"/>
        <v/>
      </c>
      <c r="AB343" s="105"/>
      <c r="AC343" s="111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</row>
    <row r="344" spans="1:68" x14ac:dyDescent="0.25">
      <c r="A344" s="28" t="str">
        <f t="shared" si="29"/>
        <v/>
      </c>
      <c r="B344" s="91"/>
      <c r="C344" s="92"/>
      <c r="D344" s="93"/>
      <c r="E344" s="92"/>
      <c r="F344" s="113"/>
      <c r="G344" s="121"/>
      <c r="H344" s="126"/>
      <c r="I344" s="129"/>
      <c r="J344" s="94"/>
      <c r="K344" s="95"/>
      <c r="L344" s="17" t="str">
        <f>IF(T344="X","",IF(J344="","",IF(V344=1,"",J344)))</f>
        <v/>
      </c>
      <c r="M344" s="17" t="str">
        <f>IF(T344="X","",IF(K344="","",IF(V344=1,"",K344)))</f>
        <v/>
      </c>
      <c r="N344" s="18" t="str">
        <f>IF(V344=1,"",IF(J344="","",IF(K344="","",K344-J344)))</f>
        <v/>
      </c>
      <c r="O344" s="31" t="str">
        <f t="shared" si="25"/>
        <v/>
      </c>
      <c r="P344" s="102"/>
      <c r="Q344" s="24" t="str">
        <f>IF(P344="","",IF(T344="X","",P344))</f>
        <v/>
      </c>
      <c r="R344" s="18" t="str">
        <f>IF(P344="","",VLOOKUP(P344,Données!$A$2:$B$16,2,FALSE))</f>
        <v/>
      </c>
      <c r="S344" s="24" t="str">
        <f ca="1">IF(T344="X","",IF(V344=1,"",IF(J344&gt;TODAY(),1,"")))</f>
        <v/>
      </c>
      <c r="T344" s="105"/>
      <c r="U344" s="18" t="str">
        <f ca="1">IF(T344="X","",IF(J344="","",IF(V344=1,"",IF(TODAY()&gt;=J344,1,""))))</f>
        <v/>
      </c>
      <c r="V344" s="31" t="str">
        <f t="shared" si="26"/>
        <v/>
      </c>
      <c r="W344" s="34" t="str">
        <f>IF(P344="","",VLOOKUP(P344,Données!$A$2:$C$16,3,FALSE))</f>
        <v/>
      </c>
      <c r="X344" s="19" t="str">
        <f>IF(N344="","",IF(P344="","",IF(W344="","",W344*N344)))</f>
        <v/>
      </c>
      <c r="Y344" s="108"/>
      <c r="Z344" s="62" t="str">
        <f t="shared" si="27"/>
        <v/>
      </c>
      <c r="AA344" s="26" t="str">
        <f t="shared" si="28"/>
        <v/>
      </c>
      <c r="AB344" s="105"/>
      <c r="AC344" s="111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</row>
    <row r="345" spans="1:68" x14ac:dyDescent="0.25">
      <c r="A345" s="28" t="str">
        <f t="shared" si="29"/>
        <v/>
      </c>
      <c r="B345" s="91"/>
      <c r="C345" s="92"/>
      <c r="D345" s="93"/>
      <c r="E345" s="92"/>
      <c r="F345" s="113"/>
      <c r="G345" s="121"/>
      <c r="H345" s="126"/>
      <c r="I345" s="129"/>
      <c r="J345" s="94"/>
      <c r="K345" s="95"/>
      <c r="L345" s="17" t="str">
        <f>IF(T345="X","",IF(J345="","",IF(V345=1,"",J345)))</f>
        <v/>
      </c>
      <c r="M345" s="17" t="str">
        <f>IF(T345="X","",IF(K345="","",IF(V345=1,"",K345)))</f>
        <v/>
      </c>
      <c r="N345" s="18" t="str">
        <f>IF(V345=1,"",IF(J345="","",IF(K345="","",K345-J345)))</f>
        <v/>
      </c>
      <c r="O345" s="31" t="str">
        <f t="shared" si="25"/>
        <v/>
      </c>
      <c r="P345" s="102"/>
      <c r="Q345" s="24" t="str">
        <f>IF(P345="","",IF(T345="X","",P345))</f>
        <v/>
      </c>
      <c r="R345" s="18" t="str">
        <f>IF(P345="","",VLOOKUP(P345,Données!$A$2:$B$16,2,FALSE))</f>
        <v/>
      </c>
      <c r="S345" s="24" t="str">
        <f ca="1">IF(T345="X","",IF(V345=1,"",IF(J345&gt;TODAY(),1,"")))</f>
        <v/>
      </c>
      <c r="T345" s="105"/>
      <c r="U345" s="18" t="str">
        <f ca="1">IF(T345="X","",IF(J345="","",IF(V345=1,"",IF(TODAY()&gt;=J345,1,""))))</f>
        <v/>
      </c>
      <c r="V345" s="31" t="str">
        <f t="shared" si="26"/>
        <v/>
      </c>
      <c r="W345" s="34" t="str">
        <f>IF(P345="","",VLOOKUP(P345,Données!$A$2:$C$16,3,FALSE))</f>
        <v/>
      </c>
      <c r="X345" s="19" t="str">
        <f>IF(N345="","",IF(P345="","",IF(W345="","",W345*N345)))</f>
        <v/>
      </c>
      <c r="Y345" s="108"/>
      <c r="Z345" s="62" t="str">
        <f t="shared" si="27"/>
        <v/>
      </c>
      <c r="AA345" s="26" t="str">
        <f t="shared" si="28"/>
        <v/>
      </c>
      <c r="AB345" s="105"/>
      <c r="AC345" s="111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</row>
    <row r="346" spans="1:68" x14ac:dyDescent="0.25">
      <c r="A346" s="28" t="str">
        <f t="shared" si="29"/>
        <v/>
      </c>
      <c r="B346" s="91"/>
      <c r="C346" s="92"/>
      <c r="D346" s="93"/>
      <c r="E346" s="92"/>
      <c r="F346" s="113"/>
      <c r="G346" s="121"/>
      <c r="H346" s="126"/>
      <c r="I346" s="129"/>
      <c r="J346" s="94"/>
      <c r="K346" s="95"/>
      <c r="L346" s="17" t="str">
        <f>IF(T346="X","",IF(J346="","",IF(V346=1,"",J346)))</f>
        <v/>
      </c>
      <c r="M346" s="17" t="str">
        <f>IF(T346="X","",IF(K346="","",IF(V346=1,"",K346)))</f>
        <v/>
      </c>
      <c r="N346" s="18" t="str">
        <f>IF(V346=1,"",IF(J346="","",IF(K346="","",K346-J346)))</f>
        <v/>
      </c>
      <c r="O346" s="31" t="str">
        <f t="shared" si="25"/>
        <v/>
      </c>
      <c r="P346" s="102"/>
      <c r="Q346" s="24" t="str">
        <f>IF(P346="","",IF(T346="X","",P346))</f>
        <v/>
      </c>
      <c r="R346" s="18" t="str">
        <f>IF(P346="","",VLOOKUP(P346,Données!$A$2:$B$16,2,FALSE))</f>
        <v/>
      </c>
      <c r="S346" s="24" t="str">
        <f ca="1">IF(T346="X","",IF(V346=1,"",IF(J346&gt;TODAY(),1,"")))</f>
        <v/>
      </c>
      <c r="T346" s="105"/>
      <c r="U346" s="18" t="str">
        <f ca="1">IF(T346="X","",IF(J346="","",IF(V346=1,"",IF(TODAY()&gt;=J346,1,""))))</f>
        <v/>
      </c>
      <c r="V346" s="31" t="str">
        <f t="shared" si="26"/>
        <v/>
      </c>
      <c r="W346" s="34" t="str">
        <f>IF(P346="","",VLOOKUP(P346,Données!$A$2:$C$16,3,FALSE))</f>
        <v/>
      </c>
      <c r="X346" s="19" t="str">
        <f>IF(N346="","",IF(P346="","",IF(W346="","",W346*N346)))</f>
        <v/>
      </c>
      <c r="Y346" s="108"/>
      <c r="Z346" s="62" t="str">
        <f t="shared" si="27"/>
        <v/>
      </c>
      <c r="AA346" s="26" t="str">
        <f t="shared" si="28"/>
        <v/>
      </c>
      <c r="AB346" s="105"/>
      <c r="AC346" s="111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</row>
    <row r="347" spans="1:68" x14ac:dyDescent="0.25">
      <c r="A347" s="28" t="str">
        <f t="shared" si="29"/>
        <v/>
      </c>
      <c r="B347" s="91"/>
      <c r="C347" s="92"/>
      <c r="D347" s="93"/>
      <c r="E347" s="92"/>
      <c r="F347" s="113"/>
      <c r="G347" s="121"/>
      <c r="H347" s="126"/>
      <c r="I347" s="129"/>
      <c r="J347" s="94"/>
      <c r="K347" s="95"/>
      <c r="L347" s="17" t="str">
        <f>IF(T347="X","",IF(J347="","",IF(V347=1,"",J347)))</f>
        <v/>
      </c>
      <c r="M347" s="17" t="str">
        <f>IF(T347="X","",IF(K347="","",IF(V347=1,"",K347)))</f>
        <v/>
      </c>
      <c r="N347" s="18" t="str">
        <f>IF(V347=1,"",IF(J347="","",IF(K347="","",K347-J347)))</f>
        <v/>
      </c>
      <c r="O347" s="31" t="str">
        <f t="shared" si="25"/>
        <v/>
      </c>
      <c r="P347" s="102"/>
      <c r="Q347" s="24" t="str">
        <f>IF(P347="","",IF(T347="X","",P347))</f>
        <v/>
      </c>
      <c r="R347" s="18" t="str">
        <f>IF(P347="","",VLOOKUP(P347,Données!$A$2:$B$16,2,FALSE))</f>
        <v/>
      </c>
      <c r="S347" s="24" t="str">
        <f ca="1">IF(T347="X","",IF(V347=1,"",IF(J347&gt;TODAY(),1,"")))</f>
        <v/>
      </c>
      <c r="T347" s="105"/>
      <c r="U347" s="18" t="str">
        <f ca="1">IF(T347="X","",IF(J347="","",IF(V347=1,"",IF(TODAY()&gt;=J347,1,""))))</f>
        <v/>
      </c>
      <c r="V347" s="31" t="str">
        <f t="shared" si="26"/>
        <v/>
      </c>
      <c r="W347" s="34" t="str">
        <f>IF(P347="","",VLOOKUP(P347,Données!$A$2:$C$16,3,FALSE))</f>
        <v/>
      </c>
      <c r="X347" s="19" t="str">
        <f>IF(N347="","",IF(P347="","",IF(W347="","",W347*N347)))</f>
        <v/>
      </c>
      <c r="Y347" s="108"/>
      <c r="Z347" s="62" t="str">
        <f t="shared" si="27"/>
        <v/>
      </c>
      <c r="AA347" s="26" t="str">
        <f t="shared" si="28"/>
        <v/>
      </c>
      <c r="AB347" s="105"/>
      <c r="AC347" s="111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9"/>
      <c r="AU347" s="39"/>
      <c r="AV347" s="39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9"/>
      <c r="BJ347" s="39"/>
      <c r="BK347" s="39"/>
      <c r="BL347" s="39"/>
      <c r="BM347" s="39"/>
      <c r="BN347" s="39"/>
      <c r="BO347" s="39"/>
      <c r="BP347" s="39"/>
    </row>
    <row r="348" spans="1:68" x14ac:dyDescent="0.25">
      <c r="A348" s="28" t="str">
        <f t="shared" si="29"/>
        <v/>
      </c>
      <c r="B348" s="91"/>
      <c r="C348" s="92"/>
      <c r="D348" s="93"/>
      <c r="E348" s="92"/>
      <c r="F348" s="113"/>
      <c r="G348" s="121"/>
      <c r="H348" s="126"/>
      <c r="I348" s="129"/>
      <c r="J348" s="94"/>
      <c r="K348" s="95"/>
      <c r="L348" s="17" t="str">
        <f>IF(T348="X","",IF(J348="","",IF(V348=1,"",J348)))</f>
        <v/>
      </c>
      <c r="M348" s="17" t="str">
        <f>IF(T348="X","",IF(K348="","",IF(V348=1,"",K348)))</f>
        <v/>
      </c>
      <c r="N348" s="18" t="str">
        <f>IF(V348=1,"",IF(J348="","",IF(K348="","",K348-J348)))</f>
        <v/>
      </c>
      <c r="O348" s="31" t="str">
        <f t="shared" si="25"/>
        <v/>
      </c>
      <c r="P348" s="102"/>
      <c r="Q348" s="24" t="str">
        <f>IF(P348="","",IF(T348="X","",P348))</f>
        <v/>
      </c>
      <c r="R348" s="18" t="str">
        <f>IF(P348="","",VLOOKUP(P348,Données!$A$2:$B$16,2,FALSE))</f>
        <v/>
      </c>
      <c r="S348" s="24" t="str">
        <f ca="1">IF(T348="X","",IF(V348=1,"",IF(J348&gt;TODAY(),1,"")))</f>
        <v/>
      </c>
      <c r="T348" s="105"/>
      <c r="U348" s="18" t="str">
        <f ca="1">IF(T348="X","",IF(J348="","",IF(V348=1,"",IF(TODAY()&gt;=J348,1,""))))</f>
        <v/>
      </c>
      <c r="V348" s="31" t="str">
        <f t="shared" si="26"/>
        <v/>
      </c>
      <c r="W348" s="34" t="str">
        <f>IF(P348="","",VLOOKUP(P348,Données!$A$2:$C$16,3,FALSE))</f>
        <v/>
      </c>
      <c r="X348" s="19" t="str">
        <f>IF(N348="","",IF(P348="","",IF(W348="","",W348*N348)))</f>
        <v/>
      </c>
      <c r="Y348" s="108"/>
      <c r="Z348" s="62" t="str">
        <f t="shared" si="27"/>
        <v/>
      </c>
      <c r="AA348" s="26" t="str">
        <f t="shared" si="28"/>
        <v/>
      </c>
      <c r="AB348" s="105"/>
      <c r="AC348" s="111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9"/>
      <c r="AU348" s="39"/>
      <c r="AV348" s="39"/>
      <c r="AW348" s="39"/>
      <c r="AX348" s="39"/>
      <c r="AY348" s="39"/>
      <c r="AZ348" s="39"/>
      <c r="BA348" s="39"/>
      <c r="BB348" s="39"/>
      <c r="BC348" s="39"/>
      <c r="BD348" s="39"/>
      <c r="BE348" s="39"/>
      <c r="BF348" s="39"/>
      <c r="BG348" s="39"/>
      <c r="BH348" s="39"/>
      <c r="BI348" s="39"/>
      <c r="BJ348" s="39"/>
      <c r="BK348" s="39"/>
      <c r="BL348" s="39"/>
      <c r="BM348" s="39"/>
      <c r="BN348" s="39"/>
      <c r="BO348" s="39"/>
      <c r="BP348" s="39"/>
    </row>
    <row r="349" spans="1:68" x14ac:dyDescent="0.25">
      <c r="A349" s="28" t="str">
        <f t="shared" si="29"/>
        <v/>
      </c>
      <c r="B349" s="91"/>
      <c r="C349" s="92"/>
      <c r="D349" s="93"/>
      <c r="E349" s="92"/>
      <c r="F349" s="113"/>
      <c r="G349" s="121"/>
      <c r="H349" s="126"/>
      <c r="I349" s="129"/>
      <c r="J349" s="94"/>
      <c r="K349" s="95"/>
      <c r="L349" s="17" t="str">
        <f>IF(T349="X","",IF(J349="","",IF(V349=1,"",J349)))</f>
        <v/>
      </c>
      <c r="M349" s="17" t="str">
        <f>IF(T349="X","",IF(K349="","",IF(V349=1,"",K349)))</f>
        <v/>
      </c>
      <c r="N349" s="18" t="str">
        <f>IF(V349=1,"",IF(J349="","",IF(K349="","",K349-J349)))</f>
        <v/>
      </c>
      <c r="O349" s="31" t="str">
        <f t="shared" si="25"/>
        <v/>
      </c>
      <c r="P349" s="102"/>
      <c r="Q349" s="24" t="str">
        <f>IF(P349="","",IF(T349="X","",P349))</f>
        <v/>
      </c>
      <c r="R349" s="18" t="str">
        <f>IF(P349="","",VLOOKUP(P349,Données!$A$2:$B$16,2,FALSE))</f>
        <v/>
      </c>
      <c r="S349" s="24" t="str">
        <f ca="1">IF(T349="X","",IF(V349=1,"",IF(J349&gt;TODAY(),1,"")))</f>
        <v/>
      </c>
      <c r="T349" s="105"/>
      <c r="U349" s="18" t="str">
        <f ca="1">IF(T349="X","",IF(J349="","",IF(V349=1,"",IF(TODAY()&gt;=J349,1,""))))</f>
        <v/>
      </c>
      <c r="V349" s="31" t="str">
        <f t="shared" si="26"/>
        <v/>
      </c>
      <c r="W349" s="34" t="str">
        <f>IF(P349="","",VLOOKUP(P349,Données!$A$2:$C$16,3,FALSE))</f>
        <v/>
      </c>
      <c r="X349" s="19" t="str">
        <f>IF(N349="","",IF(P349="","",IF(W349="","",W349*N349)))</f>
        <v/>
      </c>
      <c r="Y349" s="108"/>
      <c r="Z349" s="62" t="str">
        <f t="shared" si="27"/>
        <v/>
      </c>
      <c r="AA349" s="26" t="str">
        <f t="shared" si="28"/>
        <v/>
      </c>
      <c r="AB349" s="105"/>
      <c r="AC349" s="111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9"/>
      <c r="AU349" s="39"/>
      <c r="AV349" s="39"/>
      <c r="AW349" s="39"/>
      <c r="AX349" s="39"/>
      <c r="AY349" s="39"/>
      <c r="AZ349" s="39"/>
      <c r="BA349" s="39"/>
      <c r="BB349" s="39"/>
      <c r="BC349" s="39"/>
      <c r="BD349" s="39"/>
      <c r="BE349" s="39"/>
      <c r="BF349" s="39"/>
      <c r="BG349" s="39"/>
      <c r="BH349" s="39"/>
      <c r="BI349" s="39"/>
      <c r="BJ349" s="39"/>
      <c r="BK349" s="39"/>
      <c r="BL349" s="39"/>
      <c r="BM349" s="39"/>
      <c r="BN349" s="39"/>
      <c r="BO349" s="39"/>
      <c r="BP349" s="39"/>
    </row>
    <row r="350" spans="1:68" x14ac:dyDescent="0.25">
      <c r="A350" s="28" t="str">
        <f t="shared" si="29"/>
        <v/>
      </c>
      <c r="B350" s="91"/>
      <c r="C350" s="92"/>
      <c r="D350" s="93"/>
      <c r="E350" s="92"/>
      <c r="F350" s="113"/>
      <c r="G350" s="121"/>
      <c r="H350" s="126"/>
      <c r="I350" s="129"/>
      <c r="J350" s="94"/>
      <c r="K350" s="95"/>
      <c r="L350" s="17" t="str">
        <f>IF(T350="X","",IF(J350="","",IF(V350=1,"",J350)))</f>
        <v/>
      </c>
      <c r="M350" s="17" t="str">
        <f>IF(T350="X","",IF(K350="","",IF(V350=1,"",K350)))</f>
        <v/>
      </c>
      <c r="N350" s="18" t="str">
        <f>IF(V350=1,"",IF(J350="","",IF(K350="","",K350-J350)))</f>
        <v/>
      </c>
      <c r="O350" s="31" t="str">
        <f t="shared" si="25"/>
        <v/>
      </c>
      <c r="P350" s="102"/>
      <c r="Q350" s="24" t="str">
        <f>IF(P350="","",IF(T350="X","",P350))</f>
        <v/>
      </c>
      <c r="R350" s="18" t="str">
        <f>IF(P350="","",VLOOKUP(P350,Données!$A$2:$B$16,2,FALSE))</f>
        <v/>
      </c>
      <c r="S350" s="24" t="str">
        <f ca="1">IF(T350="X","",IF(V350=1,"",IF(J350&gt;TODAY(),1,"")))</f>
        <v/>
      </c>
      <c r="T350" s="105"/>
      <c r="U350" s="18" t="str">
        <f ca="1">IF(T350="X","",IF(J350="","",IF(V350=1,"",IF(TODAY()&gt;=J350,1,""))))</f>
        <v/>
      </c>
      <c r="V350" s="31" t="str">
        <f t="shared" si="26"/>
        <v/>
      </c>
      <c r="W350" s="34" t="str">
        <f>IF(P350="","",VLOOKUP(P350,Données!$A$2:$C$16,3,FALSE))</f>
        <v/>
      </c>
      <c r="X350" s="19" t="str">
        <f>IF(N350="","",IF(P350="","",IF(W350="","",W350*N350)))</f>
        <v/>
      </c>
      <c r="Y350" s="108"/>
      <c r="Z350" s="62" t="str">
        <f t="shared" si="27"/>
        <v/>
      </c>
      <c r="AA350" s="26" t="str">
        <f t="shared" si="28"/>
        <v/>
      </c>
      <c r="AB350" s="105"/>
      <c r="AC350" s="111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9"/>
      <c r="AU350" s="39"/>
      <c r="AV350" s="39"/>
      <c r="AW350" s="39"/>
      <c r="AX350" s="39"/>
      <c r="AY350" s="39"/>
      <c r="AZ350" s="39"/>
      <c r="BA350" s="39"/>
      <c r="BB350" s="39"/>
      <c r="BC350" s="39"/>
      <c r="BD350" s="39"/>
      <c r="BE350" s="39"/>
      <c r="BF350" s="39"/>
      <c r="BG350" s="39"/>
      <c r="BH350" s="39"/>
      <c r="BI350" s="39"/>
      <c r="BJ350" s="39"/>
      <c r="BK350" s="39"/>
      <c r="BL350" s="39"/>
      <c r="BM350" s="39"/>
      <c r="BN350" s="39"/>
      <c r="BO350" s="39"/>
      <c r="BP350" s="39"/>
    </row>
    <row r="351" spans="1:68" x14ac:dyDescent="0.25">
      <c r="A351" s="28" t="str">
        <f t="shared" si="29"/>
        <v/>
      </c>
      <c r="B351" s="91"/>
      <c r="C351" s="92"/>
      <c r="D351" s="93"/>
      <c r="E351" s="92"/>
      <c r="F351" s="113"/>
      <c r="G351" s="121"/>
      <c r="H351" s="126"/>
      <c r="I351" s="129"/>
      <c r="J351" s="94"/>
      <c r="K351" s="95"/>
      <c r="L351" s="17" t="str">
        <f>IF(T351="X","",IF(J351="","",IF(V351=1,"",J351)))</f>
        <v/>
      </c>
      <c r="M351" s="17" t="str">
        <f>IF(T351="X","",IF(K351="","",IF(V351=1,"",K351)))</f>
        <v/>
      </c>
      <c r="N351" s="18" t="str">
        <f>IF(V351=1,"",IF(J351="","",IF(K351="","",K351-J351)))</f>
        <v/>
      </c>
      <c r="O351" s="31" t="str">
        <f t="shared" si="25"/>
        <v/>
      </c>
      <c r="P351" s="102"/>
      <c r="Q351" s="24" t="str">
        <f>IF(P351="","",IF(T351="X","",P351))</f>
        <v/>
      </c>
      <c r="R351" s="18" t="str">
        <f>IF(P351="","",VLOOKUP(P351,Données!$A$2:$B$16,2,FALSE))</f>
        <v/>
      </c>
      <c r="S351" s="24" t="str">
        <f ca="1">IF(T351="X","",IF(V351=1,"",IF(J351&gt;TODAY(),1,"")))</f>
        <v/>
      </c>
      <c r="T351" s="105"/>
      <c r="U351" s="18" t="str">
        <f ca="1">IF(T351="X","",IF(J351="","",IF(V351=1,"",IF(TODAY()&gt;=J351,1,""))))</f>
        <v/>
      </c>
      <c r="V351" s="31" t="str">
        <f t="shared" si="26"/>
        <v/>
      </c>
      <c r="W351" s="34" t="str">
        <f>IF(P351="","",VLOOKUP(P351,Données!$A$2:$C$16,3,FALSE))</f>
        <v/>
      </c>
      <c r="X351" s="19" t="str">
        <f>IF(N351="","",IF(P351="","",IF(W351="","",W351*N351)))</f>
        <v/>
      </c>
      <c r="Y351" s="108"/>
      <c r="Z351" s="62" t="str">
        <f t="shared" si="27"/>
        <v/>
      </c>
      <c r="AA351" s="26" t="str">
        <f t="shared" si="28"/>
        <v/>
      </c>
      <c r="AB351" s="105"/>
      <c r="AC351" s="111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9"/>
      <c r="AU351" s="39"/>
      <c r="AV351" s="39"/>
      <c r="AW351" s="39"/>
      <c r="AX351" s="39"/>
      <c r="AY351" s="39"/>
      <c r="AZ351" s="39"/>
      <c r="BA351" s="39"/>
      <c r="BB351" s="39"/>
      <c r="BC351" s="39"/>
      <c r="BD351" s="39"/>
      <c r="BE351" s="39"/>
      <c r="BF351" s="39"/>
      <c r="BG351" s="39"/>
      <c r="BH351" s="39"/>
      <c r="BI351" s="39"/>
      <c r="BJ351" s="39"/>
      <c r="BK351" s="39"/>
      <c r="BL351" s="39"/>
      <c r="BM351" s="39"/>
      <c r="BN351" s="39"/>
      <c r="BO351" s="39"/>
      <c r="BP351" s="39"/>
    </row>
    <row r="352" spans="1:68" x14ac:dyDescent="0.25">
      <c r="A352" s="28" t="str">
        <f t="shared" si="29"/>
        <v/>
      </c>
      <c r="B352" s="91"/>
      <c r="C352" s="92"/>
      <c r="D352" s="93"/>
      <c r="E352" s="92"/>
      <c r="F352" s="113"/>
      <c r="G352" s="121"/>
      <c r="H352" s="126"/>
      <c r="I352" s="129"/>
      <c r="J352" s="94"/>
      <c r="K352" s="95"/>
      <c r="L352" s="17" t="str">
        <f>IF(T352="X","",IF(J352="","",IF(V352=1,"",J352)))</f>
        <v/>
      </c>
      <c r="M352" s="17" t="str">
        <f>IF(T352="X","",IF(K352="","",IF(V352=1,"",K352)))</f>
        <v/>
      </c>
      <c r="N352" s="18" t="str">
        <f>IF(V352=1,"",IF(J352="","",IF(K352="","",K352-J352)))</f>
        <v/>
      </c>
      <c r="O352" s="31" t="str">
        <f t="shared" si="25"/>
        <v/>
      </c>
      <c r="P352" s="102"/>
      <c r="Q352" s="24" t="str">
        <f>IF(P352="","",IF(T352="X","",P352))</f>
        <v/>
      </c>
      <c r="R352" s="18" t="str">
        <f>IF(P352="","",VLOOKUP(P352,Données!$A$2:$B$16,2,FALSE))</f>
        <v/>
      </c>
      <c r="S352" s="24" t="str">
        <f ca="1">IF(T352="X","",IF(V352=1,"",IF(J352&gt;TODAY(),1,"")))</f>
        <v/>
      </c>
      <c r="T352" s="105"/>
      <c r="U352" s="18" t="str">
        <f ca="1">IF(T352="X","",IF(J352="","",IF(V352=1,"",IF(TODAY()&gt;=J352,1,""))))</f>
        <v/>
      </c>
      <c r="V352" s="31" t="str">
        <f t="shared" si="26"/>
        <v/>
      </c>
      <c r="W352" s="34" t="str">
        <f>IF(P352="","",VLOOKUP(P352,Données!$A$2:$C$16,3,FALSE))</f>
        <v/>
      </c>
      <c r="X352" s="19" t="str">
        <f>IF(N352="","",IF(P352="","",IF(W352="","",W352*N352)))</f>
        <v/>
      </c>
      <c r="Y352" s="108"/>
      <c r="Z352" s="62" t="str">
        <f t="shared" si="27"/>
        <v/>
      </c>
      <c r="AA352" s="26" t="str">
        <f t="shared" si="28"/>
        <v/>
      </c>
      <c r="AB352" s="105"/>
      <c r="AC352" s="111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9"/>
      <c r="AU352" s="39"/>
      <c r="AV352" s="39"/>
      <c r="AW352" s="39"/>
      <c r="AX352" s="39"/>
      <c r="AY352" s="39"/>
      <c r="AZ352" s="39"/>
      <c r="BA352" s="39"/>
      <c r="BB352" s="39"/>
      <c r="BC352" s="39"/>
      <c r="BD352" s="39"/>
      <c r="BE352" s="39"/>
      <c r="BF352" s="39"/>
      <c r="BG352" s="39"/>
      <c r="BH352" s="39"/>
      <c r="BI352" s="39"/>
      <c r="BJ352" s="39"/>
      <c r="BK352" s="39"/>
      <c r="BL352" s="39"/>
      <c r="BM352" s="39"/>
      <c r="BN352" s="39"/>
      <c r="BO352" s="39"/>
      <c r="BP352" s="39"/>
    </row>
    <row r="353" spans="1:68" x14ac:dyDescent="0.25">
      <c r="A353" s="28" t="str">
        <f t="shared" si="29"/>
        <v/>
      </c>
      <c r="B353" s="91"/>
      <c r="C353" s="92"/>
      <c r="D353" s="93"/>
      <c r="E353" s="92"/>
      <c r="F353" s="113"/>
      <c r="G353" s="121"/>
      <c r="H353" s="126"/>
      <c r="I353" s="129"/>
      <c r="J353" s="94"/>
      <c r="K353" s="95"/>
      <c r="L353" s="17" t="str">
        <f>IF(T353="X","",IF(J353="","",IF(V353=1,"",J353)))</f>
        <v/>
      </c>
      <c r="M353" s="17" t="str">
        <f>IF(T353="X","",IF(K353="","",IF(V353=1,"",K353)))</f>
        <v/>
      </c>
      <c r="N353" s="18" t="str">
        <f>IF(V353=1,"",IF(J353="","",IF(K353="","",K353-J353)))</f>
        <v/>
      </c>
      <c r="O353" s="31" t="str">
        <f t="shared" si="25"/>
        <v/>
      </c>
      <c r="P353" s="102"/>
      <c r="Q353" s="24" t="str">
        <f>IF(P353="","",IF(T353="X","",P353))</f>
        <v/>
      </c>
      <c r="R353" s="18" t="str">
        <f>IF(P353="","",VLOOKUP(P353,Données!$A$2:$B$16,2,FALSE))</f>
        <v/>
      </c>
      <c r="S353" s="24" t="str">
        <f ca="1">IF(T353="X","",IF(V353=1,"",IF(J353&gt;TODAY(),1,"")))</f>
        <v/>
      </c>
      <c r="T353" s="105"/>
      <c r="U353" s="18" t="str">
        <f ca="1">IF(T353="X","",IF(J353="","",IF(V353=1,"",IF(TODAY()&gt;=J353,1,""))))</f>
        <v/>
      </c>
      <c r="V353" s="31" t="str">
        <f t="shared" si="26"/>
        <v/>
      </c>
      <c r="W353" s="34" t="str">
        <f>IF(P353="","",VLOOKUP(P353,Données!$A$2:$C$16,3,FALSE))</f>
        <v/>
      </c>
      <c r="X353" s="19" t="str">
        <f>IF(N353="","",IF(P353="","",IF(W353="","",W353*N353)))</f>
        <v/>
      </c>
      <c r="Y353" s="108"/>
      <c r="Z353" s="62" t="str">
        <f t="shared" si="27"/>
        <v/>
      </c>
      <c r="AA353" s="26" t="str">
        <f t="shared" si="28"/>
        <v/>
      </c>
      <c r="AB353" s="105"/>
      <c r="AC353" s="111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9"/>
      <c r="AU353" s="39"/>
      <c r="AV353" s="39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9"/>
      <c r="BJ353" s="39"/>
      <c r="BK353" s="39"/>
      <c r="BL353" s="39"/>
      <c r="BM353" s="39"/>
      <c r="BN353" s="39"/>
      <c r="BO353" s="39"/>
      <c r="BP353" s="39"/>
    </row>
    <row r="354" spans="1:68" x14ac:dyDescent="0.25">
      <c r="A354" s="28" t="str">
        <f t="shared" si="29"/>
        <v/>
      </c>
      <c r="B354" s="91"/>
      <c r="C354" s="92"/>
      <c r="D354" s="93"/>
      <c r="E354" s="92"/>
      <c r="F354" s="113"/>
      <c r="G354" s="121"/>
      <c r="H354" s="126"/>
      <c r="I354" s="129"/>
      <c r="J354" s="94"/>
      <c r="K354" s="95"/>
      <c r="L354" s="17" t="str">
        <f>IF(T354="X","",IF(J354="","",IF(V354=1,"",J354)))</f>
        <v/>
      </c>
      <c r="M354" s="17" t="str">
        <f>IF(T354="X","",IF(K354="","",IF(V354=1,"",K354)))</f>
        <v/>
      </c>
      <c r="N354" s="18" t="str">
        <f>IF(V354=1,"",IF(J354="","",IF(K354="","",K354-J354)))</f>
        <v/>
      </c>
      <c r="O354" s="31" t="str">
        <f t="shared" si="25"/>
        <v/>
      </c>
      <c r="P354" s="102"/>
      <c r="Q354" s="24" t="str">
        <f>IF(P354="","",IF(T354="X","",P354))</f>
        <v/>
      </c>
      <c r="R354" s="18" t="str">
        <f>IF(P354="","",VLOOKUP(P354,Données!$A$2:$B$16,2,FALSE))</f>
        <v/>
      </c>
      <c r="S354" s="24" t="str">
        <f ca="1">IF(T354="X","",IF(V354=1,"",IF(J354&gt;TODAY(),1,"")))</f>
        <v/>
      </c>
      <c r="T354" s="105"/>
      <c r="U354" s="18" t="str">
        <f ca="1">IF(T354="X","",IF(J354="","",IF(V354=1,"",IF(TODAY()&gt;=J354,1,""))))</f>
        <v/>
      </c>
      <c r="V354" s="31" t="str">
        <f t="shared" si="26"/>
        <v/>
      </c>
      <c r="W354" s="34" t="str">
        <f>IF(P354="","",VLOOKUP(P354,Données!$A$2:$C$16,3,FALSE))</f>
        <v/>
      </c>
      <c r="X354" s="19" t="str">
        <f>IF(N354="","",IF(P354="","",IF(W354="","",W354*N354)))</f>
        <v/>
      </c>
      <c r="Y354" s="108"/>
      <c r="Z354" s="62" t="str">
        <f t="shared" si="27"/>
        <v/>
      </c>
      <c r="AA354" s="26" t="str">
        <f t="shared" si="28"/>
        <v/>
      </c>
      <c r="AB354" s="105"/>
      <c r="AC354" s="111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9"/>
      <c r="AU354" s="39"/>
      <c r="AV354" s="39"/>
      <c r="AW354" s="39"/>
      <c r="AX354" s="39"/>
      <c r="AY354" s="39"/>
      <c r="AZ354" s="39"/>
      <c r="BA354" s="39"/>
      <c r="BB354" s="39"/>
      <c r="BC354" s="39"/>
      <c r="BD354" s="39"/>
      <c r="BE354" s="39"/>
      <c r="BF354" s="39"/>
      <c r="BG354" s="39"/>
      <c r="BH354" s="39"/>
      <c r="BI354" s="39"/>
      <c r="BJ354" s="39"/>
      <c r="BK354" s="39"/>
      <c r="BL354" s="39"/>
      <c r="BM354" s="39"/>
      <c r="BN354" s="39"/>
      <c r="BO354" s="39"/>
      <c r="BP354" s="39"/>
    </row>
    <row r="355" spans="1:68" x14ac:dyDescent="0.25">
      <c r="A355" s="28" t="str">
        <f t="shared" si="29"/>
        <v/>
      </c>
      <c r="B355" s="91"/>
      <c r="C355" s="92"/>
      <c r="D355" s="93"/>
      <c r="E355" s="92"/>
      <c r="F355" s="113"/>
      <c r="G355" s="121"/>
      <c r="H355" s="126"/>
      <c r="I355" s="129"/>
      <c r="J355" s="94"/>
      <c r="K355" s="95"/>
      <c r="L355" s="17" t="str">
        <f>IF(T355="X","",IF(J355="","",IF(V355=1,"",J355)))</f>
        <v/>
      </c>
      <c r="M355" s="17" t="str">
        <f>IF(T355="X","",IF(K355="","",IF(V355=1,"",K355)))</f>
        <v/>
      </c>
      <c r="N355" s="18" t="str">
        <f>IF(V355=1,"",IF(J355="","",IF(K355="","",K355-J355)))</f>
        <v/>
      </c>
      <c r="O355" s="31" t="str">
        <f t="shared" si="25"/>
        <v/>
      </c>
      <c r="P355" s="102"/>
      <c r="Q355" s="24" t="str">
        <f>IF(P355="","",IF(T355="X","",P355))</f>
        <v/>
      </c>
      <c r="R355" s="18" t="str">
        <f>IF(P355="","",VLOOKUP(P355,Données!$A$2:$B$16,2,FALSE))</f>
        <v/>
      </c>
      <c r="S355" s="24" t="str">
        <f ca="1">IF(T355="X","",IF(V355=1,"",IF(J355&gt;TODAY(),1,"")))</f>
        <v/>
      </c>
      <c r="T355" s="105"/>
      <c r="U355" s="18" t="str">
        <f ca="1">IF(T355="X","",IF(J355="","",IF(V355=1,"",IF(TODAY()&gt;=J355,1,""))))</f>
        <v/>
      </c>
      <c r="V355" s="31" t="str">
        <f t="shared" si="26"/>
        <v/>
      </c>
      <c r="W355" s="34" t="str">
        <f>IF(P355="","",VLOOKUP(P355,Données!$A$2:$C$16,3,FALSE))</f>
        <v/>
      </c>
      <c r="X355" s="19" t="str">
        <f>IF(N355="","",IF(P355="","",IF(W355="","",W355*N355)))</f>
        <v/>
      </c>
      <c r="Y355" s="108"/>
      <c r="Z355" s="62" t="str">
        <f t="shared" si="27"/>
        <v/>
      </c>
      <c r="AA355" s="26" t="str">
        <f t="shared" si="28"/>
        <v/>
      </c>
      <c r="AB355" s="105"/>
      <c r="AC355" s="111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9"/>
      <c r="AU355" s="39"/>
      <c r="AV355" s="39"/>
      <c r="AW355" s="39"/>
      <c r="AX355" s="39"/>
      <c r="AY355" s="39"/>
      <c r="AZ355" s="39"/>
      <c r="BA355" s="39"/>
      <c r="BB355" s="39"/>
      <c r="BC355" s="39"/>
      <c r="BD355" s="39"/>
      <c r="BE355" s="39"/>
      <c r="BF355" s="39"/>
      <c r="BG355" s="39"/>
      <c r="BH355" s="39"/>
      <c r="BI355" s="39"/>
      <c r="BJ355" s="39"/>
      <c r="BK355" s="39"/>
      <c r="BL355" s="39"/>
      <c r="BM355" s="39"/>
      <c r="BN355" s="39"/>
      <c r="BO355" s="39"/>
      <c r="BP355" s="39"/>
    </row>
    <row r="356" spans="1:68" x14ac:dyDescent="0.25">
      <c r="A356" s="28" t="str">
        <f t="shared" si="29"/>
        <v/>
      </c>
      <c r="B356" s="91"/>
      <c r="C356" s="92"/>
      <c r="D356" s="93"/>
      <c r="E356" s="92"/>
      <c r="F356" s="113"/>
      <c r="G356" s="121"/>
      <c r="H356" s="126"/>
      <c r="I356" s="129"/>
      <c r="J356" s="94"/>
      <c r="K356" s="95"/>
      <c r="L356" s="17" t="str">
        <f>IF(T356="X","",IF(J356="","",IF(V356=1,"",J356)))</f>
        <v/>
      </c>
      <c r="M356" s="17" t="str">
        <f>IF(T356="X","",IF(K356="","",IF(V356=1,"",K356)))</f>
        <v/>
      </c>
      <c r="N356" s="18" t="str">
        <f>IF(V356=1,"",IF(J356="","",IF(K356="","",K356-J356)))</f>
        <v/>
      </c>
      <c r="O356" s="31" t="str">
        <f t="shared" si="25"/>
        <v/>
      </c>
      <c r="P356" s="102"/>
      <c r="Q356" s="24" t="str">
        <f>IF(P356="","",IF(T356="X","",P356))</f>
        <v/>
      </c>
      <c r="R356" s="18" t="str">
        <f>IF(P356="","",VLOOKUP(P356,Données!$A$2:$B$16,2,FALSE))</f>
        <v/>
      </c>
      <c r="S356" s="24" t="str">
        <f ca="1">IF(T356="X","",IF(V356=1,"",IF(J356&gt;TODAY(),1,"")))</f>
        <v/>
      </c>
      <c r="T356" s="105"/>
      <c r="U356" s="18" t="str">
        <f ca="1">IF(T356="X","",IF(J356="","",IF(V356=1,"",IF(TODAY()&gt;=J356,1,""))))</f>
        <v/>
      </c>
      <c r="V356" s="31" t="str">
        <f t="shared" si="26"/>
        <v/>
      </c>
      <c r="W356" s="34" t="str">
        <f>IF(P356="","",VLOOKUP(P356,Données!$A$2:$C$16,3,FALSE))</f>
        <v/>
      </c>
      <c r="X356" s="19" t="str">
        <f>IF(N356="","",IF(P356="","",IF(W356="","",W356*N356)))</f>
        <v/>
      </c>
      <c r="Y356" s="108"/>
      <c r="Z356" s="62" t="str">
        <f t="shared" si="27"/>
        <v/>
      </c>
      <c r="AA356" s="26" t="str">
        <f t="shared" si="28"/>
        <v/>
      </c>
      <c r="AB356" s="105"/>
      <c r="AC356" s="111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</row>
    <row r="357" spans="1:68" x14ac:dyDescent="0.25">
      <c r="A357" s="28" t="str">
        <f t="shared" si="29"/>
        <v/>
      </c>
      <c r="B357" s="91"/>
      <c r="C357" s="92"/>
      <c r="D357" s="93"/>
      <c r="E357" s="92"/>
      <c r="F357" s="113"/>
      <c r="G357" s="121"/>
      <c r="H357" s="126"/>
      <c r="I357" s="129"/>
      <c r="J357" s="94"/>
      <c r="K357" s="95"/>
      <c r="L357" s="17" t="str">
        <f>IF(T357="X","",IF(J357="","",IF(V357=1,"",J357)))</f>
        <v/>
      </c>
      <c r="M357" s="17" t="str">
        <f>IF(T357="X","",IF(K357="","",IF(V357=1,"",K357)))</f>
        <v/>
      </c>
      <c r="N357" s="18" t="str">
        <f>IF(V357=1,"",IF(J357="","",IF(K357="","",K357-J357)))</f>
        <v/>
      </c>
      <c r="O357" s="31" t="str">
        <f t="shared" si="25"/>
        <v/>
      </c>
      <c r="P357" s="102"/>
      <c r="Q357" s="24" t="str">
        <f>IF(P357="","",IF(T357="X","",P357))</f>
        <v/>
      </c>
      <c r="R357" s="18" t="str">
        <f>IF(P357="","",VLOOKUP(P357,Données!$A$2:$B$16,2,FALSE))</f>
        <v/>
      </c>
      <c r="S357" s="24" t="str">
        <f ca="1">IF(T357="X","",IF(V357=1,"",IF(J357&gt;TODAY(),1,"")))</f>
        <v/>
      </c>
      <c r="T357" s="105"/>
      <c r="U357" s="18" t="str">
        <f ca="1">IF(T357="X","",IF(J357="","",IF(V357=1,"",IF(TODAY()&gt;=J357,1,""))))</f>
        <v/>
      </c>
      <c r="V357" s="31" t="str">
        <f t="shared" si="26"/>
        <v/>
      </c>
      <c r="W357" s="34" t="str">
        <f>IF(P357="","",VLOOKUP(P357,Données!$A$2:$C$16,3,FALSE))</f>
        <v/>
      </c>
      <c r="X357" s="19" t="str">
        <f>IF(N357="","",IF(P357="","",IF(W357="","",W357*N357)))</f>
        <v/>
      </c>
      <c r="Y357" s="108"/>
      <c r="Z357" s="62" t="str">
        <f t="shared" si="27"/>
        <v/>
      </c>
      <c r="AA357" s="26" t="str">
        <f t="shared" si="28"/>
        <v/>
      </c>
      <c r="AB357" s="105"/>
      <c r="AC357" s="111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</row>
    <row r="358" spans="1:68" x14ac:dyDescent="0.25">
      <c r="A358" s="28" t="str">
        <f t="shared" si="29"/>
        <v/>
      </c>
      <c r="B358" s="91"/>
      <c r="C358" s="92"/>
      <c r="D358" s="93"/>
      <c r="E358" s="92"/>
      <c r="F358" s="113"/>
      <c r="G358" s="121"/>
      <c r="H358" s="126"/>
      <c r="I358" s="129"/>
      <c r="J358" s="94"/>
      <c r="K358" s="95"/>
      <c r="L358" s="17" t="str">
        <f>IF(T358="X","",IF(J358="","",IF(V358=1,"",J358)))</f>
        <v/>
      </c>
      <c r="M358" s="17" t="str">
        <f>IF(T358="X","",IF(K358="","",IF(V358=1,"",K358)))</f>
        <v/>
      </c>
      <c r="N358" s="18" t="str">
        <f>IF(V358=1,"",IF(J358="","",IF(K358="","",K358-J358)))</f>
        <v/>
      </c>
      <c r="O358" s="31" t="str">
        <f t="shared" si="25"/>
        <v/>
      </c>
      <c r="P358" s="102"/>
      <c r="Q358" s="24" t="str">
        <f>IF(P358="","",IF(T358="X","",P358))</f>
        <v/>
      </c>
      <c r="R358" s="18" t="str">
        <f>IF(P358="","",VLOOKUP(P358,Données!$A$2:$B$16,2,FALSE))</f>
        <v/>
      </c>
      <c r="S358" s="24" t="str">
        <f ca="1">IF(T358="X","",IF(V358=1,"",IF(J358&gt;TODAY(),1,"")))</f>
        <v/>
      </c>
      <c r="T358" s="105"/>
      <c r="U358" s="18" t="str">
        <f ca="1">IF(T358="X","",IF(J358="","",IF(V358=1,"",IF(TODAY()&gt;=J358,1,""))))</f>
        <v/>
      </c>
      <c r="V358" s="31" t="str">
        <f t="shared" si="26"/>
        <v/>
      </c>
      <c r="W358" s="34" t="str">
        <f>IF(P358="","",VLOOKUP(P358,Données!$A$2:$C$16,3,FALSE))</f>
        <v/>
      </c>
      <c r="X358" s="19" t="str">
        <f>IF(N358="","",IF(P358="","",IF(W358="","",W358*N358)))</f>
        <v/>
      </c>
      <c r="Y358" s="108"/>
      <c r="Z358" s="62" t="str">
        <f t="shared" si="27"/>
        <v/>
      </c>
      <c r="AA358" s="26" t="str">
        <f t="shared" si="28"/>
        <v/>
      </c>
      <c r="AB358" s="105"/>
      <c r="AC358" s="111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9"/>
      <c r="AU358" s="39"/>
      <c r="AV358" s="39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9"/>
      <c r="BJ358" s="39"/>
      <c r="BK358" s="39"/>
      <c r="BL358" s="39"/>
      <c r="BM358" s="39"/>
      <c r="BN358" s="39"/>
      <c r="BO358" s="39"/>
      <c r="BP358" s="39"/>
    </row>
    <row r="359" spans="1:68" x14ac:dyDescent="0.25">
      <c r="A359" s="28" t="str">
        <f t="shared" si="29"/>
        <v/>
      </c>
      <c r="B359" s="91"/>
      <c r="C359" s="92"/>
      <c r="D359" s="93"/>
      <c r="E359" s="92"/>
      <c r="F359" s="113"/>
      <c r="G359" s="121"/>
      <c r="H359" s="126"/>
      <c r="I359" s="129"/>
      <c r="J359" s="94"/>
      <c r="K359" s="95"/>
      <c r="L359" s="17" t="str">
        <f>IF(T359="X","",IF(J359="","",IF(V359=1,"",J359)))</f>
        <v/>
      </c>
      <c r="M359" s="17" t="str">
        <f>IF(T359="X","",IF(K359="","",IF(V359=1,"",K359)))</f>
        <v/>
      </c>
      <c r="N359" s="18" t="str">
        <f>IF(V359=1,"",IF(J359="","",IF(K359="","",K359-J359)))</f>
        <v/>
      </c>
      <c r="O359" s="31" t="str">
        <f t="shared" si="25"/>
        <v/>
      </c>
      <c r="P359" s="102"/>
      <c r="Q359" s="24" t="str">
        <f>IF(P359="","",IF(T359="X","",P359))</f>
        <v/>
      </c>
      <c r="R359" s="18" t="str">
        <f>IF(P359="","",VLOOKUP(P359,Données!$A$2:$B$16,2,FALSE))</f>
        <v/>
      </c>
      <c r="S359" s="24" t="str">
        <f ca="1">IF(T359="X","",IF(V359=1,"",IF(J359&gt;TODAY(),1,"")))</f>
        <v/>
      </c>
      <c r="T359" s="105"/>
      <c r="U359" s="18" t="str">
        <f ca="1">IF(T359="X","",IF(J359="","",IF(V359=1,"",IF(TODAY()&gt;=J359,1,""))))</f>
        <v/>
      </c>
      <c r="V359" s="31" t="str">
        <f t="shared" si="26"/>
        <v/>
      </c>
      <c r="W359" s="34" t="str">
        <f>IF(P359="","",VLOOKUP(P359,Données!$A$2:$C$16,3,FALSE))</f>
        <v/>
      </c>
      <c r="X359" s="19" t="str">
        <f>IF(N359="","",IF(P359="","",IF(W359="","",W359*N359)))</f>
        <v/>
      </c>
      <c r="Y359" s="108"/>
      <c r="Z359" s="62" t="str">
        <f t="shared" si="27"/>
        <v/>
      </c>
      <c r="AA359" s="26" t="str">
        <f t="shared" si="28"/>
        <v/>
      </c>
      <c r="AB359" s="105"/>
      <c r="AC359" s="111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9"/>
      <c r="AU359" s="39"/>
      <c r="AV359" s="39"/>
      <c r="AW359" s="39"/>
      <c r="AX359" s="39"/>
      <c r="AY359" s="39"/>
      <c r="AZ359" s="39"/>
      <c r="BA359" s="39"/>
      <c r="BB359" s="39"/>
      <c r="BC359" s="39"/>
      <c r="BD359" s="39"/>
      <c r="BE359" s="39"/>
      <c r="BF359" s="39"/>
      <c r="BG359" s="39"/>
      <c r="BH359" s="39"/>
      <c r="BI359" s="39"/>
      <c r="BJ359" s="39"/>
      <c r="BK359" s="39"/>
      <c r="BL359" s="39"/>
      <c r="BM359" s="39"/>
      <c r="BN359" s="39"/>
      <c r="BO359" s="39"/>
      <c r="BP359" s="39"/>
    </row>
    <row r="360" spans="1:68" x14ac:dyDescent="0.25">
      <c r="A360" s="28" t="str">
        <f t="shared" si="29"/>
        <v/>
      </c>
      <c r="B360" s="91"/>
      <c r="C360" s="92"/>
      <c r="D360" s="93"/>
      <c r="E360" s="92"/>
      <c r="F360" s="113"/>
      <c r="G360" s="121"/>
      <c r="H360" s="126"/>
      <c r="I360" s="129"/>
      <c r="J360" s="94"/>
      <c r="K360" s="95"/>
      <c r="L360" s="17" t="str">
        <f>IF(T360="X","",IF(J360="","",IF(V360=1,"",J360)))</f>
        <v/>
      </c>
      <c r="M360" s="17" t="str">
        <f>IF(T360="X","",IF(K360="","",IF(V360=1,"",K360)))</f>
        <v/>
      </c>
      <c r="N360" s="18" t="str">
        <f>IF(V360=1,"",IF(J360="","",IF(K360="","",K360-J360)))</f>
        <v/>
      </c>
      <c r="O360" s="31" t="str">
        <f t="shared" si="25"/>
        <v/>
      </c>
      <c r="P360" s="102"/>
      <c r="Q360" s="24" t="str">
        <f>IF(P360="","",IF(T360="X","",P360))</f>
        <v/>
      </c>
      <c r="R360" s="18" t="str">
        <f>IF(P360="","",VLOOKUP(P360,Données!$A$2:$B$16,2,FALSE))</f>
        <v/>
      </c>
      <c r="S360" s="24" t="str">
        <f ca="1">IF(T360="X","",IF(V360=1,"",IF(J360&gt;TODAY(),1,"")))</f>
        <v/>
      </c>
      <c r="T360" s="105"/>
      <c r="U360" s="18" t="str">
        <f ca="1">IF(T360="X","",IF(J360="","",IF(V360=1,"",IF(TODAY()&gt;=J360,1,""))))</f>
        <v/>
      </c>
      <c r="V360" s="31" t="str">
        <f t="shared" si="26"/>
        <v/>
      </c>
      <c r="W360" s="34" t="str">
        <f>IF(P360="","",VLOOKUP(P360,Données!$A$2:$C$16,3,FALSE))</f>
        <v/>
      </c>
      <c r="X360" s="19" t="str">
        <f>IF(N360="","",IF(P360="","",IF(W360="","",W360*N360)))</f>
        <v/>
      </c>
      <c r="Y360" s="108"/>
      <c r="Z360" s="62" t="str">
        <f t="shared" si="27"/>
        <v/>
      </c>
      <c r="AA360" s="26" t="str">
        <f t="shared" si="28"/>
        <v/>
      </c>
      <c r="AB360" s="105"/>
      <c r="AC360" s="111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9"/>
      <c r="AU360" s="39"/>
      <c r="AV360" s="39"/>
      <c r="AW360" s="39"/>
      <c r="AX360" s="39"/>
      <c r="AY360" s="39"/>
      <c r="AZ360" s="39"/>
      <c r="BA360" s="39"/>
      <c r="BB360" s="39"/>
      <c r="BC360" s="39"/>
      <c r="BD360" s="39"/>
      <c r="BE360" s="39"/>
      <c r="BF360" s="39"/>
      <c r="BG360" s="39"/>
      <c r="BH360" s="39"/>
      <c r="BI360" s="39"/>
      <c r="BJ360" s="39"/>
      <c r="BK360" s="39"/>
      <c r="BL360" s="39"/>
      <c r="BM360" s="39"/>
      <c r="BN360" s="39"/>
      <c r="BO360" s="39"/>
      <c r="BP360" s="39"/>
    </row>
    <row r="361" spans="1:68" x14ac:dyDescent="0.25">
      <c r="A361" s="28" t="str">
        <f t="shared" si="29"/>
        <v/>
      </c>
      <c r="B361" s="91"/>
      <c r="C361" s="92"/>
      <c r="D361" s="93"/>
      <c r="E361" s="92"/>
      <c r="F361" s="113"/>
      <c r="G361" s="121"/>
      <c r="H361" s="126"/>
      <c r="I361" s="129"/>
      <c r="J361" s="94"/>
      <c r="K361" s="95"/>
      <c r="L361" s="17" t="str">
        <f>IF(T361="X","",IF(J361="","",IF(V361=1,"",J361)))</f>
        <v/>
      </c>
      <c r="M361" s="17" t="str">
        <f>IF(T361="X","",IF(K361="","",IF(V361=1,"",K361)))</f>
        <v/>
      </c>
      <c r="N361" s="18" t="str">
        <f>IF(V361=1,"",IF(J361="","",IF(K361="","",K361-J361)))</f>
        <v/>
      </c>
      <c r="O361" s="31" t="str">
        <f t="shared" si="25"/>
        <v/>
      </c>
      <c r="P361" s="102"/>
      <c r="Q361" s="24" t="str">
        <f>IF(P361="","",IF(T361="X","",P361))</f>
        <v/>
      </c>
      <c r="R361" s="18" t="str">
        <f>IF(P361="","",VLOOKUP(P361,Données!$A$2:$B$16,2,FALSE))</f>
        <v/>
      </c>
      <c r="S361" s="24" t="str">
        <f ca="1">IF(T361="X","",IF(V361=1,"",IF(J361&gt;TODAY(),1,"")))</f>
        <v/>
      </c>
      <c r="T361" s="105"/>
      <c r="U361" s="18" t="str">
        <f ca="1">IF(T361="X","",IF(J361="","",IF(V361=1,"",IF(TODAY()&gt;=J361,1,""))))</f>
        <v/>
      </c>
      <c r="V361" s="31" t="str">
        <f t="shared" si="26"/>
        <v/>
      </c>
      <c r="W361" s="34" t="str">
        <f>IF(P361="","",VLOOKUP(P361,Données!$A$2:$C$16,3,FALSE))</f>
        <v/>
      </c>
      <c r="X361" s="19" t="str">
        <f>IF(N361="","",IF(P361="","",IF(W361="","",W361*N361)))</f>
        <v/>
      </c>
      <c r="Y361" s="108"/>
      <c r="Z361" s="62" t="str">
        <f t="shared" si="27"/>
        <v/>
      </c>
      <c r="AA361" s="26" t="str">
        <f t="shared" si="28"/>
        <v/>
      </c>
      <c r="AB361" s="105"/>
      <c r="AC361" s="111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9"/>
      <c r="BC361" s="39"/>
      <c r="BD361" s="39"/>
      <c r="BE361" s="39"/>
      <c r="BF361" s="39"/>
      <c r="BG361" s="39"/>
      <c r="BH361" s="39"/>
      <c r="BI361" s="39"/>
      <c r="BJ361" s="39"/>
      <c r="BK361" s="39"/>
      <c r="BL361" s="39"/>
      <c r="BM361" s="39"/>
      <c r="BN361" s="39"/>
      <c r="BO361" s="39"/>
      <c r="BP361" s="39"/>
    </row>
    <row r="362" spans="1:68" x14ac:dyDescent="0.25">
      <c r="A362" s="28" t="str">
        <f t="shared" si="29"/>
        <v/>
      </c>
      <c r="B362" s="91"/>
      <c r="C362" s="92"/>
      <c r="D362" s="93"/>
      <c r="E362" s="92"/>
      <c r="F362" s="113"/>
      <c r="G362" s="121"/>
      <c r="H362" s="126"/>
      <c r="I362" s="129"/>
      <c r="J362" s="94"/>
      <c r="K362" s="95"/>
      <c r="L362" s="17" t="str">
        <f>IF(T362="X","",IF(J362="","",IF(V362=1,"",J362)))</f>
        <v/>
      </c>
      <c r="M362" s="17" t="str">
        <f>IF(T362="X","",IF(K362="","",IF(V362=1,"",K362)))</f>
        <v/>
      </c>
      <c r="N362" s="18" t="str">
        <f>IF(V362=1,"",IF(J362="","",IF(K362="","",K362-J362)))</f>
        <v/>
      </c>
      <c r="O362" s="31" t="str">
        <f t="shared" si="25"/>
        <v/>
      </c>
      <c r="P362" s="102"/>
      <c r="Q362" s="24" t="str">
        <f>IF(P362="","",IF(T362="X","",P362))</f>
        <v/>
      </c>
      <c r="R362" s="18" t="str">
        <f>IF(P362="","",VLOOKUP(P362,Données!$A$2:$B$16,2,FALSE))</f>
        <v/>
      </c>
      <c r="S362" s="24" t="str">
        <f ca="1">IF(T362="X","",IF(V362=1,"",IF(J362&gt;TODAY(),1,"")))</f>
        <v/>
      </c>
      <c r="T362" s="105"/>
      <c r="U362" s="18" t="str">
        <f ca="1">IF(T362="X","",IF(J362="","",IF(V362=1,"",IF(TODAY()&gt;=J362,1,""))))</f>
        <v/>
      </c>
      <c r="V362" s="31" t="str">
        <f t="shared" si="26"/>
        <v/>
      </c>
      <c r="W362" s="34" t="str">
        <f>IF(P362="","",VLOOKUP(P362,Données!$A$2:$C$16,3,FALSE))</f>
        <v/>
      </c>
      <c r="X362" s="19" t="str">
        <f>IF(N362="","",IF(P362="","",IF(W362="","",W362*N362)))</f>
        <v/>
      </c>
      <c r="Y362" s="108"/>
      <c r="Z362" s="62" t="str">
        <f t="shared" si="27"/>
        <v/>
      </c>
      <c r="AA362" s="26" t="str">
        <f t="shared" si="28"/>
        <v/>
      </c>
      <c r="AB362" s="105"/>
      <c r="AC362" s="111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9"/>
      <c r="BC362" s="39"/>
      <c r="BD362" s="39"/>
      <c r="BE362" s="39"/>
      <c r="BF362" s="39"/>
      <c r="BG362" s="39"/>
      <c r="BH362" s="39"/>
      <c r="BI362" s="39"/>
      <c r="BJ362" s="39"/>
      <c r="BK362" s="39"/>
      <c r="BL362" s="39"/>
      <c r="BM362" s="39"/>
      <c r="BN362" s="39"/>
      <c r="BO362" s="39"/>
      <c r="BP362" s="39"/>
    </row>
    <row r="363" spans="1:68" x14ac:dyDescent="0.25">
      <c r="A363" s="28" t="str">
        <f t="shared" si="29"/>
        <v/>
      </c>
      <c r="B363" s="91"/>
      <c r="C363" s="92"/>
      <c r="D363" s="93"/>
      <c r="E363" s="92"/>
      <c r="F363" s="113"/>
      <c r="G363" s="121"/>
      <c r="H363" s="126"/>
      <c r="I363" s="129"/>
      <c r="J363" s="94"/>
      <c r="K363" s="95"/>
      <c r="L363" s="17" t="str">
        <f>IF(T363="X","",IF(J363="","",IF(V363=1,"",J363)))</f>
        <v/>
      </c>
      <c r="M363" s="17" t="str">
        <f>IF(T363="X","",IF(K363="","",IF(V363=1,"",K363)))</f>
        <v/>
      </c>
      <c r="N363" s="18" t="str">
        <f>IF(V363=1,"",IF(J363="","",IF(K363="","",K363-J363)))</f>
        <v/>
      </c>
      <c r="O363" s="31" t="str">
        <f t="shared" si="25"/>
        <v/>
      </c>
      <c r="P363" s="102"/>
      <c r="Q363" s="24" t="str">
        <f>IF(P363="","",IF(T363="X","",P363))</f>
        <v/>
      </c>
      <c r="R363" s="18" t="str">
        <f>IF(P363="","",VLOOKUP(P363,Données!$A$2:$B$16,2,FALSE))</f>
        <v/>
      </c>
      <c r="S363" s="24" t="str">
        <f ca="1">IF(T363="X","",IF(V363=1,"",IF(J363&gt;TODAY(),1,"")))</f>
        <v/>
      </c>
      <c r="T363" s="105"/>
      <c r="U363" s="18" t="str">
        <f ca="1">IF(T363="X","",IF(J363="","",IF(V363=1,"",IF(TODAY()&gt;=J363,1,""))))</f>
        <v/>
      </c>
      <c r="V363" s="31" t="str">
        <f t="shared" si="26"/>
        <v/>
      </c>
      <c r="W363" s="34" t="str">
        <f>IF(P363="","",VLOOKUP(P363,Données!$A$2:$C$16,3,FALSE))</f>
        <v/>
      </c>
      <c r="X363" s="19" t="str">
        <f>IF(N363="","",IF(P363="","",IF(W363="","",W363*N363)))</f>
        <v/>
      </c>
      <c r="Y363" s="108"/>
      <c r="Z363" s="62" t="str">
        <f t="shared" si="27"/>
        <v/>
      </c>
      <c r="AA363" s="26" t="str">
        <f t="shared" si="28"/>
        <v/>
      </c>
      <c r="AB363" s="105"/>
      <c r="AC363" s="111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</row>
    <row r="364" spans="1:68" x14ac:dyDescent="0.25">
      <c r="A364" s="28" t="str">
        <f t="shared" si="29"/>
        <v/>
      </c>
      <c r="B364" s="91"/>
      <c r="C364" s="92"/>
      <c r="D364" s="93"/>
      <c r="E364" s="92"/>
      <c r="F364" s="113"/>
      <c r="G364" s="121"/>
      <c r="H364" s="126"/>
      <c r="I364" s="129"/>
      <c r="J364" s="94"/>
      <c r="K364" s="95"/>
      <c r="L364" s="17" t="str">
        <f>IF(T364="X","",IF(J364="","",IF(V364=1,"",J364)))</f>
        <v/>
      </c>
      <c r="M364" s="17" t="str">
        <f>IF(T364="X","",IF(K364="","",IF(V364=1,"",K364)))</f>
        <v/>
      </c>
      <c r="N364" s="18" t="str">
        <f>IF(V364=1,"",IF(J364="","",IF(K364="","",K364-J364)))</f>
        <v/>
      </c>
      <c r="O364" s="31" t="str">
        <f t="shared" si="25"/>
        <v/>
      </c>
      <c r="P364" s="102"/>
      <c r="Q364" s="24" t="str">
        <f>IF(P364="","",IF(T364="X","",P364))</f>
        <v/>
      </c>
      <c r="R364" s="18" t="str">
        <f>IF(P364="","",VLOOKUP(P364,Données!$A$2:$B$16,2,FALSE))</f>
        <v/>
      </c>
      <c r="S364" s="24" t="str">
        <f ca="1">IF(T364="X","",IF(V364=1,"",IF(J364&gt;TODAY(),1,"")))</f>
        <v/>
      </c>
      <c r="T364" s="105"/>
      <c r="U364" s="18" t="str">
        <f ca="1">IF(T364="X","",IF(J364="","",IF(V364=1,"",IF(TODAY()&gt;=J364,1,""))))</f>
        <v/>
      </c>
      <c r="V364" s="31" t="str">
        <f t="shared" si="26"/>
        <v/>
      </c>
      <c r="W364" s="34" t="str">
        <f>IF(P364="","",VLOOKUP(P364,Données!$A$2:$C$16,3,FALSE))</f>
        <v/>
      </c>
      <c r="X364" s="19" t="str">
        <f>IF(N364="","",IF(P364="","",IF(W364="","",W364*N364)))</f>
        <v/>
      </c>
      <c r="Y364" s="108"/>
      <c r="Z364" s="62" t="str">
        <f t="shared" si="27"/>
        <v/>
      </c>
      <c r="AA364" s="26" t="str">
        <f t="shared" si="28"/>
        <v/>
      </c>
      <c r="AB364" s="105"/>
      <c r="AC364" s="111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9"/>
      <c r="AU364" s="39"/>
      <c r="AV364" s="39"/>
      <c r="AW364" s="39"/>
      <c r="AX364" s="39"/>
      <c r="AY364" s="39"/>
      <c r="AZ364" s="39"/>
      <c r="BA364" s="39"/>
      <c r="BB364" s="39"/>
      <c r="BC364" s="39"/>
      <c r="BD364" s="39"/>
      <c r="BE364" s="39"/>
      <c r="BF364" s="39"/>
      <c r="BG364" s="39"/>
      <c r="BH364" s="39"/>
      <c r="BI364" s="39"/>
      <c r="BJ364" s="39"/>
      <c r="BK364" s="39"/>
      <c r="BL364" s="39"/>
      <c r="BM364" s="39"/>
      <c r="BN364" s="39"/>
      <c r="BO364" s="39"/>
      <c r="BP364" s="39"/>
    </row>
    <row r="365" spans="1:68" x14ac:dyDescent="0.25">
      <c r="A365" s="28" t="str">
        <f t="shared" si="29"/>
        <v/>
      </c>
      <c r="B365" s="91"/>
      <c r="C365" s="92"/>
      <c r="D365" s="93"/>
      <c r="E365" s="92"/>
      <c r="F365" s="113"/>
      <c r="G365" s="121"/>
      <c r="H365" s="126"/>
      <c r="I365" s="129"/>
      <c r="J365" s="94"/>
      <c r="K365" s="95"/>
      <c r="L365" s="17" t="str">
        <f>IF(T365="X","",IF(J365="","",IF(V365=1,"",J365)))</f>
        <v/>
      </c>
      <c r="M365" s="17" t="str">
        <f>IF(T365="X","",IF(K365="","",IF(V365=1,"",K365)))</f>
        <v/>
      </c>
      <c r="N365" s="18" t="str">
        <f>IF(V365=1,"",IF(J365="","",IF(K365="","",K365-J365)))</f>
        <v/>
      </c>
      <c r="O365" s="31" t="str">
        <f t="shared" si="25"/>
        <v/>
      </c>
      <c r="P365" s="102"/>
      <c r="Q365" s="24" t="str">
        <f>IF(P365="","",IF(T365="X","",P365))</f>
        <v/>
      </c>
      <c r="R365" s="18" t="str">
        <f>IF(P365="","",VLOOKUP(P365,Données!$A$2:$B$16,2,FALSE))</f>
        <v/>
      </c>
      <c r="S365" s="24" t="str">
        <f ca="1">IF(T365="X","",IF(V365=1,"",IF(J365&gt;TODAY(),1,"")))</f>
        <v/>
      </c>
      <c r="T365" s="105"/>
      <c r="U365" s="18" t="str">
        <f ca="1">IF(T365="X","",IF(J365="","",IF(V365=1,"",IF(TODAY()&gt;=J365,1,""))))</f>
        <v/>
      </c>
      <c r="V365" s="31" t="str">
        <f t="shared" si="26"/>
        <v/>
      </c>
      <c r="W365" s="34" t="str">
        <f>IF(P365="","",VLOOKUP(P365,Données!$A$2:$C$16,3,FALSE))</f>
        <v/>
      </c>
      <c r="X365" s="19" t="str">
        <f>IF(N365="","",IF(P365="","",IF(W365="","",W365*N365)))</f>
        <v/>
      </c>
      <c r="Y365" s="108"/>
      <c r="Z365" s="62" t="str">
        <f t="shared" si="27"/>
        <v/>
      </c>
      <c r="AA365" s="26" t="str">
        <f t="shared" si="28"/>
        <v/>
      </c>
      <c r="AB365" s="105"/>
      <c r="AC365" s="111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9"/>
      <c r="AU365" s="39"/>
      <c r="AV365" s="39"/>
      <c r="AW365" s="39"/>
      <c r="AX365" s="39"/>
      <c r="AY365" s="39"/>
      <c r="AZ365" s="39"/>
      <c r="BA365" s="39"/>
      <c r="BB365" s="39"/>
      <c r="BC365" s="39"/>
      <c r="BD365" s="39"/>
      <c r="BE365" s="39"/>
      <c r="BF365" s="39"/>
      <c r="BG365" s="39"/>
      <c r="BH365" s="39"/>
      <c r="BI365" s="39"/>
      <c r="BJ365" s="39"/>
      <c r="BK365" s="39"/>
      <c r="BL365" s="39"/>
      <c r="BM365" s="39"/>
      <c r="BN365" s="39"/>
      <c r="BO365" s="39"/>
      <c r="BP365" s="39"/>
    </row>
    <row r="366" spans="1:68" x14ac:dyDescent="0.25">
      <c r="A366" s="28" t="str">
        <f t="shared" si="29"/>
        <v/>
      </c>
      <c r="B366" s="91"/>
      <c r="C366" s="92"/>
      <c r="D366" s="93"/>
      <c r="E366" s="92"/>
      <c r="F366" s="113"/>
      <c r="G366" s="121"/>
      <c r="H366" s="126"/>
      <c r="I366" s="129"/>
      <c r="J366" s="94"/>
      <c r="K366" s="95"/>
      <c r="L366" s="17" t="str">
        <f>IF(T366="X","",IF(J366="","",IF(V366=1,"",J366)))</f>
        <v/>
      </c>
      <c r="M366" s="17" t="str">
        <f>IF(T366="X","",IF(K366="","",IF(V366=1,"",K366)))</f>
        <v/>
      </c>
      <c r="N366" s="18" t="str">
        <f>IF(V366=1,"",IF(J366="","",IF(K366="","",K366-J366)))</f>
        <v/>
      </c>
      <c r="O366" s="31" t="str">
        <f t="shared" si="25"/>
        <v/>
      </c>
      <c r="P366" s="102"/>
      <c r="Q366" s="24" t="str">
        <f>IF(P366="","",IF(T366="X","",P366))</f>
        <v/>
      </c>
      <c r="R366" s="18" t="str">
        <f>IF(P366="","",VLOOKUP(P366,Données!$A$2:$B$16,2,FALSE))</f>
        <v/>
      </c>
      <c r="S366" s="24" t="str">
        <f ca="1">IF(T366="X","",IF(V366=1,"",IF(J366&gt;TODAY(),1,"")))</f>
        <v/>
      </c>
      <c r="T366" s="105"/>
      <c r="U366" s="18" t="str">
        <f ca="1">IF(T366="X","",IF(J366="","",IF(V366=1,"",IF(TODAY()&gt;=J366,1,""))))</f>
        <v/>
      </c>
      <c r="V366" s="31" t="str">
        <f t="shared" si="26"/>
        <v/>
      </c>
      <c r="W366" s="34" t="str">
        <f>IF(P366="","",VLOOKUP(P366,Données!$A$2:$C$16,3,FALSE))</f>
        <v/>
      </c>
      <c r="X366" s="19" t="str">
        <f>IF(N366="","",IF(P366="","",IF(W366="","",W366*N366)))</f>
        <v/>
      </c>
      <c r="Y366" s="108"/>
      <c r="Z366" s="62" t="str">
        <f t="shared" si="27"/>
        <v/>
      </c>
      <c r="AA366" s="26" t="str">
        <f t="shared" si="28"/>
        <v/>
      </c>
      <c r="AB366" s="105"/>
      <c r="AC366" s="111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9"/>
      <c r="BJ366" s="39"/>
      <c r="BK366" s="39"/>
      <c r="BL366" s="39"/>
      <c r="BM366" s="39"/>
      <c r="BN366" s="39"/>
      <c r="BO366" s="39"/>
      <c r="BP366" s="39"/>
    </row>
    <row r="367" spans="1:68" x14ac:dyDescent="0.25">
      <c r="A367" s="28" t="str">
        <f t="shared" si="29"/>
        <v/>
      </c>
      <c r="B367" s="91"/>
      <c r="C367" s="92"/>
      <c r="D367" s="93"/>
      <c r="E367" s="92"/>
      <c r="F367" s="113"/>
      <c r="G367" s="121"/>
      <c r="H367" s="126"/>
      <c r="I367" s="129"/>
      <c r="J367" s="94"/>
      <c r="K367" s="95"/>
      <c r="L367" s="17" t="str">
        <f>IF(T367="X","",IF(J367="","",IF(V367=1,"",J367)))</f>
        <v/>
      </c>
      <c r="M367" s="17" t="str">
        <f>IF(T367="X","",IF(K367="","",IF(V367=1,"",K367)))</f>
        <v/>
      </c>
      <c r="N367" s="18" t="str">
        <f>IF(V367=1,"",IF(J367="","",IF(K367="","",K367-J367)))</f>
        <v/>
      </c>
      <c r="O367" s="31" t="str">
        <f t="shared" si="25"/>
        <v/>
      </c>
      <c r="P367" s="102"/>
      <c r="Q367" s="24" t="str">
        <f>IF(P367="","",IF(T367="X","",P367))</f>
        <v/>
      </c>
      <c r="R367" s="18" t="str">
        <f>IF(P367="","",VLOOKUP(P367,Données!$A$2:$B$16,2,FALSE))</f>
        <v/>
      </c>
      <c r="S367" s="24" t="str">
        <f ca="1">IF(T367="X","",IF(V367=1,"",IF(J367&gt;TODAY(),1,"")))</f>
        <v/>
      </c>
      <c r="T367" s="105"/>
      <c r="U367" s="18" t="str">
        <f ca="1">IF(T367="X","",IF(J367="","",IF(V367=1,"",IF(TODAY()&gt;=J367,1,""))))</f>
        <v/>
      </c>
      <c r="V367" s="31" t="str">
        <f t="shared" si="26"/>
        <v/>
      </c>
      <c r="W367" s="34" t="str">
        <f>IF(P367="","",VLOOKUP(P367,Données!$A$2:$C$16,3,FALSE))</f>
        <v/>
      </c>
      <c r="X367" s="19" t="str">
        <f>IF(N367="","",IF(P367="","",IF(W367="","",W367*N367)))</f>
        <v/>
      </c>
      <c r="Y367" s="108"/>
      <c r="Z367" s="62" t="str">
        <f t="shared" si="27"/>
        <v/>
      </c>
      <c r="AA367" s="26" t="str">
        <f t="shared" si="28"/>
        <v/>
      </c>
      <c r="AB367" s="105"/>
      <c r="AC367" s="111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9"/>
      <c r="AU367" s="39"/>
      <c r="AV367" s="39"/>
      <c r="AW367" s="39"/>
      <c r="AX367" s="39"/>
      <c r="AY367" s="39"/>
      <c r="AZ367" s="39"/>
      <c r="BA367" s="39"/>
      <c r="BB367" s="39"/>
      <c r="BC367" s="39"/>
      <c r="BD367" s="39"/>
      <c r="BE367" s="39"/>
      <c r="BF367" s="39"/>
      <c r="BG367" s="39"/>
      <c r="BH367" s="39"/>
      <c r="BI367" s="39"/>
      <c r="BJ367" s="39"/>
      <c r="BK367" s="39"/>
      <c r="BL367" s="39"/>
      <c r="BM367" s="39"/>
      <c r="BN367" s="39"/>
      <c r="BO367" s="39"/>
      <c r="BP367" s="39"/>
    </row>
    <row r="368" spans="1:68" x14ac:dyDescent="0.25">
      <c r="A368" s="28" t="str">
        <f t="shared" si="29"/>
        <v/>
      </c>
      <c r="B368" s="91"/>
      <c r="C368" s="92"/>
      <c r="D368" s="93"/>
      <c r="E368" s="92"/>
      <c r="F368" s="113"/>
      <c r="G368" s="121"/>
      <c r="H368" s="126"/>
      <c r="I368" s="129"/>
      <c r="J368" s="94"/>
      <c r="K368" s="95"/>
      <c r="L368" s="17" t="str">
        <f>IF(T368="X","",IF(J368="","",IF(V368=1,"",J368)))</f>
        <v/>
      </c>
      <c r="M368" s="17" t="str">
        <f>IF(T368="X","",IF(K368="","",IF(V368=1,"",K368)))</f>
        <v/>
      </c>
      <c r="N368" s="18" t="str">
        <f>IF(V368=1,"",IF(J368="","",IF(K368="","",K368-J368)))</f>
        <v/>
      </c>
      <c r="O368" s="31" t="str">
        <f t="shared" si="25"/>
        <v/>
      </c>
      <c r="P368" s="102"/>
      <c r="Q368" s="24" t="str">
        <f>IF(P368="","",IF(T368="X","",P368))</f>
        <v/>
      </c>
      <c r="R368" s="18" t="str">
        <f>IF(P368="","",VLOOKUP(P368,Données!$A$2:$B$16,2,FALSE))</f>
        <v/>
      </c>
      <c r="S368" s="24" t="str">
        <f ca="1">IF(T368="X","",IF(V368=1,"",IF(J368&gt;TODAY(),1,"")))</f>
        <v/>
      </c>
      <c r="T368" s="105"/>
      <c r="U368" s="18" t="str">
        <f ca="1">IF(T368="X","",IF(J368="","",IF(V368=1,"",IF(TODAY()&gt;=J368,1,""))))</f>
        <v/>
      </c>
      <c r="V368" s="31" t="str">
        <f t="shared" si="26"/>
        <v/>
      </c>
      <c r="W368" s="34" t="str">
        <f>IF(P368="","",VLOOKUP(P368,Données!$A$2:$C$16,3,FALSE))</f>
        <v/>
      </c>
      <c r="X368" s="19" t="str">
        <f>IF(N368="","",IF(P368="","",IF(W368="","",W368*N368)))</f>
        <v/>
      </c>
      <c r="Y368" s="108"/>
      <c r="Z368" s="62" t="str">
        <f t="shared" si="27"/>
        <v/>
      </c>
      <c r="AA368" s="26" t="str">
        <f t="shared" si="28"/>
        <v/>
      </c>
      <c r="AB368" s="105"/>
      <c r="AC368" s="111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9"/>
      <c r="AU368" s="39"/>
      <c r="AV368" s="39"/>
      <c r="AW368" s="39"/>
      <c r="AX368" s="39"/>
      <c r="AY368" s="39"/>
      <c r="AZ368" s="39"/>
      <c r="BA368" s="39"/>
      <c r="BB368" s="39"/>
      <c r="BC368" s="39"/>
      <c r="BD368" s="39"/>
      <c r="BE368" s="39"/>
      <c r="BF368" s="39"/>
      <c r="BG368" s="39"/>
      <c r="BH368" s="39"/>
      <c r="BI368" s="39"/>
      <c r="BJ368" s="39"/>
      <c r="BK368" s="39"/>
      <c r="BL368" s="39"/>
      <c r="BM368" s="39"/>
      <c r="BN368" s="39"/>
      <c r="BO368" s="39"/>
      <c r="BP368" s="39"/>
    </row>
    <row r="369" spans="1:68" x14ac:dyDescent="0.25">
      <c r="A369" s="28" t="str">
        <f t="shared" si="29"/>
        <v/>
      </c>
      <c r="B369" s="91"/>
      <c r="C369" s="92"/>
      <c r="D369" s="93"/>
      <c r="E369" s="92"/>
      <c r="F369" s="113"/>
      <c r="G369" s="121"/>
      <c r="H369" s="126"/>
      <c r="I369" s="129"/>
      <c r="J369" s="94"/>
      <c r="K369" s="95"/>
      <c r="L369" s="17" t="str">
        <f>IF(T369="X","",IF(J369="","",IF(V369=1,"",J369)))</f>
        <v/>
      </c>
      <c r="M369" s="17" t="str">
        <f>IF(T369="X","",IF(K369="","",IF(V369=1,"",K369)))</f>
        <v/>
      </c>
      <c r="N369" s="18" t="str">
        <f>IF(V369=1,"",IF(J369="","",IF(K369="","",K369-J369)))</f>
        <v/>
      </c>
      <c r="O369" s="31" t="str">
        <f t="shared" si="25"/>
        <v/>
      </c>
      <c r="P369" s="102"/>
      <c r="Q369" s="24" t="str">
        <f>IF(P369="","",IF(T369="X","",P369))</f>
        <v/>
      </c>
      <c r="R369" s="18" t="str">
        <f>IF(P369="","",VLOOKUP(P369,Données!$A$2:$B$16,2,FALSE))</f>
        <v/>
      </c>
      <c r="S369" s="24" t="str">
        <f ca="1">IF(T369="X","",IF(V369=1,"",IF(J369&gt;TODAY(),1,"")))</f>
        <v/>
      </c>
      <c r="T369" s="105"/>
      <c r="U369" s="18" t="str">
        <f ca="1">IF(T369="X","",IF(J369="","",IF(V369=1,"",IF(TODAY()&gt;=J369,1,""))))</f>
        <v/>
      </c>
      <c r="V369" s="31" t="str">
        <f t="shared" si="26"/>
        <v/>
      </c>
      <c r="W369" s="34" t="str">
        <f>IF(P369="","",VLOOKUP(P369,Données!$A$2:$C$16,3,FALSE))</f>
        <v/>
      </c>
      <c r="X369" s="19" t="str">
        <f>IF(N369="","",IF(P369="","",IF(W369="","",W369*N369)))</f>
        <v/>
      </c>
      <c r="Y369" s="108"/>
      <c r="Z369" s="62" t="str">
        <f t="shared" si="27"/>
        <v/>
      </c>
      <c r="AA369" s="26" t="str">
        <f t="shared" si="28"/>
        <v/>
      </c>
      <c r="AB369" s="105"/>
      <c r="AC369" s="111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9"/>
      <c r="AU369" s="39"/>
      <c r="AV369" s="39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9"/>
      <c r="BJ369" s="39"/>
      <c r="BK369" s="39"/>
      <c r="BL369" s="39"/>
      <c r="BM369" s="39"/>
      <c r="BN369" s="39"/>
      <c r="BO369" s="39"/>
      <c r="BP369" s="39"/>
    </row>
    <row r="370" spans="1:68" x14ac:dyDescent="0.25">
      <c r="A370" s="28" t="str">
        <f t="shared" si="29"/>
        <v/>
      </c>
      <c r="B370" s="91"/>
      <c r="C370" s="92"/>
      <c r="D370" s="93"/>
      <c r="E370" s="92"/>
      <c r="F370" s="113"/>
      <c r="G370" s="121"/>
      <c r="H370" s="126"/>
      <c r="I370" s="129"/>
      <c r="J370" s="94"/>
      <c r="K370" s="95"/>
      <c r="L370" s="17" t="str">
        <f>IF(T370="X","",IF(J370="","",IF(V370=1,"",J370)))</f>
        <v/>
      </c>
      <c r="M370" s="17" t="str">
        <f>IF(T370="X","",IF(K370="","",IF(V370=1,"",K370)))</f>
        <v/>
      </c>
      <c r="N370" s="18" t="str">
        <f>IF(V370=1,"",IF(J370="","",IF(K370="","",K370-J370)))</f>
        <v/>
      </c>
      <c r="O370" s="31" t="str">
        <f t="shared" si="25"/>
        <v/>
      </c>
      <c r="P370" s="102"/>
      <c r="Q370" s="24" t="str">
        <f>IF(P370="","",IF(T370="X","",P370))</f>
        <v/>
      </c>
      <c r="R370" s="18" t="str">
        <f>IF(P370="","",VLOOKUP(P370,Données!$A$2:$B$16,2,FALSE))</f>
        <v/>
      </c>
      <c r="S370" s="24" t="str">
        <f ca="1">IF(T370="X","",IF(V370=1,"",IF(J370&gt;TODAY(),1,"")))</f>
        <v/>
      </c>
      <c r="T370" s="105"/>
      <c r="U370" s="18" t="str">
        <f ca="1">IF(T370="X","",IF(J370="","",IF(V370=1,"",IF(TODAY()&gt;=J370,1,""))))</f>
        <v/>
      </c>
      <c r="V370" s="31" t="str">
        <f t="shared" si="26"/>
        <v/>
      </c>
      <c r="W370" s="34" t="str">
        <f>IF(P370="","",VLOOKUP(P370,Données!$A$2:$C$16,3,FALSE))</f>
        <v/>
      </c>
      <c r="X370" s="19" t="str">
        <f>IF(N370="","",IF(P370="","",IF(W370="","",W370*N370)))</f>
        <v/>
      </c>
      <c r="Y370" s="108"/>
      <c r="Z370" s="62" t="str">
        <f t="shared" si="27"/>
        <v/>
      </c>
      <c r="AA370" s="26" t="str">
        <f t="shared" si="28"/>
        <v/>
      </c>
      <c r="AB370" s="105"/>
      <c r="AC370" s="111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9"/>
      <c r="BC370" s="39"/>
      <c r="BD370" s="39"/>
      <c r="BE370" s="39"/>
      <c r="BF370" s="39"/>
      <c r="BG370" s="39"/>
      <c r="BH370" s="39"/>
      <c r="BI370" s="39"/>
      <c r="BJ370" s="39"/>
      <c r="BK370" s="39"/>
      <c r="BL370" s="39"/>
      <c r="BM370" s="39"/>
      <c r="BN370" s="39"/>
      <c r="BO370" s="39"/>
      <c r="BP370" s="39"/>
    </row>
    <row r="371" spans="1:68" x14ac:dyDescent="0.25">
      <c r="A371" s="28" t="str">
        <f t="shared" si="29"/>
        <v/>
      </c>
      <c r="B371" s="91"/>
      <c r="C371" s="92"/>
      <c r="D371" s="93"/>
      <c r="E371" s="92"/>
      <c r="F371" s="113"/>
      <c r="G371" s="121"/>
      <c r="H371" s="126"/>
      <c r="I371" s="129"/>
      <c r="J371" s="94"/>
      <c r="K371" s="95"/>
      <c r="L371" s="17" t="str">
        <f>IF(T371="X","",IF(J371="","",IF(V371=1,"",J371)))</f>
        <v/>
      </c>
      <c r="M371" s="17" t="str">
        <f>IF(T371="X","",IF(K371="","",IF(V371=1,"",K371)))</f>
        <v/>
      </c>
      <c r="N371" s="18" t="str">
        <f>IF(V371=1,"",IF(J371="","",IF(K371="","",K371-J371)))</f>
        <v/>
      </c>
      <c r="O371" s="31" t="str">
        <f t="shared" si="25"/>
        <v/>
      </c>
      <c r="P371" s="102"/>
      <c r="Q371" s="24" t="str">
        <f>IF(P371="","",IF(T371="X","",P371))</f>
        <v/>
      </c>
      <c r="R371" s="18" t="str">
        <f>IF(P371="","",VLOOKUP(P371,Données!$A$2:$B$16,2,FALSE))</f>
        <v/>
      </c>
      <c r="S371" s="24" t="str">
        <f ca="1">IF(T371="X","",IF(V371=1,"",IF(J371&gt;TODAY(),1,"")))</f>
        <v/>
      </c>
      <c r="T371" s="105"/>
      <c r="U371" s="18" t="str">
        <f ca="1">IF(T371="X","",IF(J371="","",IF(V371=1,"",IF(TODAY()&gt;=J371,1,""))))</f>
        <v/>
      </c>
      <c r="V371" s="31" t="str">
        <f t="shared" si="26"/>
        <v/>
      </c>
      <c r="W371" s="34" t="str">
        <f>IF(P371="","",VLOOKUP(P371,Données!$A$2:$C$16,3,FALSE))</f>
        <v/>
      </c>
      <c r="X371" s="19" t="str">
        <f>IF(N371="","",IF(P371="","",IF(W371="","",W371*N371)))</f>
        <v/>
      </c>
      <c r="Y371" s="108"/>
      <c r="Z371" s="62" t="str">
        <f t="shared" si="27"/>
        <v/>
      </c>
      <c r="AA371" s="26" t="str">
        <f t="shared" si="28"/>
        <v/>
      </c>
      <c r="AB371" s="105"/>
      <c r="AC371" s="111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9"/>
      <c r="AU371" s="39"/>
      <c r="AV371" s="39"/>
      <c r="AW371" s="39"/>
      <c r="AX371" s="39"/>
      <c r="AY371" s="39"/>
      <c r="AZ371" s="39"/>
      <c r="BA371" s="39"/>
      <c r="BB371" s="39"/>
      <c r="BC371" s="39"/>
      <c r="BD371" s="39"/>
      <c r="BE371" s="39"/>
      <c r="BF371" s="39"/>
      <c r="BG371" s="39"/>
      <c r="BH371" s="39"/>
      <c r="BI371" s="39"/>
      <c r="BJ371" s="39"/>
      <c r="BK371" s="39"/>
      <c r="BL371" s="39"/>
      <c r="BM371" s="39"/>
      <c r="BN371" s="39"/>
      <c r="BO371" s="39"/>
      <c r="BP371" s="39"/>
    </row>
    <row r="372" spans="1:68" x14ac:dyDescent="0.25">
      <c r="A372" s="28" t="str">
        <f t="shared" si="29"/>
        <v/>
      </c>
      <c r="B372" s="91"/>
      <c r="C372" s="92"/>
      <c r="D372" s="93"/>
      <c r="E372" s="92"/>
      <c r="F372" s="113"/>
      <c r="G372" s="121"/>
      <c r="H372" s="126"/>
      <c r="I372" s="129"/>
      <c r="J372" s="94"/>
      <c r="K372" s="95"/>
      <c r="L372" s="17" t="str">
        <f>IF(T372="X","",IF(J372="","",IF(V372=1,"",J372)))</f>
        <v/>
      </c>
      <c r="M372" s="17" t="str">
        <f>IF(T372="X","",IF(K372="","",IF(V372=1,"",K372)))</f>
        <v/>
      </c>
      <c r="N372" s="18" t="str">
        <f>IF(V372=1,"",IF(J372="","",IF(K372="","",K372-J372)))</f>
        <v/>
      </c>
      <c r="O372" s="31" t="str">
        <f t="shared" si="25"/>
        <v/>
      </c>
      <c r="P372" s="102"/>
      <c r="Q372" s="24" t="str">
        <f>IF(P372="","",IF(T372="X","",P372))</f>
        <v/>
      </c>
      <c r="R372" s="18" t="str">
        <f>IF(P372="","",VLOOKUP(P372,Données!$A$2:$B$16,2,FALSE))</f>
        <v/>
      </c>
      <c r="S372" s="24" t="str">
        <f ca="1">IF(T372="X","",IF(V372=1,"",IF(J372&gt;TODAY(),1,"")))</f>
        <v/>
      </c>
      <c r="T372" s="105"/>
      <c r="U372" s="18" t="str">
        <f ca="1">IF(T372="X","",IF(J372="","",IF(V372=1,"",IF(TODAY()&gt;=J372,1,""))))</f>
        <v/>
      </c>
      <c r="V372" s="31" t="str">
        <f t="shared" si="26"/>
        <v/>
      </c>
      <c r="W372" s="34" t="str">
        <f>IF(P372="","",VLOOKUP(P372,Données!$A$2:$C$16,3,FALSE))</f>
        <v/>
      </c>
      <c r="X372" s="19" t="str">
        <f>IF(N372="","",IF(P372="","",IF(W372="","",W372*N372)))</f>
        <v/>
      </c>
      <c r="Y372" s="108"/>
      <c r="Z372" s="62" t="str">
        <f t="shared" si="27"/>
        <v/>
      </c>
      <c r="AA372" s="26" t="str">
        <f t="shared" si="28"/>
        <v/>
      </c>
      <c r="AB372" s="105"/>
      <c r="AC372" s="111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9"/>
      <c r="AU372" s="39"/>
      <c r="AV372" s="39"/>
      <c r="AW372" s="39"/>
      <c r="AX372" s="39"/>
      <c r="AY372" s="39"/>
      <c r="AZ372" s="39"/>
      <c r="BA372" s="39"/>
      <c r="BB372" s="39"/>
      <c r="BC372" s="39"/>
      <c r="BD372" s="39"/>
      <c r="BE372" s="39"/>
      <c r="BF372" s="39"/>
      <c r="BG372" s="39"/>
      <c r="BH372" s="39"/>
      <c r="BI372" s="39"/>
      <c r="BJ372" s="39"/>
      <c r="BK372" s="39"/>
      <c r="BL372" s="39"/>
      <c r="BM372" s="39"/>
      <c r="BN372" s="39"/>
      <c r="BO372" s="39"/>
      <c r="BP372" s="39"/>
    </row>
    <row r="373" spans="1:68" x14ac:dyDescent="0.25">
      <c r="A373" s="28" t="str">
        <f t="shared" si="29"/>
        <v/>
      </c>
      <c r="B373" s="91"/>
      <c r="C373" s="92"/>
      <c r="D373" s="93"/>
      <c r="E373" s="92"/>
      <c r="F373" s="113"/>
      <c r="G373" s="121"/>
      <c r="H373" s="126"/>
      <c r="I373" s="129"/>
      <c r="J373" s="94"/>
      <c r="K373" s="95"/>
      <c r="L373" s="17" t="str">
        <f>IF(T373="X","",IF(J373="","",IF(V373=1,"",J373)))</f>
        <v/>
      </c>
      <c r="M373" s="17" t="str">
        <f>IF(T373="X","",IF(K373="","",IF(V373=1,"",K373)))</f>
        <v/>
      </c>
      <c r="N373" s="18" t="str">
        <f>IF(V373=1,"",IF(J373="","",IF(K373="","",K373-J373)))</f>
        <v/>
      </c>
      <c r="O373" s="31" t="str">
        <f t="shared" si="25"/>
        <v/>
      </c>
      <c r="P373" s="102"/>
      <c r="Q373" s="24" t="str">
        <f>IF(P373="","",IF(T373="X","",P373))</f>
        <v/>
      </c>
      <c r="R373" s="18" t="str">
        <f>IF(P373="","",VLOOKUP(P373,Données!$A$2:$B$16,2,FALSE))</f>
        <v/>
      </c>
      <c r="S373" s="24" t="str">
        <f ca="1">IF(T373="X","",IF(V373=1,"",IF(J373&gt;TODAY(),1,"")))</f>
        <v/>
      </c>
      <c r="T373" s="105"/>
      <c r="U373" s="18" t="str">
        <f ca="1">IF(T373="X","",IF(J373="","",IF(V373=1,"",IF(TODAY()&gt;=J373,1,""))))</f>
        <v/>
      </c>
      <c r="V373" s="31" t="str">
        <f t="shared" si="26"/>
        <v/>
      </c>
      <c r="W373" s="34" t="str">
        <f>IF(P373="","",VLOOKUP(P373,Données!$A$2:$C$16,3,FALSE))</f>
        <v/>
      </c>
      <c r="X373" s="19" t="str">
        <f>IF(N373="","",IF(P373="","",IF(W373="","",W373*N373)))</f>
        <v/>
      </c>
      <c r="Y373" s="108"/>
      <c r="Z373" s="62" t="str">
        <f t="shared" si="27"/>
        <v/>
      </c>
      <c r="AA373" s="26" t="str">
        <f t="shared" si="28"/>
        <v/>
      </c>
      <c r="AB373" s="105"/>
      <c r="AC373" s="111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9"/>
      <c r="AU373" s="39"/>
      <c r="AV373" s="39"/>
      <c r="AW373" s="39"/>
      <c r="AX373" s="39"/>
      <c r="AY373" s="39"/>
      <c r="AZ373" s="39"/>
      <c r="BA373" s="39"/>
      <c r="BB373" s="39"/>
      <c r="BC373" s="39"/>
      <c r="BD373" s="39"/>
      <c r="BE373" s="39"/>
      <c r="BF373" s="39"/>
      <c r="BG373" s="39"/>
      <c r="BH373" s="39"/>
      <c r="BI373" s="39"/>
      <c r="BJ373" s="39"/>
      <c r="BK373" s="39"/>
      <c r="BL373" s="39"/>
      <c r="BM373" s="39"/>
      <c r="BN373" s="39"/>
      <c r="BO373" s="39"/>
      <c r="BP373" s="39"/>
    </row>
    <row r="374" spans="1:68" x14ac:dyDescent="0.25">
      <c r="A374" s="28" t="str">
        <f t="shared" si="29"/>
        <v/>
      </c>
      <c r="B374" s="91"/>
      <c r="C374" s="92"/>
      <c r="D374" s="93"/>
      <c r="E374" s="92"/>
      <c r="F374" s="113"/>
      <c r="G374" s="121"/>
      <c r="H374" s="126"/>
      <c r="I374" s="129"/>
      <c r="J374" s="94"/>
      <c r="K374" s="95"/>
      <c r="L374" s="17" t="str">
        <f>IF(T374="X","",IF(J374="","",IF(V374=1,"",J374)))</f>
        <v/>
      </c>
      <c r="M374" s="17" t="str">
        <f>IF(T374="X","",IF(K374="","",IF(V374=1,"",K374)))</f>
        <v/>
      </c>
      <c r="N374" s="18" t="str">
        <f>IF(V374=1,"",IF(J374="","",IF(K374="","",K374-J374)))</f>
        <v/>
      </c>
      <c r="O374" s="31" t="str">
        <f t="shared" si="25"/>
        <v/>
      </c>
      <c r="P374" s="102"/>
      <c r="Q374" s="24" t="str">
        <f>IF(P374="","",IF(T374="X","",P374))</f>
        <v/>
      </c>
      <c r="R374" s="18" t="str">
        <f>IF(P374="","",VLOOKUP(P374,Données!$A$2:$B$16,2,FALSE))</f>
        <v/>
      </c>
      <c r="S374" s="24" t="str">
        <f ca="1">IF(T374="X","",IF(V374=1,"",IF(J374&gt;TODAY(),1,"")))</f>
        <v/>
      </c>
      <c r="T374" s="105"/>
      <c r="U374" s="18" t="str">
        <f ca="1">IF(T374="X","",IF(J374="","",IF(V374=1,"",IF(TODAY()&gt;=J374,1,""))))</f>
        <v/>
      </c>
      <c r="V374" s="31" t="str">
        <f t="shared" si="26"/>
        <v/>
      </c>
      <c r="W374" s="34" t="str">
        <f>IF(P374="","",VLOOKUP(P374,Données!$A$2:$C$16,3,FALSE))</f>
        <v/>
      </c>
      <c r="X374" s="19" t="str">
        <f>IF(N374="","",IF(P374="","",IF(W374="","",W374*N374)))</f>
        <v/>
      </c>
      <c r="Y374" s="108"/>
      <c r="Z374" s="62" t="str">
        <f t="shared" si="27"/>
        <v/>
      </c>
      <c r="AA374" s="26" t="str">
        <f t="shared" si="28"/>
        <v/>
      </c>
      <c r="AB374" s="105"/>
      <c r="AC374" s="111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9"/>
      <c r="AU374" s="39"/>
      <c r="AV374" s="39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9"/>
      <c r="BJ374" s="39"/>
      <c r="BK374" s="39"/>
      <c r="BL374" s="39"/>
      <c r="BM374" s="39"/>
      <c r="BN374" s="39"/>
      <c r="BO374" s="39"/>
      <c r="BP374" s="39"/>
    </row>
    <row r="375" spans="1:68" x14ac:dyDescent="0.25">
      <c r="A375" s="28" t="str">
        <f t="shared" si="29"/>
        <v/>
      </c>
      <c r="B375" s="91"/>
      <c r="C375" s="92"/>
      <c r="D375" s="93"/>
      <c r="E375" s="92"/>
      <c r="F375" s="113"/>
      <c r="G375" s="121"/>
      <c r="H375" s="126"/>
      <c r="I375" s="129"/>
      <c r="J375" s="94"/>
      <c r="K375" s="95"/>
      <c r="L375" s="17" t="str">
        <f>IF(T375="X","",IF(J375="","",IF(V375=1,"",J375)))</f>
        <v/>
      </c>
      <c r="M375" s="17" t="str">
        <f>IF(T375="X","",IF(K375="","",IF(V375=1,"",K375)))</f>
        <v/>
      </c>
      <c r="N375" s="18" t="str">
        <f>IF(V375=1,"",IF(J375="","",IF(K375="","",K375-J375)))</f>
        <v/>
      </c>
      <c r="O375" s="31" t="str">
        <f t="shared" si="25"/>
        <v/>
      </c>
      <c r="P375" s="102"/>
      <c r="Q375" s="24" t="str">
        <f>IF(P375="","",IF(T375="X","",P375))</f>
        <v/>
      </c>
      <c r="R375" s="18" t="str">
        <f>IF(P375="","",VLOOKUP(P375,Données!$A$2:$B$16,2,FALSE))</f>
        <v/>
      </c>
      <c r="S375" s="24" t="str">
        <f ca="1">IF(T375="X","",IF(V375=1,"",IF(J375&gt;TODAY(),1,"")))</f>
        <v/>
      </c>
      <c r="T375" s="105"/>
      <c r="U375" s="18" t="str">
        <f ca="1">IF(T375="X","",IF(J375="","",IF(V375=1,"",IF(TODAY()&gt;=J375,1,""))))</f>
        <v/>
      </c>
      <c r="V375" s="31" t="str">
        <f t="shared" si="26"/>
        <v/>
      </c>
      <c r="W375" s="34" t="str">
        <f>IF(P375="","",VLOOKUP(P375,Données!$A$2:$C$16,3,FALSE))</f>
        <v/>
      </c>
      <c r="X375" s="19" t="str">
        <f>IF(N375="","",IF(P375="","",IF(W375="","",W375*N375)))</f>
        <v/>
      </c>
      <c r="Y375" s="108"/>
      <c r="Z375" s="62" t="str">
        <f t="shared" si="27"/>
        <v/>
      </c>
      <c r="AA375" s="26" t="str">
        <f t="shared" si="28"/>
        <v/>
      </c>
      <c r="AB375" s="105"/>
      <c r="AC375" s="111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9"/>
      <c r="AU375" s="39"/>
      <c r="AV375" s="39"/>
      <c r="AW375" s="39"/>
      <c r="AX375" s="39"/>
      <c r="AY375" s="39"/>
      <c r="AZ375" s="39"/>
      <c r="BA375" s="39"/>
      <c r="BB375" s="39"/>
      <c r="BC375" s="39"/>
      <c r="BD375" s="39"/>
      <c r="BE375" s="39"/>
      <c r="BF375" s="39"/>
      <c r="BG375" s="39"/>
      <c r="BH375" s="39"/>
      <c r="BI375" s="39"/>
      <c r="BJ375" s="39"/>
      <c r="BK375" s="39"/>
      <c r="BL375" s="39"/>
      <c r="BM375" s="39"/>
      <c r="BN375" s="39"/>
      <c r="BO375" s="39"/>
      <c r="BP375" s="39"/>
    </row>
    <row r="376" spans="1:68" x14ac:dyDescent="0.25">
      <c r="A376" s="28" t="str">
        <f t="shared" si="29"/>
        <v/>
      </c>
      <c r="B376" s="91"/>
      <c r="C376" s="92"/>
      <c r="D376" s="93"/>
      <c r="E376" s="92"/>
      <c r="F376" s="113"/>
      <c r="G376" s="121"/>
      <c r="H376" s="126"/>
      <c r="I376" s="129"/>
      <c r="J376" s="94"/>
      <c r="K376" s="95"/>
      <c r="L376" s="17" t="str">
        <f>IF(T376="X","",IF(J376="","",IF(V376=1,"",J376)))</f>
        <v/>
      </c>
      <c r="M376" s="17" t="str">
        <f>IF(T376="X","",IF(K376="","",IF(V376=1,"",K376)))</f>
        <v/>
      </c>
      <c r="N376" s="18" t="str">
        <f>IF(V376=1,"",IF(J376="","",IF(K376="","",K376-J376)))</f>
        <v/>
      </c>
      <c r="O376" s="31" t="str">
        <f t="shared" si="25"/>
        <v/>
      </c>
      <c r="P376" s="102"/>
      <c r="Q376" s="24" t="str">
        <f>IF(P376="","",IF(T376="X","",P376))</f>
        <v/>
      </c>
      <c r="R376" s="18" t="str">
        <f>IF(P376="","",VLOOKUP(P376,Données!$A$2:$B$16,2,FALSE))</f>
        <v/>
      </c>
      <c r="S376" s="24" t="str">
        <f ca="1">IF(T376="X","",IF(V376=1,"",IF(J376&gt;TODAY(),1,"")))</f>
        <v/>
      </c>
      <c r="T376" s="105"/>
      <c r="U376" s="18" t="str">
        <f ca="1">IF(T376="X","",IF(J376="","",IF(V376=1,"",IF(TODAY()&gt;=J376,1,""))))</f>
        <v/>
      </c>
      <c r="V376" s="31" t="str">
        <f t="shared" si="26"/>
        <v/>
      </c>
      <c r="W376" s="34" t="str">
        <f>IF(P376="","",VLOOKUP(P376,Données!$A$2:$C$16,3,FALSE))</f>
        <v/>
      </c>
      <c r="X376" s="19" t="str">
        <f>IF(N376="","",IF(P376="","",IF(W376="","",W376*N376)))</f>
        <v/>
      </c>
      <c r="Y376" s="108"/>
      <c r="Z376" s="62" t="str">
        <f t="shared" si="27"/>
        <v/>
      </c>
      <c r="AA376" s="26" t="str">
        <f t="shared" si="28"/>
        <v/>
      </c>
      <c r="AB376" s="105"/>
      <c r="AC376" s="111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9"/>
      <c r="AU376" s="39"/>
      <c r="AV376" s="39"/>
      <c r="AW376" s="39"/>
      <c r="AX376" s="39"/>
      <c r="AY376" s="39"/>
      <c r="AZ376" s="39"/>
      <c r="BA376" s="39"/>
      <c r="BB376" s="39"/>
      <c r="BC376" s="39"/>
      <c r="BD376" s="39"/>
      <c r="BE376" s="39"/>
      <c r="BF376" s="39"/>
      <c r="BG376" s="39"/>
      <c r="BH376" s="39"/>
      <c r="BI376" s="39"/>
      <c r="BJ376" s="39"/>
      <c r="BK376" s="39"/>
      <c r="BL376" s="39"/>
      <c r="BM376" s="39"/>
      <c r="BN376" s="39"/>
      <c r="BO376" s="39"/>
      <c r="BP376" s="39"/>
    </row>
    <row r="377" spans="1:68" x14ac:dyDescent="0.25">
      <c r="A377" s="28" t="str">
        <f t="shared" si="29"/>
        <v/>
      </c>
      <c r="B377" s="91"/>
      <c r="C377" s="92"/>
      <c r="D377" s="93"/>
      <c r="E377" s="92"/>
      <c r="F377" s="113"/>
      <c r="G377" s="121"/>
      <c r="H377" s="126"/>
      <c r="I377" s="129"/>
      <c r="J377" s="94"/>
      <c r="K377" s="95"/>
      <c r="L377" s="17" t="str">
        <f>IF(T377="X","",IF(J377="","",IF(V377=1,"",J377)))</f>
        <v/>
      </c>
      <c r="M377" s="17" t="str">
        <f>IF(T377="X","",IF(K377="","",IF(V377=1,"",K377)))</f>
        <v/>
      </c>
      <c r="N377" s="18" t="str">
        <f>IF(V377=1,"",IF(J377="","",IF(K377="","",K377-J377)))</f>
        <v/>
      </c>
      <c r="O377" s="31" t="str">
        <f t="shared" si="25"/>
        <v/>
      </c>
      <c r="P377" s="102"/>
      <c r="Q377" s="24" t="str">
        <f>IF(P377="","",IF(T377="X","",P377))</f>
        <v/>
      </c>
      <c r="R377" s="18" t="str">
        <f>IF(P377="","",VLOOKUP(P377,Données!$A$2:$B$16,2,FALSE))</f>
        <v/>
      </c>
      <c r="S377" s="24" t="str">
        <f ca="1">IF(T377="X","",IF(V377=1,"",IF(J377&gt;TODAY(),1,"")))</f>
        <v/>
      </c>
      <c r="T377" s="105"/>
      <c r="U377" s="18" t="str">
        <f ca="1">IF(T377="X","",IF(J377="","",IF(V377=1,"",IF(TODAY()&gt;=J377,1,""))))</f>
        <v/>
      </c>
      <c r="V377" s="31" t="str">
        <f t="shared" si="26"/>
        <v/>
      </c>
      <c r="W377" s="34" t="str">
        <f>IF(P377="","",VLOOKUP(P377,Données!$A$2:$C$16,3,FALSE))</f>
        <v/>
      </c>
      <c r="X377" s="19" t="str">
        <f>IF(N377="","",IF(P377="","",IF(W377="","",W377*N377)))</f>
        <v/>
      </c>
      <c r="Y377" s="108"/>
      <c r="Z377" s="62" t="str">
        <f t="shared" si="27"/>
        <v/>
      </c>
      <c r="AA377" s="26" t="str">
        <f t="shared" si="28"/>
        <v/>
      </c>
      <c r="AB377" s="105"/>
      <c r="AC377" s="111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9"/>
      <c r="AU377" s="39"/>
      <c r="AV377" s="39"/>
      <c r="AW377" s="39"/>
      <c r="AX377" s="39"/>
      <c r="AY377" s="39"/>
      <c r="AZ377" s="39"/>
      <c r="BA377" s="39"/>
      <c r="BB377" s="39"/>
      <c r="BC377" s="39"/>
      <c r="BD377" s="39"/>
      <c r="BE377" s="39"/>
      <c r="BF377" s="39"/>
      <c r="BG377" s="39"/>
      <c r="BH377" s="39"/>
      <c r="BI377" s="39"/>
      <c r="BJ377" s="39"/>
      <c r="BK377" s="39"/>
      <c r="BL377" s="39"/>
      <c r="BM377" s="39"/>
      <c r="BN377" s="39"/>
      <c r="BO377" s="39"/>
      <c r="BP377" s="39"/>
    </row>
    <row r="378" spans="1:68" x14ac:dyDescent="0.25">
      <c r="A378" s="28" t="str">
        <f t="shared" si="29"/>
        <v/>
      </c>
      <c r="B378" s="91"/>
      <c r="C378" s="92"/>
      <c r="D378" s="93"/>
      <c r="E378" s="92"/>
      <c r="F378" s="113"/>
      <c r="G378" s="121"/>
      <c r="H378" s="126"/>
      <c r="I378" s="129"/>
      <c r="J378" s="94"/>
      <c r="K378" s="95"/>
      <c r="L378" s="17" t="str">
        <f>IF(T378="X","",IF(J378="","",IF(V378=1,"",J378)))</f>
        <v/>
      </c>
      <c r="M378" s="17" t="str">
        <f>IF(T378="X","",IF(K378="","",IF(V378=1,"",K378)))</f>
        <v/>
      </c>
      <c r="N378" s="18" t="str">
        <f>IF(V378=1,"",IF(J378="","",IF(K378="","",K378-J378)))</f>
        <v/>
      </c>
      <c r="O378" s="31" t="str">
        <f t="shared" si="25"/>
        <v/>
      </c>
      <c r="P378" s="102"/>
      <c r="Q378" s="24" t="str">
        <f>IF(P378="","",IF(T378="X","",P378))</f>
        <v/>
      </c>
      <c r="R378" s="18" t="str">
        <f>IF(P378="","",VLOOKUP(P378,Données!$A$2:$B$16,2,FALSE))</f>
        <v/>
      </c>
      <c r="S378" s="24" t="str">
        <f ca="1">IF(T378="X","",IF(V378=1,"",IF(J378&gt;TODAY(),1,"")))</f>
        <v/>
      </c>
      <c r="T378" s="105"/>
      <c r="U378" s="18" t="str">
        <f ca="1">IF(T378="X","",IF(J378="","",IF(V378=1,"",IF(TODAY()&gt;=J378,1,""))))</f>
        <v/>
      </c>
      <c r="V378" s="31" t="str">
        <f t="shared" si="26"/>
        <v/>
      </c>
      <c r="W378" s="34" t="str">
        <f>IF(P378="","",VLOOKUP(P378,Données!$A$2:$C$16,3,FALSE))</f>
        <v/>
      </c>
      <c r="X378" s="19" t="str">
        <f>IF(N378="","",IF(P378="","",IF(W378="","",W378*N378)))</f>
        <v/>
      </c>
      <c r="Y378" s="108"/>
      <c r="Z378" s="62" t="str">
        <f t="shared" si="27"/>
        <v/>
      </c>
      <c r="AA378" s="26" t="str">
        <f t="shared" si="28"/>
        <v/>
      </c>
      <c r="AB378" s="105"/>
      <c r="AC378" s="111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9"/>
      <c r="AU378" s="39"/>
      <c r="AV378" s="39"/>
      <c r="AW378" s="39"/>
      <c r="AX378" s="39"/>
      <c r="AY378" s="39"/>
      <c r="AZ378" s="39"/>
      <c r="BA378" s="39"/>
      <c r="BB378" s="39"/>
      <c r="BC378" s="39"/>
      <c r="BD378" s="39"/>
      <c r="BE378" s="39"/>
      <c r="BF378" s="39"/>
      <c r="BG378" s="39"/>
      <c r="BH378" s="39"/>
      <c r="BI378" s="39"/>
      <c r="BJ378" s="39"/>
      <c r="BK378" s="39"/>
      <c r="BL378" s="39"/>
      <c r="BM378" s="39"/>
      <c r="BN378" s="39"/>
      <c r="BO378" s="39"/>
      <c r="BP378" s="39"/>
    </row>
    <row r="379" spans="1:68" x14ac:dyDescent="0.25">
      <c r="A379" s="28" t="str">
        <f t="shared" si="29"/>
        <v/>
      </c>
      <c r="B379" s="91"/>
      <c r="C379" s="92"/>
      <c r="D379" s="93"/>
      <c r="E379" s="92"/>
      <c r="F379" s="113"/>
      <c r="G379" s="121"/>
      <c r="H379" s="126"/>
      <c r="I379" s="129"/>
      <c r="J379" s="94"/>
      <c r="K379" s="95"/>
      <c r="L379" s="17" t="str">
        <f>IF(T379="X","",IF(J379="","",IF(V379=1,"",J379)))</f>
        <v/>
      </c>
      <c r="M379" s="17" t="str">
        <f>IF(T379="X","",IF(K379="","",IF(V379=1,"",K379)))</f>
        <v/>
      </c>
      <c r="N379" s="18" t="str">
        <f>IF(V379=1,"",IF(J379="","",IF(K379="","",K379-J379)))</f>
        <v/>
      </c>
      <c r="O379" s="31" t="str">
        <f t="shared" si="25"/>
        <v/>
      </c>
      <c r="P379" s="102"/>
      <c r="Q379" s="24" t="str">
        <f>IF(P379="","",IF(T379="X","",P379))</f>
        <v/>
      </c>
      <c r="R379" s="18" t="str">
        <f>IF(P379="","",VLOOKUP(P379,Données!$A$2:$B$16,2,FALSE))</f>
        <v/>
      </c>
      <c r="S379" s="24" t="str">
        <f ca="1">IF(T379="X","",IF(V379=1,"",IF(J379&gt;TODAY(),1,"")))</f>
        <v/>
      </c>
      <c r="T379" s="105"/>
      <c r="U379" s="18" t="str">
        <f ca="1">IF(T379="X","",IF(J379="","",IF(V379=1,"",IF(TODAY()&gt;=J379,1,""))))</f>
        <v/>
      </c>
      <c r="V379" s="31" t="str">
        <f t="shared" si="26"/>
        <v/>
      </c>
      <c r="W379" s="34" t="str">
        <f>IF(P379="","",VLOOKUP(P379,Données!$A$2:$C$16,3,FALSE))</f>
        <v/>
      </c>
      <c r="X379" s="19" t="str">
        <f>IF(N379="","",IF(P379="","",IF(W379="","",W379*N379)))</f>
        <v/>
      </c>
      <c r="Y379" s="108"/>
      <c r="Z379" s="62" t="str">
        <f t="shared" si="27"/>
        <v/>
      </c>
      <c r="AA379" s="26" t="str">
        <f t="shared" si="28"/>
        <v/>
      </c>
      <c r="AB379" s="105"/>
      <c r="AC379" s="111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9"/>
      <c r="AU379" s="39"/>
      <c r="AV379" s="39"/>
      <c r="AW379" s="39"/>
      <c r="AX379" s="39"/>
      <c r="AY379" s="39"/>
      <c r="AZ379" s="39"/>
      <c r="BA379" s="39"/>
      <c r="BB379" s="39"/>
      <c r="BC379" s="39"/>
      <c r="BD379" s="39"/>
      <c r="BE379" s="39"/>
      <c r="BF379" s="39"/>
      <c r="BG379" s="39"/>
      <c r="BH379" s="39"/>
      <c r="BI379" s="39"/>
      <c r="BJ379" s="39"/>
      <c r="BK379" s="39"/>
      <c r="BL379" s="39"/>
      <c r="BM379" s="39"/>
      <c r="BN379" s="39"/>
      <c r="BO379" s="39"/>
      <c r="BP379" s="39"/>
    </row>
    <row r="380" spans="1:68" x14ac:dyDescent="0.25">
      <c r="A380" s="28" t="str">
        <f t="shared" si="29"/>
        <v/>
      </c>
      <c r="B380" s="91"/>
      <c r="C380" s="92"/>
      <c r="D380" s="93"/>
      <c r="E380" s="92"/>
      <c r="F380" s="113"/>
      <c r="G380" s="121"/>
      <c r="H380" s="126"/>
      <c r="I380" s="129"/>
      <c r="J380" s="94"/>
      <c r="K380" s="95"/>
      <c r="L380" s="17" t="str">
        <f>IF(T380="X","",IF(J380="","",IF(V380=1,"",J380)))</f>
        <v/>
      </c>
      <c r="M380" s="17" t="str">
        <f>IF(T380="X","",IF(K380="","",IF(V380=1,"",K380)))</f>
        <v/>
      </c>
      <c r="N380" s="18" t="str">
        <f>IF(V380=1,"",IF(J380="","",IF(K380="","",K380-J380)))</f>
        <v/>
      </c>
      <c r="O380" s="31" t="str">
        <f t="shared" si="25"/>
        <v/>
      </c>
      <c r="P380" s="102"/>
      <c r="Q380" s="24" t="str">
        <f>IF(P380="","",IF(T380="X","",P380))</f>
        <v/>
      </c>
      <c r="R380" s="18" t="str">
        <f>IF(P380="","",VLOOKUP(P380,Données!$A$2:$B$16,2,FALSE))</f>
        <v/>
      </c>
      <c r="S380" s="24" t="str">
        <f ca="1">IF(T380="X","",IF(V380=1,"",IF(J380&gt;TODAY(),1,"")))</f>
        <v/>
      </c>
      <c r="T380" s="105"/>
      <c r="U380" s="18" t="str">
        <f ca="1">IF(T380="X","",IF(J380="","",IF(V380=1,"",IF(TODAY()&gt;=J380,1,""))))</f>
        <v/>
      </c>
      <c r="V380" s="31" t="str">
        <f t="shared" si="26"/>
        <v/>
      </c>
      <c r="W380" s="34" t="str">
        <f>IF(P380="","",VLOOKUP(P380,Données!$A$2:$C$16,3,FALSE))</f>
        <v/>
      </c>
      <c r="X380" s="19" t="str">
        <f>IF(N380="","",IF(P380="","",IF(W380="","",W380*N380)))</f>
        <v/>
      </c>
      <c r="Y380" s="108"/>
      <c r="Z380" s="62" t="str">
        <f t="shared" si="27"/>
        <v/>
      </c>
      <c r="AA380" s="26" t="str">
        <f t="shared" si="28"/>
        <v/>
      </c>
      <c r="AB380" s="105"/>
      <c r="AC380" s="111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9"/>
      <c r="AU380" s="39"/>
      <c r="AV380" s="39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9"/>
      <c r="BJ380" s="39"/>
      <c r="BK380" s="39"/>
      <c r="BL380" s="39"/>
      <c r="BM380" s="39"/>
      <c r="BN380" s="39"/>
      <c r="BO380" s="39"/>
      <c r="BP380" s="39"/>
    </row>
    <row r="381" spans="1:68" x14ac:dyDescent="0.25">
      <c r="A381" s="28" t="str">
        <f t="shared" si="29"/>
        <v/>
      </c>
      <c r="B381" s="91"/>
      <c r="C381" s="92"/>
      <c r="D381" s="93"/>
      <c r="E381" s="92"/>
      <c r="F381" s="113"/>
      <c r="G381" s="121"/>
      <c r="H381" s="126"/>
      <c r="I381" s="129"/>
      <c r="J381" s="94"/>
      <c r="K381" s="95"/>
      <c r="L381" s="17" t="str">
        <f>IF(T381="X","",IF(J381="","",IF(V381=1,"",J381)))</f>
        <v/>
      </c>
      <c r="M381" s="17" t="str">
        <f>IF(T381="X","",IF(K381="","",IF(V381=1,"",K381)))</f>
        <v/>
      </c>
      <c r="N381" s="18" t="str">
        <f>IF(V381=1,"",IF(J381="","",IF(K381="","",K381-J381)))</f>
        <v/>
      </c>
      <c r="O381" s="31" t="str">
        <f t="shared" si="25"/>
        <v/>
      </c>
      <c r="P381" s="102"/>
      <c r="Q381" s="24" t="str">
        <f>IF(P381="","",IF(T381="X","",P381))</f>
        <v/>
      </c>
      <c r="R381" s="18" t="str">
        <f>IF(P381="","",VLOOKUP(P381,Données!$A$2:$B$16,2,FALSE))</f>
        <v/>
      </c>
      <c r="S381" s="24" t="str">
        <f ca="1">IF(T381="X","",IF(V381=1,"",IF(J381&gt;TODAY(),1,"")))</f>
        <v/>
      </c>
      <c r="T381" s="105"/>
      <c r="U381" s="18" t="str">
        <f ca="1">IF(T381="X","",IF(J381="","",IF(V381=1,"",IF(TODAY()&gt;=J381,1,""))))</f>
        <v/>
      </c>
      <c r="V381" s="31" t="str">
        <f t="shared" si="26"/>
        <v/>
      </c>
      <c r="W381" s="34" t="str">
        <f>IF(P381="","",VLOOKUP(P381,Données!$A$2:$C$16,3,FALSE))</f>
        <v/>
      </c>
      <c r="X381" s="19" t="str">
        <f>IF(N381="","",IF(P381="","",IF(W381="","",W381*N381)))</f>
        <v/>
      </c>
      <c r="Y381" s="108"/>
      <c r="Z381" s="62" t="str">
        <f t="shared" si="27"/>
        <v/>
      </c>
      <c r="AA381" s="26" t="str">
        <f t="shared" si="28"/>
        <v/>
      </c>
      <c r="AB381" s="105"/>
      <c r="AC381" s="111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9"/>
      <c r="AU381" s="39"/>
      <c r="AV381" s="39"/>
      <c r="AW381" s="39"/>
      <c r="AX381" s="39"/>
      <c r="AY381" s="39"/>
      <c r="AZ381" s="39"/>
      <c r="BA381" s="39"/>
      <c r="BB381" s="39"/>
      <c r="BC381" s="39"/>
      <c r="BD381" s="39"/>
      <c r="BE381" s="39"/>
      <c r="BF381" s="39"/>
      <c r="BG381" s="39"/>
      <c r="BH381" s="39"/>
      <c r="BI381" s="39"/>
      <c r="BJ381" s="39"/>
      <c r="BK381" s="39"/>
      <c r="BL381" s="39"/>
      <c r="BM381" s="39"/>
      <c r="BN381" s="39"/>
      <c r="BO381" s="39"/>
      <c r="BP381" s="39"/>
    </row>
    <row r="382" spans="1:68" x14ac:dyDescent="0.25">
      <c r="A382" s="28" t="str">
        <f t="shared" si="29"/>
        <v/>
      </c>
      <c r="B382" s="91"/>
      <c r="C382" s="92"/>
      <c r="D382" s="93"/>
      <c r="E382" s="92"/>
      <c r="F382" s="113"/>
      <c r="G382" s="121"/>
      <c r="H382" s="126"/>
      <c r="I382" s="129"/>
      <c r="J382" s="94"/>
      <c r="K382" s="95"/>
      <c r="L382" s="17" t="str">
        <f>IF(T382="X","",IF(J382="","",IF(V382=1,"",J382)))</f>
        <v/>
      </c>
      <c r="M382" s="17" t="str">
        <f>IF(T382="X","",IF(K382="","",IF(V382=1,"",K382)))</f>
        <v/>
      </c>
      <c r="N382" s="18" t="str">
        <f>IF(V382=1,"",IF(J382="","",IF(K382="","",K382-J382)))</f>
        <v/>
      </c>
      <c r="O382" s="31" t="str">
        <f t="shared" si="25"/>
        <v/>
      </c>
      <c r="P382" s="102"/>
      <c r="Q382" s="24" t="str">
        <f>IF(P382="","",IF(T382="X","",P382))</f>
        <v/>
      </c>
      <c r="R382" s="18" t="str">
        <f>IF(P382="","",VLOOKUP(P382,Données!$A$2:$B$16,2,FALSE))</f>
        <v/>
      </c>
      <c r="S382" s="24" t="str">
        <f ca="1">IF(T382="X","",IF(V382=1,"",IF(J382&gt;TODAY(),1,"")))</f>
        <v/>
      </c>
      <c r="T382" s="105"/>
      <c r="U382" s="18" t="str">
        <f ca="1">IF(T382="X","",IF(J382="","",IF(V382=1,"",IF(TODAY()&gt;=J382,1,""))))</f>
        <v/>
      </c>
      <c r="V382" s="31" t="str">
        <f t="shared" si="26"/>
        <v/>
      </c>
      <c r="W382" s="34" t="str">
        <f>IF(P382="","",VLOOKUP(P382,Données!$A$2:$C$16,3,FALSE))</f>
        <v/>
      </c>
      <c r="X382" s="19" t="str">
        <f>IF(N382="","",IF(P382="","",IF(W382="","",W382*N382)))</f>
        <v/>
      </c>
      <c r="Y382" s="108"/>
      <c r="Z382" s="62" t="str">
        <f t="shared" si="27"/>
        <v/>
      </c>
      <c r="AA382" s="26" t="str">
        <f t="shared" si="28"/>
        <v/>
      </c>
      <c r="AB382" s="105"/>
      <c r="AC382" s="111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9"/>
      <c r="BC382" s="39"/>
      <c r="BD382" s="39"/>
      <c r="BE382" s="39"/>
      <c r="BF382" s="39"/>
      <c r="BG382" s="39"/>
      <c r="BH382" s="39"/>
      <c r="BI382" s="39"/>
      <c r="BJ382" s="39"/>
      <c r="BK382" s="39"/>
      <c r="BL382" s="39"/>
      <c r="BM382" s="39"/>
      <c r="BN382" s="39"/>
      <c r="BO382" s="39"/>
      <c r="BP382" s="39"/>
    </row>
    <row r="383" spans="1:68" x14ac:dyDescent="0.25">
      <c r="A383" s="28" t="str">
        <f t="shared" si="29"/>
        <v/>
      </c>
      <c r="B383" s="91"/>
      <c r="C383" s="92"/>
      <c r="D383" s="93"/>
      <c r="E383" s="92"/>
      <c r="F383" s="113"/>
      <c r="G383" s="121"/>
      <c r="H383" s="126"/>
      <c r="I383" s="129"/>
      <c r="J383" s="94"/>
      <c r="K383" s="95"/>
      <c r="L383" s="17" t="str">
        <f>IF(T383="X","",IF(J383="","",IF(V383=1,"",J383)))</f>
        <v/>
      </c>
      <c r="M383" s="17" t="str">
        <f>IF(T383="X","",IF(K383="","",IF(V383=1,"",K383)))</f>
        <v/>
      </c>
      <c r="N383" s="18" t="str">
        <f>IF(V383=1,"",IF(J383="","",IF(K383="","",K383-J383)))</f>
        <v/>
      </c>
      <c r="O383" s="31" t="str">
        <f t="shared" si="25"/>
        <v/>
      </c>
      <c r="P383" s="102"/>
      <c r="Q383" s="24" t="str">
        <f>IF(P383="","",IF(T383="X","",P383))</f>
        <v/>
      </c>
      <c r="R383" s="18" t="str">
        <f>IF(P383="","",VLOOKUP(P383,Données!$A$2:$B$16,2,FALSE))</f>
        <v/>
      </c>
      <c r="S383" s="24" t="str">
        <f ca="1">IF(T383="X","",IF(V383=1,"",IF(J383&gt;TODAY(),1,"")))</f>
        <v/>
      </c>
      <c r="T383" s="105"/>
      <c r="U383" s="18" t="str">
        <f ca="1">IF(T383="X","",IF(J383="","",IF(V383=1,"",IF(TODAY()&gt;=J383,1,""))))</f>
        <v/>
      </c>
      <c r="V383" s="31" t="str">
        <f t="shared" si="26"/>
        <v/>
      </c>
      <c r="W383" s="34" t="str">
        <f>IF(P383="","",VLOOKUP(P383,Données!$A$2:$C$16,3,FALSE))</f>
        <v/>
      </c>
      <c r="X383" s="19" t="str">
        <f>IF(N383="","",IF(P383="","",IF(W383="","",W383*N383)))</f>
        <v/>
      </c>
      <c r="Y383" s="108"/>
      <c r="Z383" s="62" t="str">
        <f t="shared" si="27"/>
        <v/>
      </c>
      <c r="AA383" s="26" t="str">
        <f t="shared" si="28"/>
        <v/>
      </c>
      <c r="AB383" s="105"/>
      <c r="AC383" s="111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9"/>
      <c r="BC383" s="39"/>
      <c r="BD383" s="39"/>
      <c r="BE383" s="39"/>
      <c r="BF383" s="39"/>
      <c r="BG383" s="39"/>
      <c r="BH383" s="39"/>
      <c r="BI383" s="39"/>
      <c r="BJ383" s="39"/>
      <c r="BK383" s="39"/>
      <c r="BL383" s="39"/>
      <c r="BM383" s="39"/>
      <c r="BN383" s="39"/>
      <c r="BO383" s="39"/>
      <c r="BP383" s="39"/>
    </row>
    <row r="384" spans="1:68" x14ac:dyDescent="0.25">
      <c r="A384" s="28" t="str">
        <f t="shared" si="29"/>
        <v/>
      </c>
      <c r="B384" s="91"/>
      <c r="C384" s="92"/>
      <c r="D384" s="93"/>
      <c r="E384" s="92"/>
      <c r="F384" s="113"/>
      <c r="G384" s="121"/>
      <c r="H384" s="126"/>
      <c r="I384" s="129"/>
      <c r="J384" s="94"/>
      <c r="K384" s="95"/>
      <c r="L384" s="17" t="str">
        <f>IF(T384="X","",IF(J384="","",IF(V384=1,"",J384)))</f>
        <v/>
      </c>
      <c r="M384" s="17" t="str">
        <f>IF(T384="X","",IF(K384="","",IF(V384=1,"",K384)))</f>
        <v/>
      </c>
      <c r="N384" s="18" t="str">
        <f>IF(V384=1,"",IF(J384="","",IF(K384="","",K384-J384)))</f>
        <v/>
      </c>
      <c r="O384" s="31" t="str">
        <f t="shared" si="25"/>
        <v/>
      </c>
      <c r="P384" s="102"/>
      <c r="Q384" s="24" t="str">
        <f>IF(P384="","",IF(T384="X","",P384))</f>
        <v/>
      </c>
      <c r="R384" s="18" t="str">
        <f>IF(P384="","",VLOOKUP(P384,Données!$A$2:$B$16,2,FALSE))</f>
        <v/>
      </c>
      <c r="S384" s="24" t="str">
        <f ca="1">IF(T384="X","",IF(V384=1,"",IF(J384&gt;TODAY(),1,"")))</f>
        <v/>
      </c>
      <c r="T384" s="105"/>
      <c r="U384" s="18" t="str">
        <f ca="1">IF(T384="X","",IF(J384="","",IF(V384=1,"",IF(TODAY()&gt;=J384,1,""))))</f>
        <v/>
      </c>
      <c r="V384" s="31" t="str">
        <f t="shared" si="26"/>
        <v/>
      </c>
      <c r="W384" s="34" t="str">
        <f>IF(P384="","",VLOOKUP(P384,Données!$A$2:$C$16,3,FALSE))</f>
        <v/>
      </c>
      <c r="X384" s="19" t="str">
        <f>IF(N384="","",IF(P384="","",IF(W384="","",W384*N384)))</f>
        <v/>
      </c>
      <c r="Y384" s="108"/>
      <c r="Z384" s="62" t="str">
        <f t="shared" si="27"/>
        <v/>
      </c>
      <c r="AA384" s="26" t="str">
        <f t="shared" si="28"/>
        <v/>
      </c>
      <c r="AB384" s="105"/>
      <c r="AC384" s="111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9"/>
      <c r="AU384" s="39"/>
      <c r="AV384" s="39"/>
      <c r="AW384" s="39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9"/>
      <c r="BJ384" s="39"/>
      <c r="BK384" s="39"/>
      <c r="BL384" s="39"/>
      <c r="BM384" s="39"/>
      <c r="BN384" s="39"/>
      <c r="BO384" s="39"/>
      <c r="BP384" s="39"/>
    </row>
    <row r="385" spans="1:68" x14ac:dyDescent="0.25">
      <c r="A385" s="28" t="str">
        <f t="shared" si="29"/>
        <v/>
      </c>
      <c r="B385" s="91"/>
      <c r="C385" s="92"/>
      <c r="D385" s="93"/>
      <c r="E385" s="92"/>
      <c r="F385" s="113"/>
      <c r="G385" s="121"/>
      <c r="H385" s="126"/>
      <c r="I385" s="129"/>
      <c r="J385" s="94"/>
      <c r="K385" s="95"/>
      <c r="L385" s="17" t="str">
        <f>IF(T385="X","",IF(J385="","",IF(V385=1,"",J385)))</f>
        <v/>
      </c>
      <c r="M385" s="17" t="str">
        <f>IF(T385="X","",IF(K385="","",IF(V385=1,"",K385)))</f>
        <v/>
      </c>
      <c r="N385" s="18" t="str">
        <f>IF(V385=1,"",IF(J385="","",IF(K385="","",K385-J385)))</f>
        <v/>
      </c>
      <c r="O385" s="31" t="str">
        <f t="shared" si="25"/>
        <v/>
      </c>
      <c r="P385" s="102"/>
      <c r="Q385" s="24" t="str">
        <f>IF(P385="","",IF(T385="X","",P385))</f>
        <v/>
      </c>
      <c r="R385" s="18" t="str">
        <f>IF(P385="","",VLOOKUP(P385,Données!$A$2:$B$16,2,FALSE))</f>
        <v/>
      </c>
      <c r="S385" s="24" t="str">
        <f ca="1">IF(T385="X","",IF(V385=1,"",IF(J385&gt;TODAY(),1,"")))</f>
        <v/>
      </c>
      <c r="T385" s="105"/>
      <c r="U385" s="18" t="str">
        <f ca="1">IF(T385="X","",IF(J385="","",IF(V385=1,"",IF(TODAY()&gt;=J385,1,""))))</f>
        <v/>
      </c>
      <c r="V385" s="31" t="str">
        <f t="shared" si="26"/>
        <v/>
      </c>
      <c r="W385" s="34" t="str">
        <f>IF(P385="","",VLOOKUP(P385,Données!$A$2:$C$16,3,FALSE))</f>
        <v/>
      </c>
      <c r="X385" s="19" t="str">
        <f>IF(N385="","",IF(P385="","",IF(W385="","",W385*N385)))</f>
        <v/>
      </c>
      <c r="Y385" s="108"/>
      <c r="Z385" s="62" t="str">
        <f t="shared" si="27"/>
        <v/>
      </c>
      <c r="AA385" s="26" t="str">
        <f t="shared" si="28"/>
        <v/>
      </c>
      <c r="AB385" s="105"/>
      <c r="AC385" s="111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9"/>
      <c r="AU385" s="39"/>
      <c r="AV385" s="39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9"/>
      <c r="BJ385" s="39"/>
      <c r="BK385" s="39"/>
      <c r="BL385" s="39"/>
      <c r="BM385" s="39"/>
      <c r="BN385" s="39"/>
      <c r="BO385" s="39"/>
      <c r="BP385" s="39"/>
    </row>
    <row r="386" spans="1:68" x14ac:dyDescent="0.25">
      <c r="A386" s="28" t="str">
        <f t="shared" si="29"/>
        <v/>
      </c>
      <c r="B386" s="91"/>
      <c r="C386" s="92"/>
      <c r="D386" s="93"/>
      <c r="E386" s="92"/>
      <c r="F386" s="113"/>
      <c r="G386" s="121"/>
      <c r="H386" s="126"/>
      <c r="I386" s="129"/>
      <c r="J386" s="94"/>
      <c r="K386" s="95"/>
      <c r="L386" s="17" t="str">
        <f>IF(T386="X","",IF(J386="","",IF(V386=1,"",J386)))</f>
        <v/>
      </c>
      <c r="M386" s="17" t="str">
        <f>IF(T386="X","",IF(K386="","",IF(V386=1,"",K386)))</f>
        <v/>
      </c>
      <c r="N386" s="18" t="str">
        <f>IF(V386=1,"",IF(J386="","",IF(K386="","",K386-J386)))</f>
        <v/>
      </c>
      <c r="O386" s="31" t="str">
        <f t="shared" si="25"/>
        <v/>
      </c>
      <c r="P386" s="102"/>
      <c r="Q386" s="24" t="str">
        <f>IF(P386="","",IF(T386="X","",P386))</f>
        <v/>
      </c>
      <c r="R386" s="18" t="str">
        <f>IF(P386="","",VLOOKUP(P386,Données!$A$2:$B$16,2,FALSE))</f>
        <v/>
      </c>
      <c r="S386" s="24" t="str">
        <f ca="1">IF(T386="X","",IF(V386=1,"",IF(J386&gt;TODAY(),1,"")))</f>
        <v/>
      </c>
      <c r="T386" s="105"/>
      <c r="U386" s="18" t="str">
        <f ca="1">IF(T386="X","",IF(J386="","",IF(V386=1,"",IF(TODAY()&gt;=J386,1,""))))</f>
        <v/>
      </c>
      <c r="V386" s="31" t="str">
        <f t="shared" si="26"/>
        <v/>
      </c>
      <c r="W386" s="34" t="str">
        <f>IF(P386="","",VLOOKUP(P386,Données!$A$2:$C$16,3,FALSE))</f>
        <v/>
      </c>
      <c r="X386" s="19" t="str">
        <f>IF(N386="","",IF(P386="","",IF(W386="","",W386*N386)))</f>
        <v/>
      </c>
      <c r="Y386" s="108"/>
      <c r="Z386" s="62" t="str">
        <f t="shared" si="27"/>
        <v/>
      </c>
      <c r="AA386" s="26" t="str">
        <f t="shared" si="28"/>
        <v/>
      </c>
      <c r="AB386" s="105"/>
      <c r="AC386" s="111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9"/>
      <c r="AU386" s="39"/>
      <c r="AV386" s="39"/>
      <c r="AW386" s="39"/>
      <c r="AX386" s="39"/>
      <c r="AY386" s="39"/>
      <c r="AZ386" s="39"/>
      <c r="BA386" s="39"/>
      <c r="BB386" s="39"/>
      <c r="BC386" s="39"/>
      <c r="BD386" s="39"/>
      <c r="BE386" s="39"/>
      <c r="BF386" s="39"/>
      <c r="BG386" s="39"/>
      <c r="BH386" s="39"/>
      <c r="BI386" s="39"/>
      <c r="BJ386" s="39"/>
      <c r="BK386" s="39"/>
      <c r="BL386" s="39"/>
      <c r="BM386" s="39"/>
      <c r="BN386" s="39"/>
      <c r="BO386" s="39"/>
      <c r="BP386" s="39"/>
    </row>
    <row r="387" spans="1:68" x14ac:dyDescent="0.25">
      <c r="A387" s="28" t="str">
        <f t="shared" si="29"/>
        <v/>
      </c>
      <c r="B387" s="91"/>
      <c r="C387" s="92"/>
      <c r="D387" s="93"/>
      <c r="E387" s="92"/>
      <c r="F387" s="113"/>
      <c r="G387" s="121"/>
      <c r="H387" s="126"/>
      <c r="I387" s="129"/>
      <c r="J387" s="94"/>
      <c r="K387" s="95"/>
      <c r="L387" s="17" t="str">
        <f>IF(T387="X","",IF(J387="","",IF(V387=1,"",J387)))</f>
        <v/>
      </c>
      <c r="M387" s="17" t="str">
        <f>IF(T387="X","",IF(K387="","",IF(V387=1,"",K387)))</f>
        <v/>
      </c>
      <c r="N387" s="18" t="str">
        <f>IF(V387=1,"",IF(J387="","",IF(K387="","",K387-J387)))</f>
        <v/>
      </c>
      <c r="O387" s="31" t="str">
        <f t="shared" si="25"/>
        <v/>
      </c>
      <c r="P387" s="102"/>
      <c r="Q387" s="24" t="str">
        <f>IF(P387="","",IF(T387="X","",P387))</f>
        <v/>
      </c>
      <c r="R387" s="18" t="str">
        <f>IF(P387="","",VLOOKUP(P387,Données!$A$2:$B$16,2,FALSE))</f>
        <v/>
      </c>
      <c r="S387" s="24" t="str">
        <f ca="1">IF(T387="X","",IF(V387=1,"",IF(J387&gt;TODAY(),1,"")))</f>
        <v/>
      </c>
      <c r="T387" s="105"/>
      <c r="U387" s="18" t="str">
        <f ca="1">IF(T387="X","",IF(J387="","",IF(V387=1,"",IF(TODAY()&gt;=J387,1,""))))</f>
        <v/>
      </c>
      <c r="V387" s="31" t="str">
        <f t="shared" si="26"/>
        <v/>
      </c>
      <c r="W387" s="34" t="str">
        <f>IF(P387="","",VLOOKUP(P387,Données!$A$2:$C$16,3,FALSE))</f>
        <v/>
      </c>
      <c r="X387" s="19" t="str">
        <f>IF(N387="","",IF(P387="","",IF(W387="","",W387*N387)))</f>
        <v/>
      </c>
      <c r="Y387" s="108"/>
      <c r="Z387" s="62" t="str">
        <f t="shared" si="27"/>
        <v/>
      </c>
      <c r="AA387" s="26" t="str">
        <f t="shared" si="28"/>
        <v/>
      </c>
      <c r="AB387" s="105"/>
      <c r="AC387" s="111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9"/>
      <c r="AU387" s="39"/>
      <c r="AV387" s="39"/>
      <c r="AW387" s="39"/>
      <c r="AX387" s="39"/>
      <c r="AY387" s="39"/>
      <c r="AZ387" s="39"/>
      <c r="BA387" s="39"/>
      <c r="BB387" s="39"/>
      <c r="BC387" s="39"/>
      <c r="BD387" s="39"/>
      <c r="BE387" s="39"/>
      <c r="BF387" s="39"/>
      <c r="BG387" s="39"/>
      <c r="BH387" s="39"/>
      <c r="BI387" s="39"/>
      <c r="BJ387" s="39"/>
      <c r="BK387" s="39"/>
      <c r="BL387" s="39"/>
      <c r="BM387" s="39"/>
      <c r="BN387" s="39"/>
      <c r="BO387" s="39"/>
      <c r="BP387" s="39"/>
    </row>
    <row r="388" spans="1:68" x14ac:dyDescent="0.25">
      <c r="A388" s="28" t="str">
        <f t="shared" si="29"/>
        <v/>
      </c>
      <c r="B388" s="91"/>
      <c r="C388" s="92"/>
      <c r="D388" s="93"/>
      <c r="E388" s="92"/>
      <c r="F388" s="113"/>
      <c r="G388" s="121"/>
      <c r="H388" s="126"/>
      <c r="I388" s="129"/>
      <c r="J388" s="94"/>
      <c r="K388" s="95"/>
      <c r="L388" s="17" t="str">
        <f>IF(T388="X","",IF(J388="","",IF(V388=1,"",J388)))</f>
        <v/>
      </c>
      <c r="M388" s="17" t="str">
        <f>IF(T388="X","",IF(K388="","",IF(V388=1,"",K388)))</f>
        <v/>
      </c>
      <c r="N388" s="18" t="str">
        <f>IF(V388=1,"",IF(J388="","",IF(K388="","",K388-J388)))</f>
        <v/>
      </c>
      <c r="O388" s="31" t="str">
        <f t="shared" ref="O388:O451" si="30">IF(J388="","",IF(K388="","",K388-J388))</f>
        <v/>
      </c>
      <c r="P388" s="102"/>
      <c r="Q388" s="24" t="str">
        <f>IF(P388="","",IF(T388="X","",P388))</f>
        <v/>
      </c>
      <c r="R388" s="18" t="str">
        <f>IF(P388="","",VLOOKUP(P388,Données!$A$2:$B$16,2,FALSE))</f>
        <v/>
      </c>
      <c r="S388" s="24" t="str">
        <f ca="1">IF(T388="X","",IF(V388=1,"",IF(J388&gt;TODAY(),1,"")))</f>
        <v/>
      </c>
      <c r="T388" s="105"/>
      <c r="U388" s="18" t="str">
        <f ca="1">IF(T388="X","",IF(J388="","",IF(V388=1,"",IF(TODAY()&gt;=J388,1,""))))</f>
        <v/>
      </c>
      <c r="V388" s="31" t="str">
        <f t="shared" ref="V388:V451" si="31">IF(T388="X","",IF(AC388="","",IF(AC388&gt;0,1)))</f>
        <v/>
      </c>
      <c r="W388" s="34" t="str">
        <f>IF(P388="","",VLOOKUP(P388,Données!$A$2:$C$16,3,FALSE))</f>
        <v/>
      </c>
      <c r="X388" s="19" t="str">
        <f>IF(N388="","",IF(P388="","",IF(W388="","",W388*N388)))</f>
        <v/>
      </c>
      <c r="Y388" s="108"/>
      <c r="Z388" s="62" t="str">
        <f t="shared" ref="Z388:Z451" si="32">IF(X388="","",X388-Y388)</f>
        <v/>
      </c>
      <c r="AA388" s="26" t="str">
        <f t="shared" ref="AA388:AA451" si="33">IF(AB388="","","P")</f>
        <v/>
      </c>
      <c r="AB388" s="105"/>
      <c r="AC388" s="111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9"/>
      <c r="AU388" s="39"/>
      <c r="AV388" s="39"/>
      <c r="AW388" s="39"/>
      <c r="AX388" s="39"/>
      <c r="AY388" s="39"/>
      <c r="AZ388" s="39"/>
      <c r="BA388" s="39"/>
      <c r="BB388" s="39"/>
      <c r="BC388" s="39"/>
      <c r="BD388" s="39"/>
      <c r="BE388" s="39"/>
      <c r="BF388" s="39"/>
      <c r="BG388" s="39"/>
      <c r="BH388" s="39"/>
      <c r="BI388" s="39"/>
      <c r="BJ388" s="39"/>
      <c r="BK388" s="39"/>
      <c r="BL388" s="39"/>
      <c r="BM388" s="39"/>
      <c r="BN388" s="39"/>
      <c r="BO388" s="39"/>
      <c r="BP388" s="39"/>
    </row>
    <row r="389" spans="1:68" x14ac:dyDescent="0.25">
      <c r="A389" s="28" t="str">
        <f t="shared" ref="A389:A452" si="34">IF(B389="","",A388+1)</f>
        <v/>
      </c>
      <c r="B389" s="91"/>
      <c r="C389" s="92"/>
      <c r="D389" s="93"/>
      <c r="E389" s="92"/>
      <c r="F389" s="113"/>
      <c r="G389" s="121"/>
      <c r="H389" s="126"/>
      <c r="I389" s="129"/>
      <c r="J389" s="94"/>
      <c r="K389" s="95"/>
      <c r="L389" s="17" t="str">
        <f>IF(T389="X","",IF(J389="","",IF(V389=1,"",J389)))</f>
        <v/>
      </c>
      <c r="M389" s="17" t="str">
        <f>IF(T389="X","",IF(K389="","",IF(V389=1,"",K389)))</f>
        <v/>
      </c>
      <c r="N389" s="18" t="str">
        <f>IF(V389=1,"",IF(J389="","",IF(K389="","",K389-J389)))</f>
        <v/>
      </c>
      <c r="O389" s="31" t="str">
        <f t="shared" si="30"/>
        <v/>
      </c>
      <c r="P389" s="102"/>
      <c r="Q389" s="24" t="str">
        <f>IF(P389="","",IF(T389="X","",P389))</f>
        <v/>
      </c>
      <c r="R389" s="18" t="str">
        <f>IF(P389="","",VLOOKUP(P389,Données!$A$2:$B$16,2,FALSE))</f>
        <v/>
      </c>
      <c r="S389" s="24" t="str">
        <f ca="1">IF(T389="X","",IF(V389=1,"",IF(J389&gt;TODAY(),1,"")))</f>
        <v/>
      </c>
      <c r="T389" s="105"/>
      <c r="U389" s="18" t="str">
        <f ca="1">IF(T389="X","",IF(J389="","",IF(V389=1,"",IF(TODAY()&gt;=J389,1,""))))</f>
        <v/>
      </c>
      <c r="V389" s="31" t="str">
        <f t="shared" si="31"/>
        <v/>
      </c>
      <c r="W389" s="34" t="str">
        <f>IF(P389="","",VLOOKUP(P389,Données!$A$2:$C$16,3,FALSE))</f>
        <v/>
      </c>
      <c r="X389" s="19" t="str">
        <f>IF(N389="","",IF(P389="","",IF(W389="","",W389*N389)))</f>
        <v/>
      </c>
      <c r="Y389" s="108"/>
      <c r="Z389" s="62" t="str">
        <f t="shared" si="32"/>
        <v/>
      </c>
      <c r="AA389" s="26" t="str">
        <f t="shared" si="33"/>
        <v/>
      </c>
      <c r="AB389" s="105"/>
      <c r="AC389" s="111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9"/>
      <c r="AU389" s="39"/>
      <c r="AV389" s="39"/>
      <c r="AW389" s="39"/>
      <c r="AX389" s="39"/>
      <c r="AY389" s="39"/>
      <c r="AZ389" s="39"/>
      <c r="BA389" s="39"/>
      <c r="BB389" s="39"/>
      <c r="BC389" s="39"/>
      <c r="BD389" s="39"/>
      <c r="BE389" s="39"/>
      <c r="BF389" s="39"/>
      <c r="BG389" s="39"/>
      <c r="BH389" s="39"/>
      <c r="BI389" s="39"/>
      <c r="BJ389" s="39"/>
      <c r="BK389" s="39"/>
      <c r="BL389" s="39"/>
      <c r="BM389" s="39"/>
      <c r="BN389" s="39"/>
      <c r="BO389" s="39"/>
      <c r="BP389" s="39"/>
    </row>
    <row r="390" spans="1:68" x14ac:dyDescent="0.25">
      <c r="A390" s="28" t="str">
        <f t="shared" si="34"/>
        <v/>
      </c>
      <c r="B390" s="91"/>
      <c r="C390" s="92"/>
      <c r="D390" s="93"/>
      <c r="E390" s="92"/>
      <c r="F390" s="113"/>
      <c r="G390" s="121"/>
      <c r="H390" s="126"/>
      <c r="I390" s="129"/>
      <c r="J390" s="94"/>
      <c r="K390" s="95"/>
      <c r="L390" s="17" t="str">
        <f>IF(T390="X","",IF(J390="","",IF(V390=1,"",J390)))</f>
        <v/>
      </c>
      <c r="M390" s="17" t="str">
        <f>IF(T390="X","",IF(K390="","",IF(V390=1,"",K390)))</f>
        <v/>
      </c>
      <c r="N390" s="18" t="str">
        <f>IF(V390=1,"",IF(J390="","",IF(K390="","",K390-J390)))</f>
        <v/>
      </c>
      <c r="O390" s="31" t="str">
        <f t="shared" si="30"/>
        <v/>
      </c>
      <c r="P390" s="102"/>
      <c r="Q390" s="24" t="str">
        <f>IF(P390="","",IF(T390="X","",P390))</f>
        <v/>
      </c>
      <c r="R390" s="18" t="str">
        <f>IF(P390="","",VLOOKUP(P390,Données!$A$2:$B$16,2,FALSE))</f>
        <v/>
      </c>
      <c r="S390" s="24" t="str">
        <f ca="1">IF(T390="X","",IF(V390=1,"",IF(J390&gt;TODAY(),1,"")))</f>
        <v/>
      </c>
      <c r="T390" s="105"/>
      <c r="U390" s="18" t="str">
        <f ca="1">IF(T390="X","",IF(J390="","",IF(V390=1,"",IF(TODAY()&gt;=J390,1,""))))</f>
        <v/>
      </c>
      <c r="V390" s="31" t="str">
        <f t="shared" si="31"/>
        <v/>
      </c>
      <c r="W390" s="34" t="str">
        <f>IF(P390="","",VLOOKUP(P390,Données!$A$2:$C$16,3,FALSE))</f>
        <v/>
      </c>
      <c r="X390" s="19" t="str">
        <f>IF(N390="","",IF(P390="","",IF(W390="","",W390*N390)))</f>
        <v/>
      </c>
      <c r="Y390" s="108"/>
      <c r="Z390" s="62" t="str">
        <f t="shared" si="32"/>
        <v/>
      </c>
      <c r="AA390" s="26" t="str">
        <f t="shared" si="33"/>
        <v/>
      </c>
      <c r="AB390" s="105"/>
      <c r="AC390" s="111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9"/>
      <c r="AU390" s="39"/>
      <c r="AV390" s="39"/>
      <c r="AW390" s="39"/>
      <c r="AX390" s="39"/>
      <c r="AY390" s="39"/>
      <c r="AZ390" s="39"/>
      <c r="BA390" s="39"/>
      <c r="BB390" s="39"/>
      <c r="BC390" s="39"/>
      <c r="BD390" s="39"/>
      <c r="BE390" s="39"/>
      <c r="BF390" s="39"/>
      <c r="BG390" s="39"/>
      <c r="BH390" s="39"/>
      <c r="BI390" s="39"/>
      <c r="BJ390" s="39"/>
      <c r="BK390" s="39"/>
      <c r="BL390" s="39"/>
      <c r="BM390" s="39"/>
      <c r="BN390" s="39"/>
      <c r="BO390" s="39"/>
      <c r="BP390" s="39"/>
    </row>
    <row r="391" spans="1:68" x14ac:dyDescent="0.25">
      <c r="A391" s="28" t="str">
        <f t="shared" si="34"/>
        <v/>
      </c>
      <c r="B391" s="91"/>
      <c r="C391" s="92"/>
      <c r="D391" s="93"/>
      <c r="E391" s="92"/>
      <c r="F391" s="113"/>
      <c r="G391" s="121"/>
      <c r="H391" s="126"/>
      <c r="I391" s="129"/>
      <c r="J391" s="94"/>
      <c r="K391" s="95"/>
      <c r="L391" s="17" t="str">
        <f>IF(T391="X","",IF(J391="","",IF(V391=1,"",J391)))</f>
        <v/>
      </c>
      <c r="M391" s="17" t="str">
        <f>IF(T391="X","",IF(K391="","",IF(V391=1,"",K391)))</f>
        <v/>
      </c>
      <c r="N391" s="18" t="str">
        <f>IF(V391=1,"",IF(J391="","",IF(K391="","",K391-J391)))</f>
        <v/>
      </c>
      <c r="O391" s="31" t="str">
        <f t="shared" si="30"/>
        <v/>
      </c>
      <c r="P391" s="102"/>
      <c r="Q391" s="24" t="str">
        <f>IF(P391="","",IF(T391="X","",P391))</f>
        <v/>
      </c>
      <c r="R391" s="18" t="str">
        <f>IF(P391="","",VLOOKUP(P391,Données!$A$2:$B$16,2,FALSE))</f>
        <v/>
      </c>
      <c r="S391" s="24" t="str">
        <f ca="1">IF(T391="X","",IF(V391=1,"",IF(J391&gt;TODAY(),1,"")))</f>
        <v/>
      </c>
      <c r="T391" s="105"/>
      <c r="U391" s="18" t="str">
        <f ca="1">IF(T391="X","",IF(J391="","",IF(V391=1,"",IF(TODAY()&gt;=J391,1,""))))</f>
        <v/>
      </c>
      <c r="V391" s="31" t="str">
        <f t="shared" si="31"/>
        <v/>
      </c>
      <c r="W391" s="34" t="str">
        <f>IF(P391="","",VLOOKUP(P391,Données!$A$2:$C$16,3,FALSE))</f>
        <v/>
      </c>
      <c r="X391" s="19" t="str">
        <f>IF(N391="","",IF(P391="","",IF(W391="","",W391*N391)))</f>
        <v/>
      </c>
      <c r="Y391" s="108"/>
      <c r="Z391" s="62" t="str">
        <f t="shared" si="32"/>
        <v/>
      </c>
      <c r="AA391" s="26" t="str">
        <f t="shared" si="33"/>
        <v/>
      </c>
      <c r="AB391" s="105"/>
      <c r="AC391" s="111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9"/>
      <c r="AU391" s="39"/>
      <c r="AV391" s="39"/>
      <c r="AW391" s="39"/>
      <c r="AX391" s="39"/>
      <c r="AY391" s="39"/>
      <c r="AZ391" s="39"/>
      <c r="BA391" s="39"/>
      <c r="BB391" s="39"/>
      <c r="BC391" s="39"/>
      <c r="BD391" s="39"/>
      <c r="BE391" s="39"/>
      <c r="BF391" s="39"/>
      <c r="BG391" s="39"/>
      <c r="BH391" s="39"/>
      <c r="BI391" s="39"/>
      <c r="BJ391" s="39"/>
      <c r="BK391" s="39"/>
      <c r="BL391" s="39"/>
      <c r="BM391" s="39"/>
      <c r="BN391" s="39"/>
      <c r="BO391" s="39"/>
      <c r="BP391" s="39"/>
    </row>
    <row r="392" spans="1:68" x14ac:dyDescent="0.25">
      <c r="A392" s="28" t="str">
        <f t="shared" si="34"/>
        <v/>
      </c>
      <c r="B392" s="91"/>
      <c r="C392" s="92"/>
      <c r="D392" s="93"/>
      <c r="E392" s="92"/>
      <c r="F392" s="113"/>
      <c r="G392" s="121"/>
      <c r="H392" s="126"/>
      <c r="I392" s="129"/>
      <c r="J392" s="94"/>
      <c r="K392" s="95"/>
      <c r="L392" s="17" t="str">
        <f>IF(T392="X","",IF(J392="","",IF(V392=1,"",J392)))</f>
        <v/>
      </c>
      <c r="M392" s="17" t="str">
        <f>IF(T392="X","",IF(K392="","",IF(V392=1,"",K392)))</f>
        <v/>
      </c>
      <c r="N392" s="18" t="str">
        <f>IF(V392=1,"",IF(J392="","",IF(K392="","",K392-J392)))</f>
        <v/>
      </c>
      <c r="O392" s="31" t="str">
        <f t="shared" si="30"/>
        <v/>
      </c>
      <c r="P392" s="102"/>
      <c r="Q392" s="24" t="str">
        <f>IF(P392="","",IF(T392="X","",P392))</f>
        <v/>
      </c>
      <c r="R392" s="18" t="str">
        <f>IF(P392="","",VLOOKUP(P392,Données!$A$2:$B$16,2,FALSE))</f>
        <v/>
      </c>
      <c r="S392" s="24" t="str">
        <f ca="1">IF(T392="X","",IF(V392=1,"",IF(J392&gt;TODAY(),1,"")))</f>
        <v/>
      </c>
      <c r="T392" s="105"/>
      <c r="U392" s="18" t="str">
        <f ca="1">IF(T392="X","",IF(J392="","",IF(V392=1,"",IF(TODAY()&gt;=J392,1,""))))</f>
        <v/>
      </c>
      <c r="V392" s="31" t="str">
        <f t="shared" si="31"/>
        <v/>
      </c>
      <c r="W392" s="34" t="str">
        <f>IF(P392="","",VLOOKUP(P392,Données!$A$2:$C$16,3,FALSE))</f>
        <v/>
      </c>
      <c r="X392" s="19" t="str">
        <f>IF(N392="","",IF(P392="","",IF(W392="","",W392*N392)))</f>
        <v/>
      </c>
      <c r="Y392" s="108"/>
      <c r="Z392" s="62" t="str">
        <f t="shared" si="32"/>
        <v/>
      </c>
      <c r="AA392" s="26" t="str">
        <f t="shared" si="33"/>
        <v/>
      </c>
      <c r="AB392" s="105"/>
      <c r="AC392" s="111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9"/>
      <c r="AU392" s="39"/>
      <c r="AV392" s="39"/>
      <c r="AW392" s="39"/>
      <c r="AX392" s="39"/>
      <c r="AY392" s="39"/>
      <c r="AZ392" s="39"/>
      <c r="BA392" s="39"/>
      <c r="BB392" s="39"/>
      <c r="BC392" s="39"/>
      <c r="BD392" s="39"/>
      <c r="BE392" s="39"/>
      <c r="BF392" s="39"/>
      <c r="BG392" s="39"/>
      <c r="BH392" s="39"/>
      <c r="BI392" s="39"/>
      <c r="BJ392" s="39"/>
      <c r="BK392" s="39"/>
      <c r="BL392" s="39"/>
      <c r="BM392" s="39"/>
      <c r="BN392" s="39"/>
      <c r="BO392" s="39"/>
      <c r="BP392" s="39"/>
    </row>
    <row r="393" spans="1:68" x14ac:dyDescent="0.25">
      <c r="A393" s="28" t="str">
        <f t="shared" si="34"/>
        <v/>
      </c>
      <c r="B393" s="91"/>
      <c r="C393" s="92"/>
      <c r="D393" s="93"/>
      <c r="E393" s="92"/>
      <c r="F393" s="113"/>
      <c r="G393" s="121"/>
      <c r="H393" s="126"/>
      <c r="I393" s="129"/>
      <c r="J393" s="94"/>
      <c r="K393" s="95"/>
      <c r="L393" s="17" t="str">
        <f>IF(T393="X","",IF(J393="","",IF(V393=1,"",J393)))</f>
        <v/>
      </c>
      <c r="M393" s="17" t="str">
        <f>IF(T393="X","",IF(K393="","",IF(V393=1,"",K393)))</f>
        <v/>
      </c>
      <c r="N393" s="18" t="str">
        <f>IF(V393=1,"",IF(J393="","",IF(K393="","",K393-J393)))</f>
        <v/>
      </c>
      <c r="O393" s="31" t="str">
        <f t="shared" si="30"/>
        <v/>
      </c>
      <c r="P393" s="102"/>
      <c r="Q393" s="24" t="str">
        <f>IF(P393="","",IF(T393="X","",P393))</f>
        <v/>
      </c>
      <c r="R393" s="18" t="str">
        <f>IF(P393="","",VLOOKUP(P393,Données!$A$2:$B$16,2,FALSE))</f>
        <v/>
      </c>
      <c r="S393" s="24" t="str">
        <f ca="1">IF(T393="X","",IF(V393=1,"",IF(J393&gt;TODAY(),1,"")))</f>
        <v/>
      </c>
      <c r="T393" s="105"/>
      <c r="U393" s="18" t="str">
        <f ca="1">IF(T393="X","",IF(J393="","",IF(V393=1,"",IF(TODAY()&gt;=J393,1,""))))</f>
        <v/>
      </c>
      <c r="V393" s="31" t="str">
        <f t="shared" si="31"/>
        <v/>
      </c>
      <c r="W393" s="34" t="str">
        <f>IF(P393="","",VLOOKUP(P393,Données!$A$2:$C$16,3,FALSE))</f>
        <v/>
      </c>
      <c r="X393" s="19" t="str">
        <f>IF(N393="","",IF(P393="","",IF(W393="","",W393*N393)))</f>
        <v/>
      </c>
      <c r="Y393" s="108"/>
      <c r="Z393" s="62" t="str">
        <f t="shared" si="32"/>
        <v/>
      </c>
      <c r="AA393" s="26" t="str">
        <f t="shared" si="33"/>
        <v/>
      </c>
      <c r="AB393" s="105"/>
      <c r="AC393" s="111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9"/>
      <c r="AU393" s="39"/>
      <c r="AV393" s="39"/>
      <c r="AW393" s="39"/>
      <c r="AX393" s="39"/>
      <c r="AY393" s="39"/>
      <c r="AZ393" s="39"/>
      <c r="BA393" s="39"/>
      <c r="BB393" s="39"/>
      <c r="BC393" s="39"/>
      <c r="BD393" s="39"/>
      <c r="BE393" s="39"/>
      <c r="BF393" s="39"/>
      <c r="BG393" s="39"/>
      <c r="BH393" s="39"/>
      <c r="BI393" s="39"/>
      <c r="BJ393" s="39"/>
      <c r="BK393" s="39"/>
      <c r="BL393" s="39"/>
      <c r="BM393" s="39"/>
      <c r="BN393" s="39"/>
      <c r="BO393" s="39"/>
      <c r="BP393" s="39"/>
    </row>
    <row r="394" spans="1:68" x14ac:dyDescent="0.25">
      <c r="A394" s="28" t="str">
        <f t="shared" si="34"/>
        <v/>
      </c>
      <c r="B394" s="91"/>
      <c r="C394" s="92"/>
      <c r="D394" s="93"/>
      <c r="E394" s="92"/>
      <c r="F394" s="113"/>
      <c r="G394" s="121"/>
      <c r="H394" s="126"/>
      <c r="I394" s="129"/>
      <c r="J394" s="94"/>
      <c r="K394" s="95"/>
      <c r="L394" s="17" t="str">
        <f>IF(T394="X","",IF(J394="","",IF(V394=1,"",J394)))</f>
        <v/>
      </c>
      <c r="M394" s="17" t="str">
        <f>IF(T394="X","",IF(K394="","",IF(V394=1,"",K394)))</f>
        <v/>
      </c>
      <c r="N394" s="18" t="str">
        <f>IF(V394=1,"",IF(J394="","",IF(K394="","",K394-J394)))</f>
        <v/>
      </c>
      <c r="O394" s="31" t="str">
        <f t="shared" si="30"/>
        <v/>
      </c>
      <c r="P394" s="102"/>
      <c r="Q394" s="24" t="str">
        <f>IF(P394="","",IF(T394="X","",P394))</f>
        <v/>
      </c>
      <c r="R394" s="18" t="str">
        <f>IF(P394="","",VLOOKUP(P394,Données!$A$2:$B$16,2,FALSE))</f>
        <v/>
      </c>
      <c r="S394" s="24" t="str">
        <f ca="1">IF(T394="X","",IF(V394=1,"",IF(J394&gt;TODAY(),1,"")))</f>
        <v/>
      </c>
      <c r="T394" s="105"/>
      <c r="U394" s="18" t="str">
        <f ca="1">IF(T394="X","",IF(J394="","",IF(V394=1,"",IF(TODAY()&gt;=J394,1,""))))</f>
        <v/>
      </c>
      <c r="V394" s="31" t="str">
        <f t="shared" si="31"/>
        <v/>
      </c>
      <c r="W394" s="34" t="str">
        <f>IF(P394="","",VLOOKUP(P394,Données!$A$2:$C$16,3,FALSE))</f>
        <v/>
      </c>
      <c r="X394" s="19" t="str">
        <f>IF(N394="","",IF(P394="","",IF(W394="","",W394*N394)))</f>
        <v/>
      </c>
      <c r="Y394" s="108"/>
      <c r="Z394" s="62" t="str">
        <f t="shared" si="32"/>
        <v/>
      </c>
      <c r="AA394" s="26" t="str">
        <f t="shared" si="33"/>
        <v/>
      </c>
      <c r="AB394" s="105"/>
      <c r="AC394" s="111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9"/>
      <c r="AU394" s="39"/>
      <c r="AV394" s="39"/>
      <c r="AW394" s="39"/>
      <c r="AX394" s="39"/>
      <c r="AY394" s="39"/>
      <c r="AZ394" s="39"/>
      <c r="BA394" s="39"/>
      <c r="BB394" s="39"/>
      <c r="BC394" s="39"/>
      <c r="BD394" s="39"/>
      <c r="BE394" s="39"/>
      <c r="BF394" s="39"/>
      <c r="BG394" s="39"/>
      <c r="BH394" s="39"/>
      <c r="BI394" s="39"/>
      <c r="BJ394" s="39"/>
      <c r="BK394" s="39"/>
      <c r="BL394" s="39"/>
      <c r="BM394" s="39"/>
      <c r="BN394" s="39"/>
      <c r="BO394" s="39"/>
      <c r="BP394" s="39"/>
    </row>
    <row r="395" spans="1:68" x14ac:dyDescent="0.25">
      <c r="A395" s="28" t="str">
        <f t="shared" si="34"/>
        <v/>
      </c>
      <c r="B395" s="91"/>
      <c r="C395" s="92"/>
      <c r="D395" s="93"/>
      <c r="E395" s="92"/>
      <c r="F395" s="113"/>
      <c r="G395" s="121"/>
      <c r="H395" s="126"/>
      <c r="I395" s="129"/>
      <c r="J395" s="94"/>
      <c r="K395" s="95"/>
      <c r="L395" s="17" t="str">
        <f>IF(T395="X","",IF(J395="","",IF(V395=1,"",J395)))</f>
        <v/>
      </c>
      <c r="M395" s="17" t="str">
        <f>IF(T395="X","",IF(K395="","",IF(V395=1,"",K395)))</f>
        <v/>
      </c>
      <c r="N395" s="18" t="str">
        <f>IF(V395=1,"",IF(J395="","",IF(K395="","",K395-J395)))</f>
        <v/>
      </c>
      <c r="O395" s="31" t="str">
        <f t="shared" si="30"/>
        <v/>
      </c>
      <c r="P395" s="102"/>
      <c r="Q395" s="24" t="str">
        <f>IF(P395="","",IF(T395="X","",P395))</f>
        <v/>
      </c>
      <c r="R395" s="18" t="str">
        <f>IF(P395="","",VLOOKUP(P395,Données!$A$2:$B$16,2,FALSE))</f>
        <v/>
      </c>
      <c r="S395" s="24" t="str">
        <f ca="1">IF(T395="X","",IF(V395=1,"",IF(J395&gt;TODAY(),1,"")))</f>
        <v/>
      </c>
      <c r="T395" s="105"/>
      <c r="U395" s="18" t="str">
        <f ca="1">IF(T395="X","",IF(J395="","",IF(V395=1,"",IF(TODAY()&gt;=J395,1,""))))</f>
        <v/>
      </c>
      <c r="V395" s="31" t="str">
        <f t="shared" si="31"/>
        <v/>
      </c>
      <c r="W395" s="34" t="str">
        <f>IF(P395="","",VLOOKUP(P395,Données!$A$2:$C$16,3,FALSE))</f>
        <v/>
      </c>
      <c r="X395" s="19" t="str">
        <f>IF(N395="","",IF(P395="","",IF(W395="","",W395*N395)))</f>
        <v/>
      </c>
      <c r="Y395" s="108"/>
      <c r="Z395" s="62" t="str">
        <f t="shared" si="32"/>
        <v/>
      </c>
      <c r="AA395" s="26" t="str">
        <f t="shared" si="33"/>
        <v/>
      </c>
      <c r="AB395" s="105"/>
      <c r="AC395" s="111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9"/>
      <c r="BC395" s="39"/>
      <c r="BD395" s="39"/>
      <c r="BE395" s="39"/>
      <c r="BF395" s="39"/>
      <c r="BG395" s="39"/>
      <c r="BH395" s="39"/>
      <c r="BI395" s="39"/>
      <c r="BJ395" s="39"/>
      <c r="BK395" s="39"/>
      <c r="BL395" s="39"/>
      <c r="BM395" s="39"/>
      <c r="BN395" s="39"/>
      <c r="BO395" s="39"/>
      <c r="BP395" s="39"/>
    </row>
    <row r="396" spans="1:68" x14ac:dyDescent="0.25">
      <c r="A396" s="28" t="str">
        <f t="shared" si="34"/>
        <v/>
      </c>
      <c r="B396" s="91"/>
      <c r="C396" s="92"/>
      <c r="D396" s="93"/>
      <c r="E396" s="92"/>
      <c r="F396" s="113"/>
      <c r="G396" s="121"/>
      <c r="H396" s="126"/>
      <c r="I396" s="129"/>
      <c r="J396" s="94"/>
      <c r="K396" s="95"/>
      <c r="L396" s="17" t="str">
        <f>IF(T396="X","",IF(J396="","",IF(V396=1,"",J396)))</f>
        <v/>
      </c>
      <c r="M396" s="17" t="str">
        <f>IF(T396="X","",IF(K396="","",IF(V396=1,"",K396)))</f>
        <v/>
      </c>
      <c r="N396" s="18" t="str">
        <f>IF(V396=1,"",IF(J396="","",IF(K396="","",K396-J396)))</f>
        <v/>
      </c>
      <c r="O396" s="31" t="str">
        <f t="shared" si="30"/>
        <v/>
      </c>
      <c r="P396" s="102"/>
      <c r="Q396" s="24" t="str">
        <f>IF(P396="","",IF(T396="X","",P396))</f>
        <v/>
      </c>
      <c r="R396" s="18" t="str">
        <f>IF(P396="","",VLOOKUP(P396,Données!$A$2:$B$16,2,FALSE))</f>
        <v/>
      </c>
      <c r="S396" s="24" t="str">
        <f ca="1">IF(T396="X","",IF(V396=1,"",IF(J396&gt;TODAY(),1,"")))</f>
        <v/>
      </c>
      <c r="T396" s="105"/>
      <c r="U396" s="18" t="str">
        <f ca="1">IF(T396="X","",IF(J396="","",IF(V396=1,"",IF(TODAY()&gt;=J396,1,""))))</f>
        <v/>
      </c>
      <c r="V396" s="31" t="str">
        <f t="shared" si="31"/>
        <v/>
      </c>
      <c r="W396" s="34" t="str">
        <f>IF(P396="","",VLOOKUP(P396,Données!$A$2:$C$16,3,FALSE))</f>
        <v/>
      </c>
      <c r="X396" s="19" t="str">
        <f>IF(N396="","",IF(P396="","",IF(W396="","",W396*N396)))</f>
        <v/>
      </c>
      <c r="Y396" s="108"/>
      <c r="Z396" s="62" t="str">
        <f t="shared" si="32"/>
        <v/>
      </c>
      <c r="AA396" s="26" t="str">
        <f t="shared" si="33"/>
        <v/>
      </c>
      <c r="AB396" s="105"/>
      <c r="AC396" s="111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</row>
    <row r="397" spans="1:68" x14ac:dyDescent="0.25">
      <c r="A397" s="28" t="str">
        <f t="shared" si="34"/>
        <v/>
      </c>
      <c r="B397" s="91"/>
      <c r="C397" s="92"/>
      <c r="D397" s="93"/>
      <c r="E397" s="92"/>
      <c r="F397" s="113"/>
      <c r="G397" s="121"/>
      <c r="H397" s="126"/>
      <c r="I397" s="129"/>
      <c r="J397" s="94"/>
      <c r="K397" s="95"/>
      <c r="L397" s="17" t="str">
        <f>IF(T397="X","",IF(J397="","",IF(V397=1,"",J397)))</f>
        <v/>
      </c>
      <c r="M397" s="17" t="str">
        <f>IF(T397="X","",IF(K397="","",IF(V397=1,"",K397)))</f>
        <v/>
      </c>
      <c r="N397" s="18" t="str">
        <f>IF(V397=1,"",IF(J397="","",IF(K397="","",K397-J397)))</f>
        <v/>
      </c>
      <c r="O397" s="31" t="str">
        <f t="shared" si="30"/>
        <v/>
      </c>
      <c r="P397" s="102"/>
      <c r="Q397" s="24" t="str">
        <f>IF(P397="","",IF(T397="X","",P397))</f>
        <v/>
      </c>
      <c r="R397" s="18" t="str">
        <f>IF(P397="","",VLOOKUP(P397,Données!$A$2:$B$16,2,FALSE))</f>
        <v/>
      </c>
      <c r="S397" s="24" t="str">
        <f ca="1">IF(T397="X","",IF(V397=1,"",IF(J397&gt;TODAY(),1,"")))</f>
        <v/>
      </c>
      <c r="T397" s="105"/>
      <c r="U397" s="18" t="str">
        <f ca="1">IF(T397="X","",IF(J397="","",IF(V397=1,"",IF(TODAY()&gt;=J397,1,""))))</f>
        <v/>
      </c>
      <c r="V397" s="31" t="str">
        <f t="shared" si="31"/>
        <v/>
      </c>
      <c r="W397" s="34" t="str">
        <f>IF(P397="","",VLOOKUP(P397,Données!$A$2:$C$16,3,FALSE))</f>
        <v/>
      </c>
      <c r="X397" s="19" t="str">
        <f>IF(N397="","",IF(P397="","",IF(W397="","",W397*N397)))</f>
        <v/>
      </c>
      <c r="Y397" s="108"/>
      <c r="Z397" s="62" t="str">
        <f t="shared" si="32"/>
        <v/>
      </c>
      <c r="AA397" s="26" t="str">
        <f t="shared" si="33"/>
        <v/>
      </c>
      <c r="AB397" s="105"/>
      <c r="AC397" s="111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9"/>
      <c r="AU397" s="39"/>
      <c r="AV397" s="39"/>
      <c r="AW397" s="39"/>
      <c r="AX397" s="39"/>
      <c r="AY397" s="39"/>
      <c r="AZ397" s="39"/>
      <c r="BA397" s="39"/>
      <c r="BB397" s="39"/>
      <c r="BC397" s="39"/>
      <c r="BD397" s="39"/>
      <c r="BE397" s="39"/>
      <c r="BF397" s="39"/>
      <c r="BG397" s="39"/>
      <c r="BH397" s="39"/>
      <c r="BI397" s="39"/>
      <c r="BJ397" s="39"/>
      <c r="BK397" s="39"/>
      <c r="BL397" s="39"/>
      <c r="BM397" s="39"/>
      <c r="BN397" s="39"/>
      <c r="BO397" s="39"/>
      <c r="BP397" s="39"/>
    </row>
    <row r="398" spans="1:68" x14ac:dyDescent="0.25">
      <c r="A398" s="28" t="str">
        <f t="shared" si="34"/>
        <v/>
      </c>
      <c r="B398" s="91"/>
      <c r="C398" s="92"/>
      <c r="D398" s="93"/>
      <c r="E398" s="92"/>
      <c r="F398" s="113"/>
      <c r="G398" s="121"/>
      <c r="H398" s="126"/>
      <c r="I398" s="129"/>
      <c r="J398" s="94"/>
      <c r="K398" s="95"/>
      <c r="L398" s="17" t="str">
        <f>IF(T398="X","",IF(J398="","",IF(V398=1,"",J398)))</f>
        <v/>
      </c>
      <c r="M398" s="17" t="str">
        <f>IF(T398="X","",IF(K398="","",IF(V398=1,"",K398)))</f>
        <v/>
      </c>
      <c r="N398" s="18" t="str">
        <f>IF(V398=1,"",IF(J398="","",IF(K398="","",K398-J398)))</f>
        <v/>
      </c>
      <c r="O398" s="31" t="str">
        <f t="shared" si="30"/>
        <v/>
      </c>
      <c r="P398" s="102"/>
      <c r="Q398" s="24" t="str">
        <f>IF(P398="","",IF(T398="X","",P398))</f>
        <v/>
      </c>
      <c r="R398" s="18" t="str">
        <f>IF(P398="","",VLOOKUP(P398,Données!$A$2:$B$16,2,FALSE))</f>
        <v/>
      </c>
      <c r="S398" s="24" t="str">
        <f ca="1">IF(T398="X","",IF(V398=1,"",IF(J398&gt;TODAY(),1,"")))</f>
        <v/>
      </c>
      <c r="T398" s="105"/>
      <c r="U398" s="18" t="str">
        <f ca="1">IF(T398="X","",IF(J398="","",IF(V398=1,"",IF(TODAY()&gt;=J398,1,""))))</f>
        <v/>
      </c>
      <c r="V398" s="31" t="str">
        <f t="shared" si="31"/>
        <v/>
      </c>
      <c r="W398" s="34" t="str">
        <f>IF(P398="","",VLOOKUP(P398,Données!$A$2:$C$16,3,FALSE))</f>
        <v/>
      </c>
      <c r="X398" s="19" t="str">
        <f>IF(N398="","",IF(P398="","",IF(W398="","",W398*N398)))</f>
        <v/>
      </c>
      <c r="Y398" s="108"/>
      <c r="Z398" s="62" t="str">
        <f t="shared" si="32"/>
        <v/>
      </c>
      <c r="AA398" s="26" t="str">
        <f t="shared" si="33"/>
        <v/>
      </c>
      <c r="AB398" s="105"/>
      <c r="AC398" s="111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</row>
    <row r="399" spans="1:68" x14ac:dyDescent="0.25">
      <c r="A399" s="28" t="str">
        <f t="shared" si="34"/>
        <v/>
      </c>
      <c r="B399" s="91"/>
      <c r="C399" s="92"/>
      <c r="D399" s="93"/>
      <c r="E399" s="92"/>
      <c r="F399" s="113"/>
      <c r="G399" s="121"/>
      <c r="H399" s="126"/>
      <c r="I399" s="129"/>
      <c r="J399" s="94"/>
      <c r="K399" s="95"/>
      <c r="L399" s="17" t="str">
        <f>IF(T399="X","",IF(J399="","",IF(V399=1,"",J399)))</f>
        <v/>
      </c>
      <c r="M399" s="17" t="str">
        <f>IF(T399="X","",IF(K399="","",IF(V399=1,"",K399)))</f>
        <v/>
      </c>
      <c r="N399" s="18" t="str">
        <f>IF(V399=1,"",IF(J399="","",IF(K399="","",K399-J399)))</f>
        <v/>
      </c>
      <c r="O399" s="31" t="str">
        <f t="shared" si="30"/>
        <v/>
      </c>
      <c r="P399" s="102"/>
      <c r="Q399" s="24" t="str">
        <f>IF(P399="","",IF(T399="X","",P399))</f>
        <v/>
      </c>
      <c r="R399" s="18" t="str">
        <f>IF(P399="","",VLOOKUP(P399,Données!$A$2:$B$16,2,FALSE))</f>
        <v/>
      </c>
      <c r="S399" s="24" t="str">
        <f ca="1">IF(T399="X","",IF(V399=1,"",IF(J399&gt;TODAY(),1,"")))</f>
        <v/>
      </c>
      <c r="T399" s="105"/>
      <c r="U399" s="18" t="str">
        <f ca="1">IF(T399="X","",IF(J399="","",IF(V399=1,"",IF(TODAY()&gt;=J399,1,""))))</f>
        <v/>
      </c>
      <c r="V399" s="31" t="str">
        <f t="shared" si="31"/>
        <v/>
      </c>
      <c r="W399" s="34" t="str">
        <f>IF(P399="","",VLOOKUP(P399,Données!$A$2:$C$16,3,FALSE))</f>
        <v/>
      </c>
      <c r="X399" s="19" t="str">
        <f>IF(N399="","",IF(P399="","",IF(W399="","",W399*N399)))</f>
        <v/>
      </c>
      <c r="Y399" s="108"/>
      <c r="Z399" s="62" t="str">
        <f t="shared" si="32"/>
        <v/>
      </c>
      <c r="AA399" s="26" t="str">
        <f t="shared" si="33"/>
        <v/>
      </c>
      <c r="AB399" s="105"/>
      <c r="AC399" s="111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</row>
    <row r="400" spans="1:68" x14ac:dyDescent="0.25">
      <c r="A400" s="28" t="str">
        <f t="shared" si="34"/>
        <v/>
      </c>
      <c r="B400" s="91"/>
      <c r="C400" s="92"/>
      <c r="D400" s="93"/>
      <c r="E400" s="92"/>
      <c r="F400" s="113"/>
      <c r="G400" s="121"/>
      <c r="H400" s="126"/>
      <c r="I400" s="129"/>
      <c r="J400" s="94"/>
      <c r="K400" s="95"/>
      <c r="L400" s="17" t="str">
        <f>IF(T400="X","",IF(J400="","",IF(V400=1,"",J400)))</f>
        <v/>
      </c>
      <c r="M400" s="17" t="str">
        <f>IF(T400="X","",IF(K400="","",IF(V400=1,"",K400)))</f>
        <v/>
      </c>
      <c r="N400" s="18" t="str">
        <f>IF(V400=1,"",IF(J400="","",IF(K400="","",K400-J400)))</f>
        <v/>
      </c>
      <c r="O400" s="31" t="str">
        <f t="shared" si="30"/>
        <v/>
      </c>
      <c r="P400" s="102"/>
      <c r="Q400" s="24" t="str">
        <f>IF(P400="","",IF(T400="X","",P400))</f>
        <v/>
      </c>
      <c r="R400" s="18" t="str">
        <f>IF(P400="","",VLOOKUP(P400,Données!$A$2:$B$16,2,FALSE))</f>
        <v/>
      </c>
      <c r="S400" s="24" t="str">
        <f ca="1">IF(T400="X","",IF(V400=1,"",IF(J400&gt;TODAY(),1,"")))</f>
        <v/>
      </c>
      <c r="T400" s="105"/>
      <c r="U400" s="18" t="str">
        <f ca="1">IF(T400="X","",IF(J400="","",IF(V400=1,"",IF(TODAY()&gt;=J400,1,""))))</f>
        <v/>
      </c>
      <c r="V400" s="31" t="str">
        <f t="shared" si="31"/>
        <v/>
      </c>
      <c r="W400" s="34" t="str">
        <f>IF(P400="","",VLOOKUP(P400,Données!$A$2:$C$16,3,FALSE))</f>
        <v/>
      </c>
      <c r="X400" s="19" t="str">
        <f>IF(N400="","",IF(P400="","",IF(W400="","",W400*N400)))</f>
        <v/>
      </c>
      <c r="Y400" s="108"/>
      <c r="Z400" s="62" t="str">
        <f t="shared" si="32"/>
        <v/>
      </c>
      <c r="AA400" s="26" t="str">
        <f t="shared" si="33"/>
        <v/>
      </c>
      <c r="AB400" s="105"/>
      <c r="AC400" s="111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</row>
    <row r="401" spans="1:68" x14ac:dyDescent="0.25">
      <c r="A401" s="28" t="str">
        <f t="shared" si="34"/>
        <v/>
      </c>
      <c r="B401" s="91"/>
      <c r="C401" s="92"/>
      <c r="D401" s="93"/>
      <c r="E401" s="92"/>
      <c r="F401" s="113"/>
      <c r="G401" s="121"/>
      <c r="H401" s="126"/>
      <c r="I401" s="129"/>
      <c r="J401" s="94"/>
      <c r="K401" s="95"/>
      <c r="L401" s="17" t="str">
        <f>IF(T401="X","",IF(J401="","",IF(V401=1,"",J401)))</f>
        <v/>
      </c>
      <c r="M401" s="17" t="str">
        <f>IF(T401="X","",IF(K401="","",IF(V401=1,"",K401)))</f>
        <v/>
      </c>
      <c r="N401" s="18" t="str">
        <f>IF(V401=1,"",IF(J401="","",IF(K401="","",K401-J401)))</f>
        <v/>
      </c>
      <c r="O401" s="31" t="str">
        <f t="shared" si="30"/>
        <v/>
      </c>
      <c r="P401" s="102"/>
      <c r="Q401" s="24" t="str">
        <f>IF(P401="","",IF(T401="X","",P401))</f>
        <v/>
      </c>
      <c r="R401" s="18" t="str">
        <f>IF(P401="","",VLOOKUP(P401,Données!$A$2:$B$16,2,FALSE))</f>
        <v/>
      </c>
      <c r="S401" s="24" t="str">
        <f ca="1">IF(T401="X","",IF(V401=1,"",IF(J401&gt;TODAY(),1,"")))</f>
        <v/>
      </c>
      <c r="T401" s="105"/>
      <c r="U401" s="18" t="str">
        <f ca="1">IF(T401="X","",IF(J401="","",IF(V401=1,"",IF(TODAY()&gt;=J401,1,""))))</f>
        <v/>
      </c>
      <c r="V401" s="31" t="str">
        <f t="shared" si="31"/>
        <v/>
      </c>
      <c r="W401" s="34" t="str">
        <f>IF(P401="","",VLOOKUP(P401,Données!$A$2:$C$16,3,FALSE))</f>
        <v/>
      </c>
      <c r="X401" s="19" t="str">
        <f>IF(N401="","",IF(P401="","",IF(W401="","",W401*N401)))</f>
        <v/>
      </c>
      <c r="Y401" s="108"/>
      <c r="Z401" s="62" t="str">
        <f t="shared" si="32"/>
        <v/>
      </c>
      <c r="AA401" s="26" t="str">
        <f t="shared" si="33"/>
        <v/>
      </c>
      <c r="AB401" s="105"/>
      <c r="AC401" s="111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9"/>
      <c r="AU401" s="39"/>
      <c r="AV401" s="39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9"/>
      <c r="BJ401" s="39"/>
      <c r="BK401" s="39"/>
      <c r="BL401" s="39"/>
      <c r="BM401" s="39"/>
      <c r="BN401" s="39"/>
      <c r="BO401" s="39"/>
      <c r="BP401" s="39"/>
    </row>
    <row r="402" spans="1:68" x14ac:dyDescent="0.25">
      <c r="A402" s="28" t="str">
        <f t="shared" si="34"/>
        <v/>
      </c>
      <c r="B402" s="91"/>
      <c r="C402" s="92"/>
      <c r="D402" s="93"/>
      <c r="E402" s="92"/>
      <c r="F402" s="113"/>
      <c r="G402" s="121"/>
      <c r="H402" s="126"/>
      <c r="I402" s="129"/>
      <c r="J402" s="94"/>
      <c r="K402" s="95"/>
      <c r="L402" s="17" t="str">
        <f>IF(T402="X","",IF(J402="","",IF(V402=1,"",J402)))</f>
        <v/>
      </c>
      <c r="M402" s="17" t="str">
        <f>IF(T402="X","",IF(K402="","",IF(V402=1,"",K402)))</f>
        <v/>
      </c>
      <c r="N402" s="18" t="str">
        <f>IF(V402=1,"",IF(J402="","",IF(K402="","",K402-J402)))</f>
        <v/>
      </c>
      <c r="O402" s="31" t="str">
        <f t="shared" si="30"/>
        <v/>
      </c>
      <c r="P402" s="102"/>
      <c r="Q402" s="24" t="str">
        <f>IF(P402="","",IF(T402="X","",P402))</f>
        <v/>
      </c>
      <c r="R402" s="18" t="str">
        <f>IF(P402="","",VLOOKUP(P402,Données!$A$2:$B$16,2,FALSE))</f>
        <v/>
      </c>
      <c r="S402" s="24" t="str">
        <f ca="1">IF(T402="X","",IF(V402=1,"",IF(J402&gt;TODAY(),1,"")))</f>
        <v/>
      </c>
      <c r="T402" s="105"/>
      <c r="U402" s="18" t="str">
        <f ca="1">IF(T402="X","",IF(J402="","",IF(V402=1,"",IF(TODAY()&gt;=J402,1,""))))</f>
        <v/>
      </c>
      <c r="V402" s="31" t="str">
        <f t="shared" si="31"/>
        <v/>
      </c>
      <c r="W402" s="34" t="str">
        <f>IF(P402="","",VLOOKUP(P402,Données!$A$2:$C$16,3,FALSE))</f>
        <v/>
      </c>
      <c r="X402" s="19" t="str">
        <f>IF(N402="","",IF(P402="","",IF(W402="","",W402*N402)))</f>
        <v/>
      </c>
      <c r="Y402" s="108"/>
      <c r="Z402" s="62" t="str">
        <f t="shared" si="32"/>
        <v/>
      </c>
      <c r="AA402" s="26" t="str">
        <f t="shared" si="33"/>
        <v/>
      </c>
      <c r="AB402" s="105"/>
      <c r="AC402" s="111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9"/>
      <c r="AU402" s="39"/>
      <c r="AV402" s="39"/>
      <c r="AW402" s="39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9"/>
      <c r="BJ402" s="39"/>
      <c r="BK402" s="39"/>
      <c r="BL402" s="39"/>
      <c r="BM402" s="39"/>
      <c r="BN402" s="39"/>
      <c r="BO402" s="39"/>
      <c r="BP402" s="39"/>
    </row>
    <row r="403" spans="1:68" x14ac:dyDescent="0.25">
      <c r="A403" s="28" t="str">
        <f t="shared" si="34"/>
        <v/>
      </c>
      <c r="B403" s="91"/>
      <c r="C403" s="92"/>
      <c r="D403" s="93"/>
      <c r="E403" s="92"/>
      <c r="F403" s="113"/>
      <c r="G403" s="121"/>
      <c r="H403" s="126"/>
      <c r="I403" s="129"/>
      <c r="J403" s="94"/>
      <c r="K403" s="95"/>
      <c r="L403" s="17" t="str">
        <f>IF(T403="X","",IF(J403="","",IF(V403=1,"",J403)))</f>
        <v/>
      </c>
      <c r="M403" s="17" t="str">
        <f>IF(T403="X","",IF(K403="","",IF(V403=1,"",K403)))</f>
        <v/>
      </c>
      <c r="N403" s="18" t="str">
        <f>IF(V403=1,"",IF(J403="","",IF(K403="","",K403-J403)))</f>
        <v/>
      </c>
      <c r="O403" s="31" t="str">
        <f t="shared" si="30"/>
        <v/>
      </c>
      <c r="P403" s="102"/>
      <c r="Q403" s="24" t="str">
        <f>IF(P403="","",IF(T403="X","",P403))</f>
        <v/>
      </c>
      <c r="R403" s="18" t="str">
        <f>IF(P403="","",VLOOKUP(P403,Données!$A$2:$B$16,2,FALSE))</f>
        <v/>
      </c>
      <c r="S403" s="24" t="str">
        <f ca="1">IF(T403="X","",IF(V403=1,"",IF(J403&gt;TODAY(),1,"")))</f>
        <v/>
      </c>
      <c r="T403" s="105"/>
      <c r="U403" s="18" t="str">
        <f ca="1">IF(T403="X","",IF(J403="","",IF(V403=1,"",IF(TODAY()&gt;=J403,1,""))))</f>
        <v/>
      </c>
      <c r="V403" s="31" t="str">
        <f t="shared" si="31"/>
        <v/>
      </c>
      <c r="W403" s="34" t="str">
        <f>IF(P403="","",VLOOKUP(P403,Données!$A$2:$C$16,3,FALSE))</f>
        <v/>
      </c>
      <c r="X403" s="19" t="str">
        <f>IF(N403="","",IF(P403="","",IF(W403="","",W403*N403)))</f>
        <v/>
      </c>
      <c r="Y403" s="108"/>
      <c r="Z403" s="62" t="str">
        <f t="shared" si="32"/>
        <v/>
      </c>
      <c r="AA403" s="26" t="str">
        <f t="shared" si="33"/>
        <v/>
      </c>
      <c r="AB403" s="105"/>
      <c r="AC403" s="111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9"/>
      <c r="AU403" s="39"/>
      <c r="AV403" s="39"/>
      <c r="AW403" s="3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9"/>
      <c r="BI403" s="39"/>
      <c r="BJ403" s="39"/>
      <c r="BK403" s="39"/>
      <c r="BL403" s="39"/>
      <c r="BM403" s="39"/>
      <c r="BN403" s="39"/>
      <c r="BO403" s="39"/>
      <c r="BP403" s="39"/>
    </row>
    <row r="404" spans="1:68" x14ac:dyDescent="0.25">
      <c r="A404" s="28" t="str">
        <f t="shared" si="34"/>
        <v/>
      </c>
      <c r="B404" s="91"/>
      <c r="C404" s="92"/>
      <c r="D404" s="93"/>
      <c r="E404" s="92"/>
      <c r="F404" s="113"/>
      <c r="G404" s="121"/>
      <c r="H404" s="126"/>
      <c r="I404" s="129"/>
      <c r="J404" s="94"/>
      <c r="K404" s="95"/>
      <c r="L404" s="17" t="str">
        <f>IF(T404="X","",IF(J404="","",IF(V404=1,"",J404)))</f>
        <v/>
      </c>
      <c r="M404" s="17" t="str">
        <f>IF(T404="X","",IF(K404="","",IF(V404=1,"",K404)))</f>
        <v/>
      </c>
      <c r="N404" s="18" t="str">
        <f>IF(V404=1,"",IF(J404="","",IF(K404="","",K404-J404)))</f>
        <v/>
      </c>
      <c r="O404" s="31" t="str">
        <f t="shared" si="30"/>
        <v/>
      </c>
      <c r="P404" s="102"/>
      <c r="Q404" s="24" t="str">
        <f>IF(P404="","",IF(T404="X","",P404))</f>
        <v/>
      </c>
      <c r="R404" s="18" t="str">
        <f>IF(P404="","",VLOOKUP(P404,Données!$A$2:$B$16,2,FALSE))</f>
        <v/>
      </c>
      <c r="S404" s="24" t="str">
        <f ca="1">IF(T404="X","",IF(V404=1,"",IF(J404&gt;TODAY(),1,"")))</f>
        <v/>
      </c>
      <c r="T404" s="105"/>
      <c r="U404" s="18" t="str">
        <f ca="1">IF(T404="X","",IF(J404="","",IF(V404=1,"",IF(TODAY()&gt;=J404,1,""))))</f>
        <v/>
      </c>
      <c r="V404" s="31" t="str">
        <f t="shared" si="31"/>
        <v/>
      </c>
      <c r="W404" s="34" t="str">
        <f>IF(P404="","",VLOOKUP(P404,Données!$A$2:$C$16,3,FALSE))</f>
        <v/>
      </c>
      <c r="X404" s="19" t="str">
        <f>IF(N404="","",IF(P404="","",IF(W404="","",W404*N404)))</f>
        <v/>
      </c>
      <c r="Y404" s="108"/>
      <c r="Z404" s="62" t="str">
        <f t="shared" si="32"/>
        <v/>
      </c>
      <c r="AA404" s="26" t="str">
        <f t="shared" si="33"/>
        <v/>
      </c>
      <c r="AB404" s="105"/>
      <c r="AC404" s="111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9"/>
      <c r="AU404" s="39"/>
      <c r="AV404" s="39"/>
      <c r="AW404" s="39"/>
      <c r="AX404" s="39"/>
      <c r="AY404" s="39"/>
      <c r="AZ404" s="39"/>
      <c r="BA404" s="39"/>
      <c r="BB404" s="39"/>
      <c r="BC404" s="39"/>
      <c r="BD404" s="39"/>
      <c r="BE404" s="39"/>
      <c r="BF404" s="39"/>
      <c r="BG404" s="39"/>
      <c r="BH404" s="39"/>
      <c r="BI404" s="39"/>
      <c r="BJ404" s="39"/>
      <c r="BK404" s="39"/>
      <c r="BL404" s="39"/>
      <c r="BM404" s="39"/>
      <c r="BN404" s="39"/>
      <c r="BO404" s="39"/>
      <c r="BP404" s="39"/>
    </row>
    <row r="405" spans="1:68" x14ac:dyDescent="0.25">
      <c r="A405" s="28" t="str">
        <f t="shared" si="34"/>
        <v/>
      </c>
      <c r="B405" s="91"/>
      <c r="C405" s="92"/>
      <c r="D405" s="93"/>
      <c r="E405" s="92"/>
      <c r="F405" s="113"/>
      <c r="G405" s="121"/>
      <c r="H405" s="126"/>
      <c r="I405" s="129"/>
      <c r="J405" s="94"/>
      <c r="K405" s="95"/>
      <c r="L405" s="17" t="str">
        <f>IF(T405="X","",IF(J405="","",IF(V405=1,"",J405)))</f>
        <v/>
      </c>
      <c r="M405" s="17" t="str">
        <f>IF(T405="X","",IF(K405="","",IF(V405=1,"",K405)))</f>
        <v/>
      </c>
      <c r="N405" s="18" t="str">
        <f>IF(V405=1,"",IF(J405="","",IF(K405="","",K405-J405)))</f>
        <v/>
      </c>
      <c r="O405" s="31" t="str">
        <f t="shared" si="30"/>
        <v/>
      </c>
      <c r="P405" s="102"/>
      <c r="Q405" s="24" t="str">
        <f>IF(P405="","",IF(T405="X","",P405))</f>
        <v/>
      </c>
      <c r="R405" s="18" t="str">
        <f>IF(P405="","",VLOOKUP(P405,Données!$A$2:$B$16,2,FALSE))</f>
        <v/>
      </c>
      <c r="S405" s="24" t="str">
        <f ca="1">IF(T405="X","",IF(V405=1,"",IF(J405&gt;TODAY(),1,"")))</f>
        <v/>
      </c>
      <c r="T405" s="105"/>
      <c r="U405" s="18" t="str">
        <f ca="1">IF(T405="X","",IF(J405="","",IF(V405=1,"",IF(TODAY()&gt;=J405,1,""))))</f>
        <v/>
      </c>
      <c r="V405" s="31" t="str">
        <f t="shared" si="31"/>
        <v/>
      </c>
      <c r="W405" s="34" t="str">
        <f>IF(P405="","",VLOOKUP(P405,Données!$A$2:$C$16,3,FALSE))</f>
        <v/>
      </c>
      <c r="X405" s="19" t="str">
        <f>IF(N405="","",IF(P405="","",IF(W405="","",W405*N405)))</f>
        <v/>
      </c>
      <c r="Y405" s="108"/>
      <c r="Z405" s="62" t="str">
        <f t="shared" si="32"/>
        <v/>
      </c>
      <c r="AA405" s="26" t="str">
        <f t="shared" si="33"/>
        <v/>
      </c>
      <c r="AB405" s="105"/>
      <c r="AC405" s="111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9"/>
      <c r="AU405" s="39"/>
      <c r="AV405" s="39"/>
      <c r="AW405" s="39"/>
      <c r="AX405" s="39"/>
      <c r="AY405" s="39"/>
      <c r="AZ405" s="39"/>
      <c r="BA405" s="39"/>
      <c r="BB405" s="39"/>
      <c r="BC405" s="39"/>
      <c r="BD405" s="39"/>
      <c r="BE405" s="39"/>
      <c r="BF405" s="39"/>
      <c r="BG405" s="39"/>
      <c r="BH405" s="39"/>
      <c r="BI405" s="39"/>
      <c r="BJ405" s="39"/>
      <c r="BK405" s="39"/>
      <c r="BL405" s="39"/>
      <c r="BM405" s="39"/>
      <c r="BN405" s="39"/>
      <c r="BO405" s="39"/>
      <c r="BP405" s="39"/>
    </row>
    <row r="406" spans="1:68" x14ac:dyDescent="0.25">
      <c r="A406" s="28" t="str">
        <f t="shared" si="34"/>
        <v/>
      </c>
      <c r="B406" s="91"/>
      <c r="C406" s="92"/>
      <c r="D406" s="93"/>
      <c r="E406" s="92"/>
      <c r="F406" s="113"/>
      <c r="G406" s="121"/>
      <c r="H406" s="126"/>
      <c r="I406" s="129"/>
      <c r="J406" s="94"/>
      <c r="K406" s="95"/>
      <c r="L406" s="17" t="str">
        <f>IF(T406="X","",IF(J406="","",IF(V406=1,"",J406)))</f>
        <v/>
      </c>
      <c r="M406" s="17" t="str">
        <f>IF(T406="X","",IF(K406="","",IF(V406=1,"",K406)))</f>
        <v/>
      </c>
      <c r="N406" s="18" t="str">
        <f>IF(V406=1,"",IF(J406="","",IF(K406="","",K406-J406)))</f>
        <v/>
      </c>
      <c r="O406" s="31" t="str">
        <f t="shared" si="30"/>
        <v/>
      </c>
      <c r="P406" s="102"/>
      <c r="Q406" s="24" t="str">
        <f>IF(P406="","",IF(T406="X","",P406))</f>
        <v/>
      </c>
      <c r="R406" s="18" t="str">
        <f>IF(P406="","",VLOOKUP(P406,Données!$A$2:$B$16,2,FALSE))</f>
        <v/>
      </c>
      <c r="S406" s="24" t="str">
        <f ca="1">IF(T406="X","",IF(V406=1,"",IF(J406&gt;TODAY(),1,"")))</f>
        <v/>
      </c>
      <c r="T406" s="105"/>
      <c r="U406" s="18" t="str">
        <f ca="1">IF(T406="X","",IF(J406="","",IF(V406=1,"",IF(TODAY()&gt;=J406,1,""))))</f>
        <v/>
      </c>
      <c r="V406" s="31" t="str">
        <f t="shared" si="31"/>
        <v/>
      </c>
      <c r="W406" s="34" t="str">
        <f>IF(P406="","",VLOOKUP(P406,Données!$A$2:$C$16,3,FALSE))</f>
        <v/>
      </c>
      <c r="X406" s="19" t="str">
        <f>IF(N406="","",IF(P406="","",IF(W406="","",W406*N406)))</f>
        <v/>
      </c>
      <c r="Y406" s="108"/>
      <c r="Z406" s="62" t="str">
        <f t="shared" si="32"/>
        <v/>
      </c>
      <c r="AA406" s="26" t="str">
        <f t="shared" si="33"/>
        <v/>
      </c>
      <c r="AB406" s="105"/>
      <c r="AC406" s="111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9"/>
      <c r="AU406" s="39"/>
      <c r="AV406" s="39"/>
      <c r="AW406" s="3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9"/>
      <c r="BI406" s="39"/>
      <c r="BJ406" s="39"/>
      <c r="BK406" s="39"/>
      <c r="BL406" s="39"/>
      <c r="BM406" s="39"/>
      <c r="BN406" s="39"/>
      <c r="BO406" s="39"/>
      <c r="BP406" s="39"/>
    </row>
    <row r="407" spans="1:68" x14ac:dyDescent="0.25">
      <c r="A407" s="28" t="str">
        <f t="shared" si="34"/>
        <v/>
      </c>
      <c r="B407" s="91"/>
      <c r="C407" s="92"/>
      <c r="D407" s="93"/>
      <c r="E407" s="92"/>
      <c r="F407" s="113"/>
      <c r="G407" s="121"/>
      <c r="H407" s="126"/>
      <c r="I407" s="129"/>
      <c r="J407" s="94"/>
      <c r="K407" s="95"/>
      <c r="L407" s="17" t="str">
        <f>IF(T407="X","",IF(J407="","",IF(V407=1,"",J407)))</f>
        <v/>
      </c>
      <c r="M407" s="17" t="str">
        <f>IF(T407="X","",IF(K407="","",IF(V407=1,"",K407)))</f>
        <v/>
      </c>
      <c r="N407" s="18" t="str">
        <f>IF(V407=1,"",IF(J407="","",IF(K407="","",K407-J407)))</f>
        <v/>
      </c>
      <c r="O407" s="31" t="str">
        <f t="shared" si="30"/>
        <v/>
      </c>
      <c r="P407" s="102"/>
      <c r="Q407" s="24" t="str">
        <f>IF(P407="","",IF(T407="X","",P407))</f>
        <v/>
      </c>
      <c r="R407" s="18" t="str">
        <f>IF(P407="","",VLOOKUP(P407,Données!$A$2:$B$16,2,FALSE))</f>
        <v/>
      </c>
      <c r="S407" s="24" t="str">
        <f ca="1">IF(T407="X","",IF(V407=1,"",IF(J407&gt;TODAY(),1,"")))</f>
        <v/>
      </c>
      <c r="T407" s="105"/>
      <c r="U407" s="18" t="str">
        <f ca="1">IF(T407="X","",IF(J407="","",IF(V407=1,"",IF(TODAY()&gt;=J407,1,""))))</f>
        <v/>
      </c>
      <c r="V407" s="31" t="str">
        <f t="shared" si="31"/>
        <v/>
      </c>
      <c r="W407" s="34" t="str">
        <f>IF(P407="","",VLOOKUP(P407,Données!$A$2:$C$16,3,FALSE))</f>
        <v/>
      </c>
      <c r="X407" s="19" t="str">
        <f>IF(N407="","",IF(P407="","",IF(W407="","",W407*N407)))</f>
        <v/>
      </c>
      <c r="Y407" s="108"/>
      <c r="Z407" s="62" t="str">
        <f t="shared" si="32"/>
        <v/>
      </c>
      <c r="AA407" s="26" t="str">
        <f t="shared" si="33"/>
        <v/>
      </c>
      <c r="AB407" s="105"/>
      <c r="AC407" s="111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9"/>
      <c r="BJ407" s="39"/>
      <c r="BK407" s="39"/>
      <c r="BL407" s="39"/>
      <c r="BM407" s="39"/>
      <c r="BN407" s="39"/>
      <c r="BO407" s="39"/>
      <c r="BP407" s="39"/>
    </row>
    <row r="408" spans="1:68" x14ac:dyDescent="0.25">
      <c r="A408" s="28" t="str">
        <f t="shared" si="34"/>
        <v/>
      </c>
      <c r="B408" s="91"/>
      <c r="C408" s="92"/>
      <c r="D408" s="93"/>
      <c r="E408" s="92"/>
      <c r="F408" s="113"/>
      <c r="G408" s="121"/>
      <c r="H408" s="126"/>
      <c r="I408" s="129"/>
      <c r="J408" s="94"/>
      <c r="K408" s="95"/>
      <c r="L408" s="17" t="str">
        <f>IF(T408="X","",IF(J408="","",IF(V408=1,"",J408)))</f>
        <v/>
      </c>
      <c r="M408" s="17" t="str">
        <f>IF(T408="X","",IF(K408="","",IF(V408=1,"",K408)))</f>
        <v/>
      </c>
      <c r="N408" s="18" t="str">
        <f>IF(V408=1,"",IF(J408="","",IF(K408="","",K408-J408)))</f>
        <v/>
      </c>
      <c r="O408" s="31" t="str">
        <f t="shared" si="30"/>
        <v/>
      </c>
      <c r="P408" s="102"/>
      <c r="Q408" s="24" t="str">
        <f>IF(P408="","",IF(T408="X","",P408))</f>
        <v/>
      </c>
      <c r="R408" s="18" t="str">
        <f>IF(P408="","",VLOOKUP(P408,Données!$A$2:$B$16,2,FALSE))</f>
        <v/>
      </c>
      <c r="S408" s="24" t="str">
        <f ca="1">IF(T408="X","",IF(V408=1,"",IF(J408&gt;TODAY(),1,"")))</f>
        <v/>
      </c>
      <c r="T408" s="105"/>
      <c r="U408" s="18" t="str">
        <f ca="1">IF(T408="X","",IF(J408="","",IF(V408=1,"",IF(TODAY()&gt;=J408,1,""))))</f>
        <v/>
      </c>
      <c r="V408" s="31" t="str">
        <f t="shared" si="31"/>
        <v/>
      </c>
      <c r="W408" s="34" t="str">
        <f>IF(P408="","",VLOOKUP(P408,Données!$A$2:$C$16,3,FALSE))</f>
        <v/>
      </c>
      <c r="X408" s="19" t="str">
        <f>IF(N408="","",IF(P408="","",IF(W408="","",W408*N408)))</f>
        <v/>
      </c>
      <c r="Y408" s="108"/>
      <c r="Z408" s="62" t="str">
        <f t="shared" si="32"/>
        <v/>
      </c>
      <c r="AA408" s="26" t="str">
        <f t="shared" si="33"/>
        <v/>
      </c>
      <c r="AB408" s="105"/>
      <c r="AC408" s="111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9"/>
      <c r="AU408" s="39"/>
      <c r="AV408" s="39"/>
      <c r="AW408" s="3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9"/>
      <c r="BI408" s="39"/>
      <c r="BJ408" s="39"/>
      <c r="BK408" s="39"/>
      <c r="BL408" s="39"/>
      <c r="BM408" s="39"/>
      <c r="BN408" s="39"/>
      <c r="BO408" s="39"/>
      <c r="BP408" s="39"/>
    </row>
    <row r="409" spans="1:68" x14ac:dyDescent="0.25">
      <c r="A409" s="28" t="str">
        <f t="shared" si="34"/>
        <v/>
      </c>
      <c r="B409" s="91"/>
      <c r="C409" s="92"/>
      <c r="D409" s="93"/>
      <c r="E409" s="92"/>
      <c r="F409" s="113"/>
      <c r="G409" s="121"/>
      <c r="H409" s="126"/>
      <c r="I409" s="129"/>
      <c r="J409" s="94"/>
      <c r="K409" s="95"/>
      <c r="L409" s="17" t="str">
        <f>IF(T409="X","",IF(J409="","",IF(V409=1,"",J409)))</f>
        <v/>
      </c>
      <c r="M409" s="17" t="str">
        <f>IF(T409="X","",IF(K409="","",IF(V409=1,"",K409)))</f>
        <v/>
      </c>
      <c r="N409" s="18" t="str">
        <f>IF(V409=1,"",IF(J409="","",IF(K409="","",K409-J409)))</f>
        <v/>
      </c>
      <c r="O409" s="31" t="str">
        <f t="shared" si="30"/>
        <v/>
      </c>
      <c r="P409" s="102"/>
      <c r="Q409" s="24" t="str">
        <f>IF(P409="","",IF(T409="X","",P409))</f>
        <v/>
      </c>
      <c r="R409" s="18" t="str">
        <f>IF(P409="","",VLOOKUP(P409,Données!$A$2:$B$16,2,FALSE))</f>
        <v/>
      </c>
      <c r="S409" s="24" t="str">
        <f ca="1">IF(T409="X","",IF(V409=1,"",IF(J409&gt;TODAY(),1,"")))</f>
        <v/>
      </c>
      <c r="T409" s="105"/>
      <c r="U409" s="18" t="str">
        <f ca="1">IF(T409="X","",IF(J409="","",IF(V409=1,"",IF(TODAY()&gt;=J409,1,""))))</f>
        <v/>
      </c>
      <c r="V409" s="31" t="str">
        <f t="shared" si="31"/>
        <v/>
      </c>
      <c r="W409" s="34" t="str">
        <f>IF(P409="","",VLOOKUP(P409,Données!$A$2:$C$16,3,FALSE))</f>
        <v/>
      </c>
      <c r="X409" s="19" t="str">
        <f>IF(N409="","",IF(P409="","",IF(W409="","",W409*N409)))</f>
        <v/>
      </c>
      <c r="Y409" s="108"/>
      <c r="Z409" s="62" t="str">
        <f t="shared" si="32"/>
        <v/>
      </c>
      <c r="AA409" s="26" t="str">
        <f t="shared" si="33"/>
        <v/>
      </c>
      <c r="AB409" s="105"/>
      <c r="AC409" s="111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9"/>
      <c r="AU409" s="39"/>
      <c r="AV409" s="39"/>
      <c r="AW409" s="39"/>
      <c r="AX409" s="39"/>
      <c r="AY409" s="39"/>
      <c r="AZ409" s="39"/>
      <c r="BA409" s="39"/>
      <c r="BB409" s="39"/>
      <c r="BC409" s="39"/>
      <c r="BD409" s="39"/>
      <c r="BE409" s="39"/>
      <c r="BF409" s="39"/>
      <c r="BG409" s="39"/>
      <c r="BH409" s="39"/>
      <c r="BI409" s="39"/>
      <c r="BJ409" s="39"/>
      <c r="BK409" s="39"/>
      <c r="BL409" s="39"/>
      <c r="BM409" s="39"/>
      <c r="BN409" s="39"/>
      <c r="BO409" s="39"/>
      <c r="BP409" s="39"/>
    </row>
    <row r="410" spans="1:68" x14ac:dyDescent="0.25">
      <c r="A410" s="28" t="str">
        <f t="shared" si="34"/>
        <v/>
      </c>
      <c r="B410" s="91"/>
      <c r="C410" s="92"/>
      <c r="D410" s="93"/>
      <c r="E410" s="92"/>
      <c r="F410" s="113"/>
      <c r="G410" s="121"/>
      <c r="H410" s="126"/>
      <c r="I410" s="129"/>
      <c r="J410" s="94"/>
      <c r="K410" s="95"/>
      <c r="L410" s="17" t="str">
        <f>IF(T410="X","",IF(J410="","",IF(V410=1,"",J410)))</f>
        <v/>
      </c>
      <c r="M410" s="17" t="str">
        <f>IF(T410="X","",IF(K410="","",IF(V410=1,"",K410)))</f>
        <v/>
      </c>
      <c r="N410" s="18" t="str">
        <f>IF(V410=1,"",IF(J410="","",IF(K410="","",K410-J410)))</f>
        <v/>
      </c>
      <c r="O410" s="31" t="str">
        <f t="shared" si="30"/>
        <v/>
      </c>
      <c r="P410" s="102"/>
      <c r="Q410" s="24" t="str">
        <f>IF(P410="","",IF(T410="X","",P410))</f>
        <v/>
      </c>
      <c r="R410" s="18" t="str">
        <f>IF(P410="","",VLOOKUP(P410,Données!$A$2:$B$16,2,FALSE))</f>
        <v/>
      </c>
      <c r="S410" s="24" t="str">
        <f ca="1">IF(T410="X","",IF(V410=1,"",IF(J410&gt;TODAY(),1,"")))</f>
        <v/>
      </c>
      <c r="T410" s="105"/>
      <c r="U410" s="18" t="str">
        <f ca="1">IF(T410="X","",IF(J410="","",IF(V410=1,"",IF(TODAY()&gt;=J410,1,""))))</f>
        <v/>
      </c>
      <c r="V410" s="31" t="str">
        <f t="shared" si="31"/>
        <v/>
      </c>
      <c r="W410" s="34" t="str">
        <f>IF(P410="","",VLOOKUP(P410,Données!$A$2:$C$16,3,FALSE))</f>
        <v/>
      </c>
      <c r="X410" s="19" t="str">
        <f>IF(N410="","",IF(P410="","",IF(W410="","",W410*N410)))</f>
        <v/>
      </c>
      <c r="Y410" s="108"/>
      <c r="Z410" s="62" t="str">
        <f t="shared" si="32"/>
        <v/>
      </c>
      <c r="AA410" s="26" t="str">
        <f t="shared" si="33"/>
        <v/>
      </c>
      <c r="AB410" s="105"/>
      <c r="AC410" s="111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9"/>
      <c r="AU410" s="39"/>
      <c r="AV410" s="39"/>
      <c r="AW410" s="39"/>
      <c r="AX410" s="39"/>
      <c r="AY410" s="39"/>
      <c r="AZ410" s="39"/>
      <c r="BA410" s="39"/>
      <c r="BB410" s="39"/>
      <c r="BC410" s="39"/>
      <c r="BD410" s="39"/>
      <c r="BE410" s="39"/>
      <c r="BF410" s="39"/>
      <c r="BG410" s="39"/>
      <c r="BH410" s="39"/>
      <c r="BI410" s="39"/>
      <c r="BJ410" s="39"/>
      <c r="BK410" s="39"/>
      <c r="BL410" s="39"/>
      <c r="BM410" s="39"/>
      <c r="BN410" s="39"/>
      <c r="BO410" s="39"/>
      <c r="BP410" s="39"/>
    </row>
    <row r="411" spans="1:68" x14ac:dyDescent="0.25">
      <c r="A411" s="28" t="str">
        <f t="shared" si="34"/>
        <v/>
      </c>
      <c r="B411" s="91"/>
      <c r="C411" s="92"/>
      <c r="D411" s="93"/>
      <c r="E411" s="92"/>
      <c r="F411" s="113"/>
      <c r="G411" s="121"/>
      <c r="H411" s="126"/>
      <c r="I411" s="129"/>
      <c r="J411" s="94"/>
      <c r="K411" s="95"/>
      <c r="L411" s="17" t="str">
        <f>IF(T411="X","",IF(J411="","",IF(V411=1,"",J411)))</f>
        <v/>
      </c>
      <c r="M411" s="17" t="str">
        <f>IF(T411="X","",IF(K411="","",IF(V411=1,"",K411)))</f>
        <v/>
      </c>
      <c r="N411" s="18" t="str">
        <f>IF(V411=1,"",IF(J411="","",IF(K411="","",K411-J411)))</f>
        <v/>
      </c>
      <c r="O411" s="31" t="str">
        <f t="shared" si="30"/>
        <v/>
      </c>
      <c r="P411" s="102"/>
      <c r="Q411" s="24" t="str">
        <f>IF(P411="","",IF(T411="X","",P411))</f>
        <v/>
      </c>
      <c r="R411" s="18" t="str">
        <f>IF(P411="","",VLOOKUP(P411,Données!$A$2:$B$16,2,FALSE))</f>
        <v/>
      </c>
      <c r="S411" s="24" t="str">
        <f ca="1">IF(T411="X","",IF(V411=1,"",IF(J411&gt;TODAY(),1,"")))</f>
        <v/>
      </c>
      <c r="T411" s="105"/>
      <c r="U411" s="18" t="str">
        <f ca="1">IF(T411="X","",IF(J411="","",IF(V411=1,"",IF(TODAY()&gt;=J411,1,""))))</f>
        <v/>
      </c>
      <c r="V411" s="31" t="str">
        <f t="shared" si="31"/>
        <v/>
      </c>
      <c r="W411" s="34" t="str">
        <f>IF(P411="","",VLOOKUP(P411,Données!$A$2:$C$16,3,FALSE))</f>
        <v/>
      </c>
      <c r="X411" s="19" t="str">
        <f>IF(N411="","",IF(P411="","",IF(W411="","",W411*N411)))</f>
        <v/>
      </c>
      <c r="Y411" s="108"/>
      <c r="Z411" s="62" t="str">
        <f t="shared" si="32"/>
        <v/>
      </c>
      <c r="AA411" s="26" t="str">
        <f t="shared" si="33"/>
        <v/>
      </c>
      <c r="AB411" s="105"/>
      <c r="AC411" s="111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9"/>
      <c r="AU411" s="39"/>
      <c r="AV411" s="39"/>
      <c r="AW411" s="39"/>
      <c r="AX411" s="39"/>
      <c r="AY411" s="39"/>
      <c r="AZ411" s="39"/>
      <c r="BA411" s="39"/>
      <c r="BB411" s="39"/>
      <c r="BC411" s="39"/>
      <c r="BD411" s="39"/>
      <c r="BE411" s="39"/>
      <c r="BF411" s="39"/>
      <c r="BG411" s="39"/>
      <c r="BH411" s="39"/>
      <c r="BI411" s="39"/>
      <c r="BJ411" s="39"/>
      <c r="BK411" s="39"/>
      <c r="BL411" s="39"/>
      <c r="BM411" s="39"/>
      <c r="BN411" s="39"/>
      <c r="BO411" s="39"/>
      <c r="BP411" s="39"/>
    </row>
    <row r="412" spans="1:68" x14ac:dyDescent="0.25">
      <c r="A412" s="28" t="str">
        <f t="shared" si="34"/>
        <v/>
      </c>
      <c r="B412" s="91"/>
      <c r="C412" s="92"/>
      <c r="D412" s="93"/>
      <c r="E412" s="92"/>
      <c r="F412" s="113"/>
      <c r="G412" s="121"/>
      <c r="H412" s="126"/>
      <c r="I412" s="129"/>
      <c r="J412" s="94"/>
      <c r="K412" s="95"/>
      <c r="L412" s="17" t="str">
        <f>IF(T412="X","",IF(J412="","",IF(V412=1,"",J412)))</f>
        <v/>
      </c>
      <c r="M412" s="17" t="str">
        <f>IF(T412="X","",IF(K412="","",IF(V412=1,"",K412)))</f>
        <v/>
      </c>
      <c r="N412" s="18" t="str">
        <f>IF(V412=1,"",IF(J412="","",IF(K412="","",K412-J412)))</f>
        <v/>
      </c>
      <c r="O412" s="31" t="str">
        <f t="shared" si="30"/>
        <v/>
      </c>
      <c r="P412" s="102"/>
      <c r="Q412" s="24" t="str">
        <f>IF(P412="","",IF(T412="X","",P412))</f>
        <v/>
      </c>
      <c r="R412" s="18" t="str">
        <f>IF(P412="","",VLOOKUP(P412,Données!$A$2:$B$16,2,FALSE))</f>
        <v/>
      </c>
      <c r="S412" s="24" t="str">
        <f ca="1">IF(T412="X","",IF(V412=1,"",IF(J412&gt;TODAY(),1,"")))</f>
        <v/>
      </c>
      <c r="T412" s="105"/>
      <c r="U412" s="18" t="str">
        <f ca="1">IF(T412="X","",IF(J412="","",IF(V412=1,"",IF(TODAY()&gt;=J412,1,""))))</f>
        <v/>
      </c>
      <c r="V412" s="31" t="str">
        <f t="shared" si="31"/>
        <v/>
      </c>
      <c r="W412" s="34" t="str">
        <f>IF(P412="","",VLOOKUP(P412,Données!$A$2:$C$16,3,FALSE))</f>
        <v/>
      </c>
      <c r="X412" s="19" t="str">
        <f>IF(N412="","",IF(P412="","",IF(W412="","",W412*N412)))</f>
        <v/>
      </c>
      <c r="Y412" s="108"/>
      <c r="Z412" s="62" t="str">
        <f t="shared" si="32"/>
        <v/>
      </c>
      <c r="AA412" s="26" t="str">
        <f t="shared" si="33"/>
        <v/>
      </c>
      <c r="AB412" s="105"/>
      <c r="AC412" s="111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9"/>
      <c r="AU412" s="39"/>
      <c r="AV412" s="39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9"/>
      <c r="BJ412" s="39"/>
      <c r="BK412" s="39"/>
      <c r="BL412" s="39"/>
      <c r="BM412" s="39"/>
      <c r="BN412" s="39"/>
      <c r="BO412" s="39"/>
      <c r="BP412" s="39"/>
    </row>
    <row r="413" spans="1:68" x14ac:dyDescent="0.25">
      <c r="A413" s="28" t="str">
        <f t="shared" si="34"/>
        <v/>
      </c>
      <c r="B413" s="91"/>
      <c r="C413" s="92"/>
      <c r="D413" s="93"/>
      <c r="E413" s="92"/>
      <c r="F413" s="113"/>
      <c r="G413" s="121"/>
      <c r="H413" s="126"/>
      <c r="I413" s="129"/>
      <c r="J413" s="94"/>
      <c r="K413" s="95"/>
      <c r="L413" s="17" t="str">
        <f>IF(T413="X","",IF(J413="","",IF(V413=1,"",J413)))</f>
        <v/>
      </c>
      <c r="M413" s="17" t="str">
        <f>IF(T413="X","",IF(K413="","",IF(V413=1,"",K413)))</f>
        <v/>
      </c>
      <c r="N413" s="18" t="str">
        <f>IF(V413=1,"",IF(J413="","",IF(K413="","",K413-J413)))</f>
        <v/>
      </c>
      <c r="O413" s="31" t="str">
        <f t="shared" si="30"/>
        <v/>
      </c>
      <c r="P413" s="102"/>
      <c r="Q413" s="24" t="str">
        <f>IF(P413="","",IF(T413="X","",P413))</f>
        <v/>
      </c>
      <c r="R413" s="18" t="str">
        <f>IF(P413="","",VLOOKUP(P413,Données!$A$2:$B$16,2,FALSE))</f>
        <v/>
      </c>
      <c r="S413" s="24" t="str">
        <f ca="1">IF(T413="X","",IF(V413=1,"",IF(J413&gt;TODAY(),1,"")))</f>
        <v/>
      </c>
      <c r="T413" s="105"/>
      <c r="U413" s="18" t="str">
        <f ca="1">IF(T413="X","",IF(J413="","",IF(V413=1,"",IF(TODAY()&gt;=J413,1,""))))</f>
        <v/>
      </c>
      <c r="V413" s="31" t="str">
        <f t="shared" si="31"/>
        <v/>
      </c>
      <c r="W413" s="34" t="str">
        <f>IF(P413="","",VLOOKUP(P413,Données!$A$2:$C$16,3,FALSE))</f>
        <v/>
      </c>
      <c r="X413" s="19" t="str">
        <f>IF(N413="","",IF(P413="","",IF(W413="","",W413*N413)))</f>
        <v/>
      </c>
      <c r="Y413" s="108"/>
      <c r="Z413" s="62" t="str">
        <f t="shared" si="32"/>
        <v/>
      </c>
      <c r="AA413" s="26" t="str">
        <f t="shared" si="33"/>
        <v/>
      </c>
      <c r="AB413" s="105"/>
      <c r="AC413" s="111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9"/>
      <c r="BC413" s="39"/>
      <c r="BD413" s="39"/>
      <c r="BE413" s="39"/>
      <c r="BF413" s="39"/>
      <c r="BG413" s="39"/>
      <c r="BH413" s="39"/>
      <c r="BI413" s="39"/>
      <c r="BJ413" s="39"/>
      <c r="BK413" s="39"/>
      <c r="BL413" s="39"/>
      <c r="BM413" s="39"/>
      <c r="BN413" s="39"/>
      <c r="BO413" s="39"/>
      <c r="BP413" s="39"/>
    </row>
    <row r="414" spans="1:68" x14ac:dyDescent="0.25">
      <c r="A414" s="28" t="str">
        <f t="shared" si="34"/>
        <v/>
      </c>
      <c r="B414" s="91"/>
      <c r="C414" s="92"/>
      <c r="D414" s="93"/>
      <c r="E414" s="92"/>
      <c r="F414" s="113"/>
      <c r="G414" s="121"/>
      <c r="H414" s="126"/>
      <c r="I414" s="129"/>
      <c r="J414" s="94"/>
      <c r="K414" s="95"/>
      <c r="L414" s="17" t="str">
        <f>IF(T414="X","",IF(J414="","",IF(V414=1,"",J414)))</f>
        <v/>
      </c>
      <c r="M414" s="17" t="str">
        <f>IF(T414="X","",IF(K414="","",IF(V414=1,"",K414)))</f>
        <v/>
      </c>
      <c r="N414" s="18" t="str">
        <f>IF(V414=1,"",IF(J414="","",IF(K414="","",K414-J414)))</f>
        <v/>
      </c>
      <c r="O414" s="31" t="str">
        <f t="shared" si="30"/>
        <v/>
      </c>
      <c r="P414" s="102"/>
      <c r="Q414" s="24" t="str">
        <f>IF(P414="","",IF(T414="X","",P414))</f>
        <v/>
      </c>
      <c r="R414" s="18" t="str">
        <f>IF(P414="","",VLOOKUP(P414,Données!$A$2:$B$16,2,FALSE))</f>
        <v/>
      </c>
      <c r="S414" s="24" t="str">
        <f ca="1">IF(T414="X","",IF(V414=1,"",IF(J414&gt;TODAY(),1,"")))</f>
        <v/>
      </c>
      <c r="T414" s="105"/>
      <c r="U414" s="18" t="str">
        <f ca="1">IF(T414="X","",IF(J414="","",IF(V414=1,"",IF(TODAY()&gt;=J414,1,""))))</f>
        <v/>
      </c>
      <c r="V414" s="31" t="str">
        <f t="shared" si="31"/>
        <v/>
      </c>
      <c r="W414" s="34" t="str">
        <f>IF(P414="","",VLOOKUP(P414,Données!$A$2:$C$16,3,FALSE))</f>
        <v/>
      </c>
      <c r="X414" s="19" t="str">
        <f>IF(N414="","",IF(P414="","",IF(W414="","",W414*N414)))</f>
        <v/>
      </c>
      <c r="Y414" s="108"/>
      <c r="Z414" s="62" t="str">
        <f t="shared" si="32"/>
        <v/>
      </c>
      <c r="AA414" s="26" t="str">
        <f t="shared" si="33"/>
        <v/>
      </c>
      <c r="AB414" s="105"/>
      <c r="AC414" s="111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9"/>
      <c r="BJ414" s="39"/>
      <c r="BK414" s="39"/>
      <c r="BL414" s="39"/>
      <c r="BM414" s="39"/>
      <c r="BN414" s="39"/>
      <c r="BO414" s="39"/>
      <c r="BP414" s="39"/>
    </row>
    <row r="415" spans="1:68" x14ac:dyDescent="0.25">
      <c r="A415" s="28" t="str">
        <f t="shared" si="34"/>
        <v/>
      </c>
      <c r="B415" s="91"/>
      <c r="C415" s="92"/>
      <c r="D415" s="93"/>
      <c r="E415" s="92"/>
      <c r="F415" s="113"/>
      <c r="G415" s="121"/>
      <c r="H415" s="126"/>
      <c r="I415" s="129"/>
      <c r="J415" s="94"/>
      <c r="K415" s="95"/>
      <c r="L415" s="17" t="str">
        <f>IF(T415="X","",IF(J415="","",IF(V415=1,"",J415)))</f>
        <v/>
      </c>
      <c r="M415" s="17" t="str">
        <f>IF(T415="X","",IF(K415="","",IF(V415=1,"",K415)))</f>
        <v/>
      </c>
      <c r="N415" s="18" t="str">
        <f>IF(V415=1,"",IF(J415="","",IF(K415="","",K415-J415)))</f>
        <v/>
      </c>
      <c r="O415" s="31" t="str">
        <f t="shared" si="30"/>
        <v/>
      </c>
      <c r="P415" s="102"/>
      <c r="Q415" s="24" t="str">
        <f>IF(P415="","",IF(T415="X","",P415))</f>
        <v/>
      </c>
      <c r="R415" s="18" t="str">
        <f>IF(P415="","",VLOOKUP(P415,Données!$A$2:$B$16,2,FALSE))</f>
        <v/>
      </c>
      <c r="S415" s="24" t="str">
        <f ca="1">IF(T415="X","",IF(V415=1,"",IF(J415&gt;TODAY(),1,"")))</f>
        <v/>
      </c>
      <c r="T415" s="105"/>
      <c r="U415" s="18" t="str">
        <f ca="1">IF(T415="X","",IF(J415="","",IF(V415=1,"",IF(TODAY()&gt;=J415,1,""))))</f>
        <v/>
      </c>
      <c r="V415" s="31" t="str">
        <f t="shared" si="31"/>
        <v/>
      </c>
      <c r="W415" s="34" t="str">
        <f>IF(P415="","",VLOOKUP(P415,Données!$A$2:$C$16,3,FALSE))</f>
        <v/>
      </c>
      <c r="X415" s="19" t="str">
        <f>IF(N415="","",IF(P415="","",IF(W415="","",W415*N415)))</f>
        <v/>
      </c>
      <c r="Y415" s="108"/>
      <c r="Z415" s="62" t="str">
        <f t="shared" si="32"/>
        <v/>
      </c>
      <c r="AA415" s="26" t="str">
        <f t="shared" si="33"/>
        <v/>
      </c>
      <c r="AB415" s="105"/>
      <c r="AC415" s="111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9"/>
      <c r="AU415" s="39"/>
      <c r="AV415" s="39"/>
      <c r="AW415" s="39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9"/>
      <c r="BJ415" s="39"/>
      <c r="BK415" s="39"/>
      <c r="BL415" s="39"/>
      <c r="BM415" s="39"/>
      <c r="BN415" s="39"/>
      <c r="BO415" s="39"/>
      <c r="BP415" s="39"/>
    </row>
    <row r="416" spans="1:68" x14ac:dyDescent="0.25">
      <c r="A416" s="28" t="str">
        <f t="shared" si="34"/>
        <v/>
      </c>
      <c r="B416" s="91"/>
      <c r="C416" s="92"/>
      <c r="D416" s="93"/>
      <c r="E416" s="92"/>
      <c r="F416" s="113"/>
      <c r="G416" s="121"/>
      <c r="H416" s="126"/>
      <c r="I416" s="129"/>
      <c r="J416" s="94"/>
      <c r="K416" s="95"/>
      <c r="L416" s="17" t="str">
        <f>IF(T416="X","",IF(J416="","",IF(V416=1,"",J416)))</f>
        <v/>
      </c>
      <c r="M416" s="17" t="str">
        <f>IF(T416="X","",IF(K416="","",IF(V416=1,"",K416)))</f>
        <v/>
      </c>
      <c r="N416" s="18" t="str">
        <f>IF(V416=1,"",IF(J416="","",IF(K416="","",K416-J416)))</f>
        <v/>
      </c>
      <c r="O416" s="31" t="str">
        <f t="shared" si="30"/>
        <v/>
      </c>
      <c r="P416" s="102"/>
      <c r="Q416" s="24" t="str">
        <f>IF(P416="","",IF(T416="X","",P416))</f>
        <v/>
      </c>
      <c r="R416" s="18" t="str">
        <f>IF(P416="","",VLOOKUP(P416,Données!$A$2:$B$16,2,FALSE))</f>
        <v/>
      </c>
      <c r="S416" s="24" t="str">
        <f ca="1">IF(T416="X","",IF(V416=1,"",IF(J416&gt;TODAY(),1,"")))</f>
        <v/>
      </c>
      <c r="T416" s="105"/>
      <c r="U416" s="18" t="str">
        <f ca="1">IF(T416="X","",IF(J416="","",IF(V416=1,"",IF(TODAY()&gt;=J416,1,""))))</f>
        <v/>
      </c>
      <c r="V416" s="31" t="str">
        <f t="shared" si="31"/>
        <v/>
      </c>
      <c r="W416" s="34" t="str">
        <f>IF(P416="","",VLOOKUP(P416,Données!$A$2:$C$16,3,FALSE))</f>
        <v/>
      </c>
      <c r="X416" s="19" t="str">
        <f>IF(N416="","",IF(P416="","",IF(W416="","",W416*N416)))</f>
        <v/>
      </c>
      <c r="Y416" s="108"/>
      <c r="Z416" s="62" t="str">
        <f t="shared" si="32"/>
        <v/>
      </c>
      <c r="AA416" s="26" t="str">
        <f t="shared" si="33"/>
        <v/>
      </c>
      <c r="AB416" s="105"/>
      <c r="AC416" s="111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9"/>
      <c r="AU416" s="39"/>
      <c r="AV416" s="39"/>
      <c r="AW416" s="39"/>
      <c r="AX416" s="39"/>
      <c r="AY416" s="39"/>
      <c r="AZ416" s="39"/>
      <c r="BA416" s="39"/>
      <c r="BB416" s="39"/>
      <c r="BC416" s="39"/>
      <c r="BD416" s="39"/>
      <c r="BE416" s="39"/>
      <c r="BF416" s="39"/>
      <c r="BG416" s="39"/>
      <c r="BH416" s="39"/>
      <c r="BI416" s="39"/>
      <c r="BJ416" s="39"/>
      <c r="BK416" s="39"/>
      <c r="BL416" s="39"/>
      <c r="BM416" s="39"/>
      <c r="BN416" s="39"/>
      <c r="BO416" s="39"/>
      <c r="BP416" s="39"/>
    </row>
    <row r="417" spans="1:68" x14ac:dyDescent="0.25">
      <c r="A417" s="28" t="str">
        <f t="shared" si="34"/>
        <v/>
      </c>
      <c r="B417" s="91"/>
      <c r="C417" s="92"/>
      <c r="D417" s="93"/>
      <c r="E417" s="92"/>
      <c r="F417" s="113"/>
      <c r="G417" s="121"/>
      <c r="H417" s="126"/>
      <c r="I417" s="129"/>
      <c r="J417" s="94"/>
      <c r="K417" s="95"/>
      <c r="L417" s="17" t="str">
        <f>IF(T417="X","",IF(J417="","",IF(V417=1,"",J417)))</f>
        <v/>
      </c>
      <c r="M417" s="17" t="str">
        <f>IF(T417="X","",IF(K417="","",IF(V417=1,"",K417)))</f>
        <v/>
      </c>
      <c r="N417" s="18" t="str">
        <f>IF(V417=1,"",IF(J417="","",IF(K417="","",K417-J417)))</f>
        <v/>
      </c>
      <c r="O417" s="31" t="str">
        <f t="shared" si="30"/>
        <v/>
      </c>
      <c r="P417" s="102"/>
      <c r="Q417" s="24" t="str">
        <f>IF(P417="","",IF(T417="X","",P417))</f>
        <v/>
      </c>
      <c r="R417" s="18" t="str">
        <f>IF(P417="","",VLOOKUP(P417,Données!$A$2:$B$16,2,FALSE))</f>
        <v/>
      </c>
      <c r="S417" s="24" t="str">
        <f ca="1">IF(T417="X","",IF(V417=1,"",IF(J417&gt;TODAY(),1,"")))</f>
        <v/>
      </c>
      <c r="T417" s="105"/>
      <c r="U417" s="18" t="str">
        <f ca="1">IF(T417="X","",IF(J417="","",IF(V417=1,"",IF(TODAY()&gt;=J417,1,""))))</f>
        <v/>
      </c>
      <c r="V417" s="31" t="str">
        <f t="shared" si="31"/>
        <v/>
      </c>
      <c r="W417" s="34" t="str">
        <f>IF(P417="","",VLOOKUP(P417,Données!$A$2:$C$16,3,FALSE))</f>
        <v/>
      </c>
      <c r="X417" s="19" t="str">
        <f>IF(N417="","",IF(P417="","",IF(W417="","",W417*N417)))</f>
        <v/>
      </c>
      <c r="Y417" s="108"/>
      <c r="Z417" s="62" t="str">
        <f t="shared" si="32"/>
        <v/>
      </c>
      <c r="AA417" s="26" t="str">
        <f t="shared" si="33"/>
        <v/>
      </c>
      <c r="AB417" s="105"/>
      <c r="AC417" s="111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9"/>
      <c r="AU417" s="39"/>
      <c r="AV417" s="39"/>
      <c r="AW417" s="39"/>
      <c r="AX417" s="39"/>
      <c r="AY417" s="39"/>
      <c r="AZ417" s="39"/>
      <c r="BA417" s="39"/>
      <c r="BB417" s="39"/>
      <c r="BC417" s="39"/>
      <c r="BD417" s="39"/>
      <c r="BE417" s="39"/>
      <c r="BF417" s="39"/>
      <c r="BG417" s="39"/>
      <c r="BH417" s="39"/>
      <c r="BI417" s="39"/>
      <c r="BJ417" s="39"/>
      <c r="BK417" s="39"/>
      <c r="BL417" s="39"/>
      <c r="BM417" s="39"/>
      <c r="BN417" s="39"/>
      <c r="BO417" s="39"/>
      <c r="BP417" s="39"/>
    </row>
    <row r="418" spans="1:68" x14ac:dyDescent="0.25">
      <c r="A418" s="28" t="str">
        <f t="shared" si="34"/>
        <v/>
      </c>
      <c r="B418" s="91"/>
      <c r="C418" s="92"/>
      <c r="D418" s="93"/>
      <c r="E418" s="92"/>
      <c r="F418" s="113"/>
      <c r="G418" s="121"/>
      <c r="H418" s="126"/>
      <c r="I418" s="129"/>
      <c r="J418" s="94"/>
      <c r="K418" s="95"/>
      <c r="L418" s="17" t="str">
        <f>IF(T418="X","",IF(J418="","",IF(V418=1,"",J418)))</f>
        <v/>
      </c>
      <c r="M418" s="17" t="str">
        <f>IF(T418="X","",IF(K418="","",IF(V418=1,"",K418)))</f>
        <v/>
      </c>
      <c r="N418" s="18" t="str">
        <f>IF(V418=1,"",IF(J418="","",IF(K418="","",K418-J418)))</f>
        <v/>
      </c>
      <c r="O418" s="31" t="str">
        <f t="shared" si="30"/>
        <v/>
      </c>
      <c r="P418" s="102"/>
      <c r="Q418" s="24" t="str">
        <f>IF(P418="","",IF(T418="X","",P418))</f>
        <v/>
      </c>
      <c r="R418" s="18" t="str">
        <f>IF(P418="","",VLOOKUP(P418,Données!$A$2:$B$16,2,FALSE))</f>
        <v/>
      </c>
      <c r="S418" s="24" t="str">
        <f ca="1">IF(T418="X","",IF(V418=1,"",IF(J418&gt;TODAY(),1,"")))</f>
        <v/>
      </c>
      <c r="T418" s="105"/>
      <c r="U418" s="18" t="str">
        <f ca="1">IF(T418="X","",IF(J418="","",IF(V418=1,"",IF(TODAY()&gt;=J418,1,""))))</f>
        <v/>
      </c>
      <c r="V418" s="31" t="str">
        <f t="shared" si="31"/>
        <v/>
      </c>
      <c r="W418" s="34" t="str">
        <f>IF(P418="","",VLOOKUP(P418,Données!$A$2:$C$16,3,FALSE))</f>
        <v/>
      </c>
      <c r="X418" s="19" t="str">
        <f>IF(N418="","",IF(P418="","",IF(W418="","",W418*N418)))</f>
        <v/>
      </c>
      <c r="Y418" s="108"/>
      <c r="Z418" s="62" t="str">
        <f t="shared" si="32"/>
        <v/>
      </c>
      <c r="AA418" s="26" t="str">
        <f t="shared" si="33"/>
        <v/>
      </c>
      <c r="AB418" s="105"/>
      <c r="AC418" s="111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9"/>
      <c r="AU418" s="39"/>
      <c r="AV418" s="39"/>
      <c r="AW418" s="39"/>
      <c r="AX418" s="39"/>
      <c r="AY418" s="39"/>
      <c r="AZ418" s="39"/>
      <c r="BA418" s="39"/>
      <c r="BB418" s="39"/>
      <c r="BC418" s="39"/>
      <c r="BD418" s="39"/>
      <c r="BE418" s="39"/>
      <c r="BF418" s="39"/>
      <c r="BG418" s="39"/>
      <c r="BH418" s="39"/>
      <c r="BI418" s="39"/>
      <c r="BJ418" s="39"/>
      <c r="BK418" s="39"/>
      <c r="BL418" s="39"/>
      <c r="BM418" s="39"/>
      <c r="BN418" s="39"/>
      <c r="BO418" s="39"/>
      <c r="BP418" s="39"/>
    </row>
    <row r="419" spans="1:68" x14ac:dyDescent="0.25">
      <c r="A419" s="28" t="str">
        <f t="shared" si="34"/>
        <v/>
      </c>
      <c r="B419" s="91"/>
      <c r="C419" s="92"/>
      <c r="D419" s="93"/>
      <c r="E419" s="92"/>
      <c r="F419" s="113"/>
      <c r="G419" s="121"/>
      <c r="H419" s="126"/>
      <c r="I419" s="129"/>
      <c r="J419" s="94"/>
      <c r="K419" s="95"/>
      <c r="L419" s="17" t="str">
        <f>IF(T419="X","",IF(J419="","",IF(V419=1,"",J419)))</f>
        <v/>
      </c>
      <c r="M419" s="17" t="str">
        <f>IF(T419="X","",IF(K419="","",IF(V419=1,"",K419)))</f>
        <v/>
      </c>
      <c r="N419" s="18" t="str">
        <f>IF(V419=1,"",IF(J419="","",IF(K419="","",K419-J419)))</f>
        <v/>
      </c>
      <c r="O419" s="31" t="str">
        <f t="shared" si="30"/>
        <v/>
      </c>
      <c r="P419" s="102"/>
      <c r="Q419" s="24" t="str">
        <f>IF(P419="","",IF(T419="X","",P419))</f>
        <v/>
      </c>
      <c r="R419" s="18" t="str">
        <f>IF(P419="","",VLOOKUP(P419,Données!$A$2:$B$16,2,FALSE))</f>
        <v/>
      </c>
      <c r="S419" s="24" t="str">
        <f ca="1">IF(T419="X","",IF(V419=1,"",IF(J419&gt;TODAY(),1,"")))</f>
        <v/>
      </c>
      <c r="T419" s="105"/>
      <c r="U419" s="18" t="str">
        <f ca="1">IF(T419="X","",IF(J419="","",IF(V419=1,"",IF(TODAY()&gt;=J419,1,""))))</f>
        <v/>
      </c>
      <c r="V419" s="31" t="str">
        <f t="shared" si="31"/>
        <v/>
      </c>
      <c r="W419" s="34" t="str">
        <f>IF(P419="","",VLOOKUP(P419,Données!$A$2:$C$16,3,FALSE))</f>
        <v/>
      </c>
      <c r="X419" s="19" t="str">
        <f>IF(N419="","",IF(P419="","",IF(W419="","",W419*N419)))</f>
        <v/>
      </c>
      <c r="Y419" s="108"/>
      <c r="Z419" s="62" t="str">
        <f t="shared" si="32"/>
        <v/>
      </c>
      <c r="AA419" s="26" t="str">
        <f t="shared" si="33"/>
        <v/>
      </c>
      <c r="AB419" s="105"/>
      <c r="AC419" s="111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9"/>
      <c r="AU419" s="39"/>
      <c r="AV419" s="39"/>
      <c r="AW419" s="39"/>
      <c r="AX419" s="39"/>
      <c r="AY419" s="39"/>
      <c r="AZ419" s="39"/>
      <c r="BA419" s="39"/>
      <c r="BB419" s="39"/>
      <c r="BC419" s="39"/>
      <c r="BD419" s="39"/>
      <c r="BE419" s="39"/>
      <c r="BF419" s="39"/>
      <c r="BG419" s="39"/>
      <c r="BH419" s="39"/>
      <c r="BI419" s="39"/>
      <c r="BJ419" s="39"/>
      <c r="BK419" s="39"/>
      <c r="BL419" s="39"/>
      <c r="BM419" s="39"/>
      <c r="BN419" s="39"/>
      <c r="BO419" s="39"/>
      <c r="BP419" s="39"/>
    </row>
    <row r="420" spans="1:68" x14ac:dyDescent="0.25">
      <c r="A420" s="28" t="str">
        <f t="shared" si="34"/>
        <v/>
      </c>
      <c r="B420" s="91"/>
      <c r="C420" s="92"/>
      <c r="D420" s="93"/>
      <c r="E420" s="92"/>
      <c r="F420" s="113"/>
      <c r="G420" s="121"/>
      <c r="H420" s="126"/>
      <c r="I420" s="129"/>
      <c r="J420" s="94"/>
      <c r="K420" s="95"/>
      <c r="L420" s="17" t="str">
        <f>IF(T420="X","",IF(J420="","",IF(V420=1,"",J420)))</f>
        <v/>
      </c>
      <c r="M420" s="17" t="str">
        <f>IF(T420="X","",IF(K420="","",IF(V420=1,"",K420)))</f>
        <v/>
      </c>
      <c r="N420" s="18" t="str">
        <f>IF(V420=1,"",IF(J420="","",IF(K420="","",K420-J420)))</f>
        <v/>
      </c>
      <c r="O420" s="31" t="str">
        <f t="shared" si="30"/>
        <v/>
      </c>
      <c r="P420" s="102"/>
      <c r="Q420" s="24" t="str">
        <f>IF(P420="","",IF(T420="X","",P420))</f>
        <v/>
      </c>
      <c r="R420" s="18" t="str">
        <f>IF(P420="","",VLOOKUP(P420,Données!$A$2:$B$16,2,FALSE))</f>
        <v/>
      </c>
      <c r="S420" s="24" t="str">
        <f ca="1">IF(T420="X","",IF(V420=1,"",IF(J420&gt;TODAY(),1,"")))</f>
        <v/>
      </c>
      <c r="T420" s="105"/>
      <c r="U420" s="18" t="str">
        <f ca="1">IF(T420="X","",IF(J420="","",IF(V420=1,"",IF(TODAY()&gt;=J420,1,""))))</f>
        <v/>
      </c>
      <c r="V420" s="31" t="str">
        <f t="shared" si="31"/>
        <v/>
      </c>
      <c r="W420" s="34" t="str">
        <f>IF(P420="","",VLOOKUP(P420,Données!$A$2:$C$16,3,FALSE))</f>
        <v/>
      </c>
      <c r="X420" s="19" t="str">
        <f>IF(N420="","",IF(P420="","",IF(W420="","",W420*N420)))</f>
        <v/>
      </c>
      <c r="Y420" s="108"/>
      <c r="Z420" s="62" t="str">
        <f t="shared" si="32"/>
        <v/>
      </c>
      <c r="AA420" s="26" t="str">
        <f t="shared" si="33"/>
        <v/>
      </c>
      <c r="AB420" s="105"/>
      <c r="AC420" s="111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9"/>
      <c r="BC420" s="39"/>
      <c r="BD420" s="39"/>
      <c r="BE420" s="39"/>
      <c r="BF420" s="39"/>
      <c r="BG420" s="39"/>
      <c r="BH420" s="39"/>
      <c r="BI420" s="39"/>
      <c r="BJ420" s="39"/>
      <c r="BK420" s="39"/>
      <c r="BL420" s="39"/>
      <c r="BM420" s="39"/>
      <c r="BN420" s="39"/>
      <c r="BO420" s="39"/>
      <c r="BP420" s="39"/>
    </row>
    <row r="421" spans="1:68" x14ac:dyDescent="0.25">
      <c r="A421" s="28" t="str">
        <f t="shared" si="34"/>
        <v/>
      </c>
      <c r="B421" s="91"/>
      <c r="C421" s="92"/>
      <c r="D421" s="93"/>
      <c r="E421" s="92"/>
      <c r="F421" s="113"/>
      <c r="G421" s="121"/>
      <c r="H421" s="126"/>
      <c r="I421" s="129"/>
      <c r="J421" s="94"/>
      <c r="K421" s="95"/>
      <c r="L421" s="17" t="str">
        <f>IF(T421="X","",IF(J421="","",IF(V421=1,"",J421)))</f>
        <v/>
      </c>
      <c r="M421" s="17" t="str">
        <f>IF(T421="X","",IF(K421="","",IF(V421=1,"",K421)))</f>
        <v/>
      </c>
      <c r="N421" s="18" t="str">
        <f>IF(V421=1,"",IF(J421="","",IF(K421="","",K421-J421)))</f>
        <v/>
      </c>
      <c r="O421" s="31" t="str">
        <f t="shared" si="30"/>
        <v/>
      </c>
      <c r="P421" s="102"/>
      <c r="Q421" s="24" t="str">
        <f>IF(P421="","",IF(T421="X","",P421))</f>
        <v/>
      </c>
      <c r="R421" s="18" t="str">
        <f>IF(P421="","",VLOOKUP(P421,Données!$A$2:$B$16,2,FALSE))</f>
        <v/>
      </c>
      <c r="S421" s="24" t="str">
        <f ca="1">IF(T421="X","",IF(V421=1,"",IF(J421&gt;TODAY(),1,"")))</f>
        <v/>
      </c>
      <c r="T421" s="105"/>
      <c r="U421" s="18" t="str">
        <f ca="1">IF(T421="X","",IF(J421="","",IF(V421=1,"",IF(TODAY()&gt;=J421,1,""))))</f>
        <v/>
      </c>
      <c r="V421" s="31" t="str">
        <f t="shared" si="31"/>
        <v/>
      </c>
      <c r="W421" s="34" t="str">
        <f>IF(P421="","",VLOOKUP(P421,Données!$A$2:$C$16,3,FALSE))</f>
        <v/>
      </c>
      <c r="X421" s="19" t="str">
        <f>IF(N421="","",IF(P421="","",IF(W421="","",W421*N421)))</f>
        <v/>
      </c>
      <c r="Y421" s="108"/>
      <c r="Z421" s="62" t="str">
        <f t="shared" si="32"/>
        <v/>
      </c>
      <c r="AA421" s="26" t="str">
        <f t="shared" si="33"/>
        <v/>
      </c>
      <c r="AB421" s="105"/>
      <c r="AC421" s="111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9"/>
      <c r="AU421" s="39"/>
      <c r="AV421" s="39"/>
      <c r="AW421" s="39"/>
      <c r="AX421" s="39"/>
      <c r="AY421" s="39"/>
      <c r="AZ421" s="39"/>
      <c r="BA421" s="39"/>
      <c r="BB421" s="39"/>
      <c r="BC421" s="39"/>
      <c r="BD421" s="39"/>
      <c r="BE421" s="39"/>
      <c r="BF421" s="39"/>
      <c r="BG421" s="39"/>
      <c r="BH421" s="39"/>
      <c r="BI421" s="39"/>
      <c r="BJ421" s="39"/>
      <c r="BK421" s="39"/>
      <c r="BL421" s="39"/>
      <c r="BM421" s="39"/>
      <c r="BN421" s="39"/>
      <c r="BO421" s="39"/>
      <c r="BP421" s="39"/>
    </row>
    <row r="422" spans="1:68" x14ac:dyDescent="0.25">
      <c r="A422" s="28" t="str">
        <f t="shared" si="34"/>
        <v/>
      </c>
      <c r="B422" s="91"/>
      <c r="C422" s="92"/>
      <c r="D422" s="93"/>
      <c r="E422" s="92"/>
      <c r="F422" s="113"/>
      <c r="G422" s="121"/>
      <c r="H422" s="126"/>
      <c r="I422" s="129"/>
      <c r="J422" s="94"/>
      <c r="K422" s="95"/>
      <c r="L422" s="17" t="str">
        <f>IF(T422="X","",IF(J422="","",IF(V422=1,"",J422)))</f>
        <v/>
      </c>
      <c r="M422" s="17" t="str">
        <f>IF(T422="X","",IF(K422="","",IF(V422=1,"",K422)))</f>
        <v/>
      </c>
      <c r="N422" s="18" t="str">
        <f>IF(V422=1,"",IF(J422="","",IF(K422="","",K422-J422)))</f>
        <v/>
      </c>
      <c r="O422" s="31" t="str">
        <f t="shared" si="30"/>
        <v/>
      </c>
      <c r="P422" s="102"/>
      <c r="Q422" s="24" t="str">
        <f>IF(P422="","",IF(T422="X","",P422))</f>
        <v/>
      </c>
      <c r="R422" s="18" t="str">
        <f>IF(P422="","",VLOOKUP(P422,Données!$A$2:$B$16,2,FALSE))</f>
        <v/>
      </c>
      <c r="S422" s="24" t="str">
        <f ca="1">IF(T422="X","",IF(V422=1,"",IF(J422&gt;TODAY(),1,"")))</f>
        <v/>
      </c>
      <c r="T422" s="105"/>
      <c r="U422" s="18" t="str">
        <f ca="1">IF(T422="X","",IF(J422="","",IF(V422=1,"",IF(TODAY()&gt;=J422,1,""))))</f>
        <v/>
      </c>
      <c r="V422" s="31" t="str">
        <f t="shared" si="31"/>
        <v/>
      </c>
      <c r="W422" s="34" t="str">
        <f>IF(P422="","",VLOOKUP(P422,Données!$A$2:$C$16,3,FALSE))</f>
        <v/>
      </c>
      <c r="X422" s="19" t="str">
        <f>IF(N422="","",IF(P422="","",IF(W422="","",W422*N422)))</f>
        <v/>
      </c>
      <c r="Y422" s="108"/>
      <c r="Z422" s="62" t="str">
        <f t="shared" si="32"/>
        <v/>
      </c>
      <c r="AA422" s="26" t="str">
        <f t="shared" si="33"/>
        <v/>
      </c>
      <c r="AB422" s="105"/>
      <c r="AC422" s="111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9"/>
      <c r="AU422" s="39"/>
      <c r="AV422" s="39"/>
      <c r="AW422" s="39"/>
      <c r="AX422" s="39"/>
      <c r="AY422" s="39"/>
      <c r="AZ422" s="39"/>
      <c r="BA422" s="39"/>
      <c r="BB422" s="39"/>
      <c r="BC422" s="39"/>
      <c r="BD422" s="39"/>
      <c r="BE422" s="39"/>
      <c r="BF422" s="39"/>
      <c r="BG422" s="39"/>
      <c r="BH422" s="39"/>
      <c r="BI422" s="39"/>
      <c r="BJ422" s="39"/>
      <c r="BK422" s="39"/>
      <c r="BL422" s="39"/>
      <c r="BM422" s="39"/>
      <c r="BN422" s="39"/>
      <c r="BO422" s="39"/>
      <c r="BP422" s="39"/>
    </row>
    <row r="423" spans="1:68" x14ac:dyDescent="0.25">
      <c r="A423" s="28" t="str">
        <f t="shared" si="34"/>
        <v/>
      </c>
      <c r="B423" s="91"/>
      <c r="C423" s="92"/>
      <c r="D423" s="93"/>
      <c r="E423" s="92"/>
      <c r="F423" s="113"/>
      <c r="G423" s="121"/>
      <c r="H423" s="126"/>
      <c r="I423" s="129"/>
      <c r="J423" s="94"/>
      <c r="K423" s="95"/>
      <c r="L423" s="17" t="str">
        <f>IF(T423="X","",IF(J423="","",IF(V423=1,"",J423)))</f>
        <v/>
      </c>
      <c r="M423" s="17" t="str">
        <f>IF(T423="X","",IF(K423="","",IF(V423=1,"",K423)))</f>
        <v/>
      </c>
      <c r="N423" s="18" t="str">
        <f>IF(V423=1,"",IF(J423="","",IF(K423="","",K423-J423)))</f>
        <v/>
      </c>
      <c r="O423" s="31" t="str">
        <f t="shared" si="30"/>
        <v/>
      </c>
      <c r="P423" s="102"/>
      <c r="Q423" s="24" t="str">
        <f>IF(P423="","",IF(T423="X","",P423))</f>
        <v/>
      </c>
      <c r="R423" s="18" t="str">
        <f>IF(P423="","",VLOOKUP(P423,Données!$A$2:$B$16,2,FALSE))</f>
        <v/>
      </c>
      <c r="S423" s="24" t="str">
        <f ca="1">IF(T423="X","",IF(V423=1,"",IF(J423&gt;TODAY(),1,"")))</f>
        <v/>
      </c>
      <c r="T423" s="105"/>
      <c r="U423" s="18" t="str">
        <f ca="1">IF(T423="X","",IF(J423="","",IF(V423=1,"",IF(TODAY()&gt;=J423,1,""))))</f>
        <v/>
      </c>
      <c r="V423" s="31" t="str">
        <f t="shared" si="31"/>
        <v/>
      </c>
      <c r="W423" s="34" t="str">
        <f>IF(P423="","",VLOOKUP(P423,Données!$A$2:$C$16,3,FALSE))</f>
        <v/>
      </c>
      <c r="X423" s="19" t="str">
        <f>IF(N423="","",IF(P423="","",IF(W423="","",W423*N423)))</f>
        <v/>
      </c>
      <c r="Y423" s="108"/>
      <c r="Z423" s="62" t="str">
        <f t="shared" si="32"/>
        <v/>
      </c>
      <c r="AA423" s="26" t="str">
        <f t="shared" si="33"/>
        <v/>
      </c>
      <c r="AB423" s="105"/>
      <c r="AC423" s="111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9"/>
      <c r="AU423" s="39"/>
      <c r="AV423" s="39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9"/>
      <c r="BJ423" s="39"/>
      <c r="BK423" s="39"/>
      <c r="BL423" s="39"/>
      <c r="BM423" s="39"/>
      <c r="BN423" s="39"/>
      <c r="BO423" s="39"/>
      <c r="BP423" s="39"/>
    </row>
    <row r="424" spans="1:68" x14ac:dyDescent="0.25">
      <c r="A424" s="28" t="str">
        <f t="shared" si="34"/>
        <v/>
      </c>
      <c r="B424" s="91"/>
      <c r="C424" s="92"/>
      <c r="D424" s="93"/>
      <c r="E424" s="92"/>
      <c r="F424" s="113"/>
      <c r="G424" s="121"/>
      <c r="H424" s="126"/>
      <c r="I424" s="129"/>
      <c r="J424" s="94"/>
      <c r="K424" s="95"/>
      <c r="L424" s="17" t="str">
        <f>IF(T424="X","",IF(J424="","",IF(V424=1,"",J424)))</f>
        <v/>
      </c>
      <c r="M424" s="17" t="str">
        <f>IF(T424="X","",IF(K424="","",IF(V424=1,"",K424)))</f>
        <v/>
      </c>
      <c r="N424" s="18" t="str">
        <f>IF(V424=1,"",IF(J424="","",IF(K424="","",K424-J424)))</f>
        <v/>
      </c>
      <c r="O424" s="31" t="str">
        <f t="shared" si="30"/>
        <v/>
      </c>
      <c r="P424" s="102"/>
      <c r="Q424" s="24" t="str">
        <f>IF(P424="","",IF(T424="X","",P424))</f>
        <v/>
      </c>
      <c r="R424" s="18" t="str">
        <f>IF(P424="","",VLOOKUP(P424,Données!$A$2:$B$16,2,FALSE))</f>
        <v/>
      </c>
      <c r="S424" s="24" t="str">
        <f ca="1">IF(T424="X","",IF(V424=1,"",IF(J424&gt;TODAY(),1,"")))</f>
        <v/>
      </c>
      <c r="T424" s="105"/>
      <c r="U424" s="18" t="str">
        <f ca="1">IF(T424="X","",IF(J424="","",IF(V424=1,"",IF(TODAY()&gt;=J424,1,""))))</f>
        <v/>
      </c>
      <c r="V424" s="31" t="str">
        <f t="shared" si="31"/>
        <v/>
      </c>
      <c r="W424" s="34" t="str">
        <f>IF(P424="","",VLOOKUP(P424,Données!$A$2:$C$16,3,FALSE))</f>
        <v/>
      </c>
      <c r="X424" s="19" t="str">
        <f>IF(N424="","",IF(P424="","",IF(W424="","",W424*N424)))</f>
        <v/>
      </c>
      <c r="Y424" s="108"/>
      <c r="Z424" s="62" t="str">
        <f t="shared" si="32"/>
        <v/>
      </c>
      <c r="AA424" s="26" t="str">
        <f t="shared" si="33"/>
        <v/>
      </c>
      <c r="AB424" s="105"/>
      <c r="AC424" s="111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9"/>
      <c r="AU424" s="39"/>
      <c r="AV424" s="39"/>
      <c r="AW424" s="39"/>
      <c r="AX424" s="39"/>
      <c r="AY424" s="39"/>
      <c r="AZ424" s="39"/>
      <c r="BA424" s="39"/>
      <c r="BB424" s="39"/>
      <c r="BC424" s="39"/>
      <c r="BD424" s="39"/>
      <c r="BE424" s="39"/>
      <c r="BF424" s="39"/>
      <c r="BG424" s="39"/>
      <c r="BH424" s="39"/>
      <c r="BI424" s="39"/>
      <c r="BJ424" s="39"/>
      <c r="BK424" s="39"/>
      <c r="BL424" s="39"/>
      <c r="BM424" s="39"/>
      <c r="BN424" s="39"/>
      <c r="BO424" s="39"/>
      <c r="BP424" s="39"/>
    </row>
    <row r="425" spans="1:68" x14ac:dyDescent="0.25">
      <c r="A425" s="28" t="str">
        <f t="shared" si="34"/>
        <v/>
      </c>
      <c r="B425" s="91"/>
      <c r="C425" s="92"/>
      <c r="D425" s="93"/>
      <c r="E425" s="92"/>
      <c r="F425" s="113"/>
      <c r="G425" s="121"/>
      <c r="H425" s="126"/>
      <c r="I425" s="129"/>
      <c r="J425" s="94"/>
      <c r="K425" s="95"/>
      <c r="L425" s="17" t="str">
        <f>IF(T425="X","",IF(J425="","",IF(V425=1,"",J425)))</f>
        <v/>
      </c>
      <c r="M425" s="17" t="str">
        <f>IF(T425="X","",IF(K425="","",IF(V425=1,"",K425)))</f>
        <v/>
      </c>
      <c r="N425" s="18" t="str">
        <f>IF(V425=1,"",IF(J425="","",IF(K425="","",K425-J425)))</f>
        <v/>
      </c>
      <c r="O425" s="31" t="str">
        <f t="shared" si="30"/>
        <v/>
      </c>
      <c r="P425" s="102"/>
      <c r="Q425" s="24" t="str">
        <f>IF(P425="","",IF(T425="X","",P425))</f>
        <v/>
      </c>
      <c r="R425" s="18" t="str">
        <f>IF(P425="","",VLOOKUP(P425,Données!$A$2:$B$16,2,FALSE))</f>
        <v/>
      </c>
      <c r="S425" s="24" t="str">
        <f ca="1">IF(T425="X","",IF(V425=1,"",IF(J425&gt;TODAY(),1,"")))</f>
        <v/>
      </c>
      <c r="T425" s="105"/>
      <c r="U425" s="18" t="str">
        <f ca="1">IF(T425="X","",IF(J425="","",IF(V425=1,"",IF(TODAY()&gt;=J425,1,""))))</f>
        <v/>
      </c>
      <c r="V425" s="31" t="str">
        <f t="shared" si="31"/>
        <v/>
      </c>
      <c r="W425" s="34" t="str">
        <f>IF(P425="","",VLOOKUP(P425,Données!$A$2:$C$16,3,FALSE))</f>
        <v/>
      </c>
      <c r="X425" s="19" t="str">
        <f>IF(N425="","",IF(P425="","",IF(W425="","",W425*N425)))</f>
        <v/>
      </c>
      <c r="Y425" s="108"/>
      <c r="Z425" s="62" t="str">
        <f t="shared" si="32"/>
        <v/>
      </c>
      <c r="AA425" s="26" t="str">
        <f t="shared" si="33"/>
        <v/>
      </c>
      <c r="AB425" s="105"/>
      <c r="AC425" s="111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9"/>
      <c r="AU425" s="39"/>
      <c r="AV425" s="39"/>
      <c r="AW425" s="39"/>
      <c r="AX425" s="39"/>
      <c r="AY425" s="39"/>
      <c r="AZ425" s="39"/>
      <c r="BA425" s="39"/>
      <c r="BB425" s="39"/>
      <c r="BC425" s="39"/>
      <c r="BD425" s="39"/>
      <c r="BE425" s="39"/>
      <c r="BF425" s="39"/>
      <c r="BG425" s="39"/>
      <c r="BH425" s="39"/>
      <c r="BI425" s="39"/>
      <c r="BJ425" s="39"/>
      <c r="BK425" s="39"/>
      <c r="BL425" s="39"/>
      <c r="BM425" s="39"/>
      <c r="BN425" s="39"/>
      <c r="BO425" s="39"/>
      <c r="BP425" s="39"/>
    </row>
    <row r="426" spans="1:68" x14ac:dyDescent="0.25">
      <c r="A426" s="28" t="str">
        <f t="shared" si="34"/>
        <v/>
      </c>
      <c r="B426" s="91"/>
      <c r="C426" s="92"/>
      <c r="D426" s="93"/>
      <c r="E426" s="92"/>
      <c r="F426" s="113"/>
      <c r="G426" s="121"/>
      <c r="H426" s="126"/>
      <c r="I426" s="129"/>
      <c r="J426" s="94"/>
      <c r="K426" s="95"/>
      <c r="L426" s="17" t="str">
        <f>IF(T426="X","",IF(J426="","",IF(V426=1,"",J426)))</f>
        <v/>
      </c>
      <c r="M426" s="17" t="str">
        <f>IF(T426="X","",IF(K426="","",IF(V426=1,"",K426)))</f>
        <v/>
      </c>
      <c r="N426" s="18" t="str">
        <f>IF(V426=1,"",IF(J426="","",IF(K426="","",K426-J426)))</f>
        <v/>
      </c>
      <c r="O426" s="31" t="str">
        <f t="shared" si="30"/>
        <v/>
      </c>
      <c r="P426" s="102"/>
      <c r="Q426" s="24" t="str">
        <f>IF(P426="","",IF(T426="X","",P426))</f>
        <v/>
      </c>
      <c r="R426" s="18" t="str">
        <f>IF(P426="","",VLOOKUP(P426,Données!$A$2:$B$16,2,FALSE))</f>
        <v/>
      </c>
      <c r="S426" s="24" t="str">
        <f ca="1">IF(T426="X","",IF(V426=1,"",IF(J426&gt;TODAY(),1,"")))</f>
        <v/>
      </c>
      <c r="T426" s="105"/>
      <c r="U426" s="18" t="str">
        <f ca="1">IF(T426="X","",IF(J426="","",IF(V426=1,"",IF(TODAY()&gt;=J426,1,""))))</f>
        <v/>
      </c>
      <c r="V426" s="31" t="str">
        <f t="shared" si="31"/>
        <v/>
      </c>
      <c r="W426" s="34" t="str">
        <f>IF(P426="","",VLOOKUP(P426,Données!$A$2:$C$16,3,FALSE))</f>
        <v/>
      </c>
      <c r="X426" s="19" t="str">
        <f>IF(N426="","",IF(P426="","",IF(W426="","",W426*N426)))</f>
        <v/>
      </c>
      <c r="Y426" s="108"/>
      <c r="Z426" s="62" t="str">
        <f t="shared" si="32"/>
        <v/>
      </c>
      <c r="AA426" s="26" t="str">
        <f t="shared" si="33"/>
        <v/>
      </c>
      <c r="AB426" s="105"/>
      <c r="AC426" s="111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9"/>
      <c r="BC426" s="39"/>
      <c r="BD426" s="39"/>
      <c r="BE426" s="39"/>
      <c r="BF426" s="39"/>
      <c r="BG426" s="39"/>
      <c r="BH426" s="39"/>
      <c r="BI426" s="39"/>
      <c r="BJ426" s="39"/>
      <c r="BK426" s="39"/>
      <c r="BL426" s="39"/>
      <c r="BM426" s="39"/>
      <c r="BN426" s="39"/>
      <c r="BO426" s="39"/>
      <c r="BP426" s="39"/>
    </row>
    <row r="427" spans="1:68" x14ac:dyDescent="0.25">
      <c r="A427" s="28" t="str">
        <f t="shared" si="34"/>
        <v/>
      </c>
      <c r="B427" s="91"/>
      <c r="C427" s="92"/>
      <c r="D427" s="93"/>
      <c r="E427" s="92"/>
      <c r="F427" s="113"/>
      <c r="G427" s="121"/>
      <c r="H427" s="126"/>
      <c r="I427" s="129"/>
      <c r="J427" s="94"/>
      <c r="K427" s="95"/>
      <c r="L427" s="17" t="str">
        <f>IF(T427="X","",IF(J427="","",IF(V427=1,"",J427)))</f>
        <v/>
      </c>
      <c r="M427" s="17" t="str">
        <f>IF(T427="X","",IF(K427="","",IF(V427=1,"",K427)))</f>
        <v/>
      </c>
      <c r="N427" s="18" t="str">
        <f>IF(V427=1,"",IF(J427="","",IF(K427="","",K427-J427)))</f>
        <v/>
      </c>
      <c r="O427" s="31" t="str">
        <f t="shared" si="30"/>
        <v/>
      </c>
      <c r="P427" s="102"/>
      <c r="Q427" s="24" t="str">
        <f>IF(P427="","",IF(T427="X","",P427))</f>
        <v/>
      </c>
      <c r="R427" s="18" t="str">
        <f>IF(P427="","",VLOOKUP(P427,Données!$A$2:$B$16,2,FALSE))</f>
        <v/>
      </c>
      <c r="S427" s="24" t="str">
        <f ca="1">IF(T427="X","",IF(V427=1,"",IF(J427&gt;TODAY(),1,"")))</f>
        <v/>
      </c>
      <c r="T427" s="105"/>
      <c r="U427" s="18" t="str">
        <f ca="1">IF(T427="X","",IF(J427="","",IF(V427=1,"",IF(TODAY()&gt;=J427,1,""))))</f>
        <v/>
      </c>
      <c r="V427" s="31" t="str">
        <f t="shared" si="31"/>
        <v/>
      </c>
      <c r="W427" s="34" t="str">
        <f>IF(P427="","",VLOOKUP(P427,Données!$A$2:$C$16,3,FALSE))</f>
        <v/>
      </c>
      <c r="X427" s="19" t="str">
        <f>IF(N427="","",IF(P427="","",IF(W427="","",W427*N427)))</f>
        <v/>
      </c>
      <c r="Y427" s="108"/>
      <c r="Z427" s="62" t="str">
        <f t="shared" si="32"/>
        <v/>
      </c>
      <c r="AA427" s="26" t="str">
        <f t="shared" si="33"/>
        <v/>
      </c>
      <c r="AB427" s="105"/>
      <c r="AC427" s="111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9"/>
      <c r="AU427" s="39"/>
      <c r="AV427" s="39"/>
      <c r="AW427" s="39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9"/>
      <c r="BJ427" s="39"/>
      <c r="BK427" s="39"/>
      <c r="BL427" s="39"/>
      <c r="BM427" s="39"/>
      <c r="BN427" s="39"/>
      <c r="BO427" s="39"/>
      <c r="BP427" s="39"/>
    </row>
    <row r="428" spans="1:68" x14ac:dyDescent="0.25">
      <c r="A428" s="28" t="str">
        <f t="shared" si="34"/>
        <v/>
      </c>
      <c r="B428" s="91"/>
      <c r="C428" s="92"/>
      <c r="D428" s="93"/>
      <c r="E428" s="92"/>
      <c r="F428" s="113"/>
      <c r="G428" s="121"/>
      <c r="H428" s="126"/>
      <c r="I428" s="129"/>
      <c r="J428" s="94"/>
      <c r="K428" s="95"/>
      <c r="L428" s="17" t="str">
        <f>IF(T428="X","",IF(J428="","",IF(V428=1,"",J428)))</f>
        <v/>
      </c>
      <c r="M428" s="17" t="str">
        <f>IF(T428="X","",IF(K428="","",IF(V428=1,"",K428)))</f>
        <v/>
      </c>
      <c r="N428" s="18" t="str">
        <f>IF(V428=1,"",IF(J428="","",IF(K428="","",K428-J428)))</f>
        <v/>
      </c>
      <c r="O428" s="31" t="str">
        <f t="shared" si="30"/>
        <v/>
      </c>
      <c r="P428" s="102"/>
      <c r="Q428" s="24" t="str">
        <f>IF(P428="","",IF(T428="X","",P428))</f>
        <v/>
      </c>
      <c r="R428" s="18" t="str">
        <f>IF(P428="","",VLOOKUP(P428,Données!$A$2:$B$16,2,FALSE))</f>
        <v/>
      </c>
      <c r="S428" s="24" t="str">
        <f ca="1">IF(T428="X","",IF(V428=1,"",IF(J428&gt;TODAY(),1,"")))</f>
        <v/>
      </c>
      <c r="T428" s="105"/>
      <c r="U428" s="18" t="str">
        <f ca="1">IF(T428="X","",IF(J428="","",IF(V428=1,"",IF(TODAY()&gt;=J428,1,""))))</f>
        <v/>
      </c>
      <c r="V428" s="31" t="str">
        <f t="shared" si="31"/>
        <v/>
      </c>
      <c r="W428" s="34" t="str">
        <f>IF(P428="","",VLOOKUP(P428,Données!$A$2:$C$16,3,FALSE))</f>
        <v/>
      </c>
      <c r="X428" s="19" t="str">
        <f>IF(N428="","",IF(P428="","",IF(W428="","",W428*N428)))</f>
        <v/>
      </c>
      <c r="Y428" s="108"/>
      <c r="Z428" s="62" t="str">
        <f t="shared" si="32"/>
        <v/>
      </c>
      <c r="AA428" s="26" t="str">
        <f t="shared" si="33"/>
        <v/>
      </c>
      <c r="AB428" s="105"/>
      <c r="AC428" s="111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9"/>
      <c r="AU428" s="39"/>
      <c r="AV428" s="39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9"/>
      <c r="BJ428" s="39"/>
      <c r="BK428" s="39"/>
      <c r="BL428" s="39"/>
      <c r="BM428" s="39"/>
      <c r="BN428" s="39"/>
      <c r="BO428" s="39"/>
      <c r="BP428" s="39"/>
    </row>
    <row r="429" spans="1:68" x14ac:dyDescent="0.25">
      <c r="A429" s="28" t="str">
        <f t="shared" si="34"/>
        <v/>
      </c>
      <c r="B429" s="91"/>
      <c r="C429" s="92"/>
      <c r="D429" s="93"/>
      <c r="E429" s="92"/>
      <c r="F429" s="113"/>
      <c r="G429" s="121"/>
      <c r="H429" s="126"/>
      <c r="I429" s="129"/>
      <c r="J429" s="94"/>
      <c r="K429" s="95"/>
      <c r="L429" s="17" t="str">
        <f>IF(T429="X","",IF(J429="","",IF(V429=1,"",J429)))</f>
        <v/>
      </c>
      <c r="M429" s="17" t="str">
        <f>IF(T429="X","",IF(K429="","",IF(V429=1,"",K429)))</f>
        <v/>
      </c>
      <c r="N429" s="18" t="str">
        <f>IF(V429=1,"",IF(J429="","",IF(K429="","",K429-J429)))</f>
        <v/>
      </c>
      <c r="O429" s="31" t="str">
        <f t="shared" si="30"/>
        <v/>
      </c>
      <c r="P429" s="102"/>
      <c r="Q429" s="24" t="str">
        <f>IF(P429="","",IF(T429="X","",P429))</f>
        <v/>
      </c>
      <c r="R429" s="18" t="str">
        <f>IF(P429="","",VLOOKUP(P429,Données!$A$2:$B$16,2,FALSE))</f>
        <v/>
      </c>
      <c r="S429" s="24" t="str">
        <f ca="1">IF(T429="X","",IF(V429=1,"",IF(J429&gt;TODAY(),1,"")))</f>
        <v/>
      </c>
      <c r="T429" s="105"/>
      <c r="U429" s="18" t="str">
        <f ca="1">IF(T429="X","",IF(J429="","",IF(V429=1,"",IF(TODAY()&gt;=J429,1,""))))</f>
        <v/>
      </c>
      <c r="V429" s="31" t="str">
        <f t="shared" si="31"/>
        <v/>
      </c>
      <c r="W429" s="34" t="str">
        <f>IF(P429="","",VLOOKUP(P429,Données!$A$2:$C$16,3,FALSE))</f>
        <v/>
      </c>
      <c r="X429" s="19" t="str">
        <f>IF(N429="","",IF(P429="","",IF(W429="","",W429*N429)))</f>
        <v/>
      </c>
      <c r="Y429" s="108"/>
      <c r="Z429" s="62" t="str">
        <f t="shared" si="32"/>
        <v/>
      </c>
      <c r="AA429" s="26" t="str">
        <f t="shared" si="33"/>
        <v/>
      </c>
      <c r="AB429" s="105"/>
      <c r="AC429" s="111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9"/>
      <c r="AU429" s="39"/>
      <c r="AV429" s="39"/>
      <c r="AW429" s="39"/>
      <c r="AX429" s="39"/>
      <c r="AY429" s="39"/>
      <c r="AZ429" s="39"/>
      <c r="BA429" s="39"/>
      <c r="BB429" s="39"/>
      <c r="BC429" s="39"/>
      <c r="BD429" s="39"/>
      <c r="BE429" s="39"/>
      <c r="BF429" s="39"/>
      <c r="BG429" s="39"/>
      <c r="BH429" s="39"/>
      <c r="BI429" s="39"/>
      <c r="BJ429" s="39"/>
      <c r="BK429" s="39"/>
      <c r="BL429" s="39"/>
      <c r="BM429" s="39"/>
      <c r="BN429" s="39"/>
      <c r="BO429" s="39"/>
      <c r="BP429" s="39"/>
    </row>
    <row r="430" spans="1:68" x14ac:dyDescent="0.25">
      <c r="A430" s="28" t="str">
        <f t="shared" si="34"/>
        <v/>
      </c>
      <c r="B430" s="91"/>
      <c r="C430" s="92"/>
      <c r="D430" s="93"/>
      <c r="E430" s="92"/>
      <c r="F430" s="113"/>
      <c r="G430" s="121"/>
      <c r="H430" s="126"/>
      <c r="I430" s="129"/>
      <c r="J430" s="94"/>
      <c r="K430" s="95"/>
      <c r="L430" s="17" t="str">
        <f>IF(T430="X","",IF(J430="","",IF(V430=1,"",J430)))</f>
        <v/>
      </c>
      <c r="M430" s="17" t="str">
        <f>IF(T430="X","",IF(K430="","",IF(V430=1,"",K430)))</f>
        <v/>
      </c>
      <c r="N430" s="18" t="str">
        <f>IF(V430=1,"",IF(J430="","",IF(K430="","",K430-J430)))</f>
        <v/>
      </c>
      <c r="O430" s="31" t="str">
        <f t="shared" si="30"/>
        <v/>
      </c>
      <c r="P430" s="102"/>
      <c r="Q430" s="24" t="str">
        <f>IF(P430="","",IF(T430="X","",P430))</f>
        <v/>
      </c>
      <c r="R430" s="18" t="str">
        <f>IF(P430="","",VLOOKUP(P430,Données!$A$2:$B$16,2,FALSE))</f>
        <v/>
      </c>
      <c r="S430" s="24" t="str">
        <f ca="1">IF(T430="X","",IF(V430=1,"",IF(J430&gt;TODAY(),1,"")))</f>
        <v/>
      </c>
      <c r="T430" s="105"/>
      <c r="U430" s="18" t="str">
        <f ca="1">IF(T430="X","",IF(J430="","",IF(V430=1,"",IF(TODAY()&gt;=J430,1,""))))</f>
        <v/>
      </c>
      <c r="V430" s="31" t="str">
        <f t="shared" si="31"/>
        <v/>
      </c>
      <c r="W430" s="34" t="str">
        <f>IF(P430="","",VLOOKUP(P430,Données!$A$2:$C$16,3,FALSE))</f>
        <v/>
      </c>
      <c r="X430" s="19" t="str">
        <f>IF(N430="","",IF(P430="","",IF(W430="","",W430*N430)))</f>
        <v/>
      </c>
      <c r="Y430" s="108"/>
      <c r="Z430" s="62" t="str">
        <f t="shared" si="32"/>
        <v/>
      </c>
      <c r="AA430" s="26" t="str">
        <f t="shared" si="33"/>
        <v/>
      </c>
      <c r="AB430" s="105"/>
      <c r="AC430" s="111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9"/>
      <c r="AU430" s="39"/>
      <c r="AV430" s="39"/>
      <c r="AW430" s="39"/>
      <c r="AX430" s="39"/>
      <c r="AY430" s="39"/>
      <c r="AZ430" s="39"/>
      <c r="BA430" s="39"/>
      <c r="BB430" s="39"/>
      <c r="BC430" s="39"/>
      <c r="BD430" s="39"/>
      <c r="BE430" s="39"/>
      <c r="BF430" s="39"/>
      <c r="BG430" s="39"/>
      <c r="BH430" s="39"/>
      <c r="BI430" s="39"/>
      <c r="BJ430" s="39"/>
      <c r="BK430" s="39"/>
      <c r="BL430" s="39"/>
      <c r="BM430" s="39"/>
      <c r="BN430" s="39"/>
      <c r="BO430" s="39"/>
      <c r="BP430" s="39"/>
    </row>
    <row r="431" spans="1:68" x14ac:dyDescent="0.25">
      <c r="A431" s="28" t="str">
        <f t="shared" si="34"/>
        <v/>
      </c>
      <c r="B431" s="91"/>
      <c r="C431" s="92"/>
      <c r="D431" s="93"/>
      <c r="E431" s="92"/>
      <c r="F431" s="113"/>
      <c r="G431" s="121"/>
      <c r="H431" s="126"/>
      <c r="I431" s="129"/>
      <c r="J431" s="94"/>
      <c r="K431" s="95"/>
      <c r="L431" s="17" t="str">
        <f>IF(T431="X","",IF(J431="","",IF(V431=1,"",J431)))</f>
        <v/>
      </c>
      <c r="M431" s="17" t="str">
        <f>IF(T431="X","",IF(K431="","",IF(V431=1,"",K431)))</f>
        <v/>
      </c>
      <c r="N431" s="18" t="str">
        <f>IF(V431=1,"",IF(J431="","",IF(K431="","",K431-J431)))</f>
        <v/>
      </c>
      <c r="O431" s="31" t="str">
        <f t="shared" si="30"/>
        <v/>
      </c>
      <c r="P431" s="102"/>
      <c r="Q431" s="24" t="str">
        <f>IF(P431="","",IF(T431="X","",P431))</f>
        <v/>
      </c>
      <c r="R431" s="18" t="str">
        <f>IF(P431="","",VLOOKUP(P431,Données!$A$2:$B$16,2,FALSE))</f>
        <v/>
      </c>
      <c r="S431" s="24" t="str">
        <f ca="1">IF(T431="X","",IF(V431=1,"",IF(J431&gt;TODAY(),1,"")))</f>
        <v/>
      </c>
      <c r="T431" s="105"/>
      <c r="U431" s="18" t="str">
        <f ca="1">IF(T431="X","",IF(J431="","",IF(V431=1,"",IF(TODAY()&gt;=J431,1,""))))</f>
        <v/>
      </c>
      <c r="V431" s="31" t="str">
        <f t="shared" si="31"/>
        <v/>
      </c>
      <c r="W431" s="34" t="str">
        <f>IF(P431="","",VLOOKUP(P431,Données!$A$2:$C$16,3,FALSE))</f>
        <v/>
      </c>
      <c r="X431" s="19" t="str">
        <f>IF(N431="","",IF(P431="","",IF(W431="","",W431*N431)))</f>
        <v/>
      </c>
      <c r="Y431" s="108"/>
      <c r="Z431" s="62" t="str">
        <f t="shared" si="32"/>
        <v/>
      </c>
      <c r="AA431" s="26" t="str">
        <f t="shared" si="33"/>
        <v/>
      </c>
      <c r="AB431" s="105"/>
      <c r="AC431" s="111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9"/>
      <c r="AU431" s="39"/>
      <c r="AV431" s="39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9"/>
      <c r="BJ431" s="39"/>
      <c r="BK431" s="39"/>
      <c r="BL431" s="39"/>
      <c r="BM431" s="39"/>
      <c r="BN431" s="39"/>
      <c r="BO431" s="39"/>
      <c r="BP431" s="39"/>
    </row>
    <row r="432" spans="1:68" x14ac:dyDescent="0.25">
      <c r="A432" s="28" t="str">
        <f t="shared" si="34"/>
        <v/>
      </c>
      <c r="B432" s="91"/>
      <c r="C432" s="92"/>
      <c r="D432" s="93"/>
      <c r="E432" s="92"/>
      <c r="F432" s="113"/>
      <c r="G432" s="121"/>
      <c r="H432" s="126"/>
      <c r="I432" s="129"/>
      <c r="J432" s="94"/>
      <c r="K432" s="95"/>
      <c r="L432" s="17" t="str">
        <f>IF(T432="X","",IF(J432="","",IF(V432=1,"",J432)))</f>
        <v/>
      </c>
      <c r="M432" s="17" t="str">
        <f>IF(T432="X","",IF(K432="","",IF(V432=1,"",K432)))</f>
        <v/>
      </c>
      <c r="N432" s="18" t="str">
        <f>IF(V432=1,"",IF(J432="","",IF(K432="","",K432-J432)))</f>
        <v/>
      </c>
      <c r="O432" s="31" t="str">
        <f t="shared" si="30"/>
        <v/>
      </c>
      <c r="P432" s="102"/>
      <c r="Q432" s="24" t="str">
        <f>IF(P432="","",IF(T432="X","",P432))</f>
        <v/>
      </c>
      <c r="R432" s="18" t="str">
        <f>IF(P432="","",VLOOKUP(P432,Données!$A$2:$B$16,2,FALSE))</f>
        <v/>
      </c>
      <c r="S432" s="24" t="str">
        <f ca="1">IF(T432="X","",IF(V432=1,"",IF(J432&gt;TODAY(),1,"")))</f>
        <v/>
      </c>
      <c r="T432" s="105"/>
      <c r="U432" s="18" t="str">
        <f ca="1">IF(T432="X","",IF(J432="","",IF(V432=1,"",IF(TODAY()&gt;=J432,1,""))))</f>
        <v/>
      </c>
      <c r="V432" s="31" t="str">
        <f t="shared" si="31"/>
        <v/>
      </c>
      <c r="W432" s="34" t="str">
        <f>IF(P432="","",VLOOKUP(P432,Données!$A$2:$C$16,3,FALSE))</f>
        <v/>
      </c>
      <c r="X432" s="19" t="str">
        <f>IF(N432="","",IF(P432="","",IF(W432="","",W432*N432)))</f>
        <v/>
      </c>
      <c r="Y432" s="108"/>
      <c r="Z432" s="62" t="str">
        <f t="shared" si="32"/>
        <v/>
      </c>
      <c r="AA432" s="26" t="str">
        <f t="shared" si="33"/>
        <v/>
      </c>
      <c r="AB432" s="105"/>
      <c r="AC432" s="111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9"/>
      <c r="BC432" s="39"/>
      <c r="BD432" s="39"/>
      <c r="BE432" s="39"/>
      <c r="BF432" s="39"/>
      <c r="BG432" s="39"/>
      <c r="BH432" s="39"/>
      <c r="BI432" s="39"/>
      <c r="BJ432" s="39"/>
      <c r="BK432" s="39"/>
      <c r="BL432" s="39"/>
      <c r="BM432" s="39"/>
      <c r="BN432" s="39"/>
      <c r="BO432" s="39"/>
      <c r="BP432" s="39"/>
    </row>
    <row r="433" spans="1:68" x14ac:dyDescent="0.25">
      <c r="A433" s="28" t="str">
        <f t="shared" si="34"/>
        <v/>
      </c>
      <c r="B433" s="91"/>
      <c r="C433" s="92"/>
      <c r="D433" s="93"/>
      <c r="E433" s="92"/>
      <c r="F433" s="113"/>
      <c r="G433" s="121"/>
      <c r="H433" s="126"/>
      <c r="I433" s="129"/>
      <c r="J433" s="94"/>
      <c r="K433" s="95"/>
      <c r="L433" s="17" t="str">
        <f>IF(T433="X","",IF(J433="","",IF(V433=1,"",J433)))</f>
        <v/>
      </c>
      <c r="M433" s="17" t="str">
        <f>IF(T433="X","",IF(K433="","",IF(V433=1,"",K433)))</f>
        <v/>
      </c>
      <c r="N433" s="18" t="str">
        <f>IF(V433=1,"",IF(J433="","",IF(K433="","",K433-J433)))</f>
        <v/>
      </c>
      <c r="O433" s="31" t="str">
        <f t="shared" si="30"/>
        <v/>
      </c>
      <c r="P433" s="102"/>
      <c r="Q433" s="24" t="str">
        <f>IF(P433="","",IF(T433="X","",P433))</f>
        <v/>
      </c>
      <c r="R433" s="18" t="str">
        <f>IF(P433="","",VLOOKUP(P433,Données!$A$2:$B$16,2,FALSE))</f>
        <v/>
      </c>
      <c r="S433" s="24" t="str">
        <f ca="1">IF(T433="X","",IF(V433=1,"",IF(J433&gt;TODAY(),1,"")))</f>
        <v/>
      </c>
      <c r="T433" s="105"/>
      <c r="U433" s="18" t="str">
        <f ca="1">IF(T433="X","",IF(J433="","",IF(V433=1,"",IF(TODAY()&gt;=J433,1,""))))</f>
        <v/>
      </c>
      <c r="V433" s="31" t="str">
        <f t="shared" si="31"/>
        <v/>
      </c>
      <c r="W433" s="34" t="str">
        <f>IF(P433="","",VLOOKUP(P433,Données!$A$2:$C$16,3,FALSE))</f>
        <v/>
      </c>
      <c r="X433" s="19" t="str">
        <f>IF(N433="","",IF(P433="","",IF(W433="","",W433*N433)))</f>
        <v/>
      </c>
      <c r="Y433" s="108"/>
      <c r="Z433" s="62" t="str">
        <f t="shared" si="32"/>
        <v/>
      </c>
      <c r="AA433" s="26" t="str">
        <f t="shared" si="33"/>
        <v/>
      </c>
      <c r="AB433" s="105"/>
      <c r="AC433" s="111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9"/>
      <c r="BC433" s="39"/>
      <c r="BD433" s="39"/>
      <c r="BE433" s="39"/>
      <c r="BF433" s="39"/>
      <c r="BG433" s="39"/>
      <c r="BH433" s="39"/>
      <c r="BI433" s="39"/>
      <c r="BJ433" s="39"/>
      <c r="BK433" s="39"/>
      <c r="BL433" s="39"/>
      <c r="BM433" s="39"/>
      <c r="BN433" s="39"/>
      <c r="BO433" s="39"/>
      <c r="BP433" s="39"/>
    </row>
    <row r="434" spans="1:68" x14ac:dyDescent="0.25">
      <c r="A434" s="28" t="str">
        <f t="shared" si="34"/>
        <v/>
      </c>
      <c r="B434" s="91"/>
      <c r="C434" s="92"/>
      <c r="D434" s="93"/>
      <c r="E434" s="92"/>
      <c r="F434" s="113"/>
      <c r="G434" s="121"/>
      <c r="H434" s="126"/>
      <c r="I434" s="129"/>
      <c r="J434" s="94"/>
      <c r="K434" s="95"/>
      <c r="L434" s="17" t="str">
        <f>IF(T434="X","",IF(J434="","",IF(V434=1,"",J434)))</f>
        <v/>
      </c>
      <c r="M434" s="17" t="str">
        <f>IF(T434="X","",IF(K434="","",IF(V434=1,"",K434)))</f>
        <v/>
      </c>
      <c r="N434" s="18" t="str">
        <f>IF(V434=1,"",IF(J434="","",IF(K434="","",K434-J434)))</f>
        <v/>
      </c>
      <c r="O434" s="31" t="str">
        <f t="shared" si="30"/>
        <v/>
      </c>
      <c r="P434" s="102"/>
      <c r="Q434" s="24" t="str">
        <f>IF(P434="","",IF(T434="X","",P434))</f>
        <v/>
      </c>
      <c r="R434" s="18" t="str">
        <f>IF(P434="","",VLOOKUP(P434,Données!$A$2:$B$16,2,FALSE))</f>
        <v/>
      </c>
      <c r="S434" s="24" t="str">
        <f ca="1">IF(T434="X","",IF(V434=1,"",IF(J434&gt;TODAY(),1,"")))</f>
        <v/>
      </c>
      <c r="T434" s="105"/>
      <c r="U434" s="18" t="str">
        <f ca="1">IF(T434="X","",IF(J434="","",IF(V434=1,"",IF(TODAY()&gt;=J434,1,""))))</f>
        <v/>
      </c>
      <c r="V434" s="31" t="str">
        <f t="shared" si="31"/>
        <v/>
      </c>
      <c r="W434" s="34" t="str">
        <f>IF(P434="","",VLOOKUP(P434,Données!$A$2:$C$16,3,FALSE))</f>
        <v/>
      </c>
      <c r="X434" s="19" t="str">
        <f>IF(N434="","",IF(P434="","",IF(W434="","",W434*N434)))</f>
        <v/>
      </c>
      <c r="Y434" s="108"/>
      <c r="Z434" s="62" t="str">
        <f t="shared" si="32"/>
        <v/>
      </c>
      <c r="AA434" s="26" t="str">
        <f t="shared" si="33"/>
        <v/>
      </c>
      <c r="AB434" s="105"/>
      <c r="AC434" s="111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9"/>
      <c r="AU434" s="39"/>
      <c r="AV434" s="39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9"/>
      <c r="BJ434" s="39"/>
      <c r="BK434" s="39"/>
      <c r="BL434" s="39"/>
      <c r="BM434" s="39"/>
      <c r="BN434" s="39"/>
      <c r="BO434" s="39"/>
      <c r="BP434" s="39"/>
    </row>
    <row r="435" spans="1:68" x14ac:dyDescent="0.25">
      <c r="A435" s="28" t="str">
        <f t="shared" si="34"/>
        <v/>
      </c>
      <c r="B435" s="91"/>
      <c r="C435" s="92"/>
      <c r="D435" s="93"/>
      <c r="E435" s="92"/>
      <c r="F435" s="113"/>
      <c r="G435" s="121"/>
      <c r="H435" s="126"/>
      <c r="I435" s="129"/>
      <c r="J435" s="94"/>
      <c r="K435" s="95"/>
      <c r="L435" s="17" t="str">
        <f>IF(T435="X","",IF(J435="","",IF(V435=1,"",J435)))</f>
        <v/>
      </c>
      <c r="M435" s="17" t="str">
        <f>IF(T435="X","",IF(K435="","",IF(V435=1,"",K435)))</f>
        <v/>
      </c>
      <c r="N435" s="18" t="str">
        <f>IF(V435=1,"",IF(J435="","",IF(K435="","",K435-J435)))</f>
        <v/>
      </c>
      <c r="O435" s="31" t="str">
        <f t="shared" si="30"/>
        <v/>
      </c>
      <c r="P435" s="102"/>
      <c r="Q435" s="24" t="str">
        <f>IF(P435="","",IF(T435="X","",P435))</f>
        <v/>
      </c>
      <c r="R435" s="18" t="str">
        <f>IF(P435="","",VLOOKUP(P435,Données!$A$2:$B$16,2,FALSE))</f>
        <v/>
      </c>
      <c r="S435" s="24" t="str">
        <f ca="1">IF(T435="X","",IF(V435=1,"",IF(J435&gt;TODAY(),1,"")))</f>
        <v/>
      </c>
      <c r="T435" s="105"/>
      <c r="U435" s="18" t="str">
        <f ca="1">IF(T435="X","",IF(J435="","",IF(V435=1,"",IF(TODAY()&gt;=J435,1,""))))</f>
        <v/>
      </c>
      <c r="V435" s="31" t="str">
        <f t="shared" si="31"/>
        <v/>
      </c>
      <c r="W435" s="34" t="str">
        <f>IF(P435="","",VLOOKUP(P435,Données!$A$2:$C$16,3,FALSE))</f>
        <v/>
      </c>
      <c r="X435" s="19" t="str">
        <f>IF(N435="","",IF(P435="","",IF(W435="","",W435*N435)))</f>
        <v/>
      </c>
      <c r="Y435" s="108"/>
      <c r="Z435" s="62" t="str">
        <f t="shared" si="32"/>
        <v/>
      </c>
      <c r="AA435" s="26" t="str">
        <f t="shared" si="33"/>
        <v/>
      </c>
      <c r="AB435" s="105"/>
      <c r="AC435" s="111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9"/>
      <c r="AU435" s="39"/>
      <c r="AV435" s="39"/>
      <c r="AW435" s="39"/>
      <c r="AX435" s="39"/>
      <c r="AY435" s="39"/>
      <c r="AZ435" s="39"/>
      <c r="BA435" s="39"/>
      <c r="BB435" s="39"/>
      <c r="BC435" s="39"/>
      <c r="BD435" s="39"/>
      <c r="BE435" s="39"/>
      <c r="BF435" s="39"/>
      <c r="BG435" s="39"/>
      <c r="BH435" s="39"/>
      <c r="BI435" s="39"/>
      <c r="BJ435" s="39"/>
      <c r="BK435" s="39"/>
      <c r="BL435" s="39"/>
      <c r="BM435" s="39"/>
      <c r="BN435" s="39"/>
      <c r="BO435" s="39"/>
      <c r="BP435" s="39"/>
    </row>
    <row r="436" spans="1:68" x14ac:dyDescent="0.25">
      <c r="A436" s="28" t="str">
        <f t="shared" si="34"/>
        <v/>
      </c>
      <c r="B436" s="91"/>
      <c r="C436" s="92"/>
      <c r="D436" s="93"/>
      <c r="E436" s="92"/>
      <c r="F436" s="113"/>
      <c r="G436" s="121"/>
      <c r="H436" s="126"/>
      <c r="I436" s="129"/>
      <c r="J436" s="94"/>
      <c r="K436" s="95"/>
      <c r="L436" s="17" t="str">
        <f>IF(T436="X","",IF(J436="","",IF(V436=1,"",J436)))</f>
        <v/>
      </c>
      <c r="M436" s="17" t="str">
        <f>IF(T436="X","",IF(K436="","",IF(V436=1,"",K436)))</f>
        <v/>
      </c>
      <c r="N436" s="18" t="str">
        <f>IF(V436=1,"",IF(J436="","",IF(K436="","",K436-J436)))</f>
        <v/>
      </c>
      <c r="O436" s="31" t="str">
        <f t="shared" si="30"/>
        <v/>
      </c>
      <c r="P436" s="102"/>
      <c r="Q436" s="24" t="str">
        <f>IF(P436="","",IF(T436="X","",P436))</f>
        <v/>
      </c>
      <c r="R436" s="18" t="str">
        <f>IF(P436="","",VLOOKUP(P436,Données!$A$2:$B$16,2,FALSE))</f>
        <v/>
      </c>
      <c r="S436" s="24" t="str">
        <f ca="1">IF(T436="X","",IF(V436=1,"",IF(J436&gt;TODAY(),1,"")))</f>
        <v/>
      </c>
      <c r="T436" s="105"/>
      <c r="U436" s="18" t="str">
        <f ca="1">IF(T436="X","",IF(J436="","",IF(V436=1,"",IF(TODAY()&gt;=J436,1,""))))</f>
        <v/>
      </c>
      <c r="V436" s="31" t="str">
        <f t="shared" si="31"/>
        <v/>
      </c>
      <c r="W436" s="34" t="str">
        <f>IF(P436="","",VLOOKUP(P436,Données!$A$2:$C$16,3,FALSE))</f>
        <v/>
      </c>
      <c r="X436" s="19" t="str">
        <f>IF(N436="","",IF(P436="","",IF(W436="","",W436*N436)))</f>
        <v/>
      </c>
      <c r="Y436" s="108"/>
      <c r="Z436" s="62" t="str">
        <f t="shared" si="32"/>
        <v/>
      </c>
      <c r="AA436" s="26" t="str">
        <f t="shared" si="33"/>
        <v/>
      </c>
      <c r="AB436" s="105"/>
      <c r="AC436" s="111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9"/>
      <c r="AU436" s="39"/>
      <c r="AV436" s="39"/>
      <c r="AW436" s="39"/>
      <c r="AX436" s="39"/>
      <c r="AY436" s="39"/>
      <c r="AZ436" s="39"/>
      <c r="BA436" s="39"/>
      <c r="BB436" s="39"/>
      <c r="BC436" s="39"/>
      <c r="BD436" s="39"/>
      <c r="BE436" s="39"/>
      <c r="BF436" s="39"/>
      <c r="BG436" s="39"/>
      <c r="BH436" s="39"/>
      <c r="BI436" s="39"/>
      <c r="BJ436" s="39"/>
      <c r="BK436" s="39"/>
      <c r="BL436" s="39"/>
      <c r="BM436" s="39"/>
      <c r="BN436" s="39"/>
      <c r="BO436" s="39"/>
      <c r="BP436" s="39"/>
    </row>
    <row r="437" spans="1:68" x14ac:dyDescent="0.25">
      <c r="A437" s="28" t="str">
        <f t="shared" si="34"/>
        <v/>
      </c>
      <c r="B437" s="91"/>
      <c r="C437" s="92"/>
      <c r="D437" s="93"/>
      <c r="E437" s="92"/>
      <c r="F437" s="113"/>
      <c r="G437" s="121"/>
      <c r="H437" s="126"/>
      <c r="I437" s="129"/>
      <c r="J437" s="94"/>
      <c r="K437" s="95"/>
      <c r="L437" s="17" t="str">
        <f>IF(T437="X","",IF(J437="","",IF(V437=1,"",J437)))</f>
        <v/>
      </c>
      <c r="M437" s="17" t="str">
        <f>IF(T437="X","",IF(K437="","",IF(V437=1,"",K437)))</f>
        <v/>
      </c>
      <c r="N437" s="18" t="str">
        <f>IF(V437=1,"",IF(J437="","",IF(K437="","",K437-J437)))</f>
        <v/>
      </c>
      <c r="O437" s="31" t="str">
        <f t="shared" si="30"/>
        <v/>
      </c>
      <c r="P437" s="102"/>
      <c r="Q437" s="24" t="str">
        <f>IF(P437="","",IF(T437="X","",P437))</f>
        <v/>
      </c>
      <c r="R437" s="18" t="str">
        <f>IF(P437="","",VLOOKUP(P437,Données!$A$2:$B$16,2,FALSE))</f>
        <v/>
      </c>
      <c r="S437" s="24" t="str">
        <f ca="1">IF(T437="X","",IF(V437=1,"",IF(J437&gt;TODAY(),1,"")))</f>
        <v/>
      </c>
      <c r="T437" s="105"/>
      <c r="U437" s="18" t="str">
        <f ca="1">IF(T437="X","",IF(J437="","",IF(V437=1,"",IF(TODAY()&gt;=J437,1,""))))</f>
        <v/>
      </c>
      <c r="V437" s="31" t="str">
        <f t="shared" si="31"/>
        <v/>
      </c>
      <c r="W437" s="34" t="str">
        <f>IF(P437="","",VLOOKUP(P437,Données!$A$2:$C$16,3,FALSE))</f>
        <v/>
      </c>
      <c r="X437" s="19" t="str">
        <f>IF(N437="","",IF(P437="","",IF(W437="","",W437*N437)))</f>
        <v/>
      </c>
      <c r="Y437" s="108"/>
      <c r="Z437" s="62" t="str">
        <f t="shared" si="32"/>
        <v/>
      </c>
      <c r="AA437" s="26" t="str">
        <f t="shared" si="33"/>
        <v/>
      </c>
      <c r="AB437" s="105"/>
      <c r="AC437" s="111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9"/>
      <c r="AU437" s="39"/>
      <c r="AV437" s="39"/>
      <c r="AW437" s="39"/>
      <c r="AX437" s="39"/>
      <c r="AY437" s="39"/>
      <c r="AZ437" s="39"/>
      <c r="BA437" s="39"/>
      <c r="BB437" s="39"/>
      <c r="BC437" s="39"/>
      <c r="BD437" s="39"/>
      <c r="BE437" s="39"/>
      <c r="BF437" s="39"/>
      <c r="BG437" s="39"/>
      <c r="BH437" s="39"/>
      <c r="BI437" s="39"/>
      <c r="BJ437" s="39"/>
      <c r="BK437" s="39"/>
      <c r="BL437" s="39"/>
      <c r="BM437" s="39"/>
      <c r="BN437" s="39"/>
      <c r="BO437" s="39"/>
      <c r="BP437" s="39"/>
    </row>
    <row r="438" spans="1:68" x14ac:dyDescent="0.25">
      <c r="A438" s="28" t="str">
        <f t="shared" si="34"/>
        <v/>
      </c>
      <c r="B438" s="91"/>
      <c r="C438" s="92"/>
      <c r="D438" s="93"/>
      <c r="E438" s="92"/>
      <c r="F438" s="113"/>
      <c r="G438" s="121"/>
      <c r="H438" s="126"/>
      <c r="I438" s="129"/>
      <c r="J438" s="94"/>
      <c r="K438" s="95"/>
      <c r="L438" s="17" t="str">
        <f>IF(T438="X","",IF(J438="","",IF(V438=1,"",J438)))</f>
        <v/>
      </c>
      <c r="M438" s="17" t="str">
        <f>IF(T438="X","",IF(K438="","",IF(V438=1,"",K438)))</f>
        <v/>
      </c>
      <c r="N438" s="18" t="str">
        <f>IF(V438=1,"",IF(J438="","",IF(K438="","",K438-J438)))</f>
        <v/>
      </c>
      <c r="O438" s="31" t="str">
        <f t="shared" si="30"/>
        <v/>
      </c>
      <c r="P438" s="102"/>
      <c r="Q438" s="24" t="str">
        <f>IF(P438="","",IF(T438="X","",P438))</f>
        <v/>
      </c>
      <c r="R438" s="18" t="str">
        <f>IF(P438="","",VLOOKUP(P438,Données!$A$2:$B$16,2,FALSE))</f>
        <v/>
      </c>
      <c r="S438" s="24" t="str">
        <f ca="1">IF(T438="X","",IF(V438=1,"",IF(J438&gt;TODAY(),1,"")))</f>
        <v/>
      </c>
      <c r="T438" s="105"/>
      <c r="U438" s="18" t="str">
        <f ca="1">IF(T438="X","",IF(J438="","",IF(V438=1,"",IF(TODAY()&gt;=J438,1,""))))</f>
        <v/>
      </c>
      <c r="V438" s="31" t="str">
        <f t="shared" si="31"/>
        <v/>
      </c>
      <c r="W438" s="34" t="str">
        <f>IF(P438="","",VLOOKUP(P438,Données!$A$2:$C$16,3,FALSE))</f>
        <v/>
      </c>
      <c r="X438" s="19" t="str">
        <f>IF(N438="","",IF(P438="","",IF(W438="","",W438*N438)))</f>
        <v/>
      </c>
      <c r="Y438" s="108"/>
      <c r="Z438" s="62" t="str">
        <f t="shared" si="32"/>
        <v/>
      </c>
      <c r="AA438" s="26" t="str">
        <f t="shared" si="33"/>
        <v/>
      </c>
      <c r="AB438" s="105"/>
      <c r="AC438" s="111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9"/>
      <c r="AU438" s="39"/>
      <c r="AV438" s="39"/>
      <c r="AW438" s="39"/>
      <c r="AX438" s="39"/>
      <c r="AY438" s="39"/>
      <c r="AZ438" s="39"/>
      <c r="BA438" s="39"/>
      <c r="BB438" s="39"/>
      <c r="BC438" s="39"/>
      <c r="BD438" s="39"/>
      <c r="BE438" s="39"/>
      <c r="BF438" s="39"/>
      <c r="BG438" s="39"/>
      <c r="BH438" s="39"/>
      <c r="BI438" s="39"/>
      <c r="BJ438" s="39"/>
      <c r="BK438" s="39"/>
      <c r="BL438" s="39"/>
      <c r="BM438" s="39"/>
      <c r="BN438" s="39"/>
      <c r="BO438" s="39"/>
      <c r="BP438" s="39"/>
    </row>
    <row r="439" spans="1:68" x14ac:dyDescent="0.25">
      <c r="A439" s="28" t="str">
        <f t="shared" si="34"/>
        <v/>
      </c>
      <c r="B439" s="91"/>
      <c r="C439" s="92"/>
      <c r="D439" s="93"/>
      <c r="E439" s="92"/>
      <c r="F439" s="113"/>
      <c r="G439" s="121"/>
      <c r="H439" s="126"/>
      <c r="I439" s="129"/>
      <c r="J439" s="94"/>
      <c r="K439" s="95"/>
      <c r="L439" s="17" t="str">
        <f>IF(T439="X","",IF(J439="","",IF(V439=1,"",J439)))</f>
        <v/>
      </c>
      <c r="M439" s="17" t="str">
        <f>IF(T439="X","",IF(K439="","",IF(V439=1,"",K439)))</f>
        <v/>
      </c>
      <c r="N439" s="18" t="str">
        <f>IF(V439=1,"",IF(J439="","",IF(K439="","",K439-J439)))</f>
        <v/>
      </c>
      <c r="O439" s="31" t="str">
        <f t="shared" si="30"/>
        <v/>
      </c>
      <c r="P439" s="102"/>
      <c r="Q439" s="24" t="str">
        <f>IF(P439="","",IF(T439="X","",P439))</f>
        <v/>
      </c>
      <c r="R439" s="18" t="str">
        <f>IF(P439="","",VLOOKUP(P439,Données!$A$2:$B$16,2,FALSE))</f>
        <v/>
      </c>
      <c r="S439" s="24" t="str">
        <f ca="1">IF(T439="X","",IF(V439=1,"",IF(J439&gt;TODAY(),1,"")))</f>
        <v/>
      </c>
      <c r="T439" s="105"/>
      <c r="U439" s="18" t="str">
        <f ca="1">IF(T439="X","",IF(J439="","",IF(V439=1,"",IF(TODAY()&gt;=J439,1,""))))</f>
        <v/>
      </c>
      <c r="V439" s="31" t="str">
        <f t="shared" si="31"/>
        <v/>
      </c>
      <c r="W439" s="34" t="str">
        <f>IF(P439="","",VLOOKUP(P439,Données!$A$2:$C$16,3,FALSE))</f>
        <v/>
      </c>
      <c r="X439" s="19" t="str">
        <f>IF(N439="","",IF(P439="","",IF(W439="","",W439*N439)))</f>
        <v/>
      </c>
      <c r="Y439" s="108"/>
      <c r="Z439" s="62" t="str">
        <f t="shared" si="32"/>
        <v/>
      </c>
      <c r="AA439" s="26" t="str">
        <f t="shared" si="33"/>
        <v/>
      </c>
      <c r="AB439" s="105"/>
      <c r="AC439" s="111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9"/>
      <c r="BJ439" s="39"/>
      <c r="BK439" s="39"/>
      <c r="BL439" s="39"/>
      <c r="BM439" s="39"/>
      <c r="BN439" s="39"/>
      <c r="BO439" s="39"/>
      <c r="BP439" s="39"/>
    </row>
    <row r="440" spans="1:68" x14ac:dyDescent="0.25">
      <c r="A440" s="28" t="str">
        <f t="shared" si="34"/>
        <v/>
      </c>
      <c r="B440" s="91"/>
      <c r="C440" s="92"/>
      <c r="D440" s="93"/>
      <c r="E440" s="92"/>
      <c r="F440" s="113"/>
      <c r="G440" s="121"/>
      <c r="H440" s="126"/>
      <c r="I440" s="129"/>
      <c r="J440" s="94"/>
      <c r="K440" s="95"/>
      <c r="L440" s="17" t="str">
        <f>IF(T440="X","",IF(J440="","",IF(V440=1,"",J440)))</f>
        <v/>
      </c>
      <c r="M440" s="17" t="str">
        <f>IF(T440="X","",IF(K440="","",IF(V440=1,"",K440)))</f>
        <v/>
      </c>
      <c r="N440" s="18" t="str">
        <f>IF(V440=1,"",IF(J440="","",IF(K440="","",K440-J440)))</f>
        <v/>
      </c>
      <c r="O440" s="31" t="str">
        <f t="shared" si="30"/>
        <v/>
      </c>
      <c r="P440" s="102"/>
      <c r="Q440" s="24" t="str">
        <f>IF(P440="","",IF(T440="X","",P440))</f>
        <v/>
      </c>
      <c r="R440" s="18" t="str">
        <f>IF(P440="","",VLOOKUP(P440,Données!$A$2:$B$16,2,FALSE))</f>
        <v/>
      </c>
      <c r="S440" s="24" t="str">
        <f ca="1">IF(T440="X","",IF(V440=1,"",IF(J440&gt;TODAY(),1,"")))</f>
        <v/>
      </c>
      <c r="T440" s="105"/>
      <c r="U440" s="18" t="str">
        <f ca="1">IF(T440="X","",IF(J440="","",IF(V440=1,"",IF(TODAY()&gt;=J440,1,""))))</f>
        <v/>
      </c>
      <c r="V440" s="31" t="str">
        <f t="shared" si="31"/>
        <v/>
      </c>
      <c r="W440" s="34" t="str">
        <f>IF(P440="","",VLOOKUP(P440,Données!$A$2:$C$16,3,FALSE))</f>
        <v/>
      </c>
      <c r="X440" s="19" t="str">
        <f>IF(N440="","",IF(P440="","",IF(W440="","",W440*N440)))</f>
        <v/>
      </c>
      <c r="Y440" s="108"/>
      <c r="Z440" s="62" t="str">
        <f t="shared" si="32"/>
        <v/>
      </c>
      <c r="AA440" s="26" t="str">
        <f t="shared" si="33"/>
        <v/>
      </c>
      <c r="AB440" s="105"/>
      <c r="AC440" s="111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9"/>
      <c r="AU440" s="39"/>
      <c r="AV440" s="39"/>
      <c r="AW440" s="39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9"/>
      <c r="BJ440" s="39"/>
      <c r="BK440" s="39"/>
      <c r="BL440" s="39"/>
      <c r="BM440" s="39"/>
      <c r="BN440" s="39"/>
      <c r="BO440" s="39"/>
      <c r="BP440" s="39"/>
    </row>
    <row r="441" spans="1:68" x14ac:dyDescent="0.25">
      <c r="A441" s="28" t="str">
        <f t="shared" si="34"/>
        <v/>
      </c>
      <c r="B441" s="91"/>
      <c r="C441" s="92"/>
      <c r="D441" s="93"/>
      <c r="E441" s="92"/>
      <c r="F441" s="113"/>
      <c r="G441" s="121"/>
      <c r="H441" s="126"/>
      <c r="I441" s="129"/>
      <c r="J441" s="94"/>
      <c r="K441" s="95"/>
      <c r="L441" s="17" t="str">
        <f>IF(T441="X","",IF(J441="","",IF(V441=1,"",J441)))</f>
        <v/>
      </c>
      <c r="M441" s="17" t="str">
        <f>IF(T441="X","",IF(K441="","",IF(V441=1,"",K441)))</f>
        <v/>
      </c>
      <c r="N441" s="18" t="str">
        <f>IF(V441=1,"",IF(J441="","",IF(K441="","",K441-J441)))</f>
        <v/>
      </c>
      <c r="O441" s="31" t="str">
        <f t="shared" si="30"/>
        <v/>
      </c>
      <c r="P441" s="102"/>
      <c r="Q441" s="24" t="str">
        <f>IF(P441="","",IF(T441="X","",P441))</f>
        <v/>
      </c>
      <c r="R441" s="18" t="str">
        <f>IF(P441="","",VLOOKUP(P441,Données!$A$2:$B$16,2,FALSE))</f>
        <v/>
      </c>
      <c r="S441" s="24" t="str">
        <f ca="1">IF(T441="X","",IF(V441=1,"",IF(J441&gt;TODAY(),1,"")))</f>
        <v/>
      </c>
      <c r="T441" s="105"/>
      <c r="U441" s="18" t="str">
        <f ca="1">IF(T441="X","",IF(J441="","",IF(V441=1,"",IF(TODAY()&gt;=J441,1,""))))</f>
        <v/>
      </c>
      <c r="V441" s="31" t="str">
        <f t="shared" si="31"/>
        <v/>
      </c>
      <c r="W441" s="34" t="str">
        <f>IF(P441="","",VLOOKUP(P441,Données!$A$2:$C$16,3,FALSE))</f>
        <v/>
      </c>
      <c r="X441" s="19" t="str">
        <f>IF(N441="","",IF(P441="","",IF(W441="","",W441*N441)))</f>
        <v/>
      </c>
      <c r="Y441" s="108"/>
      <c r="Z441" s="62" t="str">
        <f t="shared" si="32"/>
        <v/>
      </c>
      <c r="AA441" s="26" t="str">
        <f t="shared" si="33"/>
        <v/>
      </c>
      <c r="AB441" s="105"/>
      <c r="AC441" s="111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9"/>
      <c r="AU441" s="39"/>
      <c r="AV441" s="39"/>
      <c r="AW441" s="39"/>
      <c r="AX441" s="39"/>
      <c r="AY441" s="39"/>
      <c r="AZ441" s="39"/>
      <c r="BA441" s="39"/>
      <c r="BB441" s="39"/>
      <c r="BC441" s="39"/>
      <c r="BD441" s="39"/>
      <c r="BE441" s="39"/>
      <c r="BF441" s="39"/>
      <c r="BG441" s="39"/>
      <c r="BH441" s="39"/>
      <c r="BI441" s="39"/>
      <c r="BJ441" s="39"/>
      <c r="BK441" s="39"/>
      <c r="BL441" s="39"/>
      <c r="BM441" s="39"/>
      <c r="BN441" s="39"/>
      <c r="BO441" s="39"/>
      <c r="BP441" s="39"/>
    </row>
    <row r="442" spans="1:68" x14ac:dyDescent="0.25">
      <c r="A442" s="28" t="str">
        <f t="shared" si="34"/>
        <v/>
      </c>
      <c r="B442" s="91"/>
      <c r="C442" s="92"/>
      <c r="D442" s="93"/>
      <c r="E442" s="92"/>
      <c r="F442" s="113"/>
      <c r="G442" s="121"/>
      <c r="H442" s="126"/>
      <c r="I442" s="129"/>
      <c r="J442" s="94"/>
      <c r="K442" s="95"/>
      <c r="L442" s="17" t="str">
        <f>IF(T442="X","",IF(J442="","",IF(V442=1,"",J442)))</f>
        <v/>
      </c>
      <c r="M442" s="17" t="str">
        <f>IF(T442="X","",IF(K442="","",IF(V442=1,"",K442)))</f>
        <v/>
      </c>
      <c r="N442" s="18" t="str">
        <f>IF(V442=1,"",IF(J442="","",IF(K442="","",K442-J442)))</f>
        <v/>
      </c>
      <c r="O442" s="31" t="str">
        <f t="shared" si="30"/>
        <v/>
      </c>
      <c r="P442" s="102"/>
      <c r="Q442" s="24" t="str">
        <f>IF(P442="","",IF(T442="X","",P442))</f>
        <v/>
      </c>
      <c r="R442" s="18" t="str">
        <f>IF(P442="","",VLOOKUP(P442,Données!$A$2:$B$16,2,FALSE))</f>
        <v/>
      </c>
      <c r="S442" s="24" t="str">
        <f ca="1">IF(T442="X","",IF(V442=1,"",IF(J442&gt;TODAY(),1,"")))</f>
        <v/>
      </c>
      <c r="T442" s="105"/>
      <c r="U442" s="18" t="str">
        <f ca="1">IF(T442="X","",IF(J442="","",IF(V442=1,"",IF(TODAY()&gt;=J442,1,""))))</f>
        <v/>
      </c>
      <c r="V442" s="31" t="str">
        <f t="shared" si="31"/>
        <v/>
      </c>
      <c r="W442" s="34" t="str">
        <f>IF(P442="","",VLOOKUP(P442,Données!$A$2:$C$16,3,FALSE))</f>
        <v/>
      </c>
      <c r="X442" s="19" t="str">
        <f>IF(N442="","",IF(P442="","",IF(W442="","",W442*N442)))</f>
        <v/>
      </c>
      <c r="Y442" s="108"/>
      <c r="Z442" s="62" t="str">
        <f t="shared" si="32"/>
        <v/>
      </c>
      <c r="AA442" s="26" t="str">
        <f t="shared" si="33"/>
        <v/>
      </c>
      <c r="AB442" s="105"/>
      <c r="AC442" s="111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9"/>
      <c r="AU442" s="39"/>
      <c r="AV442" s="39"/>
      <c r="AW442" s="39"/>
      <c r="AX442" s="39"/>
      <c r="AY442" s="39"/>
      <c r="AZ442" s="39"/>
      <c r="BA442" s="39"/>
      <c r="BB442" s="39"/>
      <c r="BC442" s="39"/>
      <c r="BD442" s="39"/>
      <c r="BE442" s="39"/>
      <c r="BF442" s="39"/>
      <c r="BG442" s="39"/>
      <c r="BH442" s="39"/>
      <c r="BI442" s="39"/>
      <c r="BJ442" s="39"/>
      <c r="BK442" s="39"/>
      <c r="BL442" s="39"/>
      <c r="BM442" s="39"/>
      <c r="BN442" s="39"/>
      <c r="BO442" s="39"/>
      <c r="BP442" s="39"/>
    </row>
    <row r="443" spans="1:68" x14ac:dyDescent="0.25">
      <c r="A443" s="28" t="str">
        <f t="shared" si="34"/>
        <v/>
      </c>
      <c r="B443" s="91"/>
      <c r="C443" s="92"/>
      <c r="D443" s="93"/>
      <c r="E443" s="92"/>
      <c r="F443" s="113"/>
      <c r="G443" s="121"/>
      <c r="H443" s="126"/>
      <c r="I443" s="129"/>
      <c r="J443" s="94"/>
      <c r="K443" s="95"/>
      <c r="L443" s="17" t="str">
        <f>IF(T443="X","",IF(J443="","",IF(V443=1,"",J443)))</f>
        <v/>
      </c>
      <c r="M443" s="17" t="str">
        <f>IF(T443="X","",IF(K443="","",IF(V443=1,"",K443)))</f>
        <v/>
      </c>
      <c r="N443" s="18" t="str">
        <f>IF(V443=1,"",IF(J443="","",IF(K443="","",K443-J443)))</f>
        <v/>
      </c>
      <c r="O443" s="31" t="str">
        <f t="shared" si="30"/>
        <v/>
      </c>
      <c r="P443" s="102"/>
      <c r="Q443" s="24" t="str">
        <f>IF(P443="","",IF(T443="X","",P443))</f>
        <v/>
      </c>
      <c r="R443" s="18" t="str">
        <f>IF(P443="","",VLOOKUP(P443,Données!$A$2:$B$16,2,FALSE))</f>
        <v/>
      </c>
      <c r="S443" s="24" t="str">
        <f ca="1">IF(T443="X","",IF(V443=1,"",IF(J443&gt;TODAY(),1,"")))</f>
        <v/>
      </c>
      <c r="T443" s="105"/>
      <c r="U443" s="18" t="str">
        <f ca="1">IF(T443="X","",IF(J443="","",IF(V443=1,"",IF(TODAY()&gt;=J443,1,""))))</f>
        <v/>
      </c>
      <c r="V443" s="31" t="str">
        <f t="shared" si="31"/>
        <v/>
      </c>
      <c r="W443" s="34" t="str">
        <f>IF(P443="","",VLOOKUP(P443,Données!$A$2:$C$16,3,FALSE))</f>
        <v/>
      </c>
      <c r="X443" s="19" t="str">
        <f>IF(N443="","",IF(P443="","",IF(W443="","",W443*N443)))</f>
        <v/>
      </c>
      <c r="Y443" s="108"/>
      <c r="Z443" s="62" t="str">
        <f t="shared" si="32"/>
        <v/>
      </c>
      <c r="AA443" s="26" t="str">
        <f t="shared" si="33"/>
        <v/>
      </c>
      <c r="AB443" s="105"/>
      <c r="AC443" s="111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9"/>
      <c r="AU443" s="39"/>
      <c r="AV443" s="39"/>
      <c r="AW443" s="39"/>
      <c r="AX443" s="39"/>
      <c r="AY443" s="39"/>
      <c r="AZ443" s="39"/>
      <c r="BA443" s="39"/>
      <c r="BB443" s="39"/>
      <c r="BC443" s="39"/>
      <c r="BD443" s="39"/>
      <c r="BE443" s="39"/>
      <c r="BF443" s="39"/>
      <c r="BG443" s="39"/>
      <c r="BH443" s="39"/>
      <c r="BI443" s="39"/>
      <c r="BJ443" s="39"/>
      <c r="BK443" s="39"/>
      <c r="BL443" s="39"/>
      <c r="BM443" s="39"/>
      <c r="BN443" s="39"/>
      <c r="BO443" s="39"/>
      <c r="BP443" s="39"/>
    </row>
    <row r="444" spans="1:68" x14ac:dyDescent="0.25">
      <c r="A444" s="28" t="str">
        <f t="shared" si="34"/>
        <v/>
      </c>
      <c r="B444" s="91"/>
      <c r="C444" s="92"/>
      <c r="D444" s="93"/>
      <c r="E444" s="92"/>
      <c r="F444" s="113"/>
      <c r="G444" s="121"/>
      <c r="H444" s="126"/>
      <c r="I444" s="129"/>
      <c r="J444" s="94"/>
      <c r="K444" s="95"/>
      <c r="L444" s="17" t="str">
        <f>IF(T444="X","",IF(J444="","",IF(V444=1,"",J444)))</f>
        <v/>
      </c>
      <c r="M444" s="17" t="str">
        <f>IF(T444="X","",IF(K444="","",IF(V444=1,"",K444)))</f>
        <v/>
      </c>
      <c r="N444" s="18" t="str">
        <f>IF(V444=1,"",IF(J444="","",IF(K444="","",K444-J444)))</f>
        <v/>
      </c>
      <c r="O444" s="31" t="str">
        <f t="shared" si="30"/>
        <v/>
      </c>
      <c r="P444" s="102"/>
      <c r="Q444" s="24" t="str">
        <f>IF(P444="","",IF(T444="X","",P444))</f>
        <v/>
      </c>
      <c r="R444" s="18" t="str">
        <f>IF(P444="","",VLOOKUP(P444,Données!$A$2:$B$16,2,FALSE))</f>
        <v/>
      </c>
      <c r="S444" s="24" t="str">
        <f ca="1">IF(T444="X","",IF(V444=1,"",IF(J444&gt;TODAY(),1,"")))</f>
        <v/>
      </c>
      <c r="T444" s="105"/>
      <c r="U444" s="18" t="str">
        <f ca="1">IF(T444="X","",IF(J444="","",IF(V444=1,"",IF(TODAY()&gt;=J444,1,""))))</f>
        <v/>
      </c>
      <c r="V444" s="31" t="str">
        <f t="shared" si="31"/>
        <v/>
      </c>
      <c r="W444" s="34" t="str">
        <f>IF(P444="","",VLOOKUP(P444,Données!$A$2:$C$16,3,FALSE))</f>
        <v/>
      </c>
      <c r="X444" s="19" t="str">
        <f>IF(N444="","",IF(P444="","",IF(W444="","",W444*N444)))</f>
        <v/>
      </c>
      <c r="Y444" s="108"/>
      <c r="Z444" s="62" t="str">
        <f t="shared" si="32"/>
        <v/>
      </c>
      <c r="AA444" s="26" t="str">
        <f t="shared" si="33"/>
        <v/>
      </c>
      <c r="AB444" s="105"/>
      <c r="AC444" s="111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9"/>
      <c r="AU444" s="39"/>
      <c r="AV444" s="39"/>
      <c r="AW444" s="39"/>
      <c r="AX444" s="39"/>
      <c r="AY444" s="39"/>
      <c r="AZ444" s="39"/>
      <c r="BA444" s="39"/>
      <c r="BB444" s="39"/>
      <c r="BC444" s="39"/>
      <c r="BD444" s="39"/>
      <c r="BE444" s="39"/>
      <c r="BF444" s="39"/>
      <c r="BG444" s="39"/>
      <c r="BH444" s="39"/>
      <c r="BI444" s="39"/>
      <c r="BJ444" s="39"/>
      <c r="BK444" s="39"/>
      <c r="BL444" s="39"/>
      <c r="BM444" s="39"/>
      <c r="BN444" s="39"/>
      <c r="BO444" s="39"/>
      <c r="BP444" s="39"/>
    </row>
    <row r="445" spans="1:68" x14ac:dyDescent="0.25">
      <c r="A445" s="28" t="str">
        <f t="shared" si="34"/>
        <v/>
      </c>
      <c r="B445" s="91"/>
      <c r="C445" s="92"/>
      <c r="D445" s="93"/>
      <c r="E445" s="92"/>
      <c r="F445" s="113"/>
      <c r="G445" s="121"/>
      <c r="H445" s="126"/>
      <c r="I445" s="129"/>
      <c r="J445" s="94"/>
      <c r="K445" s="95"/>
      <c r="L445" s="17" t="str">
        <f>IF(T445="X","",IF(J445="","",IF(V445=1,"",J445)))</f>
        <v/>
      </c>
      <c r="M445" s="17" t="str">
        <f>IF(T445="X","",IF(K445="","",IF(V445=1,"",K445)))</f>
        <v/>
      </c>
      <c r="N445" s="18" t="str">
        <f>IF(V445=1,"",IF(J445="","",IF(K445="","",K445-J445)))</f>
        <v/>
      </c>
      <c r="O445" s="31" t="str">
        <f t="shared" si="30"/>
        <v/>
      </c>
      <c r="P445" s="102"/>
      <c r="Q445" s="24" t="str">
        <f>IF(P445="","",IF(T445="X","",P445))</f>
        <v/>
      </c>
      <c r="R445" s="18" t="str">
        <f>IF(P445="","",VLOOKUP(P445,Données!$A$2:$B$16,2,FALSE))</f>
        <v/>
      </c>
      <c r="S445" s="24" t="str">
        <f ca="1">IF(T445="X","",IF(V445=1,"",IF(J445&gt;TODAY(),1,"")))</f>
        <v/>
      </c>
      <c r="T445" s="105"/>
      <c r="U445" s="18" t="str">
        <f ca="1">IF(T445="X","",IF(J445="","",IF(V445=1,"",IF(TODAY()&gt;=J445,1,""))))</f>
        <v/>
      </c>
      <c r="V445" s="31" t="str">
        <f t="shared" si="31"/>
        <v/>
      </c>
      <c r="W445" s="34" t="str">
        <f>IF(P445="","",VLOOKUP(P445,Données!$A$2:$C$16,3,FALSE))</f>
        <v/>
      </c>
      <c r="X445" s="19" t="str">
        <f>IF(N445="","",IF(P445="","",IF(W445="","",W445*N445)))</f>
        <v/>
      </c>
      <c r="Y445" s="108"/>
      <c r="Z445" s="62" t="str">
        <f t="shared" si="32"/>
        <v/>
      </c>
      <c r="AA445" s="26" t="str">
        <f t="shared" si="33"/>
        <v/>
      </c>
      <c r="AB445" s="105"/>
      <c r="AC445" s="111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9"/>
      <c r="BC445" s="39"/>
      <c r="BD445" s="39"/>
      <c r="BE445" s="39"/>
      <c r="BF445" s="39"/>
      <c r="BG445" s="39"/>
      <c r="BH445" s="39"/>
      <c r="BI445" s="39"/>
      <c r="BJ445" s="39"/>
      <c r="BK445" s="39"/>
      <c r="BL445" s="39"/>
      <c r="BM445" s="39"/>
      <c r="BN445" s="39"/>
      <c r="BO445" s="39"/>
      <c r="BP445" s="39"/>
    </row>
    <row r="446" spans="1:68" x14ac:dyDescent="0.25">
      <c r="A446" s="28" t="str">
        <f t="shared" si="34"/>
        <v/>
      </c>
      <c r="B446" s="91"/>
      <c r="C446" s="92"/>
      <c r="D446" s="93"/>
      <c r="E446" s="92"/>
      <c r="F446" s="113"/>
      <c r="G446" s="121"/>
      <c r="H446" s="126"/>
      <c r="I446" s="129"/>
      <c r="J446" s="94"/>
      <c r="K446" s="95"/>
      <c r="L446" s="17" t="str">
        <f>IF(T446="X","",IF(J446="","",IF(V446=1,"",J446)))</f>
        <v/>
      </c>
      <c r="M446" s="17" t="str">
        <f>IF(T446="X","",IF(K446="","",IF(V446=1,"",K446)))</f>
        <v/>
      </c>
      <c r="N446" s="18" t="str">
        <f>IF(V446=1,"",IF(J446="","",IF(K446="","",K446-J446)))</f>
        <v/>
      </c>
      <c r="O446" s="31" t="str">
        <f t="shared" si="30"/>
        <v/>
      </c>
      <c r="P446" s="102"/>
      <c r="Q446" s="24" t="str">
        <f>IF(P446="","",IF(T446="X","",P446))</f>
        <v/>
      </c>
      <c r="R446" s="18" t="str">
        <f>IF(P446="","",VLOOKUP(P446,Données!$A$2:$B$16,2,FALSE))</f>
        <v/>
      </c>
      <c r="S446" s="24" t="str">
        <f ca="1">IF(T446="X","",IF(V446=1,"",IF(J446&gt;TODAY(),1,"")))</f>
        <v/>
      </c>
      <c r="T446" s="105"/>
      <c r="U446" s="18" t="str">
        <f ca="1">IF(T446="X","",IF(J446="","",IF(V446=1,"",IF(TODAY()&gt;=J446,1,""))))</f>
        <v/>
      </c>
      <c r="V446" s="31" t="str">
        <f t="shared" si="31"/>
        <v/>
      </c>
      <c r="W446" s="34" t="str">
        <f>IF(P446="","",VLOOKUP(P446,Données!$A$2:$C$16,3,FALSE))</f>
        <v/>
      </c>
      <c r="X446" s="19" t="str">
        <f>IF(N446="","",IF(P446="","",IF(W446="","",W446*N446)))</f>
        <v/>
      </c>
      <c r="Y446" s="108"/>
      <c r="Z446" s="62" t="str">
        <f t="shared" si="32"/>
        <v/>
      </c>
      <c r="AA446" s="26" t="str">
        <f t="shared" si="33"/>
        <v/>
      </c>
      <c r="AB446" s="105"/>
      <c r="AC446" s="111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9"/>
      <c r="AU446" s="39"/>
      <c r="AV446" s="39"/>
      <c r="AW446" s="39"/>
      <c r="AX446" s="39"/>
      <c r="AY446" s="39"/>
      <c r="AZ446" s="39"/>
      <c r="BA446" s="39"/>
      <c r="BB446" s="39"/>
      <c r="BC446" s="39"/>
      <c r="BD446" s="39"/>
      <c r="BE446" s="39"/>
      <c r="BF446" s="39"/>
      <c r="BG446" s="39"/>
      <c r="BH446" s="39"/>
      <c r="BI446" s="39"/>
      <c r="BJ446" s="39"/>
      <c r="BK446" s="39"/>
      <c r="BL446" s="39"/>
      <c r="BM446" s="39"/>
      <c r="BN446" s="39"/>
      <c r="BO446" s="39"/>
      <c r="BP446" s="39"/>
    </row>
    <row r="447" spans="1:68" x14ac:dyDescent="0.25">
      <c r="A447" s="28" t="str">
        <f t="shared" si="34"/>
        <v/>
      </c>
      <c r="B447" s="91"/>
      <c r="C447" s="92"/>
      <c r="D447" s="93"/>
      <c r="E447" s="92"/>
      <c r="F447" s="113"/>
      <c r="G447" s="121"/>
      <c r="H447" s="126"/>
      <c r="I447" s="129"/>
      <c r="J447" s="94"/>
      <c r="K447" s="95"/>
      <c r="L447" s="17" t="str">
        <f>IF(T447="X","",IF(J447="","",IF(V447=1,"",J447)))</f>
        <v/>
      </c>
      <c r="M447" s="17" t="str">
        <f>IF(T447="X","",IF(K447="","",IF(V447=1,"",K447)))</f>
        <v/>
      </c>
      <c r="N447" s="18" t="str">
        <f>IF(V447=1,"",IF(J447="","",IF(K447="","",K447-J447)))</f>
        <v/>
      </c>
      <c r="O447" s="31" t="str">
        <f t="shared" si="30"/>
        <v/>
      </c>
      <c r="P447" s="102"/>
      <c r="Q447" s="24" t="str">
        <f>IF(P447="","",IF(T447="X","",P447))</f>
        <v/>
      </c>
      <c r="R447" s="18" t="str">
        <f>IF(P447="","",VLOOKUP(P447,Données!$A$2:$B$16,2,FALSE))</f>
        <v/>
      </c>
      <c r="S447" s="24" t="str">
        <f ca="1">IF(T447="X","",IF(V447=1,"",IF(J447&gt;TODAY(),1,"")))</f>
        <v/>
      </c>
      <c r="T447" s="105"/>
      <c r="U447" s="18" t="str">
        <f ca="1">IF(T447="X","",IF(J447="","",IF(V447=1,"",IF(TODAY()&gt;=J447,1,""))))</f>
        <v/>
      </c>
      <c r="V447" s="31" t="str">
        <f t="shared" si="31"/>
        <v/>
      </c>
      <c r="W447" s="34" t="str">
        <f>IF(P447="","",VLOOKUP(P447,Données!$A$2:$C$16,3,FALSE))</f>
        <v/>
      </c>
      <c r="X447" s="19" t="str">
        <f>IF(N447="","",IF(P447="","",IF(W447="","",W447*N447)))</f>
        <v/>
      </c>
      <c r="Y447" s="108"/>
      <c r="Z447" s="62" t="str">
        <f t="shared" si="32"/>
        <v/>
      </c>
      <c r="AA447" s="26" t="str">
        <f t="shared" si="33"/>
        <v/>
      </c>
      <c r="AB447" s="105"/>
      <c r="AC447" s="111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9"/>
      <c r="AU447" s="39"/>
      <c r="AV447" s="39"/>
      <c r="AW447" s="39"/>
      <c r="AX447" s="39"/>
      <c r="AY447" s="39"/>
      <c r="AZ447" s="39"/>
      <c r="BA447" s="39"/>
      <c r="BB447" s="39"/>
      <c r="BC447" s="39"/>
      <c r="BD447" s="39"/>
      <c r="BE447" s="39"/>
      <c r="BF447" s="39"/>
      <c r="BG447" s="39"/>
      <c r="BH447" s="39"/>
      <c r="BI447" s="39"/>
      <c r="BJ447" s="39"/>
      <c r="BK447" s="39"/>
      <c r="BL447" s="39"/>
      <c r="BM447" s="39"/>
      <c r="BN447" s="39"/>
      <c r="BO447" s="39"/>
      <c r="BP447" s="39"/>
    </row>
    <row r="448" spans="1:68" x14ac:dyDescent="0.25">
      <c r="A448" s="28" t="str">
        <f t="shared" si="34"/>
        <v/>
      </c>
      <c r="B448" s="91"/>
      <c r="C448" s="92"/>
      <c r="D448" s="93"/>
      <c r="E448" s="92"/>
      <c r="F448" s="113"/>
      <c r="G448" s="121"/>
      <c r="H448" s="126"/>
      <c r="I448" s="129"/>
      <c r="J448" s="94"/>
      <c r="K448" s="95"/>
      <c r="L448" s="17" t="str">
        <f>IF(T448="X","",IF(J448="","",IF(V448=1,"",J448)))</f>
        <v/>
      </c>
      <c r="M448" s="17" t="str">
        <f>IF(T448="X","",IF(K448="","",IF(V448=1,"",K448)))</f>
        <v/>
      </c>
      <c r="N448" s="18" t="str">
        <f>IF(V448=1,"",IF(J448="","",IF(K448="","",K448-J448)))</f>
        <v/>
      </c>
      <c r="O448" s="31" t="str">
        <f t="shared" si="30"/>
        <v/>
      </c>
      <c r="P448" s="102"/>
      <c r="Q448" s="24" t="str">
        <f>IF(P448="","",IF(T448="X","",P448))</f>
        <v/>
      </c>
      <c r="R448" s="18" t="str">
        <f>IF(P448="","",VLOOKUP(P448,Données!$A$2:$B$16,2,FALSE))</f>
        <v/>
      </c>
      <c r="S448" s="24" t="str">
        <f ca="1">IF(T448="X","",IF(V448=1,"",IF(J448&gt;TODAY(),1,"")))</f>
        <v/>
      </c>
      <c r="T448" s="105"/>
      <c r="U448" s="18" t="str">
        <f ca="1">IF(T448="X","",IF(J448="","",IF(V448=1,"",IF(TODAY()&gt;=J448,1,""))))</f>
        <v/>
      </c>
      <c r="V448" s="31" t="str">
        <f t="shared" si="31"/>
        <v/>
      </c>
      <c r="W448" s="34" t="str">
        <f>IF(P448="","",VLOOKUP(P448,Données!$A$2:$C$16,3,FALSE))</f>
        <v/>
      </c>
      <c r="X448" s="19" t="str">
        <f>IF(N448="","",IF(P448="","",IF(W448="","",W448*N448)))</f>
        <v/>
      </c>
      <c r="Y448" s="108"/>
      <c r="Z448" s="62" t="str">
        <f t="shared" si="32"/>
        <v/>
      </c>
      <c r="AA448" s="26" t="str">
        <f t="shared" si="33"/>
        <v/>
      </c>
      <c r="AB448" s="105"/>
      <c r="AC448" s="111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9"/>
      <c r="AU448" s="39"/>
      <c r="AV448" s="39"/>
      <c r="AW448" s="39"/>
      <c r="AX448" s="39"/>
      <c r="AY448" s="39"/>
      <c r="AZ448" s="39"/>
      <c r="BA448" s="39"/>
      <c r="BB448" s="39"/>
      <c r="BC448" s="39"/>
      <c r="BD448" s="39"/>
      <c r="BE448" s="39"/>
      <c r="BF448" s="39"/>
      <c r="BG448" s="39"/>
      <c r="BH448" s="39"/>
      <c r="BI448" s="39"/>
      <c r="BJ448" s="39"/>
      <c r="BK448" s="39"/>
      <c r="BL448" s="39"/>
      <c r="BM448" s="39"/>
      <c r="BN448" s="39"/>
      <c r="BO448" s="39"/>
      <c r="BP448" s="39"/>
    </row>
    <row r="449" spans="1:68" x14ac:dyDescent="0.25">
      <c r="A449" s="28" t="str">
        <f t="shared" si="34"/>
        <v/>
      </c>
      <c r="B449" s="91"/>
      <c r="C449" s="92"/>
      <c r="D449" s="93"/>
      <c r="E449" s="92"/>
      <c r="F449" s="113"/>
      <c r="G449" s="121"/>
      <c r="H449" s="126"/>
      <c r="I449" s="129"/>
      <c r="J449" s="94"/>
      <c r="K449" s="95"/>
      <c r="L449" s="17" t="str">
        <f>IF(T449="X","",IF(J449="","",IF(V449=1,"",J449)))</f>
        <v/>
      </c>
      <c r="M449" s="17" t="str">
        <f>IF(T449="X","",IF(K449="","",IF(V449=1,"",K449)))</f>
        <v/>
      </c>
      <c r="N449" s="18" t="str">
        <f>IF(V449=1,"",IF(J449="","",IF(K449="","",K449-J449)))</f>
        <v/>
      </c>
      <c r="O449" s="31" t="str">
        <f t="shared" si="30"/>
        <v/>
      </c>
      <c r="P449" s="102"/>
      <c r="Q449" s="24" t="str">
        <f>IF(P449="","",IF(T449="X","",P449))</f>
        <v/>
      </c>
      <c r="R449" s="18" t="str">
        <f>IF(P449="","",VLOOKUP(P449,Données!$A$2:$B$16,2,FALSE))</f>
        <v/>
      </c>
      <c r="S449" s="24" t="str">
        <f ca="1">IF(T449="X","",IF(V449=1,"",IF(J449&gt;TODAY(),1,"")))</f>
        <v/>
      </c>
      <c r="T449" s="105"/>
      <c r="U449" s="18" t="str">
        <f ca="1">IF(T449="X","",IF(J449="","",IF(V449=1,"",IF(TODAY()&gt;=J449,1,""))))</f>
        <v/>
      </c>
      <c r="V449" s="31" t="str">
        <f t="shared" si="31"/>
        <v/>
      </c>
      <c r="W449" s="34" t="str">
        <f>IF(P449="","",VLOOKUP(P449,Données!$A$2:$C$16,3,FALSE))</f>
        <v/>
      </c>
      <c r="X449" s="19" t="str">
        <f>IF(N449="","",IF(P449="","",IF(W449="","",W449*N449)))</f>
        <v/>
      </c>
      <c r="Y449" s="108"/>
      <c r="Z449" s="62" t="str">
        <f t="shared" si="32"/>
        <v/>
      </c>
      <c r="AA449" s="26" t="str">
        <f t="shared" si="33"/>
        <v/>
      </c>
      <c r="AB449" s="105"/>
      <c r="AC449" s="111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9"/>
      <c r="AU449" s="39"/>
      <c r="AV449" s="39"/>
      <c r="AW449" s="39"/>
      <c r="AX449" s="39"/>
      <c r="AY449" s="39"/>
      <c r="AZ449" s="39"/>
      <c r="BA449" s="39"/>
      <c r="BB449" s="39"/>
      <c r="BC449" s="39"/>
      <c r="BD449" s="39"/>
      <c r="BE449" s="39"/>
      <c r="BF449" s="39"/>
      <c r="BG449" s="39"/>
      <c r="BH449" s="39"/>
      <c r="BI449" s="39"/>
      <c r="BJ449" s="39"/>
      <c r="BK449" s="39"/>
      <c r="BL449" s="39"/>
      <c r="BM449" s="39"/>
      <c r="BN449" s="39"/>
      <c r="BO449" s="39"/>
      <c r="BP449" s="39"/>
    </row>
    <row r="450" spans="1:68" x14ac:dyDescent="0.25">
      <c r="A450" s="28" t="str">
        <f t="shared" si="34"/>
        <v/>
      </c>
      <c r="B450" s="91"/>
      <c r="C450" s="92"/>
      <c r="D450" s="93"/>
      <c r="E450" s="92"/>
      <c r="F450" s="113"/>
      <c r="G450" s="121"/>
      <c r="H450" s="126"/>
      <c r="I450" s="129"/>
      <c r="J450" s="94"/>
      <c r="K450" s="95"/>
      <c r="L450" s="17" t="str">
        <f>IF(T450="X","",IF(J450="","",IF(V450=1,"",J450)))</f>
        <v/>
      </c>
      <c r="M450" s="17" t="str">
        <f>IF(T450="X","",IF(K450="","",IF(V450=1,"",K450)))</f>
        <v/>
      </c>
      <c r="N450" s="18" t="str">
        <f>IF(V450=1,"",IF(J450="","",IF(K450="","",K450-J450)))</f>
        <v/>
      </c>
      <c r="O450" s="31" t="str">
        <f t="shared" si="30"/>
        <v/>
      </c>
      <c r="P450" s="102"/>
      <c r="Q450" s="24" t="str">
        <f>IF(P450="","",IF(T450="X","",P450))</f>
        <v/>
      </c>
      <c r="R450" s="18" t="str">
        <f>IF(P450="","",VLOOKUP(P450,Données!$A$2:$B$16,2,FALSE))</f>
        <v/>
      </c>
      <c r="S450" s="24" t="str">
        <f ca="1">IF(T450="X","",IF(V450=1,"",IF(J450&gt;TODAY(),1,"")))</f>
        <v/>
      </c>
      <c r="T450" s="105"/>
      <c r="U450" s="18" t="str">
        <f ca="1">IF(T450="X","",IF(J450="","",IF(V450=1,"",IF(TODAY()&gt;=J450,1,""))))</f>
        <v/>
      </c>
      <c r="V450" s="31" t="str">
        <f t="shared" si="31"/>
        <v/>
      </c>
      <c r="W450" s="34" t="str">
        <f>IF(P450="","",VLOOKUP(P450,Données!$A$2:$C$16,3,FALSE))</f>
        <v/>
      </c>
      <c r="X450" s="19" t="str">
        <f>IF(N450="","",IF(P450="","",IF(W450="","",W450*N450)))</f>
        <v/>
      </c>
      <c r="Y450" s="108"/>
      <c r="Z450" s="62" t="str">
        <f t="shared" si="32"/>
        <v/>
      </c>
      <c r="AA450" s="26" t="str">
        <f t="shared" si="33"/>
        <v/>
      </c>
      <c r="AB450" s="105"/>
      <c r="AC450" s="111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9"/>
      <c r="AU450" s="39"/>
      <c r="AV450" s="39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9"/>
      <c r="BJ450" s="39"/>
      <c r="BK450" s="39"/>
      <c r="BL450" s="39"/>
      <c r="BM450" s="39"/>
      <c r="BN450" s="39"/>
      <c r="BO450" s="39"/>
      <c r="BP450" s="39"/>
    </row>
    <row r="451" spans="1:68" x14ac:dyDescent="0.25">
      <c r="A451" s="28" t="str">
        <f t="shared" si="34"/>
        <v/>
      </c>
      <c r="B451" s="91"/>
      <c r="C451" s="92"/>
      <c r="D451" s="93"/>
      <c r="E451" s="92"/>
      <c r="F451" s="113"/>
      <c r="G451" s="121"/>
      <c r="H451" s="126"/>
      <c r="I451" s="129"/>
      <c r="J451" s="94"/>
      <c r="K451" s="95"/>
      <c r="L451" s="17" t="str">
        <f>IF(T451="X","",IF(J451="","",IF(V451=1,"",J451)))</f>
        <v/>
      </c>
      <c r="M451" s="17" t="str">
        <f>IF(T451="X","",IF(K451="","",IF(V451=1,"",K451)))</f>
        <v/>
      </c>
      <c r="N451" s="18" t="str">
        <f>IF(V451=1,"",IF(J451="","",IF(K451="","",K451-J451)))</f>
        <v/>
      </c>
      <c r="O451" s="31" t="str">
        <f t="shared" si="30"/>
        <v/>
      </c>
      <c r="P451" s="102"/>
      <c r="Q451" s="24" t="str">
        <f>IF(P451="","",IF(T451="X","",P451))</f>
        <v/>
      </c>
      <c r="R451" s="18" t="str">
        <f>IF(P451="","",VLOOKUP(P451,Données!$A$2:$B$16,2,FALSE))</f>
        <v/>
      </c>
      <c r="S451" s="24" t="str">
        <f ca="1">IF(T451="X","",IF(V451=1,"",IF(J451&gt;TODAY(),1,"")))</f>
        <v/>
      </c>
      <c r="T451" s="105"/>
      <c r="U451" s="18" t="str">
        <f ca="1">IF(T451="X","",IF(J451="","",IF(V451=1,"",IF(TODAY()&gt;=J451,1,""))))</f>
        <v/>
      </c>
      <c r="V451" s="31" t="str">
        <f t="shared" si="31"/>
        <v/>
      </c>
      <c r="W451" s="34" t="str">
        <f>IF(P451="","",VLOOKUP(P451,Données!$A$2:$C$16,3,FALSE))</f>
        <v/>
      </c>
      <c r="X451" s="19" t="str">
        <f>IF(N451="","",IF(P451="","",IF(W451="","",W451*N451)))</f>
        <v/>
      </c>
      <c r="Y451" s="108"/>
      <c r="Z451" s="62" t="str">
        <f t="shared" si="32"/>
        <v/>
      </c>
      <c r="AA451" s="26" t="str">
        <f t="shared" si="33"/>
        <v/>
      </c>
      <c r="AB451" s="105"/>
      <c r="AC451" s="111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9"/>
      <c r="AU451" s="39"/>
      <c r="AV451" s="39"/>
      <c r="AW451" s="39"/>
      <c r="AX451" s="39"/>
      <c r="AY451" s="39"/>
      <c r="AZ451" s="39"/>
      <c r="BA451" s="39"/>
      <c r="BB451" s="39"/>
      <c r="BC451" s="39"/>
      <c r="BD451" s="39"/>
      <c r="BE451" s="39"/>
      <c r="BF451" s="39"/>
      <c r="BG451" s="39"/>
      <c r="BH451" s="39"/>
      <c r="BI451" s="39"/>
      <c r="BJ451" s="39"/>
      <c r="BK451" s="39"/>
      <c r="BL451" s="39"/>
      <c r="BM451" s="39"/>
      <c r="BN451" s="39"/>
      <c r="BO451" s="39"/>
      <c r="BP451" s="39"/>
    </row>
    <row r="452" spans="1:68" x14ac:dyDescent="0.25">
      <c r="A452" s="28" t="str">
        <f t="shared" si="34"/>
        <v/>
      </c>
      <c r="B452" s="91"/>
      <c r="C452" s="92"/>
      <c r="D452" s="93"/>
      <c r="E452" s="92"/>
      <c r="F452" s="113"/>
      <c r="G452" s="121"/>
      <c r="H452" s="126"/>
      <c r="I452" s="129"/>
      <c r="J452" s="94"/>
      <c r="K452" s="95"/>
      <c r="L452" s="17" t="str">
        <f>IF(T452="X","",IF(J452="","",IF(V452=1,"",J452)))</f>
        <v/>
      </c>
      <c r="M452" s="17" t="str">
        <f>IF(T452="X","",IF(K452="","",IF(V452=1,"",K452)))</f>
        <v/>
      </c>
      <c r="N452" s="18" t="str">
        <f>IF(V452=1,"",IF(J452="","",IF(K452="","",K452-J452)))</f>
        <v/>
      </c>
      <c r="O452" s="31" t="str">
        <f t="shared" ref="O452:O515" si="35">IF(J452="","",IF(K452="","",K452-J452))</f>
        <v/>
      </c>
      <c r="P452" s="102"/>
      <c r="Q452" s="24" t="str">
        <f>IF(P452="","",IF(T452="X","",P452))</f>
        <v/>
      </c>
      <c r="R452" s="18" t="str">
        <f>IF(P452="","",VLOOKUP(P452,Données!$A$2:$B$16,2,FALSE))</f>
        <v/>
      </c>
      <c r="S452" s="24" t="str">
        <f ca="1">IF(T452="X","",IF(V452=1,"",IF(J452&gt;TODAY(),1,"")))</f>
        <v/>
      </c>
      <c r="T452" s="105"/>
      <c r="U452" s="18" t="str">
        <f ca="1">IF(T452="X","",IF(J452="","",IF(V452=1,"",IF(TODAY()&gt;=J452,1,""))))</f>
        <v/>
      </c>
      <c r="V452" s="31" t="str">
        <f t="shared" ref="V452:V515" si="36">IF(T452="X","",IF(AC452="","",IF(AC452&gt;0,1)))</f>
        <v/>
      </c>
      <c r="W452" s="34" t="str">
        <f>IF(P452="","",VLOOKUP(P452,Données!$A$2:$C$16,3,FALSE))</f>
        <v/>
      </c>
      <c r="X452" s="19" t="str">
        <f>IF(N452="","",IF(P452="","",IF(W452="","",W452*N452)))</f>
        <v/>
      </c>
      <c r="Y452" s="108"/>
      <c r="Z452" s="62" t="str">
        <f t="shared" ref="Z452:Z515" si="37">IF(X452="","",X452-Y452)</f>
        <v/>
      </c>
      <c r="AA452" s="26" t="str">
        <f t="shared" ref="AA452:AA515" si="38">IF(AB452="","","P")</f>
        <v/>
      </c>
      <c r="AB452" s="105"/>
      <c r="AC452" s="111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9"/>
      <c r="BJ452" s="39"/>
      <c r="BK452" s="39"/>
      <c r="BL452" s="39"/>
      <c r="BM452" s="39"/>
      <c r="BN452" s="39"/>
      <c r="BO452" s="39"/>
      <c r="BP452" s="39"/>
    </row>
    <row r="453" spans="1:68" x14ac:dyDescent="0.25">
      <c r="A453" s="28" t="str">
        <f t="shared" ref="A453:A516" si="39">IF(B453="","",A452+1)</f>
        <v/>
      </c>
      <c r="B453" s="91"/>
      <c r="C453" s="92"/>
      <c r="D453" s="93"/>
      <c r="E453" s="92"/>
      <c r="F453" s="113"/>
      <c r="G453" s="121"/>
      <c r="H453" s="126"/>
      <c r="I453" s="129"/>
      <c r="J453" s="94"/>
      <c r="K453" s="95"/>
      <c r="L453" s="17" t="str">
        <f>IF(T453="X","",IF(J453="","",IF(V453=1,"",J453)))</f>
        <v/>
      </c>
      <c r="M453" s="17" t="str">
        <f>IF(T453="X","",IF(K453="","",IF(V453=1,"",K453)))</f>
        <v/>
      </c>
      <c r="N453" s="18" t="str">
        <f>IF(V453=1,"",IF(J453="","",IF(K453="","",K453-J453)))</f>
        <v/>
      </c>
      <c r="O453" s="31" t="str">
        <f t="shared" si="35"/>
        <v/>
      </c>
      <c r="P453" s="102"/>
      <c r="Q453" s="24" t="str">
        <f>IF(P453="","",IF(T453="X","",P453))</f>
        <v/>
      </c>
      <c r="R453" s="18" t="str">
        <f>IF(P453="","",VLOOKUP(P453,Données!$A$2:$B$16,2,FALSE))</f>
        <v/>
      </c>
      <c r="S453" s="24" t="str">
        <f ca="1">IF(T453="X","",IF(V453=1,"",IF(J453&gt;TODAY(),1,"")))</f>
        <v/>
      </c>
      <c r="T453" s="105"/>
      <c r="U453" s="18" t="str">
        <f ca="1">IF(T453="X","",IF(J453="","",IF(V453=1,"",IF(TODAY()&gt;=J453,1,""))))</f>
        <v/>
      </c>
      <c r="V453" s="31" t="str">
        <f t="shared" si="36"/>
        <v/>
      </c>
      <c r="W453" s="34" t="str">
        <f>IF(P453="","",VLOOKUP(P453,Données!$A$2:$C$16,3,FALSE))</f>
        <v/>
      </c>
      <c r="X453" s="19" t="str">
        <f>IF(N453="","",IF(P453="","",IF(W453="","",W453*N453)))</f>
        <v/>
      </c>
      <c r="Y453" s="108"/>
      <c r="Z453" s="62" t="str">
        <f t="shared" si="37"/>
        <v/>
      </c>
      <c r="AA453" s="26" t="str">
        <f t="shared" si="38"/>
        <v/>
      </c>
      <c r="AB453" s="105"/>
      <c r="AC453" s="111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9"/>
      <c r="BC453" s="39"/>
      <c r="BD453" s="39"/>
      <c r="BE453" s="39"/>
      <c r="BF453" s="39"/>
      <c r="BG453" s="39"/>
      <c r="BH453" s="39"/>
      <c r="BI453" s="39"/>
      <c r="BJ453" s="39"/>
      <c r="BK453" s="39"/>
      <c r="BL453" s="39"/>
      <c r="BM453" s="39"/>
      <c r="BN453" s="39"/>
      <c r="BO453" s="39"/>
      <c r="BP453" s="39"/>
    </row>
    <row r="454" spans="1:68" x14ac:dyDescent="0.25">
      <c r="A454" s="28" t="str">
        <f t="shared" si="39"/>
        <v/>
      </c>
      <c r="B454" s="91"/>
      <c r="C454" s="92"/>
      <c r="D454" s="93"/>
      <c r="E454" s="92"/>
      <c r="F454" s="113"/>
      <c r="G454" s="121"/>
      <c r="H454" s="126"/>
      <c r="I454" s="129"/>
      <c r="J454" s="94"/>
      <c r="K454" s="95"/>
      <c r="L454" s="17" t="str">
        <f>IF(T454="X","",IF(J454="","",IF(V454=1,"",J454)))</f>
        <v/>
      </c>
      <c r="M454" s="17" t="str">
        <f>IF(T454="X","",IF(K454="","",IF(V454=1,"",K454)))</f>
        <v/>
      </c>
      <c r="N454" s="18" t="str">
        <f>IF(V454=1,"",IF(J454="","",IF(K454="","",K454-J454)))</f>
        <v/>
      </c>
      <c r="O454" s="31" t="str">
        <f t="shared" si="35"/>
        <v/>
      </c>
      <c r="P454" s="102"/>
      <c r="Q454" s="24" t="str">
        <f>IF(P454="","",IF(T454="X","",P454))</f>
        <v/>
      </c>
      <c r="R454" s="18" t="str">
        <f>IF(P454="","",VLOOKUP(P454,Données!$A$2:$B$16,2,FALSE))</f>
        <v/>
      </c>
      <c r="S454" s="24" t="str">
        <f ca="1">IF(T454="X","",IF(V454=1,"",IF(J454&gt;TODAY(),1,"")))</f>
        <v/>
      </c>
      <c r="T454" s="105"/>
      <c r="U454" s="18" t="str">
        <f ca="1">IF(T454="X","",IF(J454="","",IF(V454=1,"",IF(TODAY()&gt;=J454,1,""))))</f>
        <v/>
      </c>
      <c r="V454" s="31" t="str">
        <f t="shared" si="36"/>
        <v/>
      </c>
      <c r="W454" s="34" t="str">
        <f>IF(P454="","",VLOOKUP(P454,Données!$A$2:$C$16,3,FALSE))</f>
        <v/>
      </c>
      <c r="X454" s="19" t="str">
        <f>IF(N454="","",IF(P454="","",IF(W454="","",W454*N454)))</f>
        <v/>
      </c>
      <c r="Y454" s="108"/>
      <c r="Z454" s="62" t="str">
        <f t="shared" si="37"/>
        <v/>
      </c>
      <c r="AA454" s="26" t="str">
        <f t="shared" si="38"/>
        <v/>
      </c>
      <c r="AB454" s="105"/>
      <c r="AC454" s="111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9"/>
      <c r="AU454" s="39"/>
      <c r="AV454" s="39"/>
      <c r="AW454" s="39"/>
      <c r="AX454" s="39"/>
      <c r="AY454" s="39"/>
      <c r="AZ454" s="39"/>
      <c r="BA454" s="39"/>
      <c r="BB454" s="39"/>
      <c r="BC454" s="39"/>
      <c r="BD454" s="39"/>
      <c r="BE454" s="39"/>
      <c r="BF454" s="39"/>
      <c r="BG454" s="39"/>
      <c r="BH454" s="39"/>
      <c r="BI454" s="39"/>
      <c r="BJ454" s="39"/>
      <c r="BK454" s="39"/>
      <c r="BL454" s="39"/>
      <c r="BM454" s="39"/>
      <c r="BN454" s="39"/>
      <c r="BO454" s="39"/>
      <c r="BP454" s="39"/>
    </row>
    <row r="455" spans="1:68" x14ac:dyDescent="0.25">
      <c r="A455" s="28" t="str">
        <f t="shared" si="39"/>
        <v/>
      </c>
      <c r="B455" s="91"/>
      <c r="C455" s="92"/>
      <c r="D455" s="93"/>
      <c r="E455" s="92"/>
      <c r="F455" s="113"/>
      <c r="G455" s="121"/>
      <c r="H455" s="126"/>
      <c r="I455" s="129"/>
      <c r="J455" s="94"/>
      <c r="K455" s="95"/>
      <c r="L455" s="17" t="str">
        <f>IF(T455="X","",IF(J455="","",IF(V455=1,"",J455)))</f>
        <v/>
      </c>
      <c r="M455" s="17" t="str">
        <f>IF(T455="X","",IF(K455="","",IF(V455=1,"",K455)))</f>
        <v/>
      </c>
      <c r="N455" s="18" t="str">
        <f>IF(V455=1,"",IF(J455="","",IF(K455="","",K455-J455)))</f>
        <v/>
      </c>
      <c r="O455" s="31" t="str">
        <f t="shared" si="35"/>
        <v/>
      </c>
      <c r="P455" s="102"/>
      <c r="Q455" s="24" t="str">
        <f>IF(P455="","",IF(T455="X","",P455))</f>
        <v/>
      </c>
      <c r="R455" s="18" t="str">
        <f>IF(P455="","",VLOOKUP(P455,Données!$A$2:$B$16,2,FALSE))</f>
        <v/>
      </c>
      <c r="S455" s="24" t="str">
        <f ca="1">IF(T455="X","",IF(V455=1,"",IF(J455&gt;TODAY(),1,"")))</f>
        <v/>
      </c>
      <c r="T455" s="105"/>
      <c r="U455" s="18" t="str">
        <f ca="1">IF(T455="X","",IF(J455="","",IF(V455=1,"",IF(TODAY()&gt;=J455,1,""))))</f>
        <v/>
      </c>
      <c r="V455" s="31" t="str">
        <f t="shared" si="36"/>
        <v/>
      </c>
      <c r="W455" s="34" t="str">
        <f>IF(P455="","",VLOOKUP(P455,Données!$A$2:$C$16,3,FALSE))</f>
        <v/>
      </c>
      <c r="X455" s="19" t="str">
        <f>IF(N455="","",IF(P455="","",IF(W455="","",W455*N455)))</f>
        <v/>
      </c>
      <c r="Y455" s="108"/>
      <c r="Z455" s="62" t="str">
        <f t="shared" si="37"/>
        <v/>
      </c>
      <c r="AA455" s="26" t="str">
        <f t="shared" si="38"/>
        <v/>
      </c>
      <c r="AB455" s="105"/>
      <c r="AC455" s="111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9"/>
      <c r="AU455" s="39"/>
      <c r="AV455" s="39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9"/>
      <c r="BJ455" s="39"/>
      <c r="BK455" s="39"/>
      <c r="BL455" s="39"/>
      <c r="BM455" s="39"/>
      <c r="BN455" s="39"/>
      <c r="BO455" s="39"/>
      <c r="BP455" s="39"/>
    </row>
    <row r="456" spans="1:68" x14ac:dyDescent="0.25">
      <c r="A456" s="28" t="str">
        <f t="shared" si="39"/>
        <v/>
      </c>
      <c r="B456" s="91"/>
      <c r="C456" s="92"/>
      <c r="D456" s="93"/>
      <c r="E456" s="92"/>
      <c r="F456" s="113"/>
      <c r="G456" s="121"/>
      <c r="H456" s="126"/>
      <c r="I456" s="129"/>
      <c r="J456" s="94"/>
      <c r="K456" s="95"/>
      <c r="L456" s="17" t="str">
        <f>IF(T456="X","",IF(J456="","",IF(V456=1,"",J456)))</f>
        <v/>
      </c>
      <c r="M456" s="17" t="str">
        <f>IF(T456="X","",IF(K456="","",IF(V456=1,"",K456)))</f>
        <v/>
      </c>
      <c r="N456" s="18" t="str">
        <f>IF(V456=1,"",IF(J456="","",IF(K456="","",K456-J456)))</f>
        <v/>
      </c>
      <c r="O456" s="31" t="str">
        <f t="shared" si="35"/>
        <v/>
      </c>
      <c r="P456" s="102"/>
      <c r="Q456" s="24" t="str">
        <f>IF(P456="","",IF(T456="X","",P456))</f>
        <v/>
      </c>
      <c r="R456" s="18" t="str">
        <f>IF(P456="","",VLOOKUP(P456,Données!$A$2:$B$16,2,FALSE))</f>
        <v/>
      </c>
      <c r="S456" s="24" t="str">
        <f ca="1">IF(T456="X","",IF(V456=1,"",IF(J456&gt;TODAY(),1,"")))</f>
        <v/>
      </c>
      <c r="T456" s="105"/>
      <c r="U456" s="18" t="str">
        <f ca="1">IF(T456="X","",IF(J456="","",IF(V456=1,"",IF(TODAY()&gt;=J456,1,""))))</f>
        <v/>
      </c>
      <c r="V456" s="31" t="str">
        <f t="shared" si="36"/>
        <v/>
      </c>
      <c r="W456" s="34" t="str">
        <f>IF(P456="","",VLOOKUP(P456,Données!$A$2:$C$16,3,FALSE))</f>
        <v/>
      </c>
      <c r="X456" s="19" t="str">
        <f>IF(N456="","",IF(P456="","",IF(W456="","",W456*N456)))</f>
        <v/>
      </c>
      <c r="Y456" s="108"/>
      <c r="Z456" s="62" t="str">
        <f t="shared" si="37"/>
        <v/>
      </c>
      <c r="AA456" s="26" t="str">
        <f t="shared" si="38"/>
        <v/>
      </c>
      <c r="AB456" s="105"/>
      <c r="AC456" s="111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9"/>
      <c r="AU456" s="39"/>
      <c r="AV456" s="39"/>
      <c r="AW456" s="39"/>
      <c r="AX456" s="39"/>
      <c r="AY456" s="39"/>
      <c r="AZ456" s="39"/>
      <c r="BA456" s="39"/>
      <c r="BB456" s="39"/>
      <c r="BC456" s="39"/>
      <c r="BD456" s="39"/>
      <c r="BE456" s="39"/>
      <c r="BF456" s="39"/>
      <c r="BG456" s="39"/>
      <c r="BH456" s="39"/>
      <c r="BI456" s="39"/>
      <c r="BJ456" s="39"/>
      <c r="BK456" s="39"/>
      <c r="BL456" s="39"/>
      <c r="BM456" s="39"/>
      <c r="BN456" s="39"/>
      <c r="BO456" s="39"/>
      <c r="BP456" s="39"/>
    </row>
    <row r="457" spans="1:68" x14ac:dyDescent="0.25">
      <c r="A457" s="28" t="str">
        <f t="shared" si="39"/>
        <v/>
      </c>
      <c r="B457" s="91"/>
      <c r="C457" s="92"/>
      <c r="D457" s="93"/>
      <c r="E457" s="92"/>
      <c r="F457" s="113"/>
      <c r="G457" s="121"/>
      <c r="H457" s="126"/>
      <c r="I457" s="129"/>
      <c r="J457" s="94"/>
      <c r="K457" s="95"/>
      <c r="L457" s="17" t="str">
        <f>IF(T457="X","",IF(J457="","",IF(V457=1,"",J457)))</f>
        <v/>
      </c>
      <c r="M457" s="17" t="str">
        <f>IF(T457="X","",IF(K457="","",IF(V457=1,"",K457)))</f>
        <v/>
      </c>
      <c r="N457" s="18" t="str">
        <f>IF(V457=1,"",IF(J457="","",IF(K457="","",K457-J457)))</f>
        <v/>
      </c>
      <c r="O457" s="31" t="str">
        <f t="shared" si="35"/>
        <v/>
      </c>
      <c r="P457" s="102"/>
      <c r="Q457" s="24" t="str">
        <f>IF(P457="","",IF(T457="X","",P457))</f>
        <v/>
      </c>
      <c r="R457" s="18" t="str">
        <f>IF(P457="","",VLOOKUP(P457,Données!$A$2:$B$16,2,FALSE))</f>
        <v/>
      </c>
      <c r="S457" s="24" t="str">
        <f ca="1">IF(T457="X","",IF(V457=1,"",IF(J457&gt;TODAY(),1,"")))</f>
        <v/>
      </c>
      <c r="T457" s="105"/>
      <c r="U457" s="18" t="str">
        <f ca="1">IF(T457="X","",IF(J457="","",IF(V457=1,"",IF(TODAY()&gt;=J457,1,""))))</f>
        <v/>
      </c>
      <c r="V457" s="31" t="str">
        <f t="shared" si="36"/>
        <v/>
      </c>
      <c r="W457" s="34" t="str">
        <f>IF(P457="","",VLOOKUP(P457,Données!$A$2:$C$16,3,FALSE))</f>
        <v/>
      </c>
      <c r="X457" s="19" t="str">
        <f>IF(N457="","",IF(P457="","",IF(W457="","",W457*N457)))</f>
        <v/>
      </c>
      <c r="Y457" s="108"/>
      <c r="Z457" s="62" t="str">
        <f t="shared" si="37"/>
        <v/>
      </c>
      <c r="AA457" s="26" t="str">
        <f t="shared" si="38"/>
        <v/>
      </c>
      <c r="AB457" s="105"/>
      <c r="AC457" s="111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9"/>
      <c r="AU457" s="39"/>
      <c r="AV457" s="39"/>
      <c r="AW457" s="39"/>
      <c r="AX457" s="39"/>
      <c r="AY457" s="39"/>
      <c r="AZ457" s="39"/>
      <c r="BA457" s="39"/>
      <c r="BB457" s="39"/>
      <c r="BC457" s="39"/>
      <c r="BD457" s="39"/>
      <c r="BE457" s="39"/>
      <c r="BF457" s="39"/>
      <c r="BG457" s="39"/>
      <c r="BH457" s="39"/>
      <c r="BI457" s="39"/>
      <c r="BJ457" s="39"/>
      <c r="BK457" s="39"/>
      <c r="BL457" s="39"/>
      <c r="BM457" s="39"/>
      <c r="BN457" s="39"/>
      <c r="BO457" s="39"/>
      <c r="BP457" s="39"/>
    </row>
    <row r="458" spans="1:68" x14ac:dyDescent="0.25">
      <c r="A458" s="28" t="str">
        <f t="shared" si="39"/>
        <v/>
      </c>
      <c r="B458" s="91"/>
      <c r="C458" s="92"/>
      <c r="D458" s="93"/>
      <c r="E458" s="92"/>
      <c r="F458" s="113"/>
      <c r="G458" s="121"/>
      <c r="H458" s="126"/>
      <c r="I458" s="129"/>
      <c r="J458" s="94"/>
      <c r="K458" s="95"/>
      <c r="L458" s="17" t="str">
        <f>IF(T458="X","",IF(J458="","",IF(V458=1,"",J458)))</f>
        <v/>
      </c>
      <c r="M458" s="17" t="str">
        <f>IF(T458="X","",IF(K458="","",IF(V458=1,"",K458)))</f>
        <v/>
      </c>
      <c r="N458" s="18" t="str">
        <f>IF(V458=1,"",IF(J458="","",IF(K458="","",K458-J458)))</f>
        <v/>
      </c>
      <c r="O458" s="31" t="str">
        <f t="shared" si="35"/>
        <v/>
      </c>
      <c r="P458" s="102"/>
      <c r="Q458" s="24" t="str">
        <f>IF(P458="","",IF(T458="X","",P458))</f>
        <v/>
      </c>
      <c r="R458" s="18" t="str">
        <f>IF(P458="","",VLOOKUP(P458,Données!$A$2:$B$16,2,FALSE))</f>
        <v/>
      </c>
      <c r="S458" s="24" t="str">
        <f ca="1">IF(T458="X","",IF(V458=1,"",IF(J458&gt;TODAY(),1,"")))</f>
        <v/>
      </c>
      <c r="T458" s="105"/>
      <c r="U458" s="18" t="str">
        <f ca="1">IF(T458="X","",IF(J458="","",IF(V458=1,"",IF(TODAY()&gt;=J458,1,""))))</f>
        <v/>
      </c>
      <c r="V458" s="31" t="str">
        <f t="shared" si="36"/>
        <v/>
      </c>
      <c r="W458" s="34" t="str">
        <f>IF(P458="","",VLOOKUP(P458,Données!$A$2:$C$16,3,FALSE))</f>
        <v/>
      </c>
      <c r="X458" s="19" t="str">
        <f>IF(N458="","",IF(P458="","",IF(W458="","",W458*N458)))</f>
        <v/>
      </c>
      <c r="Y458" s="108"/>
      <c r="Z458" s="62" t="str">
        <f t="shared" si="37"/>
        <v/>
      </c>
      <c r="AA458" s="26" t="str">
        <f t="shared" si="38"/>
        <v/>
      </c>
      <c r="AB458" s="105"/>
      <c r="AC458" s="111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9"/>
      <c r="AU458" s="39"/>
      <c r="AV458" s="39"/>
      <c r="AW458" s="39"/>
      <c r="AX458" s="39"/>
      <c r="AY458" s="39"/>
      <c r="AZ458" s="39"/>
      <c r="BA458" s="39"/>
      <c r="BB458" s="39"/>
      <c r="BC458" s="39"/>
      <c r="BD458" s="39"/>
      <c r="BE458" s="39"/>
      <c r="BF458" s="39"/>
      <c r="BG458" s="39"/>
      <c r="BH458" s="39"/>
      <c r="BI458" s="39"/>
      <c r="BJ458" s="39"/>
      <c r="BK458" s="39"/>
      <c r="BL458" s="39"/>
      <c r="BM458" s="39"/>
      <c r="BN458" s="39"/>
      <c r="BO458" s="39"/>
      <c r="BP458" s="39"/>
    </row>
    <row r="459" spans="1:68" x14ac:dyDescent="0.25">
      <c r="A459" s="28" t="str">
        <f t="shared" si="39"/>
        <v/>
      </c>
      <c r="B459" s="91"/>
      <c r="C459" s="92"/>
      <c r="D459" s="93"/>
      <c r="E459" s="92"/>
      <c r="F459" s="113"/>
      <c r="G459" s="121"/>
      <c r="H459" s="126"/>
      <c r="I459" s="129"/>
      <c r="J459" s="94"/>
      <c r="K459" s="95"/>
      <c r="L459" s="17" t="str">
        <f>IF(T459="X","",IF(J459="","",IF(V459=1,"",J459)))</f>
        <v/>
      </c>
      <c r="M459" s="17" t="str">
        <f>IF(T459="X","",IF(K459="","",IF(V459=1,"",K459)))</f>
        <v/>
      </c>
      <c r="N459" s="18" t="str">
        <f>IF(V459=1,"",IF(J459="","",IF(K459="","",K459-J459)))</f>
        <v/>
      </c>
      <c r="O459" s="31" t="str">
        <f t="shared" si="35"/>
        <v/>
      </c>
      <c r="P459" s="102"/>
      <c r="Q459" s="24" t="str">
        <f>IF(P459="","",IF(T459="X","",P459))</f>
        <v/>
      </c>
      <c r="R459" s="18" t="str">
        <f>IF(P459="","",VLOOKUP(P459,Données!$A$2:$B$16,2,FALSE))</f>
        <v/>
      </c>
      <c r="S459" s="24" t="str">
        <f ca="1">IF(T459="X","",IF(V459=1,"",IF(J459&gt;TODAY(),1,"")))</f>
        <v/>
      </c>
      <c r="T459" s="105"/>
      <c r="U459" s="18" t="str">
        <f ca="1">IF(T459="X","",IF(J459="","",IF(V459=1,"",IF(TODAY()&gt;=J459,1,""))))</f>
        <v/>
      </c>
      <c r="V459" s="31" t="str">
        <f t="shared" si="36"/>
        <v/>
      </c>
      <c r="W459" s="34" t="str">
        <f>IF(P459="","",VLOOKUP(P459,Données!$A$2:$C$16,3,FALSE))</f>
        <v/>
      </c>
      <c r="X459" s="19" t="str">
        <f>IF(N459="","",IF(P459="","",IF(W459="","",W459*N459)))</f>
        <v/>
      </c>
      <c r="Y459" s="108"/>
      <c r="Z459" s="62" t="str">
        <f t="shared" si="37"/>
        <v/>
      </c>
      <c r="AA459" s="26" t="str">
        <f t="shared" si="38"/>
        <v/>
      </c>
      <c r="AB459" s="105"/>
      <c r="AC459" s="111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9"/>
      <c r="AU459" s="39"/>
      <c r="AV459" s="39"/>
      <c r="AW459" s="39"/>
      <c r="AX459" s="39"/>
      <c r="AY459" s="39"/>
      <c r="AZ459" s="39"/>
      <c r="BA459" s="39"/>
      <c r="BB459" s="39"/>
      <c r="BC459" s="39"/>
      <c r="BD459" s="39"/>
      <c r="BE459" s="39"/>
      <c r="BF459" s="39"/>
      <c r="BG459" s="39"/>
      <c r="BH459" s="39"/>
      <c r="BI459" s="39"/>
      <c r="BJ459" s="39"/>
      <c r="BK459" s="39"/>
      <c r="BL459" s="39"/>
      <c r="BM459" s="39"/>
      <c r="BN459" s="39"/>
      <c r="BO459" s="39"/>
      <c r="BP459" s="39"/>
    </row>
    <row r="460" spans="1:68" x14ac:dyDescent="0.25">
      <c r="A460" s="28" t="str">
        <f t="shared" si="39"/>
        <v/>
      </c>
      <c r="B460" s="91"/>
      <c r="C460" s="92"/>
      <c r="D460" s="93"/>
      <c r="E460" s="92"/>
      <c r="F460" s="113"/>
      <c r="G460" s="121"/>
      <c r="H460" s="126"/>
      <c r="I460" s="129"/>
      <c r="J460" s="94"/>
      <c r="K460" s="95"/>
      <c r="L460" s="17" t="str">
        <f>IF(T460="X","",IF(J460="","",IF(V460=1,"",J460)))</f>
        <v/>
      </c>
      <c r="M460" s="17" t="str">
        <f>IF(T460="X","",IF(K460="","",IF(V460=1,"",K460)))</f>
        <v/>
      </c>
      <c r="N460" s="18" t="str">
        <f>IF(V460=1,"",IF(J460="","",IF(K460="","",K460-J460)))</f>
        <v/>
      </c>
      <c r="O460" s="31" t="str">
        <f t="shared" si="35"/>
        <v/>
      </c>
      <c r="P460" s="102"/>
      <c r="Q460" s="24" t="str">
        <f>IF(P460="","",IF(T460="X","",P460))</f>
        <v/>
      </c>
      <c r="R460" s="18" t="str">
        <f>IF(P460="","",VLOOKUP(P460,Données!$A$2:$B$16,2,FALSE))</f>
        <v/>
      </c>
      <c r="S460" s="24" t="str">
        <f ca="1">IF(T460="X","",IF(V460=1,"",IF(J460&gt;TODAY(),1,"")))</f>
        <v/>
      </c>
      <c r="T460" s="105"/>
      <c r="U460" s="18" t="str">
        <f ca="1">IF(T460="X","",IF(J460="","",IF(V460=1,"",IF(TODAY()&gt;=J460,1,""))))</f>
        <v/>
      </c>
      <c r="V460" s="31" t="str">
        <f t="shared" si="36"/>
        <v/>
      </c>
      <c r="W460" s="34" t="str">
        <f>IF(P460="","",VLOOKUP(P460,Données!$A$2:$C$16,3,FALSE))</f>
        <v/>
      </c>
      <c r="X460" s="19" t="str">
        <f>IF(N460="","",IF(P460="","",IF(W460="","",W460*N460)))</f>
        <v/>
      </c>
      <c r="Y460" s="108"/>
      <c r="Z460" s="62" t="str">
        <f t="shared" si="37"/>
        <v/>
      </c>
      <c r="AA460" s="26" t="str">
        <f t="shared" si="38"/>
        <v/>
      </c>
      <c r="AB460" s="105"/>
      <c r="AC460" s="111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9"/>
      <c r="BC460" s="39"/>
      <c r="BD460" s="39"/>
      <c r="BE460" s="39"/>
      <c r="BF460" s="39"/>
      <c r="BG460" s="39"/>
      <c r="BH460" s="39"/>
      <c r="BI460" s="39"/>
      <c r="BJ460" s="39"/>
      <c r="BK460" s="39"/>
      <c r="BL460" s="39"/>
      <c r="BM460" s="39"/>
      <c r="BN460" s="39"/>
      <c r="BO460" s="39"/>
      <c r="BP460" s="39"/>
    </row>
    <row r="461" spans="1:68" x14ac:dyDescent="0.25">
      <c r="A461" s="28" t="str">
        <f t="shared" si="39"/>
        <v/>
      </c>
      <c r="B461" s="91"/>
      <c r="C461" s="92"/>
      <c r="D461" s="93"/>
      <c r="E461" s="92"/>
      <c r="F461" s="113"/>
      <c r="G461" s="121"/>
      <c r="H461" s="126"/>
      <c r="I461" s="129"/>
      <c r="J461" s="94"/>
      <c r="K461" s="95"/>
      <c r="L461" s="17" t="str">
        <f>IF(T461="X","",IF(J461="","",IF(V461=1,"",J461)))</f>
        <v/>
      </c>
      <c r="M461" s="17" t="str">
        <f>IF(T461="X","",IF(K461="","",IF(V461=1,"",K461)))</f>
        <v/>
      </c>
      <c r="N461" s="18" t="str">
        <f>IF(V461=1,"",IF(J461="","",IF(K461="","",K461-J461)))</f>
        <v/>
      </c>
      <c r="O461" s="31" t="str">
        <f t="shared" si="35"/>
        <v/>
      </c>
      <c r="P461" s="102"/>
      <c r="Q461" s="24" t="str">
        <f>IF(P461="","",IF(T461="X","",P461))</f>
        <v/>
      </c>
      <c r="R461" s="18" t="str">
        <f>IF(P461="","",VLOOKUP(P461,Données!$A$2:$B$16,2,FALSE))</f>
        <v/>
      </c>
      <c r="S461" s="24" t="str">
        <f ca="1">IF(T461="X","",IF(V461=1,"",IF(J461&gt;TODAY(),1,"")))</f>
        <v/>
      </c>
      <c r="T461" s="105"/>
      <c r="U461" s="18" t="str">
        <f ca="1">IF(T461="X","",IF(J461="","",IF(V461=1,"",IF(TODAY()&gt;=J461,1,""))))</f>
        <v/>
      </c>
      <c r="V461" s="31" t="str">
        <f t="shared" si="36"/>
        <v/>
      </c>
      <c r="W461" s="34" t="str">
        <f>IF(P461="","",VLOOKUP(P461,Données!$A$2:$C$16,3,FALSE))</f>
        <v/>
      </c>
      <c r="X461" s="19" t="str">
        <f>IF(N461="","",IF(P461="","",IF(W461="","",W461*N461)))</f>
        <v/>
      </c>
      <c r="Y461" s="108"/>
      <c r="Z461" s="62" t="str">
        <f t="shared" si="37"/>
        <v/>
      </c>
      <c r="AA461" s="26" t="str">
        <f t="shared" si="38"/>
        <v/>
      </c>
      <c r="AB461" s="105"/>
      <c r="AC461" s="111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9"/>
      <c r="AU461" s="39"/>
      <c r="AV461" s="39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9"/>
      <c r="BJ461" s="39"/>
      <c r="BK461" s="39"/>
      <c r="BL461" s="39"/>
      <c r="BM461" s="39"/>
      <c r="BN461" s="39"/>
      <c r="BO461" s="39"/>
      <c r="BP461" s="39"/>
    </row>
    <row r="462" spans="1:68" x14ac:dyDescent="0.25">
      <c r="A462" s="28" t="str">
        <f t="shared" si="39"/>
        <v/>
      </c>
      <c r="B462" s="91"/>
      <c r="C462" s="92"/>
      <c r="D462" s="93"/>
      <c r="E462" s="92"/>
      <c r="F462" s="113"/>
      <c r="G462" s="121"/>
      <c r="H462" s="126"/>
      <c r="I462" s="129"/>
      <c r="J462" s="94"/>
      <c r="K462" s="95"/>
      <c r="L462" s="17" t="str">
        <f>IF(T462="X","",IF(J462="","",IF(V462=1,"",J462)))</f>
        <v/>
      </c>
      <c r="M462" s="17" t="str">
        <f>IF(T462="X","",IF(K462="","",IF(V462=1,"",K462)))</f>
        <v/>
      </c>
      <c r="N462" s="18" t="str">
        <f>IF(V462=1,"",IF(J462="","",IF(K462="","",K462-J462)))</f>
        <v/>
      </c>
      <c r="O462" s="31" t="str">
        <f t="shared" si="35"/>
        <v/>
      </c>
      <c r="P462" s="102"/>
      <c r="Q462" s="24" t="str">
        <f>IF(P462="","",IF(T462="X","",P462))</f>
        <v/>
      </c>
      <c r="R462" s="18" t="str">
        <f>IF(P462="","",VLOOKUP(P462,Données!$A$2:$B$16,2,FALSE))</f>
        <v/>
      </c>
      <c r="S462" s="24" t="str">
        <f ca="1">IF(T462="X","",IF(V462=1,"",IF(J462&gt;TODAY(),1,"")))</f>
        <v/>
      </c>
      <c r="T462" s="105"/>
      <c r="U462" s="18" t="str">
        <f ca="1">IF(T462="X","",IF(J462="","",IF(V462=1,"",IF(TODAY()&gt;=J462,1,""))))</f>
        <v/>
      </c>
      <c r="V462" s="31" t="str">
        <f t="shared" si="36"/>
        <v/>
      </c>
      <c r="W462" s="34" t="str">
        <f>IF(P462="","",VLOOKUP(P462,Données!$A$2:$C$16,3,FALSE))</f>
        <v/>
      </c>
      <c r="X462" s="19" t="str">
        <f>IF(N462="","",IF(P462="","",IF(W462="","",W462*N462)))</f>
        <v/>
      </c>
      <c r="Y462" s="108"/>
      <c r="Z462" s="62" t="str">
        <f t="shared" si="37"/>
        <v/>
      </c>
      <c r="AA462" s="26" t="str">
        <f t="shared" si="38"/>
        <v/>
      </c>
      <c r="AB462" s="105"/>
      <c r="AC462" s="111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9"/>
      <c r="AU462" s="39"/>
      <c r="AV462" s="39"/>
      <c r="AW462" s="39"/>
      <c r="AX462" s="39"/>
      <c r="AY462" s="39"/>
      <c r="AZ462" s="39"/>
      <c r="BA462" s="39"/>
      <c r="BB462" s="39"/>
      <c r="BC462" s="39"/>
      <c r="BD462" s="39"/>
      <c r="BE462" s="39"/>
      <c r="BF462" s="39"/>
      <c r="BG462" s="39"/>
      <c r="BH462" s="39"/>
      <c r="BI462" s="39"/>
      <c r="BJ462" s="39"/>
      <c r="BK462" s="39"/>
      <c r="BL462" s="39"/>
      <c r="BM462" s="39"/>
      <c r="BN462" s="39"/>
      <c r="BO462" s="39"/>
      <c r="BP462" s="39"/>
    </row>
    <row r="463" spans="1:68" x14ac:dyDescent="0.25">
      <c r="A463" s="28" t="str">
        <f t="shared" si="39"/>
        <v/>
      </c>
      <c r="B463" s="91"/>
      <c r="C463" s="92"/>
      <c r="D463" s="93"/>
      <c r="E463" s="92"/>
      <c r="F463" s="113"/>
      <c r="G463" s="121"/>
      <c r="H463" s="126"/>
      <c r="I463" s="129"/>
      <c r="J463" s="94"/>
      <c r="K463" s="95"/>
      <c r="L463" s="17" t="str">
        <f>IF(T463="X","",IF(J463="","",IF(V463=1,"",J463)))</f>
        <v/>
      </c>
      <c r="M463" s="17" t="str">
        <f>IF(T463="X","",IF(K463="","",IF(V463=1,"",K463)))</f>
        <v/>
      </c>
      <c r="N463" s="18" t="str">
        <f>IF(V463=1,"",IF(J463="","",IF(K463="","",K463-J463)))</f>
        <v/>
      </c>
      <c r="O463" s="31" t="str">
        <f t="shared" si="35"/>
        <v/>
      </c>
      <c r="P463" s="102"/>
      <c r="Q463" s="24" t="str">
        <f>IF(P463="","",IF(T463="X","",P463))</f>
        <v/>
      </c>
      <c r="R463" s="18" t="str">
        <f>IF(P463="","",VLOOKUP(P463,Données!$A$2:$B$16,2,FALSE))</f>
        <v/>
      </c>
      <c r="S463" s="24" t="str">
        <f ca="1">IF(T463="X","",IF(V463=1,"",IF(J463&gt;TODAY(),1,"")))</f>
        <v/>
      </c>
      <c r="T463" s="105"/>
      <c r="U463" s="18" t="str">
        <f ca="1">IF(T463="X","",IF(J463="","",IF(V463=1,"",IF(TODAY()&gt;=J463,1,""))))</f>
        <v/>
      </c>
      <c r="V463" s="31" t="str">
        <f t="shared" si="36"/>
        <v/>
      </c>
      <c r="W463" s="34" t="str">
        <f>IF(P463="","",VLOOKUP(P463,Données!$A$2:$C$16,3,FALSE))</f>
        <v/>
      </c>
      <c r="X463" s="19" t="str">
        <f>IF(N463="","",IF(P463="","",IF(W463="","",W463*N463)))</f>
        <v/>
      </c>
      <c r="Y463" s="108"/>
      <c r="Z463" s="62" t="str">
        <f t="shared" si="37"/>
        <v/>
      </c>
      <c r="AA463" s="26" t="str">
        <f t="shared" si="38"/>
        <v/>
      </c>
      <c r="AB463" s="105"/>
      <c r="AC463" s="111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9"/>
      <c r="AU463" s="39"/>
      <c r="AV463" s="39"/>
      <c r="AW463" s="39"/>
      <c r="AX463" s="39"/>
      <c r="AY463" s="39"/>
      <c r="AZ463" s="39"/>
      <c r="BA463" s="39"/>
      <c r="BB463" s="39"/>
      <c r="BC463" s="39"/>
      <c r="BD463" s="39"/>
      <c r="BE463" s="39"/>
      <c r="BF463" s="39"/>
      <c r="BG463" s="39"/>
      <c r="BH463" s="39"/>
      <c r="BI463" s="39"/>
      <c r="BJ463" s="39"/>
      <c r="BK463" s="39"/>
      <c r="BL463" s="39"/>
      <c r="BM463" s="39"/>
      <c r="BN463" s="39"/>
      <c r="BO463" s="39"/>
      <c r="BP463" s="39"/>
    </row>
    <row r="464" spans="1:68" x14ac:dyDescent="0.25">
      <c r="A464" s="28" t="str">
        <f t="shared" si="39"/>
        <v/>
      </c>
      <c r="B464" s="91"/>
      <c r="C464" s="92"/>
      <c r="D464" s="93"/>
      <c r="E464" s="92"/>
      <c r="F464" s="113"/>
      <c r="G464" s="121"/>
      <c r="H464" s="126"/>
      <c r="I464" s="129"/>
      <c r="J464" s="94"/>
      <c r="K464" s="95"/>
      <c r="L464" s="17" t="str">
        <f>IF(T464="X","",IF(J464="","",IF(V464=1,"",J464)))</f>
        <v/>
      </c>
      <c r="M464" s="17" t="str">
        <f>IF(T464="X","",IF(K464="","",IF(V464=1,"",K464)))</f>
        <v/>
      </c>
      <c r="N464" s="18" t="str">
        <f>IF(V464=1,"",IF(J464="","",IF(K464="","",K464-J464)))</f>
        <v/>
      </c>
      <c r="O464" s="31" t="str">
        <f t="shared" si="35"/>
        <v/>
      </c>
      <c r="P464" s="102"/>
      <c r="Q464" s="24" t="str">
        <f>IF(P464="","",IF(T464="X","",P464))</f>
        <v/>
      </c>
      <c r="R464" s="18" t="str">
        <f>IF(P464="","",VLOOKUP(P464,Données!$A$2:$B$16,2,FALSE))</f>
        <v/>
      </c>
      <c r="S464" s="24" t="str">
        <f ca="1">IF(T464="X","",IF(V464=1,"",IF(J464&gt;TODAY(),1,"")))</f>
        <v/>
      </c>
      <c r="T464" s="105"/>
      <c r="U464" s="18" t="str">
        <f ca="1">IF(T464="X","",IF(J464="","",IF(V464=1,"",IF(TODAY()&gt;=J464,1,""))))</f>
        <v/>
      </c>
      <c r="V464" s="31" t="str">
        <f t="shared" si="36"/>
        <v/>
      </c>
      <c r="W464" s="34" t="str">
        <f>IF(P464="","",VLOOKUP(P464,Données!$A$2:$C$16,3,FALSE))</f>
        <v/>
      </c>
      <c r="X464" s="19" t="str">
        <f>IF(N464="","",IF(P464="","",IF(W464="","",W464*N464)))</f>
        <v/>
      </c>
      <c r="Y464" s="108"/>
      <c r="Z464" s="62" t="str">
        <f t="shared" si="37"/>
        <v/>
      </c>
      <c r="AA464" s="26" t="str">
        <f t="shared" si="38"/>
        <v/>
      </c>
      <c r="AB464" s="105"/>
      <c r="AC464" s="111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9"/>
      <c r="AU464" s="39"/>
      <c r="AV464" s="39"/>
      <c r="AW464" s="39"/>
      <c r="AX464" s="39"/>
      <c r="AY464" s="39"/>
      <c r="AZ464" s="39"/>
      <c r="BA464" s="39"/>
      <c r="BB464" s="39"/>
      <c r="BC464" s="39"/>
      <c r="BD464" s="39"/>
      <c r="BE464" s="39"/>
      <c r="BF464" s="39"/>
      <c r="BG464" s="39"/>
      <c r="BH464" s="39"/>
      <c r="BI464" s="39"/>
      <c r="BJ464" s="39"/>
      <c r="BK464" s="39"/>
      <c r="BL464" s="39"/>
      <c r="BM464" s="39"/>
      <c r="BN464" s="39"/>
      <c r="BO464" s="39"/>
      <c r="BP464" s="39"/>
    </row>
    <row r="465" spans="1:68" x14ac:dyDescent="0.25">
      <c r="A465" s="28" t="str">
        <f t="shared" si="39"/>
        <v/>
      </c>
      <c r="B465" s="91"/>
      <c r="C465" s="92"/>
      <c r="D465" s="93"/>
      <c r="E465" s="92"/>
      <c r="F465" s="113"/>
      <c r="G465" s="121"/>
      <c r="H465" s="126"/>
      <c r="I465" s="129"/>
      <c r="J465" s="94"/>
      <c r="K465" s="95"/>
      <c r="L465" s="17" t="str">
        <f>IF(T465="X","",IF(J465="","",IF(V465=1,"",J465)))</f>
        <v/>
      </c>
      <c r="M465" s="17" t="str">
        <f>IF(T465="X","",IF(K465="","",IF(V465=1,"",K465)))</f>
        <v/>
      </c>
      <c r="N465" s="18" t="str">
        <f>IF(V465=1,"",IF(J465="","",IF(K465="","",K465-J465)))</f>
        <v/>
      </c>
      <c r="O465" s="31" t="str">
        <f t="shared" si="35"/>
        <v/>
      </c>
      <c r="P465" s="102"/>
      <c r="Q465" s="24" t="str">
        <f>IF(P465="","",IF(T465="X","",P465))</f>
        <v/>
      </c>
      <c r="R465" s="18" t="str">
        <f>IF(P465="","",VLOOKUP(P465,Données!$A$2:$B$16,2,FALSE))</f>
        <v/>
      </c>
      <c r="S465" s="24" t="str">
        <f ca="1">IF(T465="X","",IF(V465=1,"",IF(J465&gt;TODAY(),1,"")))</f>
        <v/>
      </c>
      <c r="T465" s="105"/>
      <c r="U465" s="18" t="str">
        <f ca="1">IF(T465="X","",IF(J465="","",IF(V465=1,"",IF(TODAY()&gt;=J465,1,""))))</f>
        <v/>
      </c>
      <c r="V465" s="31" t="str">
        <f t="shared" si="36"/>
        <v/>
      </c>
      <c r="W465" s="34" t="str">
        <f>IF(P465="","",VLOOKUP(P465,Données!$A$2:$C$16,3,FALSE))</f>
        <v/>
      </c>
      <c r="X465" s="19" t="str">
        <f>IF(N465="","",IF(P465="","",IF(W465="","",W465*N465)))</f>
        <v/>
      </c>
      <c r="Y465" s="108"/>
      <c r="Z465" s="62" t="str">
        <f t="shared" si="37"/>
        <v/>
      </c>
      <c r="AA465" s="26" t="str">
        <f t="shared" si="38"/>
        <v/>
      </c>
      <c r="AB465" s="105"/>
      <c r="AC465" s="111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9"/>
      <c r="AU465" s="39"/>
      <c r="AV465" s="39"/>
      <c r="AW465" s="39"/>
      <c r="AX465" s="39"/>
      <c r="AY465" s="39"/>
      <c r="AZ465" s="39"/>
      <c r="BA465" s="39"/>
      <c r="BB465" s="39"/>
      <c r="BC465" s="39"/>
      <c r="BD465" s="39"/>
      <c r="BE465" s="39"/>
      <c r="BF465" s="39"/>
      <c r="BG465" s="39"/>
      <c r="BH465" s="39"/>
      <c r="BI465" s="39"/>
      <c r="BJ465" s="39"/>
      <c r="BK465" s="39"/>
      <c r="BL465" s="39"/>
      <c r="BM465" s="39"/>
      <c r="BN465" s="39"/>
      <c r="BO465" s="39"/>
      <c r="BP465" s="39"/>
    </row>
    <row r="466" spans="1:68" x14ac:dyDescent="0.25">
      <c r="A466" s="28" t="str">
        <f t="shared" si="39"/>
        <v/>
      </c>
      <c r="B466" s="91"/>
      <c r="C466" s="92"/>
      <c r="D466" s="93"/>
      <c r="E466" s="92"/>
      <c r="F466" s="113"/>
      <c r="G466" s="121"/>
      <c r="H466" s="126"/>
      <c r="I466" s="129"/>
      <c r="J466" s="94"/>
      <c r="K466" s="95"/>
      <c r="L466" s="17" t="str">
        <f>IF(T466="X","",IF(J466="","",IF(V466=1,"",J466)))</f>
        <v/>
      </c>
      <c r="M466" s="17" t="str">
        <f>IF(T466="X","",IF(K466="","",IF(V466=1,"",K466)))</f>
        <v/>
      </c>
      <c r="N466" s="18" t="str">
        <f>IF(V466=1,"",IF(J466="","",IF(K466="","",K466-J466)))</f>
        <v/>
      </c>
      <c r="O466" s="31" t="str">
        <f t="shared" si="35"/>
        <v/>
      </c>
      <c r="P466" s="102"/>
      <c r="Q466" s="24" t="str">
        <f>IF(P466="","",IF(T466="X","",P466))</f>
        <v/>
      </c>
      <c r="R466" s="18" t="str">
        <f>IF(P466="","",VLOOKUP(P466,Données!$A$2:$B$16,2,FALSE))</f>
        <v/>
      </c>
      <c r="S466" s="24" t="str">
        <f ca="1">IF(T466="X","",IF(V466=1,"",IF(J466&gt;TODAY(),1,"")))</f>
        <v/>
      </c>
      <c r="T466" s="105"/>
      <c r="U466" s="18" t="str">
        <f ca="1">IF(T466="X","",IF(J466="","",IF(V466=1,"",IF(TODAY()&gt;=J466,1,""))))</f>
        <v/>
      </c>
      <c r="V466" s="31" t="str">
        <f t="shared" si="36"/>
        <v/>
      </c>
      <c r="W466" s="34" t="str">
        <f>IF(P466="","",VLOOKUP(P466,Données!$A$2:$C$16,3,FALSE))</f>
        <v/>
      </c>
      <c r="X466" s="19" t="str">
        <f>IF(N466="","",IF(P466="","",IF(W466="","",W466*N466)))</f>
        <v/>
      </c>
      <c r="Y466" s="108"/>
      <c r="Z466" s="62" t="str">
        <f t="shared" si="37"/>
        <v/>
      </c>
      <c r="AA466" s="26" t="str">
        <f t="shared" si="38"/>
        <v/>
      </c>
      <c r="AB466" s="105"/>
      <c r="AC466" s="111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9"/>
      <c r="AU466" s="39"/>
      <c r="AV466" s="39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9"/>
      <c r="BJ466" s="39"/>
      <c r="BK466" s="39"/>
      <c r="BL466" s="39"/>
      <c r="BM466" s="39"/>
      <c r="BN466" s="39"/>
      <c r="BO466" s="39"/>
      <c r="BP466" s="39"/>
    </row>
    <row r="467" spans="1:68" x14ac:dyDescent="0.25">
      <c r="A467" s="28" t="str">
        <f t="shared" si="39"/>
        <v/>
      </c>
      <c r="B467" s="91"/>
      <c r="C467" s="92"/>
      <c r="D467" s="93"/>
      <c r="E467" s="92"/>
      <c r="F467" s="113"/>
      <c r="G467" s="121"/>
      <c r="H467" s="126"/>
      <c r="I467" s="129"/>
      <c r="J467" s="94"/>
      <c r="K467" s="95"/>
      <c r="L467" s="17" t="str">
        <f>IF(T467="X","",IF(J467="","",IF(V467=1,"",J467)))</f>
        <v/>
      </c>
      <c r="M467" s="17" t="str">
        <f>IF(T467="X","",IF(K467="","",IF(V467=1,"",K467)))</f>
        <v/>
      </c>
      <c r="N467" s="18" t="str">
        <f>IF(V467=1,"",IF(J467="","",IF(K467="","",K467-J467)))</f>
        <v/>
      </c>
      <c r="O467" s="31" t="str">
        <f t="shared" si="35"/>
        <v/>
      </c>
      <c r="P467" s="102"/>
      <c r="Q467" s="24" t="str">
        <f>IF(P467="","",IF(T467="X","",P467))</f>
        <v/>
      </c>
      <c r="R467" s="18" t="str">
        <f>IF(P467="","",VLOOKUP(P467,Données!$A$2:$B$16,2,FALSE))</f>
        <v/>
      </c>
      <c r="S467" s="24" t="str">
        <f ca="1">IF(T467="X","",IF(V467=1,"",IF(J467&gt;TODAY(),1,"")))</f>
        <v/>
      </c>
      <c r="T467" s="105"/>
      <c r="U467" s="18" t="str">
        <f ca="1">IF(T467="X","",IF(J467="","",IF(V467=1,"",IF(TODAY()&gt;=J467,1,""))))</f>
        <v/>
      </c>
      <c r="V467" s="31" t="str">
        <f t="shared" si="36"/>
        <v/>
      </c>
      <c r="W467" s="34" t="str">
        <f>IF(P467="","",VLOOKUP(P467,Données!$A$2:$C$16,3,FALSE))</f>
        <v/>
      </c>
      <c r="X467" s="19" t="str">
        <f>IF(N467="","",IF(P467="","",IF(W467="","",W467*N467)))</f>
        <v/>
      </c>
      <c r="Y467" s="108"/>
      <c r="Z467" s="62" t="str">
        <f t="shared" si="37"/>
        <v/>
      </c>
      <c r="AA467" s="26" t="str">
        <f t="shared" si="38"/>
        <v/>
      </c>
      <c r="AB467" s="105"/>
      <c r="AC467" s="111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9"/>
      <c r="BC467" s="39"/>
      <c r="BD467" s="39"/>
      <c r="BE467" s="39"/>
      <c r="BF467" s="39"/>
      <c r="BG467" s="39"/>
      <c r="BH467" s="39"/>
      <c r="BI467" s="39"/>
      <c r="BJ467" s="39"/>
      <c r="BK467" s="39"/>
      <c r="BL467" s="39"/>
      <c r="BM467" s="39"/>
      <c r="BN467" s="39"/>
      <c r="BO467" s="39"/>
      <c r="BP467" s="39"/>
    </row>
    <row r="468" spans="1:68" x14ac:dyDescent="0.25">
      <c r="A468" s="28" t="str">
        <f t="shared" si="39"/>
        <v/>
      </c>
      <c r="B468" s="91"/>
      <c r="C468" s="92"/>
      <c r="D468" s="93"/>
      <c r="E468" s="92"/>
      <c r="F468" s="113"/>
      <c r="G468" s="121"/>
      <c r="H468" s="126"/>
      <c r="I468" s="129"/>
      <c r="J468" s="94"/>
      <c r="K468" s="95"/>
      <c r="L468" s="17" t="str">
        <f>IF(T468="X","",IF(J468="","",IF(V468=1,"",J468)))</f>
        <v/>
      </c>
      <c r="M468" s="17" t="str">
        <f>IF(T468="X","",IF(K468="","",IF(V468=1,"",K468)))</f>
        <v/>
      </c>
      <c r="N468" s="18" t="str">
        <f>IF(V468=1,"",IF(J468="","",IF(K468="","",K468-J468)))</f>
        <v/>
      </c>
      <c r="O468" s="31" t="str">
        <f t="shared" si="35"/>
        <v/>
      </c>
      <c r="P468" s="102"/>
      <c r="Q468" s="24" t="str">
        <f>IF(P468="","",IF(T468="X","",P468))</f>
        <v/>
      </c>
      <c r="R468" s="18" t="str">
        <f>IF(P468="","",VLOOKUP(P468,Données!$A$2:$B$16,2,FALSE))</f>
        <v/>
      </c>
      <c r="S468" s="24" t="str">
        <f ca="1">IF(T468="X","",IF(V468=1,"",IF(J468&gt;TODAY(),1,"")))</f>
        <v/>
      </c>
      <c r="T468" s="105"/>
      <c r="U468" s="18" t="str">
        <f ca="1">IF(T468="X","",IF(J468="","",IF(V468=1,"",IF(TODAY()&gt;=J468,1,""))))</f>
        <v/>
      </c>
      <c r="V468" s="31" t="str">
        <f t="shared" si="36"/>
        <v/>
      </c>
      <c r="W468" s="34" t="str">
        <f>IF(P468="","",VLOOKUP(P468,Données!$A$2:$C$16,3,FALSE))</f>
        <v/>
      </c>
      <c r="X468" s="19" t="str">
        <f>IF(N468="","",IF(P468="","",IF(W468="","",W468*N468)))</f>
        <v/>
      </c>
      <c r="Y468" s="108"/>
      <c r="Z468" s="62" t="str">
        <f t="shared" si="37"/>
        <v/>
      </c>
      <c r="AA468" s="26" t="str">
        <f t="shared" si="38"/>
        <v/>
      </c>
      <c r="AB468" s="105"/>
      <c r="AC468" s="111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9"/>
      <c r="AU468" s="39"/>
      <c r="AV468" s="39"/>
      <c r="AW468" s="39"/>
      <c r="AX468" s="39"/>
      <c r="AY468" s="39"/>
      <c r="AZ468" s="39"/>
      <c r="BA468" s="39"/>
      <c r="BB468" s="39"/>
      <c r="BC468" s="39"/>
      <c r="BD468" s="39"/>
      <c r="BE468" s="39"/>
      <c r="BF468" s="39"/>
      <c r="BG468" s="39"/>
      <c r="BH468" s="39"/>
      <c r="BI468" s="39"/>
      <c r="BJ468" s="39"/>
      <c r="BK468" s="39"/>
      <c r="BL468" s="39"/>
      <c r="BM468" s="39"/>
      <c r="BN468" s="39"/>
      <c r="BO468" s="39"/>
      <c r="BP468" s="39"/>
    </row>
    <row r="469" spans="1:68" x14ac:dyDescent="0.25">
      <c r="A469" s="28" t="str">
        <f t="shared" si="39"/>
        <v/>
      </c>
      <c r="B469" s="91"/>
      <c r="C469" s="92"/>
      <c r="D469" s="93"/>
      <c r="E469" s="92"/>
      <c r="F469" s="113"/>
      <c r="G469" s="121"/>
      <c r="H469" s="126"/>
      <c r="I469" s="129"/>
      <c r="J469" s="94"/>
      <c r="K469" s="95"/>
      <c r="L469" s="17" t="str">
        <f>IF(T469="X","",IF(J469="","",IF(V469=1,"",J469)))</f>
        <v/>
      </c>
      <c r="M469" s="17" t="str">
        <f>IF(T469="X","",IF(K469="","",IF(V469=1,"",K469)))</f>
        <v/>
      </c>
      <c r="N469" s="18" t="str">
        <f>IF(V469=1,"",IF(J469="","",IF(K469="","",K469-J469)))</f>
        <v/>
      </c>
      <c r="O469" s="31" t="str">
        <f t="shared" si="35"/>
        <v/>
      </c>
      <c r="P469" s="102"/>
      <c r="Q469" s="24" t="str">
        <f>IF(P469="","",IF(T469="X","",P469))</f>
        <v/>
      </c>
      <c r="R469" s="18" t="str">
        <f>IF(P469="","",VLOOKUP(P469,Données!$A$2:$B$16,2,FALSE))</f>
        <v/>
      </c>
      <c r="S469" s="24" t="str">
        <f ca="1">IF(T469="X","",IF(V469=1,"",IF(J469&gt;TODAY(),1,"")))</f>
        <v/>
      </c>
      <c r="T469" s="105"/>
      <c r="U469" s="18" t="str">
        <f ca="1">IF(T469="X","",IF(J469="","",IF(V469=1,"",IF(TODAY()&gt;=J469,1,""))))</f>
        <v/>
      </c>
      <c r="V469" s="31" t="str">
        <f t="shared" si="36"/>
        <v/>
      </c>
      <c r="W469" s="34" t="str">
        <f>IF(P469="","",VLOOKUP(P469,Données!$A$2:$C$16,3,FALSE))</f>
        <v/>
      </c>
      <c r="X469" s="19" t="str">
        <f>IF(N469="","",IF(P469="","",IF(W469="","",W469*N469)))</f>
        <v/>
      </c>
      <c r="Y469" s="108"/>
      <c r="Z469" s="62" t="str">
        <f t="shared" si="37"/>
        <v/>
      </c>
      <c r="AA469" s="26" t="str">
        <f t="shared" si="38"/>
        <v/>
      </c>
      <c r="AB469" s="105"/>
      <c r="AC469" s="111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9"/>
      <c r="AU469" s="39"/>
      <c r="AV469" s="39"/>
      <c r="AW469" s="39"/>
      <c r="AX469" s="39"/>
      <c r="AY469" s="39"/>
      <c r="AZ469" s="39"/>
      <c r="BA469" s="39"/>
      <c r="BB469" s="39"/>
      <c r="BC469" s="39"/>
      <c r="BD469" s="39"/>
      <c r="BE469" s="39"/>
      <c r="BF469" s="39"/>
      <c r="BG469" s="39"/>
      <c r="BH469" s="39"/>
      <c r="BI469" s="39"/>
      <c r="BJ469" s="39"/>
      <c r="BK469" s="39"/>
      <c r="BL469" s="39"/>
      <c r="BM469" s="39"/>
      <c r="BN469" s="39"/>
      <c r="BO469" s="39"/>
      <c r="BP469" s="39"/>
    </row>
    <row r="470" spans="1:68" x14ac:dyDescent="0.25">
      <c r="A470" s="28" t="str">
        <f t="shared" si="39"/>
        <v/>
      </c>
      <c r="B470" s="91"/>
      <c r="C470" s="92"/>
      <c r="D470" s="93"/>
      <c r="E470" s="92"/>
      <c r="F470" s="113"/>
      <c r="G470" s="121"/>
      <c r="H470" s="126"/>
      <c r="I470" s="129"/>
      <c r="J470" s="94"/>
      <c r="K470" s="95"/>
      <c r="L470" s="17" t="str">
        <f>IF(T470="X","",IF(J470="","",IF(V470=1,"",J470)))</f>
        <v/>
      </c>
      <c r="M470" s="17" t="str">
        <f>IF(T470="X","",IF(K470="","",IF(V470=1,"",K470)))</f>
        <v/>
      </c>
      <c r="N470" s="18" t="str">
        <f>IF(V470=1,"",IF(J470="","",IF(K470="","",K470-J470)))</f>
        <v/>
      </c>
      <c r="O470" s="31" t="str">
        <f t="shared" si="35"/>
        <v/>
      </c>
      <c r="P470" s="102"/>
      <c r="Q470" s="24" t="str">
        <f>IF(P470="","",IF(T470="X","",P470))</f>
        <v/>
      </c>
      <c r="R470" s="18" t="str">
        <f>IF(P470="","",VLOOKUP(P470,Données!$A$2:$B$16,2,FALSE))</f>
        <v/>
      </c>
      <c r="S470" s="24" t="str">
        <f ca="1">IF(T470="X","",IF(V470=1,"",IF(J470&gt;TODAY(),1,"")))</f>
        <v/>
      </c>
      <c r="T470" s="105"/>
      <c r="U470" s="18" t="str">
        <f ca="1">IF(T470="X","",IF(J470="","",IF(V470=1,"",IF(TODAY()&gt;=J470,1,""))))</f>
        <v/>
      </c>
      <c r="V470" s="31" t="str">
        <f t="shared" si="36"/>
        <v/>
      </c>
      <c r="W470" s="34" t="str">
        <f>IF(P470="","",VLOOKUP(P470,Données!$A$2:$C$16,3,FALSE))</f>
        <v/>
      </c>
      <c r="X470" s="19" t="str">
        <f>IF(N470="","",IF(P470="","",IF(W470="","",W470*N470)))</f>
        <v/>
      </c>
      <c r="Y470" s="108"/>
      <c r="Z470" s="62" t="str">
        <f t="shared" si="37"/>
        <v/>
      </c>
      <c r="AA470" s="26" t="str">
        <f t="shared" si="38"/>
        <v/>
      </c>
      <c r="AB470" s="105"/>
      <c r="AC470" s="111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9"/>
      <c r="AU470" s="39"/>
      <c r="AV470" s="39"/>
      <c r="AW470" s="39"/>
      <c r="AX470" s="39"/>
      <c r="AY470" s="39"/>
      <c r="AZ470" s="39"/>
      <c r="BA470" s="39"/>
      <c r="BB470" s="39"/>
      <c r="BC470" s="39"/>
      <c r="BD470" s="39"/>
      <c r="BE470" s="39"/>
      <c r="BF470" s="39"/>
      <c r="BG470" s="39"/>
      <c r="BH470" s="39"/>
      <c r="BI470" s="39"/>
      <c r="BJ470" s="39"/>
      <c r="BK470" s="39"/>
      <c r="BL470" s="39"/>
      <c r="BM470" s="39"/>
      <c r="BN470" s="39"/>
      <c r="BO470" s="39"/>
      <c r="BP470" s="39"/>
    </row>
    <row r="471" spans="1:68" x14ac:dyDescent="0.25">
      <c r="A471" s="28" t="str">
        <f t="shared" si="39"/>
        <v/>
      </c>
      <c r="B471" s="91"/>
      <c r="C471" s="92"/>
      <c r="D471" s="93"/>
      <c r="E471" s="92"/>
      <c r="F471" s="113"/>
      <c r="G471" s="121"/>
      <c r="H471" s="126"/>
      <c r="I471" s="129"/>
      <c r="J471" s="94"/>
      <c r="K471" s="95"/>
      <c r="L471" s="17" t="str">
        <f>IF(T471="X","",IF(J471="","",IF(V471=1,"",J471)))</f>
        <v/>
      </c>
      <c r="M471" s="17" t="str">
        <f>IF(T471="X","",IF(K471="","",IF(V471=1,"",K471)))</f>
        <v/>
      </c>
      <c r="N471" s="18" t="str">
        <f>IF(V471=1,"",IF(J471="","",IF(K471="","",K471-J471)))</f>
        <v/>
      </c>
      <c r="O471" s="31" t="str">
        <f t="shared" si="35"/>
        <v/>
      </c>
      <c r="P471" s="102"/>
      <c r="Q471" s="24" t="str">
        <f>IF(P471="","",IF(T471="X","",P471))</f>
        <v/>
      </c>
      <c r="R471" s="18" t="str">
        <f>IF(P471="","",VLOOKUP(P471,Données!$A$2:$B$16,2,FALSE))</f>
        <v/>
      </c>
      <c r="S471" s="24" t="str">
        <f ca="1">IF(T471="X","",IF(V471=1,"",IF(J471&gt;TODAY(),1,"")))</f>
        <v/>
      </c>
      <c r="T471" s="105"/>
      <c r="U471" s="18" t="str">
        <f ca="1">IF(T471="X","",IF(J471="","",IF(V471=1,"",IF(TODAY()&gt;=J471,1,""))))</f>
        <v/>
      </c>
      <c r="V471" s="31" t="str">
        <f t="shared" si="36"/>
        <v/>
      </c>
      <c r="W471" s="34" t="str">
        <f>IF(P471="","",VLOOKUP(P471,Données!$A$2:$C$16,3,FALSE))</f>
        <v/>
      </c>
      <c r="X471" s="19" t="str">
        <f>IF(N471="","",IF(P471="","",IF(W471="","",W471*N471)))</f>
        <v/>
      </c>
      <c r="Y471" s="108"/>
      <c r="Z471" s="62" t="str">
        <f t="shared" si="37"/>
        <v/>
      </c>
      <c r="AA471" s="26" t="str">
        <f t="shared" si="38"/>
        <v/>
      </c>
      <c r="AB471" s="105"/>
      <c r="AC471" s="111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9"/>
      <c r="AU471" s="39"/>
      <c r="AV471" s="39"/>
      <c r="AW471" s="39"/>
      <c r="AX471" s="39"/>
      <c r="AY471" s="39"/>
      <c r="AZ471" s="39"/>
      <c r="BA471" s="39"/>
      <c r="BB471" s="39"/>
      <c r="BC471" s="39"/>
      <c r="BD471" s="39"/>
      <c r="BE471" s="39"/>
      <c r="BF471" s="39"/>
      <c r="BG471" s="39"/>
      <c r="BH471" s="39"/>
      <c r="BI471" s="39"/>
      <c r="BJ471" s="39"/>
      <c r="BK471" s="39"/>
      <c r="BL471" s="39"/>
      <c r="BM471" s="39"/>
      <c r="BN471" s="39"/>
      <c r="BO471" s="39"/>
      <c r="BP471" s="39"/>
    </row>
    <row r="472" spans="1:68" x14ac:dyDescent="0.25">
      <c r="A472" s="28" t="str">
        <f t="shared" si="39"/>
        <v/>
      </c>
      <c r="B472" s="91"/>
      <c r="C472" s="92"/>
      <c r="D472" s="93"/>
      <c r="E472" s="92"/>
      <c r="F472" s="113"/>
      <c r="G472" s="121"/>
      <c r="H472" s="126"/>
      <c r="I472" s="129"/>
      <c r="J472" s="94"/>
      <c r="K472" s="95"/>
      <c r="L472" s="17" t="str">
        <f>IF(T472="X","",IF(J472="","",IF(V472=1,"",J472)))</f>
        <v/>
      </c>
      <c r="M472" s="17" t="str">
        <f>IF(T472="X","",IF(K472="","",IF(V472=1,"",K472)))</f>
        <v/>
      </c>
      <c r="N472" s="18" t="str">
        <f>IF(V472=1,"",IF(J472="","",IF(K472="","",K472-J472)))</f>
        <v/>
      </c>
      <c r="O472" s="31" t="str">
        <f t="shared" si="35"/>
        <v/>
      </c>
      <c r="P472" s="102"/>
      <c r="Q472" s="24" t="str">
        <f>IF(P472="","",IF(T472="X","",P472))</f>
        <v/>
      </c>
      <c r="R472" s="18" t="str">
        <f>IF(P472="","",VLOOKUP(P472,Données!$A$2:$B$16,2,FALSE))</f>
        <v/>
      </c>
      <c r="S472" s="24" t="str">
        <f ca="1">IF(T472="X","",IF(V472=1,"",IF(J472&gt;TODAY(),1,"")))</f>
        <v/>
      </c>
      <c r="T472" s="105"/>
      <c r="U472" s="18" t="str">
        <f ca="1">IF(T472="X","",IF(J472="","",IF(V472=1,"",IF(TODAY()&gt;=J472,1,""))))</f>
        <v/>
      </c>
      <c r="V472" s="31" t="str">
        <f t="shared" si="36"/>
        <v/>
      </c>
      <c r="W472" s="34" t="str">
        <f>IF(P472="","",VLOOKUP(P472,Données!$A$2:$C$16,3,FALSE))</f>
        <v/>
      </c>
      <c r="X472" s="19" t="str">
        <f>IF(N472="","",IF(P472="","",IF(W472="","",W472*N472)))</f>
        <v/>
      </c>
      <c r="Y472" s="108"/>
      <c r="Z472" s="62" t="str">
        <f t="shared" si="37"/>
        <v/>
      </c>
      <c r="AA472" s="26" t="str">
        <f t="shared" si="38"/>
        <v/>
      </c>
      <c r="AB472" s="105"/>
      <c r="AC472" s="111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9"/>
      <c r="BC472" s="39"/>
      <c r="BD472" s="39"/>
      <c r="BE472" s="39"/>
      <c r="BF472" s="39"/>
      <c r="BG472" s="39"/>
      <c r="BH472" s="39"/>
      <c r="BI472" s="39"/>
      <c r="BJ472" s="39"/>
      <c r="BK472" s="39"/>
      <c r="BL472" s="39"/>
      <c r="BM472" s="39"/>
      <c r="BN472" s="39"/>
      <c r="BO472" s="39"/>
      <c r="BP472" s="39"/>
    </row>
    <row r="473" spans="1:68" x14ac:dyDescent="0.25">
      <c r="A473" s="28" t="str">
        <f t="shared" si="39"/>
        <v/>
      </c>
      <c r="B473" s="91"/>
      <c r="C473" s="92"/>
      <c r="D473" s="93"/>
      <c r="E473" s="92"/>
      <c r="F473" s="113"/>
      <c r="G473" s="121"/>
      <c r="H473" s="126"/>
      <c r="I473" s="129"/>
      <c r="J473" s="94"/>
      <c r="K473" s="95"/>
      <c r="L473" s="17" t="str">
        <f>IF(T473="X","",IF(J473="","",IF(V473=1,"",J473)))</f>
        <v/>
      </c>
      <c r="M473" s="17" t="str">
        <f>IF(T473="X","",IF(K473="","",IF(V473=1,"",K473)))</f>
        <v/>
      </c>
      <c r="N473" s="18" t="str">
        <f>IF(V473=1,"",IF(J473="","",IF(K473="","",K473-J473)))</f>
        <v/>
      </c>
      <c r="O473" s="31" t="str">
        <f t="shared" si="35"/>
        <v/>
      </c>
      <c r="P473" s="102"/>
      <c r="Q473" s="24" t="str">
        <f>IF(P473="","",IF(T473="X","",P473))</f>
        <v/>
      </c>
      <c r="R473" s="18" t="str">
        <f>IF(P473="","",VLOOKUP(P473,Données!$A$2:$B$16,2,FALSE))</f>
        <v/>
      </c>
      <c r="S473" s="24" t="str">
        <f ca="1">IF(T473="X","",IF(V473=1,"",IF(J473&gt;TODAY(),1,"")))</f>
        <v/>
      </c>
      <c r="T473" s="105"/>
      <c r="U473" s="18" t="str">
        <f ca="1">IF(T473="X","",IF(J473="","",IF(V473=1,"",IF(TODAY()&gt;=J473,1,""))))</f>
        <v/>
      </c>
      <c r="V473" s="31" t="str">
        <f t="shared" si="36"/>
        <v/>
      </c>
      <c r="W473" s="34" t="str">
        <f>IF(P473="","",VLOOKUP(P473,Données!$A$2:$C$16,3,FALSE))</f>
        <v/>
      </c>
      <c r="X473" s="19" t="str">
        <f>IF(N473="","",IF(P473="","",IF(W473="","",W473*N473)))</f>
        <v/>
      </c>
      <c r="Y473" s="108"/>
      <c r="Z473" s="62" t="str">
        <f t="shared" si="37"/>
        <v/>
      </c>
      <c r="AA473" s="26" t="str">
        <f t="shared" si="38"/>
        <v/>
      </c>
      <c r="AB473" s="105"/>
      <c r="AC473" s="111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9"/>
      <c r="BC473" s="39"/>
      <c r="BD473" s="39"/>
      <c r="BE473" s="39"/>
      <c r="BF473" s="39"/>
      <c r="BG473" s="39"/>
      <c r="BH473" s="39"/>
      <c r="BI473" s="39"/>
      <c r="BJ473" s="39"/>
      <c r="BK473" s="39"/>
      <c r="BL473" s="39"/>
      <c r="BM473" s="39"/>
      <c r="BN473" s="39"/>
      <c r="BO473" s="39"/>
      <c r="BP473" s="39"/>
    </row>
    <row r="474" spans="1:68" x14ac:dyDescent="0.25">
      <c r="A474" s="28" t="str">
        <f t="shared" si="39"/>
        <v/>
      </c>
      <c r="B474" s="91"/>
      <c r="C474" s="92"/>
      <c r="D474" s="93"/>
      <c r="E474" s="92"/>
      <c r="F474" s="113"/>
      <c r="G474" s="121"/>
      <c r="H474" s="126"/>
      <c r="I474" s="129"/>
      <c r="J474" s="94"/>
      <c r="K474" s="95"/>
      <c r="L474" s="17" t="str">
        <f>IF(T474="X","",IF(J474="","",IF(V474=1,"",J474)))</f>
        <v/>
      </c>
      <c r="M474" s="17" t="str">
        <f>IF(T474="X","",IF(K474="","",IF(V474=1,"",K474)))</f>
        <v/>
      </c>
      <c r="N474" s="18" t="str">
        <f>IF(V474=1,"",IF(J474="","",IF(K474="","",K474-J474)))</f>
        <v/>
      </c>
      <c r="O474" s="31" t="str">
        <f t="shared" si="35"/>
        <v/>
      </c>
      <c r="P474" s="102"/>
      <c r="Q474" s="24" t="str">
        <f>IF(P474="","",IF(T474="X","",P474))</f>
        <v/>
      </c>
      <c r="R474" s="18" t="str">
        <f>IF(P474="","",VLOOKUP(P474,Données!$A$2:$B$16,2,FALSE))</f>
        <v/>
      </c>
      <c r="S474" s="24" t="str">
        <f ca="1">IF(T474="X","",IF(V474=1,"",IF(J474&gt;TODAY(),1,"")))</f>
        <v/>
      </c>
      <c r="T474" s="105"/>
      <c r="U474" s="18" t="str">
        <f ca="1">IF(T474="X","",IF(J474="","",IF(V474=1,"",IF(TODAY()&gt;=J474,1,""))))</f>
        <v/>
      </c>
      <c r="V474" s="31" t="str">
        <f t="shared" si="36"/>
        <v/>
      </c>
      <c r="W474" s="34" t="str">
        <f>IF(P474="","",VLOOKUP(P474,Données!$A$2:$C$16,3,FALSE))</f>
        <v/>
      </c>
      <c r="X474" s="19" t="str">
        <f>IF(N474="","",IF(P474="","",IF(W474="","",W474*N474)))</f>
        <v/>
      </c>
      <c r="Y474" s="108"/>
      <c r="Z474" s="62" t="str">
        <f t="shared" si="37"/>
        <v/>
      </c>
      <c r="AA474" s="26" t="str">
        <f t="shared" si="38"/>
        <v/>
      </c>
      <c r="AB474" s="105"/>
      <c r="AC474" s="111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9"/>
      <c r="AU474" s="39"/>
      <c r="AV474" s="39"/>
      <c r="AW474" s="39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9"/>
      <c r="BJ474" s="39"/>
      <c r="BK474" s="39"/>
      <c r="BL474" s="39"/>
      <c r="BM474" s="39"/>
      <c r="BN474" s="39"/>
      <c r="BO474" s="39"/>
      <c r="BP474" s="39"/>
    </row>
    <row r="475" spans="1:68" x14ac:dyDescent="0.25">
      <c r="A475" s="28" t="str">
        <f t="shared" si="39"/>
        <v/>
      </c>
      <c r="B475" s="91"/>
      <c r="C475" s="92"/>
      <c r="D475" s="93"/>
      <c r="E475" s="92"/>
      <c r="F475" s="113"/>
      <c r="G475" s="121"/>
      <c r="H475" s="126"/>
      <c r="I475" s="129"/>
      <c r="J475" s="94"/>
      <c r="K475" s="95"/>
      <c r="L475" s="17" t="str">
        <f>IF(T475="X","",IF(J475="","",IF(V475=1,"",J475)))</f>
        <v/>
      </c>
      <c r="M475" s="17" t="str">
        <f>IF(T475="X","",IF(K475="","",IF(V475=1,"",K475)))</f>
        <v/>
      </c>
      <c r="N475" s="18" t="str">
        <f>IF(V475=1,"",IF(J475="","",IF(K475="","",K475-J475)))</f>
        <v/>
      </c>
      <c r="O475" s="31" t="str">
        <f t="shared" si="35"/>
        <v/>
      </c>
      <c r="P475" s="102"/>
      <c r="Q475" s="24" t="str">
        <f>IF(P475="","",IF(T475="X","",P475))</f>
        <v/>
      </c>
      <c r="R475" s="18" t="str">
        <f>IF(P475="","",VLOOKUP(P475,Données!$A$2:$B$16,2,FALSE))</f>
        <v/>
      </c>
      <c r="S475" s="24" t="str">
        <f ca="1">IF(T475="X","",IF(V475=1,"",IF(J475&gt;TODAY(),1,"")))</f>
        <v/>
      </c>
      <c r="T475" s="105"/>
      <c r="U475" s="18" t="str">
        <f ca="1">IF(T475="X","",IF(J475="","",IF(V475=1,"",IF(TODAY()&gt;=J475,1,""))))</f>
        <v/>
      </c>
      <c r="V475" s="31" t="str">
        <f t="shared" si="36"/>
        <v/>
      </c>
      <c r="W475" s="34" t="str">
        <f>IF(P475="","",VLOOKUP(P475,Données!$A$2:$C$16,3,FALSE))</f>
        <v/>
      </c>
      <c r="X475" s="19" t="str">
        <f>IF(N475="","",IF(P475="","",IF(W475="","",W475*N475)))</f>
        <v/>
      </c>
      <c r="Y475" s="108"/>
      <c r="Z475" s="62" t="str">
        <f t="shared" si="37"/>
        <v/>
      </c>
      <c r="AA475" s="26" t="str">
        <f t="shared" si="38"/>
        <v/>
      </c>
      <c r="AB475" s="105"/>
      <c r="AC475" s="111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9"/>
      <c r="AU475" s="39"/>
      <c r="AV475" s="39"/>
      <c r="AW475" s="39"/>
      <c r="AX475" s="39"/>
      <c r="AY475" s="39"/>
      <c r="AZ475" s="39"/>
      <c r="BA475" s="39"/>
      <c r="BB475" s="39"/>
      <c r="BC475" s="39"/>
      <c r="BD475" s="39"/>
      <c r="BE475" s="39"/>
      <c r="BF475" s="39"/>
      <c r="BG475" s="39"/>
      <c r="BH475" s="39"/>
      <c r="BI475" s="39"/>
      <c r="BJ475" s="39"/>
      <c r="BK475" s="39"/>
      <c r="BL475" s="39"/>
      <c r="BM475" s="39"/>
      <c r="BN475" s="39"/>
      <c r="BO475" s="39"/>
      <c r="BP475" s="39"/>
    </row>
    <row r="476" spans="1:68" x14ac:dyDescent="0.25">
      <c r="A476" s="28" t="str">
        <f t="shared" si="39"/>
        <v/>
      </c>
      <c r="B476" s="91"/>
      <c r="C476" s="92"/>
      <c r="D476" s="93"/>
      <c r="E476" s="92"/>
      <c r="F476" s="113"/>
      <c r="G476" s="121"/>
      <c r="H476" s="126"/>
      <c r="I476" s="129"/>
      <c r="J476" s="94"/>
      <c r="K476" s="95"/>
      <c r="L476" s="17" t="str">
        <f>IF(T476="X","",IF(J476="","",IF(V476=1,"",J476)))</f>
        <v/>
      </c>
      <c r="M476" s="17" t="str">
        <f>IF(T476="X","",IF(K476="","",IF(V476=1,"",K476)))</f>
        <v/>
      </c>
      <c r="N476" s="18" t="str">
        <f>IF(V476=1,"",IF(J476="","",IF(K476="","",K476-J476)))</f>
        <v/>
      </c>
      <c r="O476" s="31" t="str">
        <f t="shared" si="35"/>
        <v/>
      </c>
      <c r="P476" s="102"/>
      <c r="Q476" s="24" t="str">
        <f>IF(P476="","",IF(T476="X","",P476))</f>
        <v/>
      </c>
      <c r="R476" s="18" t="str">
        <f>IF(P476="","",VLOOKUP(P476,Données!$A$2:$B$16,2,FALSE))</f>
        <v/>
      </c>
      <c r="S476" s="24" t="str">
        <f ca="1">IF(T476="X","",IF(V476=1,"",IF(J476&gt;TODAY(),1,"")))</f>
        <v/>
      </c>
      <c r="T476" s="105"/>
      <c r="U476" s="18" t="str">
        <f ca="1">IF(T476="X","",IF(J476="","",IF(V476=1,"",IF(TODAY()&gt;=J476,1,""))))</f>
        <v/>
      </c>
      <c r="V476" s="31" t="str">
        <f t="shared" si="36"/>
        <v/>
      </c>
      <c r="W476" s="34" t="str">
        <f>IF(P476="","",VLOOKUP(P476,Données!$A$2:$C$16,3,FALSE))</f>
        <v/>
      </c>
      <c r="X476" s="19" t="str">
        <f>IF(N476="","",IF(P476="","",IF(W476="","",W476*N476)))</f>
        <v/>
      </c>
      <c r="Y476" s="108"/>
      <c r="Z476" s="62" t="str">
        <f t="shared" si="37"/>
        <v/>
      </c>
      <c r="AA476" s="26" t="str">
        <f t="shared" si="38"/>
        <v/>
      </c>
      <c r="AB476" s="105"/>
      <c r="AC476" s="111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9"/>
      <c r="AU476" s="39"/>
      <c r="AV476" s="39"/>
      <c r="AW476" s="39"/>
      <c r="AX476" s="39"/>
      <c r="AY476" s="39"/>
      <c r="AZ476" s="39"/>
      <c r="BA476" s="39"/>
      <c r="BB476" s="39"/>
      <c r="BC476" s="39"/>
      <c r="BD476" s="39"/>
      <c r="BE476" s="39"/>
      <c r="BF476" s="39"/>
      <c r="BG476" s="39"/>
      <c r="BH476" s="39"/>
      <c r="BI476" s="39"/>
      <c r="BJ476" s="39"/>
      <c r="BK476" s="39"/>
      <c r="BL476" s="39"/>
      <c r="BM476" s="39"/>
      <c r="BN476" s="39"/>
      <c r="BO476" s="39"/>
      <c r="BP476" s="39"/>
    </row>
    <row r="477" spans="1:68" x14ac:dyDescent="0.25">
      <c r="A477" s="28" t="str">
        <f t="shared" si="39"/>
        <v/>
      </c>
      <c r="B477" s="91"/>
      <c r="C477" s="92"/>
      <c r="D477" s="93"/>
      <c r="E477" s="92"/>
      <c r="F477" s="113"/>
      <c r="G477" s="121"/>
      <c r="H477" s="126"/>
      <c r="I477" s="129"/>
      <c r="J477" s="94"/>
      <c r="K477" s="95"/>
      <c r="L477" s="17" t="str">
        <f>IF(T477="X","",IF(J477="","",IF(V477=1,"",J477)))</f>
        <v/>
      </c>
      <c r="M477" s="17" t="str">
        <f>IF(T477="X","",IF(K477="","",IF(V477=1,"",K477)))</f>
        <v/>
      </c>
      <c r="N477" s="18" t="str">
        <f>IF(V477=1,"",IF(J477="","",IF(K477="","",K477-J477)))</f>
        <v/>
      </c>
      <c r="O477" s="31" t="str">
        <f t="shared" si="35"/>
        <v/>
      </c>
      <c r="P477" s="102"/>
      <c r="Q477" s="24" t="str">
        <f>IF(P477="","",IF(T477="X","",P477))</f>
        <v/>
      </c>
      <c r="R477" s="18" t="str">
        <f>IF(P477="","",VLOOKUP(P477,Données!$A$2:$B$16,2,FALSE))</f>
        <v/>
      </c>
      <c r="S477" s="24" t="str">
        <f ca="1">IF(T477="X","",IF(V477=1,"",IF(J477&gt;TODAY(),1,"")))</f>
        <v/>
      </c>
      <c r="T477" s="105"/>
      <c r="U477" s="18" t="str">
        <f ca="1">IF(T477="X","",IF(J477="","",IF(V477=1,"",IF(TODAY()&gt;=J477,1,""))))</f>
        <v/>
      </c>
      <c r="V477" s="31" t="str">
        <f t="shared" si="36"/>
        <v/>
      </c>
      <c r="W477" s="34" t="str">
        <f>IF(P477="","",VLOOKUP(P477,Données!$A$2:$C$16,3,FALSE))</f>
        <v/>
      </c>
      <c r="X477" s="19" t="str">
        <f>IF(N477="","",IF(P477="","",IF(W477="","",W477*N477)))</f>
        <v/>
      </c>
      <c r="Y477" s="108"/>
      <c r="Z477" s="62" t="str">
        <f t="shared" si="37"/>
        <v/>
      </c>
      <c r="AA477" s="26" t="str">
        <f t="shared" si="38"/>
        <v/>
      </c>
      <c r="AB477" s="105"/>
      <c r="AC477" s="111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9"/>
      <c r="AU477" s="39"/>
      <c r="AV477" s="39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9"/>
      <c r="BJ477" s="39"/>
      <c r="BK477" s="39"/>
      <c r="BL477" s="39"/>
      <c r="BM477" s="39"/>
      <c r="BN477" s="39"/>
      <c r="BO477" s="39"/>
      <c r="BP477" s="39"/>
    </row>
    <row r="478" spans="1:68" x14ac:dyDescent="0.25">
      <c r="A478" s="28" t="str">
        <f t="shared" si="39"/>
        <v/>
      </c>
      <c r="B478" s="91"/>
      <c r="C478" s="92"/>
      <c r="D478" s="93"/>
      <c r="E478" s="92"/>
      <c r="F478" s="113"/>
      <c r="G478" s="121"/>
      <c r="H478" s="126"/>
      <c r="I478" s="129"/>
      <c r="J478" s="94"/>
      <c r="K478" s="95"/>
      <c r="L478" s="17" t="str">
        <f>IF(T478="X","",IF(J478="","",IF(V478=1,"",J478)))</f>
        <v/>
      </c>
      <c r="M478" s="17" t="str">
        <f>IF(T478="X","",IF(K478="","",IF(V478=1,"",K478)))</f>
        <v/>
      </c>
      <c r="N478" s="18" t="str">
        <f>IF(V478=1,"",IF(J478="","",IF(K478="","",K478-J478)))</f>
        <v/>
      </c>
      <c r="O478" s="31" t="str">
        <f t="shared" si="35"/>
        <v/>
      </c>
      <c r="P478" s="102"/>
      <c r="Q478" s="24" t="str">
        <f>IF(P478="","",IF(T478="X","",P478))</f>
        <v/>
      </c>
      <c r="R478" s="18" t="str">
        <f>IF(P478="","",VLOOKUP(P478,Données!$A$2:$B$16,2,FALSE))</f>
        <v/>
      </c>
      <c r="S478" s="24" t="str">
        <f ca="1">IF(T478="X","",IF(V478=1,"",IF(J478&gt;TODAY(),1,"")))</f>
        <v/>
      </c>
      <c r="T478" s="105"/>
      <c r="U478" s="18" t="str">
        <f ca="1">IF(T478="X","",IF(J478="","",IF(V478=1,"",IF(TODAY()&gt;=J478,1,""))))</f>
        <v/>
      </c>
      <c r="V478" s="31" t="str">
        <f t="shared" si="36"/>
        <v/>
      </c>
      <c r="W478" s="34" t="str">
        <f>IF(P478="","",VLOOKUP(P478,Données!$A$2:$C$16,3,FALSE))</f>
        <v/>
      </c>
      <c r="X478" s="19" t="str">
        <f>IF(N478="","",IF(P478="","",IF(W478="","",W478*N478)))</f>
        <v/>
      </c>
      <c r="Y478" s="108"/>
      <c r="Z478" s="62" t="str">
        <f t="shared" si="37"/>
        <v/>
      </c>
      <c r="AA478" s="26" t="str">
        <f t="shared" si="38"/>
        <v/>
      </c>
      <c r="AB478" s="105"/>
      <c r="AC478" s="111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9"/>
      <c r="BC478" s="39"/>
      <c r="BD478" s="39"/>
      <c r="BE478" s="39"/>
      <c r="BF478" s="39"/>
      <c r="BG478" s="39"/>
      <c r="BH478" s="39"/>
      <c r="BI478" s="39"/>
      <c r="BJ478" s="39"/>
      <c r="BK478" s="39"/>
      <c r="BL478" s="39"/>
      <c r="BM478" s="39"/>
      <c r="BN478" s="39"/>
      <c r="BO478" s="39"/>
      <c r="BP478" s="39"/>
    </row>
    <row r="479" spans="1:68" x14ac:dyDescent="0.25">
      <c r="A479" s="28" t="str">
        <f t="shared" si="39"/>
        <v/>
      </c>
      <c r="B479" s="91"/>
      <c r="C479" s="92"/>
      <c r="D479" s="93"/>
      <c r="E479" s="92"/>
      <c r="F479" s="113"/>
      <c r="G479" s="121"/>
      <c r="H479" s="126"/>
      <c r="I479" s="129"/>
      <c r="J479" s="94"/>
      <c r="K479" s="95"/>
      <c r="L479" s="17" t="str">
        <f>IF(T479="X","",IF(J479="","",IF(V479=1,"",J479)))</f>
        <v/>
      </c>
      <c r="M479" s="17" t="str">
        <f>IF(T479="X","",IF(K479="","",IF(V479=1,"",K479)))</f>
        <v/>
      </c>
      <c r="N479" s="18" t="str">
        <f>IF(V479=1,"",IF(J479="","",IF(K479="","",K479-J479)))</f>
        <v/>
      </c>
      <c r="O479" s="31" t="str">
        <f t="shared" si="35"/>
        <v/>
      </c>
      <c r="P479" s="102"/>
      <c r="Q479" s="24" t="str">
        <f>IF(P479="","",IF(T479="X","",P479))</f>
        <v/>
      </c>
      <c r="R479" s="18" t="str">
        <f>IF(P479="","",VLOOKUP(P479,Données!$A$2:$B$16,2,FALSE))</f>
        <v/>
      </c>
      <c r="S479" s="24" t="str">
        <f ca="1">IF(T479="X","",IF(V479=1,"",IF(J479&gt;TODAY(),1,"")))</f>
        <v/>
      </c>
      <c r="T479" s="105"/>
      <c r="U479" s="18" t="str">
        <f ca="1">IF(T479="X","",IF(J479="","",IF(V479=1,"",IF(TODAY()&gt;=J479,1,""))))</f>
        <v/>
      </c>
      <c r="V479" s="31" t="str">
        <f t="shared" si="36"/>
        <v/>
      </c>
      <c r="W479" s="34" t="str">
        <f>IF(P479="","",VLOOKUP(P479,Données!$A$2:$C$16,3,FALSE))</f>
        <v/>
      </c>
      <c r="X479" s="19" t="str">
        <f>IF(N479="","",IF(P479="","",IF(W479="","",W479*N479)))</f>
        <v/>
      </c>
      <c r="Y479" s="108"/>
      <c r="Z479" s="62" t="str">
        <f t="shared" si="37"/>
        <v/>
      </c>
      <c r="AA479" s="26" t="str">
        <f t="shared" si="38"/>
        <v/>
      </c>
      <c r="AB479" s="105"/>
      <c r="AC479" s="111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9"/>
      <c r="AU479" s="39"/>
      <c r="AV479" s="39"/>
      <c r="AW479" s="39"/>
      <c r="AX479" s="39"/>
      <c r="AY479" s="39"/>
      <c r="AZ479" s="39"/>
      <c r="BA479" s="39"/>
      <c r="BB479" s="39"/>
      <c r="BC479" s="39"/>
      <c r="BD479" s="39"/>
      <c r="BE479" s="39"/>
      <c r="BF479" s="39"/>
      <c r="BG479" s="39"/>
      <c r="BH479" s="39"/>
      <c r="BI479" s="39"/>
      <c r="BJ479" s="39"/>
      <c r="BK479" s="39"/>
      <c r="BL479" s="39"/>
      <c r="BM479" s="39"/>
      <c r="BN479" s="39"/>
      <c r="BO479" s="39"/>
      <c r="BP479" s="39"/>
    </row>
    <row r="480" spans="1:68" x14ac:dyDescent="0.25">
      <c r="A480" s="28" t="str">
        <f t="shared" si="39"/>
        <v/>
      </c>
      <c r="B480" s="91"/>
      <c r="C480" s="92"/>
      <c r="D480" s="93"/>
      <c r="E480" s="92"/>
      <c r="F480" s="113"/>
      <c r="G480" s="121"/>
      <c r="H480" s="126"/>
      <c r="I480" s="129"/>
      <c r="J480" s="94"/>
      <c r="K480" s="95"/>
      <c r="L480" s="17" t="str">
        <f>IF(T480="X","",IF(J480="","",IF(V480=1,"",J480)))</f>
        <v/>
      </c>
      <c r="M480" s="17" t="str">
        <f>IF(T480="X","",IF(K480="","",IF(V480=1,"",K480)))</f>
        <v/>
      </c>
      <c r="N480" s="18" t="str">
        <f>IF(V480=1,"",IF(J480="","",IF(K480="","",K480-J480)))</f>
        <v/>
      </c>
      <c r="O480" s="31" t="str">
        <f t="shared" si="35"/>
        <v/>
      </c>
      <c r="P480" s="102"/>
      <c r="Q480" s="24" t="str">
        <f>IF(P480="","",IF(T480="X","",P480))</f>
        <v/>
      </c>
      <c r="R480" s="18" t="str">
        <f>IF(P480="","",VLOOKUP(P480,Données!$A$2:$B$16,2,FALSE))</f>
        <v/>
      </c>
      <c r="S480" s="24" t="str">
        <f ca="1">IF(T480="X","",IF(V480=1,"",IF(J480&gt;TODAY(),1,"")))</f>
        <v/>
      </c>
      <c r="T480" s="105"/>
      <c r="U480" s="18" t="str">
        <f ca="1">IF(T480="X","",IF(J480="","",IF(V480=1,"",IF(TODAY()&gt;=J480,1,""))))</f>
        <v/>
      </c>
      <c r="V480" s="31" t="str">
        <f t="shared" si="36"/>
        <v/>
      </c>
      <c r="W480" s="34" t="str">
        <f>IF(P480="","",VLOOKUP(P480,Données!$A$2:$C$16,3,FALSE))</f>
        <v/>
      </c>
      <c r="X480" s="19" t="str">
        <f>IF(N480="","",IF(P480="","",IF(W480="","",W480*N480)))</f>
        <v/>
      </c>
      <c r="Y480" s="108"/>
      <c r="Z480" s="62" t="str">
        <f t="shared" si="37"/>
        <v/>
      </c>
      <c r="AA480" s="26" t="str">
        <f t="shared" si="38"/>
        <v/>
      </c>
      <c r="AB480" s="105"/>
      <c r="AC480" s="111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9"/>
      <c r="AU480" s="39"/>
      <c r="AV480" s="39"/>
      <c r="AW480" s="39"/>
      <c r="AX480" s="39"/>
      <c r="AY480" s="39"/>
      <c r="AZ480" s="39"/>
      <c r="BA480" s="39"/>
      <c r="BB480" s="39"/>
      <c r="BC480" s="39"/>
      <c r="BD480" s="39"/>
      <c r="BE480" s="39"/>
      <c r="BF480" s="39"/>
      <c r="BG480" s="39"/>
      <c r="BH480" s="39"/>
      <c r="BI480" s="39"/>
      <c r="BJ480" s="39"/>
      <c r="BK480" s="39"/>
      <c r="BL480" s="39"/>
      <c r="BM480" s="39"/>
      <c r="BN480" s="39"/>
      <c r="BO480" s="39"/>
      <c r="BP480" s="39"/>
    </row>
    <row r="481" spans="1:68" x14ac:dyDescent="0.25">
      <c r="A481" s="28" t="str">
        <f t="shared" si="39"/>
        <v/>
      </c>
      <c r="B481" s="91"/>
      <c r="C481" s="92"/>
      <c r="D481" s="93"/>
      <c r="E481" s="92"/>
      <c r="F481" s="113"/>
      <c r="G481" s="121"/>
      <c r="H481" s="126"/>
      <c r="I481" s="129"/>
      <c r="J481" s="94"/>
      <c r="K481" s="95"/>
      <c r="L481" s="17" t="str">
        <f>IF(T481="X","",IF(J481="","",IF(V481=1,"",J481)))</f>
        <v/>
      </c>
      <c r="M481" s="17" t="str">
        <f>IF(T481="X","",IF(K481="","",IF(V481=1,"",K481)))</f>
        <v/>
      </c>
      <c r="N481" s="18" t="str">
        <f>IF(V481=1,"",IF(J481="","",IF(K481="","",K481-J481)))</f>
        <v/>
      </c>
      <c r="O481" s="31" t="str">
        <f t="shared" si="35"/>
        <v/>
      </c>
      <c r="P481" s="102"/>
      <c r="Q481" s="24" t="str">
        <f>IF(P481="","",IF(T481="X","",P481))</f>
        <v/>
      </c>
      <c r="R481" s="18" t="str">
        <f>IF(P481="","",VLOOKUP(P481,Données!$A$2:$B$16,2,FALSE))</f>
        <v/>
      </c>
      <c r="S481" s="24" t="str">
        <f ca="1">IF(T481="X","",IF(V481=1,"",IF(J481&gt;TODAY(),1,"")))</f>
        <v/>
      </c>
      <c r="T481" s="105"/>
      <c r="U481" s="18" t="str">
        <f ca="1">IF(T481="X","",IF(J481="","",IF(V481=1,"",IF(TODAY()&gt;=J481,1,""))))</f>
        <v/>
      </c>
      <c r="V481" s="31" t="str">
        <f t="shared" si="36"/>
        <v/>
      </c>
      <c r="W481" s="34" t="str">
        <f>IF(P481="","",VLOOKUP(P481,Données!$A$2:$C$16,3,FALSE))</f>
        <v/>
      </c>
      <c r="X481" s="19" t="str">
        <f>IF(N481="","",IF(P481="","",IF(W481="","",W481*N481)))</f>
        <v/>
      </c>
      <c r="Y481" s="108"/>
      <c r="Z481" s="62" t="str">
        <f t="shared" si="37"/>
        <v/>
      </c>
      <c r="AA481" s="26" t="str">
        <f t="shared" si="38"/>
        <v/>
      </c>
      <c r="AB481" s="105"/>
      <c r="AC481" s="111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9"/>
      <c r="AU481" s="39"/>
      <c r="AV481" s="39"/>
      <c r="AW481" s="39"/>
      <c r="AX481" s="39"/>
      <c r="AY481" s="39"/>
      <c r="AZ481" s="39"/>
      <c r="BA481" s="39"/>
      <c r="BB481" s="39"/>
      <c r="BC481" s="39"/>
      <c r="BD481" s="39"/>
      <c r="BE481" s="39"/>
      <c r="BF481" s="39"/>
      <c r="BG481" s="39"/>
      <c r="BH481" s="39"/>
      <c r="BI481" s="39"/>
      <c r="BJ481" s="39"/>
      <c r="BK481" s="39"/>
      <c r="BL481" s="39"/>
      <c r="BM481" s="39"/>
      <c r="BN481" s="39"/>
      <c r="BO481" s="39"/>
      <c r="BP481" s="39"/>
    </row>
    <row r="482" spans="1:68" x14ac:dyDescent="0.25">
      <c r="A482" s="28" t="str">
        <f t="shared" si="39"/>
        <v/>
      </c>
      <c r="B482" s="91"/>
      <c r="C482" s="92"/>
      <c r="D482" s="93"/>
      <c r="E482" s="92"/>
      <c r="F482" s="113"/>
      <c r="G482" s="121"/>
      <c r="H482" s="126"/>
      <c r="I482" s="129"/>
      <c r="J482" s="94"/>
      <c r="K482" s="95"/>
      <c r="L482" s="17" t="str">
        <f>IF(T482="X","",IF(J482="","",IF(V482=1,"",J482)))</f>
        <v/>
      </c>
      <c r="M482" s="17" t="str">
        <f>IF(T482="X","",IF(K482="","",IF(V482=1,"",K482)))</f>
        <v/>
      </c>
      <c r="N482" s="18" t="str">
        <f>IF(V482=1,"",IF(J482="","",IF(K482="","",K482-J482)))</f>
        <v/>
      </c>
      <c r="O482" s="31" t="str">
        <f t="shared" si="35"/>
        <v/>
      </c>
      <c r="P482" s="102"/>
      <c r="Q482" s="24" t="str">
        <f>IF(P482="","",IF(T482="X","",P482))</f>
        <v/>
      </c>
      <c r="R482" s="18" t="str">
        <f>IF(P482="","",VLOOKUP(P482,Données!$A$2:$B$16,2,FALSE))</f>
        <v/>
      </c>
      <c r="S482" s="24" t="str">
        <f ca="1">IF(T482="X","",IF(V482=1,"",IF(J482&gt;TODAY(),1,"")))</f>
        <v/>
      </c>
      <c r="T482" s="105"/>
      <c r="U482" s="18" t="str">
        <f ca="1">IF(T482="X","",IF(J482="","",IF(V482=1,"",IF(TODAY()&gt;=J482,1,""))))</f>
        <v/>
      </c>
      <c r="V482" s="31" t="str">
        <f t="shared" si="36"/>
        <v/>
      </c>
      <c r="W482" s="34" t="str">
        <f>IF(P482="","",VLOOKUP(P482,Données!$A$2:$C$16,3,FALSE))</f>
        <v/>
      </c>
      <c r="X482" s="19" t="str">
        <f>IF(N482="","",IF(P482="","",IF(W482="","",W482*N482)))</f>
        <v/>
      </c>
      <c r="Y482" s="108"/>
      <c r="Z482" s="62" t="str">
        <f t="shared" si="37"/>
        <v/>
      </c>
      <c r="AA482" s="26" t="str">
        <f t="shared" si="38"/>
        <v/>
      </c>
      <c r="AB482" s="105"/>
      <c r="AC482" s="111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9"/>
      <c r="AU482" s="39"/>
      <c r="AV482" s="39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9"/>
      <c r="BJ482" s="39"/>
      <c r="BK482" s="39"/>
      <c r="BL482" s="39"/>
      <c r="BM482" s="39"/>
      <c r="BN482" s="39"/>
      <c r="BO482" s="39"/>
      <c r="BP482" s="39"/>
    </row>
    <row r="483" spans="1:68" x14ac:dyDescent="0.25">
      <c r="A483" s="28" t="str">
        <f t="shared" si="39"/>
        <v/>
      </c>
      <c r="B483" s="91"/>
      <c r="C483" s="92"/>
      <c r="D483" s="93"/>
      <c r="E483" s="92"/>
      <c r="F483" s="113"/>
      <c r="G483" s="121"/>
      <c r="H483" s="126"/>
      <c r="I483" s="129"/>
      <c r="J483" s="94"/>
      <c r="K483" s="95"/>
      <c r="L483" s="17" t="str">
        <f>IF(T483="X","",IF(J483="","",IF(V483=1,"",J483)))</f>
        <v/>
      </c>
      <c r="M483" s="17" t="str">
        <f>IF(T483="X","",IF(K483="","",IF(V483=1,"",K483)))</f>
        <v/>
      </c>
      <c r="N483" s="18" t="str">
        <f>IF(V483=1,"",IF(J483="","",IF(K483="","",K483-J483)))</f>
        <v/>
      </c>
      <c r="O483" s="31" t="str">
        <f t="shared" si="35"/>
        <v/>
      </c>
      <c r="P483" s="102"/>
      <c r="Q483" s="24" t="str">
        <f>IF(P483="","",IF(T483="X","",P483))</f>
        <v/>
      </c>
      <c r="R483" s="18" t="str">
        <f>IF(P483="","",VLOOKUP(P483,Données!$A$2:$B$16,2,FALSE))</f>
        <v/>
      </c>
      <c r="S483" s="24" t="str">
        <f ca="1">IF(T483="X","",IF(V483=1,"",IF(J483&gt;TODAY(),1,"")))</f>
        <v/>
      </c>
      <c r="T483" s="105"/>
      <c r="U483" s="18" t="str">
        <f ca="1">IF(T483="X","",IF(J483="","",IF(V483=1,"",IF(TODAY()&gt;=J483,1,""))))</f>
        <v/>
      </c>
      <c r="V483" s="31" t="str">
        <f t="shared" si="36"/>
        <v/>
      </c>
      <c r="W483" s="34" t="str">
        <f>IF(P483="","",VLOOKUP(P483,Données!$A$2:$C$16,3,FALSE))</f>
        <v/>
      </c>
      <c r="X483" s="19" t="str">
        <f>IF(N483="","",IF(P483="","",IF(W483="","",W483*N483)))</f>
        <v/>
      </c>
      <c r="Y483" s="108"/>
      <c r="Z483" s="62" t="str">
        <f t="shared" si="37"/>
        <v/>
      </c>
      <c r="AA483" s="26" t="str">
        <f t="shared" si="38"/>
        <v/>
      </c>
      <c r="AB483" s="105"/>
      <c r="AC483" s="111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9"/>
      <c r="BJ483" s="39"/>
      <c r="BK483" s="39"/>
      <c r="BL483" s="39"/>
      <c r="BM483" s="39"/>
      <c r="BN483" s="39"/>
      <c r="BO483" s="39"/>
      <c r="BP483" s="39"/>
    </row>
    <row r="484" spans="1:68" x14ac:dyDescent="0.25">
      <c r="A484" s="28" t="str">
        <f t="shared" si="39"/>
        <v/>
      </c>
      <c r="B484" s="91"/>
      <c r="C484" s="92"/>
      <c r="D484" s="93"/>
      <c r="E484" s="92"/>
      <c r="F484" s="113"/>
      <c r="G484" s="121"/>
      <c r="H484" s="126"/>
      <c r="I484" s="129"/>
      <c r="J484" s="94"/>
      <c r="K484" s="95"/>
      <c r="L484" s="17" t="str">
        <f>IF(T484="X","",IF(J484="","",IF(V484=1,"",J484)))</f>
        <v/>
      </c>
      <c r="M484" s="17" t="str">
        <f>IF(T484="X","",IF(K484="","",IF(V484=1,"",K484)))</f>
        <v/>
      </c>
      <c r="N484" s="18" t="str">
        <f>IF(V484=1,"",IF(J484="","",IF(K484="","",K484-J484)))</f>
        <v/>
      </c>
      <c r="O484" s="31" t="str">
        <f t="shared" si="35"/>
        <v/>
      </c>
      <c r="P484" s="102"/>
      <c r="Q484" s="24" t="str">
        <f>IF(P484="","",IF(T484="X","",P484))</f>
        <v/>
      </c>
      <c r="R484" s="18" t="str">
        <f>IF(P484="","",VLOOKUP(P484,Données!$A$2:$B$16,2,FALSE))</f>
        <v/>
      </c>
      <c r="S484" s="24" t="str">
        <f ca="1">IF(T484="X","",IF(V484=1,"",IF(J484&gt;TODAY(),1,"")))</f>
        <v/>
      </c>
      <c r="T484" s="105"/>
      <c r="U484" s="18" t="str">
        <f ca="1">IF(T484="X","",IF(J484="","",IF(V484=1,"",IF(TODAY()&gt;=J484,1,""))))</f>
        <v/>
      </c>
      <c r="V484" s="31" t="str">
        <f t="shared" si="36"/>
        <v/>
      </c>
      <c r="W484" s="34" t="str">
        <f>IF(P484="","",VLOOKUP(P484,Données!$A$2:$C$16,3,FALSE))</f>
        <v/>
      </c>
      <c r="X484" s="19" t="str">
        <f>IF(N484="","",IF(P484="","",IF(W484="","",W484*N484)))</f>
        <v/>
      </c>
      <c r="Y484" s="108"/>
      <c r="Z484" s="62" t="str">
        <f t="shared" si="37"/>
        <v/>
      </c>
      <c r="AA484" s="26" t="str">
        <f t="shared" si="38"/>
        <v/>
      </c>
      <c r="AB484" s="105"/>
      <c r="AC484" s="111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9"/>
      <c r="AU484" s="39"/>
      <c r="AV484" s="39"/>
      <c r="AW484" s="39"/>
      <c r="AX484" s="39"/>
      <c r="AY484" s="39"/>
      <c r="AZ484" s="39"/>
      <c r="BA484" s="39"/>
      <c r="BB484" s="39"/>
      <c r="BC484" s="39"/>
      <c r="BD484" s="39"/>
      <c r="BE484" s="39"/>
      <c r="BF484" s="39"/>
      <c r="BG484" s="39"/>
      <c r="BH484" s="39"/>
      <c r="BI484" s="39"/>
      <c r="BJ484" s="39"/>
      <c r="BK484" s="39"/>
      <c r="BL484" s="39"/>
      <c r="BM484" s="39"/>
      <c r="BN484" s="39"/>
      <c r="BO484" s="39"/>
      <c r="BP484" s="39"/>
    </row>
    <row r="485" spans="1:68" x14ac:dyDescent="0.25">
      <c r="A485" s="28" t="str">
        <f t="shared" si="39"/>
        <v/>
      </c>
      <c r="B485" s="91"/>
      <c r="C485" s="92"/>
      <c r="D485" s="93"/>
      <c r="E485" s="92"/>
      <c r="F485" s="113"/>
      <c r="G485" s="121"/>
      <c r="H485" s="126"/>
      <c r="I485" s="129"/>
      <c r="J485" s="94"/>
      <c r="K485" s="95"/>
      <c r="L485" s="17" t="str">
        <f>IF(T485="X","",IF(J485="","",IF(V485=1,"",J485)))</f>
        <v/>
      </c>
      <c r="M485" s="17" t="str">
        <f>IF(T485="X","",IF(K485="","",IF(V485=1,"",K485)))</f>
        <v/>
      </c>
      <c r="N485" s="18" t="str">
        <f>IF(V485=1,"",IF(J485="","",IF(K485="","",K485-J485)))</f>
        <v/>
      </c>
      <c r="O485" s="31" t="str">
        <f t="shared" si="35"/>
        <v/>
      </c>
      <c r="P485" s="102"/>
      <c r="Q485" s="24" t="str">
        <f>IF(P485="","",IF(T485="X","",P485))</f>
        <v/>
      </c>
      <c r="R485" s="18" t="str">
        <f>IF(P485="","",VLOOKUP(P485,Données!$A$2:$B$16,2,FALSE))</f>
        <v/>
      </c>
      <c r="S485" s="24" t="str">
        <f ca="1">IF(T485="X","",IF(V485=1,"",IF(J485&gt;TODAY(),1,"")))</f>
        <v/>
      </c>
      <c r="T485" s="105"/>
      <c r="U485" s="18" t="str">
        <f ca="1">IF(T485="X","",IF(J485="","",IF(V485=1,"",IF(TODAY()&gt;=J485,1,""))))</f>
        <v/>
      </c>
      <c r="V485" s="31" t="str">
        <f t="shared" si="36"/>
        <v/>
      </c>
      <c r="W485" s="34" t="str">
        <f>IF(P485="","",VLOOKUP(P485,Données!$A$2:$C$16,3,FALSE))</f>
        <v/>
      </c>
      <c r="X485" s="19" t="str">
        <f>IF(N485="","",IF(P485="","",IF(W485="","",W485*N485)))</f>
        <v/>
      </c>
      <c r="Y485" s="108"/>
      <c r="Z485" s="62" t="str">
        <f t="shared" si="37"/>
        <v/>
      </c>
      <c r="AA485" s="26" t="str">
        <f t="shared" si="38"/>
        <v/>
      </c>
      <c r="AB485" s="105"/>
      <c r="AC485" s="111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9"/>
      <c r="AU485" s="39"/>
      <c r="AV485" s="39"/>
      <c r="AW485" s="39"/>
      <c r="AX485" s="39"/>
      <c r="AY485" s="39"/>
      <c r="AZ485" s="39"/>
      <c r="BA485" s="39"/>
      <c r="BB485" s="39"/>
      <c r="BC485" s="39"/>
      <c r="BD485" s="39"/>
      <c r="BE485" s="39"/>
      <c r="BF485" s="39"/>
      <c r="BG485" s="39"/>
      <c r="BH485" s="39"/>
      <c r="BI485" s="39"/>
      <c r="BJ485" s="39"/>
      <c r="BK485" s="39"/>
      <c r="BL485" s="39"/>
      <c r="BM485" s="39"/>
      <c r="BN485" s="39"/>
      <c r="BO485" s="39"/>
      <c r="BP485" s="39"/>
    </row>
    <row r="486" spans="1:68" x14ac:dyDescent="0.25">
      <c r="A486" s="28" t="str">
        <f t="shared" si="39"/>
        <v/>
      </c>
      <c r="B486" s="91"/>
      <c r="C486" s="92"/>
      <c r="D486" s="93"/>
      <c r="E486" s="92"/>
      <c r="F486" s="113"/>
      <c r="G486" s="121"/>
      <c r="H486" s="126"/>
      <c r="I486" s="129"/>
      <c r="J486" s="94"/>
      <c r="K486" s="95"/>
      <c r="L486" s="17" t="str">
        <f>IF(T486="X","",IF(J486="","",IF(V486=1,"",J486)))</f>
        <v/>
      </c>
      <c r="M486" s="17" t="str">
        <f>IF(T486="X","",IF(K486="","",IF(V486=1,"",K486)))</f>
        <v/>
      </c>
      <c r="N486" s="18" t="str">
        <f>IF(V486=1,"",IF(J486="","",IF(K486="","",K486-J486)))</f>
        <v/>
      </c>
      <c r="O486" s="31" t="str">
        <f t="shared" si="35"/>
        <v/>
      </c>
      <c r="P486" s="102"/>
      <c r="Q486" s="24" t="str">
        <f>IF(P486="","",IF(T486="X","",P486))</f>
        <v/>
      </c>
      <c r="R486" s="18" t="str">
        <f>IF(P486="","",VLOOKUP(P486,Données!$A$2:$B$16,2,FALSE))</f>
        <v/>
      </c>
      <c r="S486" s="24" t="str">
        <f ca="1">IF(T486="X","",IF(V486=1,"",IF(J486&gt;TODAY(),1,"")))</f>
        <v/>
      </c>
      <c r="T486" s="105"/>
      <c r="U486" s="18" t="str">
        <f ca="1">IF(T486="X","",IF(J486="","",IF(V486=1,"",IF(TODAY()&gt;=J486,1,""))))</f>
        <v/>
      </c>
      <c r="V486" s="31" t="str">
        <f t="shared" si="36"/>
        <v/>
      </c>
      <c r="W486" s="34" t="str">
        <f>IF(P486="","",VLOOKUP(P486,Données!$A$2:$C$16,3,FALSE))</f>
        <v/>
      </c>
      <c r="X486" s="19" t="str">
        <f>IF(N486="","",IF(P486="","",IF(W486="","",W486*N486)))</f>
        <v/>
      </c>
      <c r="Y486" s="108"/>
      <c r="Z486" s="62" t="str">
        <f t="shared" si="37"/>
        <v/>
      </c>
      <c r="AA486" s="26" t="str">
        <f t="shared" si="38"/>
        <v/>
      </c>
      <c r="AB486" s="105"/>
      <c r="AC486" s="111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9"/>
      <c r="AU486" s="39"/>
      <c r="AV486" s="39"/>
      <c r="AW486" s="39"/>
      <c r="AX486" s="39"/>
      <c r="AY486" s="39"/>
      <c r="AZ486" s="39"/>
      <c r="BA486" s="39"/>
      <c r="BB486" s="39"/>
      <c r="BC486" s="39"/>
      <c r="BD486" s="39"/>
      <c r="BE486" s="39"/>
      <c r="BF486" s="39"/>
      <c r="BG486" s="39"/>
      <c r="BH486" s="39"/>
      <c r="BI486" s="39"/>
      <c r="BJ486" s="39"/>
      <c r="BK486" s="39"/>
      <c r="BL486" s="39"/>
      <c r="BM486" s="39"/>
      <c r="BN486" s="39"/>
      <c r="BO486" s="39"/>
      <c r="BP486" s="39"/>
    </row>
    <row r="487" spans="1:68" x14ac:dyDescent="0.25">
      <c r="A487" s="28" t="str">
        <f t="shared" si="39"/>
        <v/>
      </c>
      <c r="B487" s="91"/>
      <c r="C487" s="92"/>
      <c r="D487" s="93"/>
      <c r="E487" s="92"/>
      <c r="F487" s="113"/>
      <c r="G487" s="121"/>
      <c r="H487" s="126"/>
      <c r="I487" s="129"/>
      <c r="J487" s="94"/>
      <c r="K487" s="95"/>
      <c r="L487" s="17" t="str">
        <f>IF(T487="X","",IF(J487="","",IF(V487=1,"",J487)))</f>
        <v/>
      </c>
      <c r="M487" s="17" t="str">
        <f>IF(T487="X","",IF(K487="","",IF(V487=1,"",K487)))</f>
        <v/>
      </c>
      <c r="N487" s="18" t="str">
        <f>IF(V487=1,"",IF(J487="","",IF(K487="","",K487-J487)))</f>
        <v/>
      </c>
      <c r="O487" s="31" t="str">
        <f t="shared" si="35"/>
        <v/>
      </c>
      <c r="P487" s="102"/>
      <c r="Q487" s="24" t="str">
        <f>IF(P487="","",IF(T487="X","",P487))</f>
        <v/>
      </c>
      <c r="R487" s="18" t="str">
        <f>IF(P487="","",VLOOKUP(P487,Données!$A$2:$B$16,2,FALSE))</f>
        <v/>
      </c>
      <c r="S487" s="24" t="str">
        <f ca="1">IF(T487="X","",IF(V487=1,"",IF(J487&gt;TODAY(),1,"")))</f>
        <v/>
      </c>
      <c r="T487" s="105"/>
      <c r="U487" s="18" t="str">
        <f ca="1">IF(T487="X","",IF(J487="","",IF(V487=1,"",IF(TODAY()&gt;=J487,1,""))))</f>
        <v/>
      </c>
      <c r="V487" s="31" t="str">
        <f t="shared" si="36"/>
        <v/>
      </c>
      <c r="W487" s="34" t="str">
        <f>IF(P487="","",VLOOKUP(P487,Données!$A$2:$C$16,3,FALSE))</f>
        <v/>
      </c>
      <c r="X487" s="19" t="str">
        <f>IF(N487="","",IF(P487="","",IF(W487="","",W487*N487)))</f>
        <v/>
      </c>
      <c r="Y487" s="108"/>
      <c r="Z487" s="62" t="str">
        <f t="shared" si="37"/>
        <v/>
      </c>
      <c r="AA487" s="26" t="str">
        <f t="shared" si="38"/>
        <v/>
      </c>
      <c r="AB487" s="105"/>
      <c r="AC487" s="111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9"/>
      <c r="AU487" s="39"/>
      <c r="AV487" s="39"/>
      <c r="AW487" s="39"/>
      <c r="AX487" s="39"/>
      <c r="AY487" s="39"/>
      <c r="AZ487" s="39"/>
      <c r="BA487" s="39"/>
      <c r="BB487" s="39"/>
      <c r="BC487" s="39"/>
      <c r="BD487" s="39"/>
      <c r="BE487" s="39"/>
      <c r="BF487" s="39"/>
      <c r="BG487" s="39"/>
      <c r="BH487" s="39"/>
      <c r="BI487" s="39"/>
      <c r="BJ487" s="39"/>
      <c r="BK487" s="39"/>
      <c r="BL487" s="39"/>
      <c r="BM487" s="39"/>
      <c r="BN487" s="39"/>
      <c r="BO487" s="39"/>
      <c r="BP487" s="39"/>
    </row>
    <row r="488" spans="1:68" x14ac:dyDescent="0.25">
      <c r="A488" s="28" t="str">
        <f t="shared" si="39"/>
        <v/>
      </c>
      <c r="B488" s="91"/>
      <c r="C488" s="92"/>
      <c r="D488" s="93"/>
      <c r="E488" s="92"/>
      <c r="F488" s="113"/>
      <c r="G488" s="121"/>
      <c r="H488" s="126"/>
      <c r="I488" s="129"/>
      <c r="J488" s="94"/>
      <c r="K488" s="95"/>
      <c r="L488" s="17" t="str">
        <f>IF(T488="X","",IF(J488="","",IF(V488=1,"",J488)))</f>
        <v/>
      </c>
      <c r="M488" s="17" t="str">
        <f>IF(T488="X","",IF(K488="","",IF(V488=1,"",K488)))</f>
        <v/>
      </c>
      <c r="N488" s="18" t="str">
        <f>IF(V488=1,"",IF(J488="","",IF(K488="","",K488-J488)))</f>
        <v/>
      </c>
      <c r="O488" s="31" t="str">
        <f t="shared" si="35"/>
        <v/>
      </c>
      <c r="P488" s="102"/>
      <c r="Q488" s="24" t="str">
        <f>IF(P488="","",IF(T488="X","",P488))</f>
        <v/>
      </c>
      <c r="R488" s="18" t="str">
        <f>IF(P488="","",VLOOKUP(P488,Données!$A$2:$B$16,2,FALSE))</f>
        <v/>
      </c>
      <c r="S488" s="24" t="str">
        <f ca="1">IF(T488="X","",IF(V488=1,"",IF(J488&gt;TODAY(),1,"")))</f>
        <v/>
      </c>
      <c r="T488" s="105"/>
      <c r="U488" s="18" t="str">
        <f ca="1">IF(T488="X","",IF(J488="","",IF(V488=1,"",IF(TODAY()&gt;=J488,1,""))))</f>
        <v/>
      </c>
      <c r="V488" s="31" t="str">
        <f t="shared" si="36"/>
        <v/>
      </c>
      <c r="W488" s="34" t="str">
        <f>IF(P488="","",VLOOKUP(P488,Données!$A$2:$C$16,3,FALSE))</f>
        <v/>
      </c>
      <c r="X488" s="19" t="str">
        <f>IF(N488="","",IF(P488="","",IF(W488="","",W488*N488)))</f>
        <v/>
      </c>
      <c r="Y488" s="108"/>
      <c r="Z488" s="62" t="str">
        <f t="shared" si="37"/>
        <v/>
      </c>
      <c r="AA488" s="26" t="str">
        <f t="shared" si="38"/>
        <v/>
      </c>
      <c r="AB488" s="105"/>
      <c r="AC488" s="111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9"/>
      <c r="AU488" s="39"/>
      <c r="AV488" s="39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9"/>
      <c r="BJ488" s="39"/>
      <c r="BK488" s="39"/>
      <c r="BL488" s="39"/>
      <c r="BM488" s="39"/>
      <c r="BN488" s="39"/>
      <c r="BO488" s="39"/>
      <c r="BP488" s="39"/>
    </row>
    <row r="489" spans="1:68" x14ac:dyDescent="0.25">
      <c r="A489" s="28" t="str">
        <f t="shared" si="39"/>
        <v/>
      </c>
      <c r="B489" s="91"/>
      <c r="C489" s="92"/>
      <c r="D489" s="93"/>
      <c r="E489" s="92"/>
      <c r="F489" s="113"/>
      <c r="G489" s="121"/>
      <c r="H489" s="126"/>
      <c r="I489" s="129"/>
      <c r="J489" s="94"/>
      <c r="K489" s="95"/>
      <c r="L489" s="17" t="str">
        <f>IF(T489="X","",IF(J489="","",IF(V489=1,"",J489)))</f>
        <v/>
      </c>
      <c r="M489" s="17" t="str">
        <f>IF(T489="X","",IF(K489="","",IF(V489=1,"",K489)))</f>
        <v/>
      </c>
      <c r="N489" s="18" t="str">
        <f>IF(V489=1,"",IF(J489="","",IF(K489="","",K489-J489)))</f>
        <v/>
      </c>
      <c r="O489" s="31" t="str">
        <f t="shared" si="35"/>
        <v/>
      </c>
      <c r="P489" s="102"/>
      <c r="Q489" s="24" t="str">
        <f>IF(P489="","",IF(T489="X","",P489))</f>
        <v/>
      </c>
      <c r="R489" s="18" t="str">
        <f>IF(P489="","",VLOOKUP(P489,Données!$A$2:$B$16,2,FALSE))</f>
        <v/>
      </c>
      <c r="S489" s="24" t="str">
        <f ca="1">IF(T489="X","",IF(V489=1,"",IF(J489&gt;TODAY(),1,"")))</f>
        <v/>
      </c>
      <c r="T489" s="105"/>
      <c r="U489" s="18" t="str">
        <f ca="1">IF(T489="X","",IF(J489="","",IF(V489=1,"",IF(TODAY()&gt;=J489,1,""))))</f>
        <v/>
      </c>
      <c r="V489" s="31" t="str">
        <f t="shared" si="36"/>
        <v/>
      </c>
      <c r="W489" s="34" t="str">
        <f>IF(P489="","",VLOOKUP(P489,Données!$A$2:$C$16,3,FALSE))</f>
        <v/>
      </c>
      <c r="X489" s="19" t="str">
        <f>IF(N489="","",IF(P489="","",IF(W489="","",W489*N489)))</f>
        <v/>
      </c>
      <c r="Y489" s="108"/>
      <c r="Z489" s="62" t="str">
        <f t="shared" si="37"/>
        <v/>
      </c>
      <c r="AA489" s="26" t="str">
        <f t="shared" si="38"/>
        <v/>
      </c>
      <c r="AB489" s="105"/>
      <c r="AC489" s="111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9"/>
      <c r="AU489" s="39"/>
      <c r="AV489" s="39"/>
      <c r="AW489" s="39"/>
      <c r="AX489" s="39"/>
      <c r="AY489" s="39"/>
      <c r="AZ489" s="39"/>
      <c r="BA489" s="39"/>
      <c r="BB489" s="39"/>
      <c r="BC489" s="39"/>
      <c r="BD489" s="39"/>
      <c r="BE489" s="39"/>
      <c r="BF489" s="39"/>
      <c r="BG489" s="39"/>
      <c r="BH489" s="39"/>
      <c r="BI489" s="39"/>
      <c r="BJ489" s="39"/>
      <c r="BK489" s="39"/>
      <c r="BL489" s="39"/>
      <c r="BM489" s="39"/>
      <c r="BN489" s="39"/>
      <c r="BO489" s="39"/>
      <c r="BP489" s="39"/>
    </row>
    <row r="490" spans="1:68" x14ac:dyDescent="0.25">
      <c r="A490" s="28" t="str">
        <f t="shared" si="39"/>
        <v/>
      </c>
      <c r="B490" s="91"/>
      <c r="C490" s="92"/>
      <c r="D490" s="93"/>
      <c r="E490" s="92"/>
      <c r="F490" s="113"/>
      <c r="G490" s="121"/>
      <c r="H490" s="126"/>
      <c r="I490" s="129"/>
      <c r="J490" s="94"/>
      <c r="K490" s="95"/>
      <c r="L490" s="17" t="str">
        <f>IF(T490="X","",IF(J490="","",IF(V490=1,"",J490)))</f>
        <v/>
      </c>
      <c r="M490" s="17" t="str">
        <f>IF(T490="X","",IF(K490="","",IF(V490=1,"",K490)))</f>
        <v/>
      </c>
      <c r="N490" s="18" t="str">
        <f>IF(V490=1,"",IF(J490="","",IF(K490="","",K490-J490)))</f>
        <v/>
      </c>
      <c r="O490" s="31" t="str">
        <f t="shared" si="35"/>
        <v/>
      </c>
      <c r="P490" s="102"/>
      <c r="Q490" s="24" t="str">
        <f>IF(P490="","",IF(T490="X","",P490))</f>
        <v/>
      </c>
      <c r="R490" s="18" t="str">
        <f>IF(P490="","",VLOOKUP(P490,Données!$A$2:$B$16,2,FALSE))</f>
        <v/>
      </c>
      <c r="S490" s="24" t="str">
        <f ca="1">IF(T490="X","",IF(V490=1,"",IF(J490&gt;TODAY(),1,"")))</f>
        <v/>
      </c>
      <c r="T490" s="105"/>
      <c r="U490" s="18" t="str">
        <f ca="1">IF(T490="X","",IF(J490="","",IF(V490=1,"",IF(TODAY()&gt;=J490,1,""))))</f>
        <v/>
      </c>
      <c r="V490" s="31" t="str">
        <f t="shared" si="36"/>
        <v/>
      </c>
      <c r="W490" s="34" t="str">
        <f>IF(P490="","",VLOOKUP(P490,Données!$A$2:$C$16,3,FALSE))</f>
        <v/>
      </c>
      <c r="X490" s="19" t="str">
        <f>IF(N490="","",IF(P490="","",IF(W490="","",W490*N490)))</f>
        <v/>
      </c>
      <c r="Y490" s="108"/>
      <c r="Z490" s="62" t="str">
        <f t="shared" si="37"/>
        <v/>
      </c>
      <c r="AA490" s="26" t="str">
        <f t="shared" si="38"/>
        <v/>
      </c>
      <c r="AB490" s="105"/>
      <c r="AC490" s="111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9"/>
      <c r="BC490" s="39"/>
      <c r="BD490" s="39"/>
      <c r="BE490" s="39"/>
      <c r="BF490" s="39"/>
      <c r="BG490" s="39"/>
      <c r="BH490" s="39"/>
      <c r="BI490" s="39"/>
      <c r="BJ490" s="39"/>
      <c r="BK490" s="39"/>
      <c r="BL490" s="39"/>
      <c r="BM490" s="39"/>
      <c r="BN490" s="39"/>
      <c r="BO490" s="39"/>
      <c r="BP490" s="39"/>
    </row>
    <row r="491" spans="1:68" x14ac:dyDescent="0.25">
      <c r="A491" s="28" t="str">
        <f t="shared" si="39"/>
        <v/>
      </c>
      <c r="B491" s="91"/>
      <c r="C491" s="92"/>
      <c r="D491" s="93"/>
      <c r="E491" s="92"/>
      <c r="F491" s="113"/>
      <c r="G491" s="121"/>
      <c r="H491" s="126"/>
      <c r="I491" s="129"/>
      <c r="J491" s="94"/>
      <c r="K491" s="95"/>
      <c r="L491" s="17" t="str">
        <f>IF(T491="X","",IF(J491="","",IF(V491=1,"",J491)))</f>
        <v/>
      </c>
      <c r="M491" s="17" t="str">
        <f>IF(T491="X","",IF(K491="","",IF(V491=1,"",K491)))</f>
        <v/>
      </c>
      <c r="N491" s="18" t="str">
        <f>IF(V491=1,"",IF(J491="","",IF(K491="","",K491-J491)))</f>
        <v/>
      </c>
      <c r="O491" s="31" t="str">
        <f t="shared" si="35"/>
        <v/>
      </c>
      <c r="P491" s="102"/>
      <c r="Q491" s="24" t="str">
        <f>IF(P491="","",IF(T491="X","",P491))</f>
        <v/>
      </c>
      <c r="R491" s="18" t="str">
        <f>IF(P491="","",VLOOKUP(P491,Données!$A$2:$B$16,2,FALSE))</f>
        <v/>
      </c>
      <c r="S491" s="24" t="str">
        <f ca="1">IF(T491="X","",IF(V491=1,"",IF(J491&gt;TODAY(),1,"")))</f>
        <v/>
      </c>
      <c r="T491" s="105"/>
      <c r="U491" s="18" t="str">
        <f ca="1">IF(T491="X","",IF(J491="","",IF(V491=1,"",IF(TODAY()&gt;=J491,1,""))))</f>
        <v/>
      </c>
      <c r="V491" s="31" t="str">
        <f t="shared" si="36"/>
        <v/>
      </c>
      <c r="W491" s="34" t="str">
        <f>IF(P491="","",VLOOKUP(P491,Données!$A$2:$C$16,3,FALSE))</f>
        <v/>
      </c>
      <c r="X491" s="19" t="str">
        <f>IF(N491="","",IF(P491="","",IF(W491="","",W491*N491)))</f>
        <v/>
      </c>
      <c r="Y491" s="108"/>
      <c r="Z491" s="62" t="str">
        <f t="shared" si="37"/>
        <v/>
      </c>
      <c r="AA491" s="26" t="str">
        <f t="shared" si="38"/>
        <v/>
      </c>
      <c r="AB491" s="105"/>
      <c r="AC491" s="111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9"/>
      <c r="AU491" s="39"/>
      <c r="AV491" s="39"/>
      <c r="AW491" s="39"/>
      <c r="AX491" s="39"/>
      <c r="AY491" s="39"/>
      <c r="AZ491" s="39"/>
      <c r="BA491" s="39"/>
      <c r="BB491" s="39"/>
      <c r="BC491" s="39"/>
      <c r="BD491" s="39"/>
      <c r="BE491" s="39"/>
      <c r="BF491" s="39"/>
      <c r="BG491" s="39"/>
      <c r="BH491" s="39"/>
      <c r="BI491" s="39"/>
      <c r="BJ491" s="39"/>
      <c r="BK491" s="39"/>
      <c r="BL491" s="39"/>
      <c r="BM491" s="39"/>
      <c r="BN491" s="39"/>
      <c r="BO491" s="39"/>
      <c r="BP491" s="39"/>
    </row>
    <row r="492" spans="1:68" x14ac:dyDescent="0.25">
      <c r="A492" s="28" t="str">
        <f t="shared" si="39"/>
        <v/>
      </c>
      <c r="B492" s="91"/>
      <c r="C492" s="92"/>
      <c r="D492" s="93"/>
      <c r="E492" s="92"/>
      <c r="F492" s="113"/>
      <c r="G492" s="121"/>
      <c r="H492" s="126"/>
      <c r="I492" s="129"/>
      <c r="J492" s="94"/>
      <c r="K492" s="95"/>
      <c r="L492" s="17" t="str">
        <f>IF(T492="X","",IF(J492="","",IF(V492=1,"",J492)))</f>
        <v/>
      </c>
      <c r="M492" s="17" t="str">
        <f>IF(T492="X","",IF(K492="","",IF(V492=1,"",K492)))</f>
        <v/>
      </c>
      <c r="N492" s="18" t="str">
        <f>IF(V492=1,"",IF(J492="","",IF(K492="","",K492-J492)))</f>
        <v/>
      </c>
      <c r="O492" s="31" t="str">
        <f t="shared" si="35"/>
        <v/>
      </c>
      <c r="P492" s="102"/>
      <c r="Q492" s="24" t="str">
        <f>IF(P492="","",IF(T492="X","",P492))</f>
        <v/>
      </c>
      <c r="R492" s="18" t="str">
        <f>IF(P492="","",VLOOKUP(P492,Données!$A$2:$B$16,2,FALSE))</f>
        <v/>
      </c>
      <c r="S492" s="24" t="str">
        <f ca="1">IF(T492="X","",IF(V492=1,"",IF(J492&gt;TODAY(),1,"")))</f>
        <v/>
      </c>
      <c r="T492" s="105"/>
      <c r="U492" s="18" t="str">
        <f ca="1">IF(T492="X","",IF(J492="","",IF(V492=1,"",IF(TODAY()&gt;=J492,1,""))))</f>
        <v/>
      </c>
      <c r="V492" s="31" t="str">
        <f t="shared" si="36"/>
        <v/>
      </c>
      <c r="W492" s="34" t="str">
        <f>IF(P492="","",VLOOKUP(P492,Données!$A$2:$C$16,3,FALSE))</f>
        <v/>
      </c>
      <c r="X492" s="19" t="str">
        <f>IF(N492="","",IF(P492="","",IF(W492="","",W492*N492)))</f>
        <v/>
      </c>
      <c r="Y492" s="108"/>
      <c r="Z492" s="62" t="str">
        <f t="shared" si="37"/>
        <v/>
      </c>
      <c r="AA492" s="26" t="str">
        <f t="shared" si="38"/>
        <v/>
      </c>
      <c r="AB492" s="105"/>
      <c r="AC492" s="111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9"/>
      <c r="AU492" s="39"/>
      <c r="AV492" s="39"/>
      <c r="AW492" s="39"/>
      <c r="AX492" s="39"/>
      <c r="AY492" s="39"/>
      <c r="AZ492" s="39"/>
      <c r="BA492" s="39"/>
      <c r="BB492" s="39"/>
      <c r="BC492" s="39"/>
      <c r="BD492" s="39"/>
      <c r="BE492" s="39"/>
      <c r="BF492" s="39"/>
      <c r="BG492" s="39"/>
      <c r="BH492" s="39"/>
      <c r="BI492" s="39"/>
      <c r="BJ492" s="39"/>
      <c r="BK492" s="39"/>
      <c r="BL492" s="39"/>
      <c r="BM492" s="39"/>
      <c r="BN492" s="39"/>
      <c r="BO492" s="39"/>
      <c r="BP492" s="39"/>
    </row>
    <row r="493" spans="1:68" x14ac:dyDescent="0.25">
      <c r="A493" s="28" t="str">
        <f t="shared" si="39"/>
        <v/>
      </c>
      <c r="B493" s="91"/>
      <c r="C493" s="92"/>
      <c r="D493" s="93"/>
      <c r="E493" s="92"/>
      <c r="F493" s="113"/>
      <c r="G493" s="121"/>
      <c r="H493" s="126"/>
      <c r="I493" s="129"/>
      <c r="J493" s="94"/>
      <c r="K493" s="95"/>
      <c r="L493" s="17" t="str">
        <f>IF(T493="X","",IF(J493="","",IF(V493=1,"",J493)))</f>
        <v/>
      </c>
      <c r="M493" s="17" t="str">
        <f>IF(T493="X","",IF(K493="","",IF(V493=1,"",K493)))</f>
        <v/>
      </c>
      <c r="N493" s="18" t="str">
        <f>IF(V493=1,"",IF(J493="","",IF(K493="","",K493-J493)))</f>
        <v/>
      </c>
      <c r="O493" s="31" t="str">
        <f t="shared" si="35"/>
        <v/>
      </c>
      <c r="P493" s="102"/>
      <c r="Q493" s="24" t="str">
        <f>IF(P493="","",IF(T493="X","",P493))</f>
        <v/>
      </c>
      <c r="R493" s="18" t="str">
        <f>IF(P493="","",VLOOKUP(P493,Données!$A$2:$B$16,2,FALSE))</f>
        <v/>
      </c>
      <c r="S493" s="24" t="str">
        <f ca="1">IF(T493="X","",IF(V493=1,"",IF(J493&gt;TODAY(),1,"")))</f>
        <v/>
      </c>
      <c r="T493" s="105"/>
      <c r="U493" s="18" t="str">
        <f ca="1">IF(T493="X","",IF(J493="","",IF(V493=1,"",IF(TODAY()&gt;=J493,1,""))))</f>
        <v/>
      </c>
      <c r="V493" s="31" t="str">
        <f t="shared" si="36"/>
        <v/>
      </c>
      <c r="W493" s="34" t="str">
        <f>IF(P493="","",VLOOKUP(P493,Données!$A$2:$C$16,3,FALSE))</f>
        <v/>
      </c>
      <c r="X493" s="19" t="str">
        <f>IF(N493="","",IF(P493="","",IF(W493="","",W493*N493)))</f>
        <v/>
      </c>
      <c r="Y493" s="108"/>
      <c r="Z493" s="62" t="str">
        <f t="shared" si="37"/>
        <v/>
      </c>
      <c r="AA493" s="26" t="str">
        <f t="shared" si="38"/>
        <v/>
      </c>
      <c r="AB493" s="105"/>
      <c r="AC493" s="111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9"/>
      <c r="BJ493" s="39"/>
      <c r="BK493" s="39"/>
      <c r="BL493" s="39"/>
      <c r="BM493" s="39"/>
      <c r="BN493" s="39"/>
      <c r="BO493" s="39"/>
      <c r="BP493" s="39"/>
    </row>
    <row r="494" spans="1:68" x14ac:dyDescent="0.25">
      <c r="A494" s="28" t="str">
        <f t="shared" si="39"/>
        <v/>
      </c>
      <c r="B494" s="91"/>
      <c r="C494" s="92"/>
      <c r="D494" s="93"/>
      <c r="E494" s="92"/>
      <c r="F494" s="113"/>
      <c r="G494" s="121"/>
      <c r="H494" s="126"/>
      <c r="I494" s="129"/>
      <c r="J494" s="94"/>
      <c r="K494" s="95"/>
      <c r="L494" s="17" t="str">
        <f>IF(T494="X","",IF(J494="","",IF(V494=1,"",J494)))</f>
        <v/>
      </c>
      <c r="M494" s="17" t="str">
        <f>IF(T494="X","",IF(K494="","",IF(V494=1,"",K494)))</f>
        <v/>
      </c>
      <c r="N494" s="18" t="str">
        <f>IF(V494=1,"",IF(J494="","",IF(K494="","",K494-J494)))</f>
        <v/>
      </c>
      <c r="O494" s="31" t="str">
        <f t="shared" si="35"/>
        <v/>
      </c>
      <c r="P494" s="102"/>
      <c r="Q494" s="24" t="str">
        <f>IF(P494="","",IF(T494="X","",P494))</f>
        <v/>
      </c>
      <c r="R494" s="18" t="str">
        <f>IF(P494="","",VLOOKUP(P494,Données!$A$2:$B$16,2,FALSE))</f>
        <v/>
      </c>
      <c r="S494" s="24" t="str">
        <f ca="1">IF(T494="X","",IF(V494=1,"",IF(J494&gt;TODAY(),1,"")))</f>
        <v/>
      </c>
      <c r="T494" s="105"/>
      <c r="U494" s="18" t="str">
        <f ca="1">IF(T494="X","",IF(J494="","",IF(V494=1,"",IF(TODAY()&gt;=J494,1,""))))</f>
        <v/>
      </c>
      <c r="V494" s="31" t="str">
        <f t="shared" si="36"/>
        <v/>
      </c>
      <c r="W494" s="34" t="str">
        <f>IF(P494="","",VLOOKUP(P494,Données!$A$2:$C$16,3,FALSE))</f>
        <v/>
      </c>
      <c r="X494" s="19" t="str">
        <f>IF(N494="","",IF(P494="","",IF(W494="","",W494*N494)))</f>
        <v/>
      </c>
      <c r="Y494" s="108"/>
      <c r="Z494" s="62" t="str">
        <f t="shared" si="37"/>
        <v/>
      </c>
      <c r="AA494" s="26" t="str">
        <f t="shared" si="38"/>
        <v/>
      </c>
      <c r="AB494" s="105"/>
      <c r="AC494" s="111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9"/>
      <c r="BC494" s="39"/>
      <c r="BD494" s="39"/>
      <c r="BE494" s="39"/>
      <c r="BF494" s="39"/>
      <c r="BG494" s="39"/>
      <c r="BH494" s="39"/>
      <c r="BI494" s="39"/>
      <c r="BJ494" s="39"/>
      <c r="BK494" s="39"/>
      <c r="BL494" s="39"/>
      <c r="BM494" s="39"/>
      <c r="BN494" s="39"/>
      <c r="BO494" s="39"/>
      <c r="BP494" s="39"/>
    </row>
    <row r="495" spans="1:68" x14ac:dyDescent="0.25">
      <c r="A495" s="28" t="str">
        <f t="shared" si="39"/>
        <v/>
      </c>
      <c r="B495" s="91"/>
      <c r="C495" s="92"/>
      <c r="D495" s="93"/>
      <c r="E495" s="92"/>
      <c r="F495" s="113"/>
      <c r="G495" s="121"/>
      <c r="H495" s="126"/>
      <c r="I495" s="129"/>
      <c r="J495" s="94"/>
      <c r="K495" s="95"/>
      <c r="L495" s="17" t="str">
        <f>IF(T495="X","",IF(J495="","",IF(V495=1,"",J495)))</f>
        <v/>
      </c>
      <c r="M495" s="17" t="str">
        <f>IF(T495="X","",IF(K495="","",IF(V495=1,"",K495)))</f>
        <v/>
      </c>
      <c r="N495" s="18" t="str">
        <f>IF(V495=1,"",IF(J495="","",IF(K495="","",K495-J495)))</f>
        <v/>
      </c>
      <c r="O495" s="31" t="str">
        <f t="shared" si="35"/>
        <v/>
      </c>
      <c r="P495" s="102"/>
      <c r="Q495" s="24" t="str">
        <f>IF(P495="","",IF(T495="X","",P495))</f>
        <v/>
      </c>
      <c r="R495" s="18" t="str">
        <f>IF(P495="","",VLOOKUP(P495,Données!$A$2:$B$16,2,FALSE))</f>
        <v/>
      </c>
      <c r="S495" s="24" t="str">
        <f ca="1">IF(T495="X","",IF(V495=1,"",IF(J495&gt;TODAY(),1,"")))</f>
        <v/>
      </c>
      <c r="T495" s="105"/>
      <c r="U495" s="18" t="str">
        <f ca="1">IF(T495="X","",IF(J495="","",IF(V495=1,"",IF(TODAY()&gt;=J495,1,""))))</f>
        <v/>
      </c>
      <c r="V495" s="31" t="str">
        <f t="shared" si="36"/>
        <v/>
      </c>
      <c r="W495" s="34" t="str">
        <f>IF(P495="","",VLOOKUP(P495,Données!$A$2:$C$16,3,FALSE))</f>
        <v/>
      </c>
      <c r="X495" s="19" t="str">
        <f>IF(N495="","",IF(P495="","",IF(W495="","",W495*N495)))</f>
        <v/>
      </c>
      <c r="Y495" s="108"/>
      <c r="Z495" s="62" t="str">
        <f t="shared" si="37"/>
        <v/>
      </c>
      <c r="AA495" s="26" t="str">
        <f t="shared" si="38"/>
        <v/>
      </c>
      <c r="AB495" s="105"/>
      <c r="AC495" s="111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9"/>
      <c r="AU495" s="39"/>
      <c r="AV495" s="39"/>
      <c r="AW495" s="39"/>
      <c r="AX495" s="39"/>
      <c r="AY495" s="39"/>
      <c r="AZ495" s="39"/>
      <c r="BA495" s="39"/>
      <c r="BB495" s="39"/>
      <c r="BC495" s="39"/>
      <c r="BD495" s="39"/>
      <c r="BE495" s="39"/>
      <c r="BF495" s="39"/>
      <c r="BG495" s="39"/>
      <c r="BH495" s="39"/>
      <c r="BI495" s="39"/>
      <c r="BJ495" s="39"/>
      <c r="BK495" s="39"/>
      <c r="BL495" s="39"/>
      <c r="BM495" s="39"/>
      <c r="BN495" s="39"/>
      <c r="BO495" s="39"/>
      <c r="BP495" s="39"/>
    </row>
    <row r="496" spans="1:68" x14ac:dyDescent="0.25">
      <c r="A496" s="28" t="str">
        <f t="shared" si="39"/>
        <v/>
      </c>
      <c r="B496" s="91"/>
      <c r="C496" s="92"/>
      <c r="D496" s="93"/>
      <c r="E496" s="92"/>
      <c r="F496" s="113"/>
      <c r="G496" s="121"/>
      <c r="H496" s="126"/>
      <c r="I496" s="129"/>
      <c r="J496" s="94"/>
      <c r="K496" s="95"/>
      <c r="L496" s="17" t="str">
        <f>IF(T496="X","",IF(J496="","",IF(V496=1,"",J496)))</f>
        <v/>
      </c>
      <c r="M496" s="17" t="str">
        <f>IF(T496="X","",IF(K496="","",IF(V496=1,"",K496)))</f>
        <v/>
      </c>
      <c r="N496" s="18" t="str">
        <f>IF(V496=1,"",IF(J496="","",IF(K496="","",K496-J496)))</f>
        <v/>
      </c>
      <c r="O496" s="31" t="str">
        <f t="shared" si="35"/>
        <v/>
      </c>
      <c r="P496" s="102"/>
      <c r="Q496" s="24" t="str">
        <f>IF(P496="","",IF(T496="X","",P496))</f>
        <v/>
      </c>
      <c r="R496" s="18" t="str">
        <f>IF(P496="","",VLOOKUP(P496,Données!$A$2:$B$16,2,FALSE))</f>
        <v/>
      </c>
      <c r="S496" s="24" t="str">
        <f ca="1">IF(T496="X","",IF(V496=1,"",IF(J496&gt;TODAY(),1,"")))</f>
        <v/>
      </c>
      <c r="T496" s="105"/>
      <c r="U496" s="18" t="str">
        <f ca="1">IF(T496="X","",IF(J496="","",IF(V496=1,"",IF(TODAY()&gt;=J496,1,""))))</f>
        <v/>
      </c>
      <c r="V496" s="31" t="str">
        <f t="shared" si="36"/>
        <v/>
      </c>
      <c r="W496" s="34" t="str">
        <f>IF(P496="","",VLOOKUP(P496,Données!$A$2:$C$16,3,FALSE))</f>
        <v/>
      </c>
      <c r="X496" s="19" t="str">
        <f>IF(N496="","",IF(P496="","",IF(W496="","",W496*N496)))</f>
        <v/>
      </c>
      <c r="Y496" s="108"/>
      <c r="Z496" s="62" t="str">
        <f t="shared" si="37"/>
        <v/>
      </c>
      <c r="AA496" s="26" t="str">
        <f t="shared" si="38"/>
        <v/>
      </c>
      <c r="AB496" s="105"/>
      <c r="AC496" s="111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9"/>
      <c r="AU496" s="39"/>
      <c r="AV496" s="39"/>
      <c r="AW496" s="39"/>
      <c r="AX496" s="39"/>
      <c r="AY496" s="39"/>
      <c r="AZ496" s="39"/>
      <c r="BA496" s="39"/>
      <c r="BB496" s="39"/>
      <c r="BC496" s="39"/>
      <c r="BD496" s="39"/>
      <c r="BE496" s="39"/>
      <c r="BF496" s="39"/>
      <c r="BG496" s="39"/>
      <c r="BH496" s="39"/>
      <c r="BI496" s="39"/>
      <c r="BJ496" s="39"/>
      <c r="BK496" s="39"/>
      <c r="BL496" s="39"/>
      <c r="BM496" s="39"/>
      <c r="BN496" s="39"/>
      <c r="BO496" s="39"/>
      <c r="BP496" s="39"/>
    </row>
    <row r="497" spans="1:68" x14ac:dyDescent="0.25">
      <c r="A497" s="28" t="str">
        <f t="shared" si="39"/>
        <v/>
      </c>
      <c r="B497" s="91"/>
      <c r="C497" s="92"/>
      <c r="D497" s="93"/>
      <c r="E497" s="92"/>
      <c r="F497" s="113"/>
      <c r="G497" s="121"/>
      <c r="H497" s="126"/>
      <c r="I497" s="129"/>
      <c r="J497" s="94"/>
      <c r="K497" s="95"/>
      <c r="L497" s="17" t="str">
        <f>IF(T497="X","",IF(J497="","",IF(V497=1,"",J497)))</f>
        <v/>
      </c>
      <c r="M497" s="17" t="str">
        <f>IF(T497="X","",IF(K497="","",IF(V497=1,"",K497)))</f>
        <v/>
      </c>
      <c r="N497" s="18" t="str">
        <f>IF(V497=1,"",IF(J497="","",IF(K497="","",K497-J497)))</f>
        <v/>
      </c>
      <c r="O497" s="31" t="str">
        <f t="shared" si="35"/>
        <v/>
      </c>
      <c r="P497" s="102"/>
      <c r="Q497" s="24" t="str">
        <f>IF(P497="","",IF(T497="X","",P497))</f>
        <v/>
      </c>
      <c r="R497" s="18" t="str">
        <f>IF(P497="","",VLOOKUP(P497,Données!$A$2:$B$16,2,FALSE))</f>
        <v/>
      </c>
      <c r="S497" s="24" t="str">
        <f ca="1">IF(T497="X","",IF(V497=1,"",IF(J497&gt;TODAY(),1,"")))</f>
        <v/>
      </c>
      <c r="T497" s="105"/>
      <c r="U497" s="18" t="str">
        <f ca="1">IF(T497="X","",IF(J497="","",IF(V497=1,"",IF(TODAY()&gt;=J497,1,""))))</f>
        <v/>
      </c>
      <c r="V497" s="31" t="str">
        <f t="shared" si="36"/>
        <v/>
      </c>
      <c r="W497" s="34" t="str">
        <f>IF(P497="","",VLOOKUP(P497,Données!$A$2:$C$16,3,FALSE))</f>
        <v/>
      </c>
      <c r="X497" s="19" t="str">
        <f>IF(N497="","",IF(P497="","",IF(W497="","",W497*N497)))</f>
        <v/>
      </c>
      <c r="Y497" s="108"/>
      <c r="Z497" s="62" t="str">
        <f t="shared" si="37"/>
        <v/>
      </c>
      <c r="AA497" s="26" t="str">
        <f t="shared" si="38"/>
        <v/>
      </c>
      <c r="AB497" s="105"/>
      <c r="AC497" s="111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9"/>
      <c r="BC497" s="39"/>
      <c r="BD497" s="39"/>
      <c r="BE497" s="39"/>
      <c r="BF497" s="39"/>
      <c r="BG497" s="39"/>
      <c r="BH497" s="39"/>
      <c r="BI497" s="39"/>
      <c r="BJ497" s="39"/>
      <c r="BK497" s="39"/>
      <c r="BL497" s="39"/>
      <c r="BM497" s="39"/>
      <c r="BN497" s="39"/>
      <c r="BO497" s="39"/>
      <c r="BP497" s="39"/>
    </row>
    <row r="498" spans="1:68" x14ac:dyDescent="0.25">
      <c r="A498" s="28" t="str">
        <f t="shared" si="39"/>
        <v/>
      </c>
      <c r="B498" s="91"/>
      <c r="C498" s="92"/>
      <c r="D498" s="93"/>
      <c r="E498" s="92"/>
      <c r="F498" s="113"/>
      <c r="G498" s="121"/>
      <c r="H498" s="126"/>
      <c r="I498" s="129"/>
      <c r="J498" s="94"/>
      <c r="K498" s="95"/>
      <c r="L498" s="17" t="str">
        <f>IF(T498="X","",IF(J498="","",IF(V498=1,"",J498)))</f>
        <v/>
      </c>
      <c r="M498" s="17" t="str">
        <f>IF(T498="X","",IF(K498="","",IF(V498=1,"",K498)))</f>
        <v/>
      </c>
      <c r="N498" s="18" t="str">
        <f>IF(V498=1,"",IF(J498="","",IF(K498="","",K498-J498)))</f>
        <v/>
      </c>
      <c r="O498" s="31" t="str">
        <f t="shared" si="35"/>
        <v/>
      </c>
      <c r="P498" s="102"/>
      <c r="Q498" s="24" t="str">
        <f>IF(P498="","",IF(T498="X","",P498))</f>
        <v/>
      </c>
      <c r="R498" s="18" t="str">
        <f>IF(P498="","",VLOOKUP(P498,Données!$A$2:$B$16,2,FALSE))</f>
        <v/>
      </c>
      <c r="S498" s="24" t="str">
        <f ca="1">IF(T498="X","",IF(V498=1,"",IF(J498&gt;TODAY(),1,"")))</f>
        <v/>
      </c>
      <c r="T498" s="105"/>
      <c r="U498" s="18" t="str">
        <f ca="1">IF(T498="X","",IF(J498="","",IF(V498=1,"",IF(TODAY()&gt;=J498,1,""))))</f>
        <v/>
      </c>
      <c r="V498" s="31" t="str">
        <f t="shared" si="36"/>
        <v/>
      </c>
      <c r="W498" s="34" t="str">
        <f>IF(P498="","",VLOOKUP(P498,Données!$A$2:$C$16,3,FALSE))</f>
        <v/>
      </c>
      <c r="X498" s="19" t="str">
        <f>IF(N498="","",IF(P498="","",IF(W498="","",W498*N498)))</f>
        <v/>
      </c>
      <c r="Y498" s="108"/>
      <c r="Z498" s="62" t="str">
        <f t="shared" si="37"/>
        <v/>
      </c>
      <c r="AA498" s="26" t="str">
        <f t="shared" si="38"/>
        <v/>
      </c>
      <c r="AB498" s="105"/>
      <c r="AC498" s="111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9"/>
      <c r="AU498" s="39"/>
      <c r="AV498" s="39"/>
      <c r="AW498" s="39"/>
      <c r="AX498" s="39"/>
      <c r="AY498" s="39"/>
      <c r="AZ498" s="39"/>
      <c r="BA498" s="39"/>
      <c r="BB498" s="39"/>
      <c r="BC498" s="39"/>
      <c r="BD498" s="39"/>
      <c r="BE498" s="39"/>
      <c r="BF498" s="39"/>
      <c r="BG498" s="39"/>
      <c r="BH498" s="39"/>
      <c r="BI498" s="39"/>
      <c r="BJ498" s="39"/>
      <c r="BK498" s="39"/>
      <c r="BL498" s="39"/>
      <c r="BM498" s="39"/>
      <c r="BN498" s="39"/>
      <c r="BO498" s="39"/>
      <c r="BP498" s="39"/>
    </row>
    <row r="499" spans="1:68" x14ac:dyDescent="0.25">
      <c r="A499" s="28" t="str">
        <f t="shared" si="39"/>
        <v/>
      </c>
      <c r="B499" s="91"/>
      <c r="C499" s="92"/>
      <c r="D499" s="93"/>
      <c r="E499" s="92"/>
      <c r="F499" s="113"/>
      <c r="G499" s="121"/>
      <c r="H499" s="126"/>
      <c r="I499" s="129"/>
      <c r="J499" s="94"/>
      <c r="K499" s="95"/>
      <c r="L499" s="17" t="str">
        <f>IF(T499="X","",IF(J499="","",IF(V499=1,"",J499)))</f>
        <v/>
      </c>
      <c r="M499" s="17" t="str">
        <f>IF(T499="X","",IF(K499="","",IF(V499=1,"",K499)))</f>
        <v/>
      </c>
      <c r="N499" s="18" t="str">
        <f>IF(V499=1,"",IF(J499="","",IF(K499="","",K499-J499)))</f>
        <v/>
      </c>
      <c r="O499" s="31" t="str">
        <f t="shared" si="35"/>
        <v/>
      </c>
      <c r="P499" s="102"/>
      <c r="Q499" s="24" t="str">
        <f>IF(P499="","",IF(T499="X","",P499))</f>
        <v/>
      </c>
      <c r="R499" s="18" t="str">
        <f>IF(P499="","",VLOOKUP(P499,Données!$A$2:$B$16,2,FALSE))</f>
        <v/>
      </c>
      <c r="S499" s="24" t="str">
        <f ca="1">IF(T499="X","",IF(V499=1,"",IF(J499&gt;TODAY(),1,"")))</f>
        <v/>
      </c>
      <c r="T499" s="105"/>
      <c r="U499" s="18" t="str">
        <f ca="1">IF(T499="X","",IF(J499="","",IF(V499=1,"",IF(TODAY()&gt;=J499,1,""))))</f>
        <v/>
      </c>
      <c r="V499" s="31" t="str">
        <f t="shared" si="36"/>
        <v/>
      </c>
      <c r="W499" s="34" t="str">
        <f>IF(P499="","",VLOOKUP(P499,Données!$A$2:$C$16,3,FALSE))</f>
        <v/>
      </c>
      <c r="X499" s="19" t="str">
        <f>IF(N499="","",IF(P499="","",IF(W499="","",W499*N499)))</f>
        <v/>
      </c>
      <c r="Y499" s="108"/>
      <c r="Z499" s="62" t="str">
        <f t="shared" si="37"/>
        <v/>
      </c>
      <c r="AA499" s="26" t="str">
        <f t="shared" si="38"/>
        <v/>
      </c>
      <c r="AB499" s="105"/>
      <c r="AC499" s="111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9"/>
      <c r="AU499" s="39"/>
      <c r="AV499" s="39"/>
      <c r="AW499" s="39"/>
      <c r="AX499" s="39"/>
      <c r="AY499" s="39"/>
      <c r="AZ499" s="39"/>
      <c r="BA499" s="39"/>
      <c r="BB499" s="39"/>
      <c r="BC499" s="39"/>
      <c r="BD499" s="39"/>
      <c r="BE499" s="39"/>
      <c r="BF499" s="39"/>
      <c r="BG499" s="39"/>
      <c r="BH499" s="39"/>
      <c r="BI499" s="39"/>
      <c r="BJ499" s="39"/>
      <c r="BK499" s="39"/>
      <c r="BL499" s="39"/>
      <c r="BM499" s="39"/>
      <c r="BN499" s="39"/>
      <c r="BO499" s="39"/>
      <c r="BP499" s="39"/>
    </row>
    <row r="500" spans="1:68" x14ac:dyDescent="0.25">
      <c r="A500" s="28" t="str">
        <f t="shared" si="39"/>
        <v/>
      </c>
      <c r="B500" s="91"/>
      <c r="C500" s="92"/>
      <c r="D500" s="93"/>
      <c r="E500" s="92"/>
      <c r="F500" s="113"/>
      <c r="G500" s="121"/>
      <c r="H500" s="126"/>
      <c r="I500" s="129"/>
      <c r="J500" s="94"/>
      <c r="K500" s="95"/>
      <c r="L500" s="17" t="str">
        <f>IF(T500="X","",IF(J500="","",IF(V500=1,"",J500)))</f>
        <v/>
      </c>
      <c r="M500" s="17" t="str">
        <f>IF(T500="X","",IF(K500="","",IF(V500=1,"",K500)))</f>
        <v/>
      </c>
      <c r="N500" s="18" t="str">
        <f>IF(V500=1,"",IF(J500="","",IF(K500="","",K500-J500)))</f>
        <v/>
      </c>
      <c r="O500" s="31" t="str">
        <f t="shared" si="35"/>
        <v/>
      </c>
      <c r="P500" s="102"/>
      <c r="Q500" s="24" t="str">
        <f>IF(P500="","",IF(T500="X","",P500))</f>
        <v/>
      </c>
      <c r="R500" s="18" t="str">
        <f>IF(P500="","",VLOOKUP(P500,Données!$A$2:$B$16,2,FALSE))</f>
        <v/>
      </c>
      <c r="S500" s="24" t="str">
        <f ca="1">IF(T500="X","",IF(V500=1,"",IF(J500&gt;TODAY(),1,"")))</f>
        <v/>
      </c>
      <c r="T500" s="105"/>
      <c r="U500" s="18" t="str">
        <f ca="1">IF(T500="X","",IF(J500="","",IF(V500=1,"",IF(TODAY()&gt;=J500,1,""))))</f>
        <v/>
      </c>
      <c r="V500" s="31" t="str">
        <f t="shared" si="36"/>
        <v/>
      </c>
      <c r="W500" s="34" t="str">
        <f>IF(P500="","",VLOOKUP(P500,Données!$A$2:$C$16,3,FALSE))</f>
        <v/>
      </c>
      <c r="X500" s="19" t="str">
        <f>IF(N500="","",IF(P500="","",IF(W500="","",W500*N500)))</f>
        <v/>
      </c>
      <c r="Y500" s="108"/>
      <c r="Z500" s="62" t="str">
        <f t="shared" si="37"/>
        <v/>
      </c>
      <c r="AA500" s="26" t="str">
        <f t="shared" si="38"/>
        <v/>
      </c>
      <c r="AB500" s="105"/>
      <c r="AC500" s="111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9"/>
      <c r="BC500" s="39"/>
      <c r="BD500" s="39"/>
      <c r="BE500" s="39"/>
      <c r="BF500" s="39"/>
      <c r="BG500" s="39"/>
      <c r="BH500" s="39"/>
      <c r="BI500" s="39"/>
      <c r="BJ500" s="39"/>
      <c r="BK500" s="39"/>
      <c r="BL500" s="39"/>
      <c r="BM500" s="39"/>
      <c r="BN500" s="39"/>
      <c r="BO500" s="39"/>
      <c r="BP500" s="39"/>
    </row>
    <row r="501" spans="1:68" x14ac:dyDescent="0.25">
      <c r="A501" s="28" t="str">
        <f t="shared" si="39"/>
        <v/>
      </c>
      <c r="B501" s="91"/>
      <c r="C501" s="92"/>
      <c r="D501" s="93"/>
      <c r="E501" s="92"/>
      <c r="F501" s="113"/>
      <c r="G501" s="121"/>
      <c r="H501" s="126"/>
      <c r="I501" s="129"/>
      <c r="J501" s="94"/>
      <c r="K501" s="95"/>
      <c r="L501" s="17" t="str">
        <f>IF(T501="X","",IF(J501="","",IF(V501=1,"",J501)))</f>
        <v/>
      </c>
      <c r="M501" s="17" t="str">
        <f>IF(T501="X","",IF(K501="","",IF(V501=1,"",K501)))</f>
        <v/>
      </c>
      <c r="N501" s="18" t="str">
        <f>IF(V501=1,"",IF(J501="","",IF(K501="","",K501-J501)))</f>
        <v/>
      </c>
      <c r="O501" s="31" t="str">
        <f t="shared" si="35"/>
        <v/>
      </c>
      <c r="P501" s="102"/>
      <c r="Q501" s="24" t="str">
        <f>IF(P501="","",IF(T501="X","",P501))</f>
        <v/>
      </c>
      <c r="R501" s="18" t="str">
        <f>IF(P501="","",VLOOKUP(P501,Données!$A$2:$B$16,2,FALSE))</f>
        <v/>
      </c>
      <c r="S501" s="24" t="str">
        <f ca="1">IF(T501="X","",IF(V501=1,"",IF(J501&gt;TODAY(),1,"")))</f>
        <v/>
      </c>
      <c r="T501" s="105"/>
      <c r="U501" s="18" t="str">
        <f ca="1">IF(T501="X","",IF(J501="","",IF(V501=1,"",IF(TODAY()&gt;=J501,1,""))))</f>
        <v/>
      </c>
      <c r="V501" s="31" t="str">
        <f t="shared" si="36"/>
        <v/>
      </c>
      <c r="W501" s="34" t="str">
        <f>IF(P501="","",VLOOKUP(P501,Données!$A$2:$C$16,3,FALSE))</f>
        <v/>
      </c>
      <c r="X501" s="19" t="str">
        <f>IF(N501="","",IF(P501="","",IF(W501="","",W501*N501)))</f>
        <v/>
      </c>
      <c r="Y501" s="108"/>
      <c r="Z501" s="62" t="str">
        <f t="shared" si="37"/>
        <v/>
      </c>
      <c r="AA501" s="26" t="str">
        <f t="shared" si="38"/>
        <v/>
      </c>
      <c r="AB501" s="105"/>
      <c r="AC501" s="111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9"/>
      <c r="AU501" s="39"/>
      <c r="AV501" s="39"/>
      <c r="AW501" s="39"/>
      <c r="AX501" s="39"/>
      <c r="AY501" s="39"/>
      <c r="AZ501" s="39"/>
      <c r="BA501" s="39"/>
      <c r="BB501" s="39"/>
      <c r="BC501" s="39"/>
      <c r="BD501" s="39"/>
      <c r="BE501" s="39"/>
      <c r="BF501" s="39"/>
      <c r="BG501" s="39"/>
      <c r="BH501" s="39"/>
      <c r="BI501" s="39"/>
      <c r="BJ501" s="39"/>
      <c r="BK501" s="39"/>
      <c r="BL501" s="39"/>
      <c r="BM501" s="39"/>
      <c r="BN501" s="39"/>
      <c r="BO501" s="39"/>
      <c r="BP501" s="39"/>
    </row>
    <row r="502" spans="1:68" x14ac:dyDescent="0.25">
      <c r="A502" s="28" t="str">
        <f t="shared" si="39"/>
        <v/>
      </c>
      <c r="B502" s="91"/>
      <c r="C502" s="92"/>
      <c r="D502" s="93"/>
      <c r="E502" s="92"/>
      <c r="F502" s="113"/>
      <c r="G502" s="121"/>
      <c r="H502" s="126"/>
      <c r="I502" s="129"/>
      <c r="J502" s="94"/>
      <c r="K502" s="95"/>
      <c r="L502" s="17" t="str">
        <f>IF(T502="X","",IF(J502="","",IF(V502=1,"",J502)))</f>
        <v/>
      </c>
      <c r="M502" s="17" t="str">
        <f>IF(T502="X","",IF(K502="","",IF(V502=1,"",K502)))</f>
        <v/>
      </c>
      <c r="N502" s="18" t="str">
        <f>IF(V502=1,"",IF(J502="","",IF(K502="","",K502-J502)))</f>
        <v/>
      </c>
      <c r="O502" s="31" t="str">
        <f t="shared" si="35"/>
        <v/>
      </c>
      <c r="P502" s="102"/>
      <c r="Q502" s="24" t="str">
        <f>IF(P502="","",IF(T502="X","",P502))</f>
        <v/>
      </c>
      <c r="R502" s="18" t="str">
        <f>IF(P502="","",VLOOKUP(P502,Données!$A$2:$B$16,2,FALSE))</f>
        <v/>
      </c>
      <c r="S502" s="24" t="str">
        <f ca="1">IF(T502="X","",IF(V502=1,"",IF(J502&gt;TODAY(),1,"")))</f>
        <v/>
      </c>
      <c r="T502" s="105"/>
      <c r="U502" s="18" t="str">
        <f ca="1">IF(T502="X","",IF(J502="","",IF(V502=1,"",IF(TODAY()&gt;=J502,1,""))))</f>
        <v/>
      </c>
      <c r="V502" s="31" t="str">
        <f t="shared" si="36"/>
        <v/>
      </c>
      <c r="W502" s="34" t="str">
        <f>IF(P502="","",VLOOKUP(P502,Données!$A$2:$C$16,3,FALSE))</f>
        <v/>
      </c>
      <c r="X502" s="19" t="str">
        <f>IF(N502="","",IF(P502="","",IF(W502="","",W502*N502)))</f>
        <v/>
      </c>
      <c r="Y502" s="108"/>
      <c r="Z502" s="62" t="str">
        <f t="shared" si="37"/>
        <v/>
      </c>
      <c r="AA502" s="26" t="str">
        <f t="shared" si="38"/>
        <v/>
      </c>
      <c r="AB502" s="105"/>
      <c r="AC502" s="111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9"/>
      <c r="AU502" s="39"/>
      <c r="AV502" s="39"/>
      <c r="AW502" s="39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9"/>
      <c r="BJ502" s="39"/>
      <c r="BK502" s="39"/>
      <c r="BL502" s="39"/>
      <c r="BM502" s="39"/>
      <c r="BN502" s="39"/>
      <c r="BO502" s="39"/>
      <c r="BP502" s="39"/>
    </row>
    <row r="503" spans="1:68" x14ac:dyDescent="0.25">
      <c r="A503" s="28" t="str">
        <f t="shared" si="39"/>
        <v/>
      </c>
      <c r="B503" s="91"/>
      <c r="C503" s="92"/>
      <c r="D503" s="93"/>
      <c r="E503" s="92"/>
      <c r="F503" s="113"/>
      <c r="G503" s="121"/>
      <c r="H503" s="126"/>
      <c r="I503" s="129"/>
      <c r="J503" s="94"/>
      <c r="K503" s="95"/>
      <c r="L503" s="17" t="str">
        <f>IF(T503="X","",IF(J503="","",IF(V503=1,"",J503)))</f>
        <v/>
      </c>
      <c r="M503" s="17" t="str">
        <f>IF(T503="X","",IF(K503="","",IF(V503=1,"",K503)))</f>
        <v/>
      </c>
      <c r="N503" s="18" t="str">
        <f>IF(V503=1,"",IF(J503="","",IF(K503="","",K503-J503)))</f>
        <v/>
      </c>
      <c r="O503" s="31" t="str">
        <f t="shared" si="35"/>
        <v/>
      </c>
      <c r="P503" s="102"/>
      <c r="Q503" s="24" t="str">
        <f>IF(P503="","",IF(T503="X","",P503))</f>
        <v/>
      </c>
      <c r="R503" s="18" t="str">
        <f>IF(P503="","",VLOOKUP(P503,Données!$A$2:$B$16,2,FALSE))</f>
        <v/>
      </c>
      <c r="S503" s="24" t="str">
        <f ca="1">IF(T503="X","",IF(V503=1,"",IF(J503&gt;TODAY(),1,"")))</f>
        <v/>
      </c>
      <c r="T503" s="105"/>
      <c r="U503" s="18" t="str">
        <f ca="1">IF(T503="X","",IF(J503="","",IF(V503=1,"",IF(TODAY()&gt;=J503,1,""))))</f>
        <v/>
      </c>
      <c r="V503" s="31" t="str">
        <f t="shared" si="36"/>
        <v/>
      </c>
      <c r="W503" s="34" t="str">
        <f>IF(P503="","",VLOOKUP(P503,Données!$A$2:$C$16,3,FALSE))</f>
        <v/>
      </c>
      <c r="X503" s="19" t="str">
        <f>IF(N503="","",IF(P503="","",IF(W503="","",W503*N503)))</f>
        <v/>
      </c>
      <c r="Y503" s="108"/>
      <c r="Z503" s="62" t="str">
        <f t="shared" si="37"/>
        <v/>
      </c>
      <c r="AA503" s="26" t="str">
        <f t="shared" si="38"/>
        <v/>
      </c>
      <c r="AB503" s="105"/>
      <c r="AC503" s="111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9"/>
      <c r="AU503" s="39"/>
      <c r="AV503" s="39"/>
      <c r="AW503" s="39"/>
      <c r="AX503" s="39"/>
      <c r="AY503" s="39"/>
      <c r="AZ503" s="39"/>
      <c r="BA503" s="39"/>
      <c r="BB503" s="39"/>
      <c r="BC503" s="39"/>
      <c r="BD503" s="39"/>
      <c r="BE503" s="39"/>
      <c r="BF503" s="39"/>
      <c r="BG503" s="39"/>
      <c r="BH503" s="39"/>
      <c r="BI503" s="39"/>
      <c r="BJ503" s="39"/>
      <c r="BK503" s="39"/>
      <c r="BL503" s="39"/>
      <c r="BM503" s="39"/>
      <c r="BN503" s="39"/>
      <c r="BO503" s="39"/>
      <c r="BP503" s="39"/>
    </row>
    <row r="504" spans="1:68" x14ac:dyDescent="0.25">
      <c r="A504" s="28" t="str">
        <f t="shared" si="39"/>
        <v/>
      </c>
      <c r="B504" s="91"/>
      <c r="C504" s="92"/>
      <c r="D504" s="93"/>
      <c r="E504" s="92"/>
      <c r="F504" s="113"/>
      <c r="G504" s="121"/>
      <c r="H504" s="126"/>
      <c r="I504" s="129"/>
      <c r="J504" s="94"/>
      <c r="K504" s="95"/>
      <c r="L504" s="17" t="str">
        <f>IF(T504="X","",IF(J504="","",IF(V504=1,"",J504)))</f>
        <v/>
      </c>
      <c r="M504" s="17" t="str">
        <f>IF(T504="X","",IF(K504="","",IF(V504=1,"",K504)))</f>
        <v/>
      </c>
      <c r="N504" s="18" t="str">
        <f>IF(V504=1,"",IF(J504="","",IF(K504="","",K504-J504)))</f>
        <v/>
      </c>
      <c r="O504" s="31" t="str">
        <f t="shared" si="35"/>
        <v/>
      </c>
      <c r="P504" s="102"/>
      <c r="Q504" s="24" t="str">
        <f>IF(P504="","",IF(T504="X","",P504))</f>
        <v/>
      </c>
      <c r="R504" s="18" t="str">
        <f>IF(P504="","",VLOOKUP(P504,Données!$A$2:$B$16,2,FALSE))</f>
        <v/>
      </c>
      <c r="S504" s="24" t="str">
        <f ca="1">IF(T504="X","",IF(V504=1,"",IF(J504&gt;TODAY(),1,"")))</f>
        <v/>
      </c>
      <c r="T504" s="105"/>
      <c r="U504" s="18" t="str">
        <f ca="1">IF(T504="X","",IF(J504="","",IF(V504=1,"",IF(TODAY()&gt;=J504,1,""))))</f>
        <v/>
      </c>
      <c r="V504" s="31" t="str">
        <f t="shared" si="36"/>
        <v/>
      </c>
      <c r="W504" s="34" t="str">
        <f>IF(P504="","",VLOOKUP(P504,Données!$A$2:$C$16,3,FALSE))</f>
        <v/>
      </c>
      <c r="X504" s="19" t="str">
        <f>IF(N504="","",IF(P504="","",IF(W504="","",W504*N504)))</f>
        <v/>
      </c>
      <c r="Y504" s="108"/>
      <c r="Z504" s="62" t="str">
        <f t="shared" si="37"/>
        <v/>
      </c>
      <c r="AA504" s="26" t="str">
        <f t="shared" si="38"/>
        <v/>
      </c>
      <c r="AB504" s="105"/>
      <c r="AC504" s="111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9"/>
      <c r="BC504" s="39"/>
      <c r="BD504" s="39"/>
      <c r="BE504" s="39"/>
      <c r="BF504" s="39"/>
      <c r="BG504" s="39"/>
      <c r="BH504" s="39"/>
      <c r="BI504" s="39"/>
      <c r="BJ504" s="39"/>
      <c r="BK504" s="39"/>
      <c r="BL504" s="39"/>
      <c r="BM504" s="39"/>
      <c r="BN504" s="39"/>
      <c r="BO504" s="39"/>
      <c r="BP504" s="39"/>
    </row>
    <row r="505" spans="1:68" x14ac:dyDescent="0.25">
      <c r="A505" s="28" t="str">
        <f t="shared" si="39"/>
        <v/>
      </c>
      <c r="B505" s="91"/>
      <c r="C505" s="92"/>
      <c r="D505" s="93"/>
      <c r="E505" s="92"/>
      <c r="F505" s="113"/>
      <c r="G505" s="121"/>
      <c r="H505" s="126"/>
      <c r="I505" s="129"/>
      <c r="J505" s="94"/>
      <c r="K505" s="95"/>
      <c r="L505" s="17" t="str">
        <f>IF(T505="X","",IF(J505="","",IF(V505=1,"",J505)))</f>
        <v/>
      </c>
      <c r="M505" s="17" t="str">
        <f>IF(T505="X","",IF(K505="","",IF(V505=1,"",K505)))</f>
        <v/>
      </c>
      <c r="N505" s="18" t="str">
        <f>IF(V505=1,"",IF(J505="","",IF(K505="","",K505-J505)))</f>
        <v/>
      </c>
      <c r="O505" s="31" t="str">
        <f t="shared" si="35"/>
        <v/>
      </c>
      <c r="P505" s="102"/>
      <c r="Q505" s="24" t="str">
        <f>IF(P505="","",IF(T505="X","",P505))</f>
        <v/>
      </c>
      <c r="R505" s="18" t="str">
        <f>IF(P505="","",VLOOKUP(P505,Données!$A$2:$B$16,2,FALSE))</f>
        <v/>
      </c>
      <c r="S505" s="24" t="str">
        <f ca="1">IF(T505="X","",IF(V505=1,"",IF(J505&gt;TODAY(),1,"")))</f>
        <v/>
      </c>
      <c r="T505" s="105"/>
      <c r="U505" s="18" t="str">
        <f ca="1">IF(T505="X","",IF(J505="","",IF(V505=1,"",IF(TODAY()&gt;=J505,1,""))))</f>
        <v/>
      </c>
      <c r="V505" s="31" t="str">
        <f t="shared" si="36"/>
        <v/>
      </c>
      <c r="W505" s="34" t="str">
        <f>IF(P505="","",VLOOKUP(P505,Données!$A$2:$C$16,3,FALSE))</f>
        <v/>
      </c>
      <c r="X505" s="19" t="str">
        <f>IF(N505="","",IF(P505="","",IF(W505="","",W505*N505)))</f>
        <v/>
      </c>
      <c r="Y505" s="108"/>
      <c r="Z505" s="62" t="str">
        <f t="shared" si="37"/>
        <v/>
      </c>
      <c r="AA505" s="26" t="str">
        <f t="shared" si="38"/>
        <v/>
      </c>
      <c r="AB505" s="105"/>
      <c r="AC505" s="111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9"/>
      <c r="BC505" s="39"/>
      <c r="BD505" s="39"/>
      <c r="BE505" s="39"/>
      <c r="BF505" s="39"/>
      <c r="BG505" s="39"/>
      <c r="BH505" s="39"/>
      <c r="BI505" s="39"/>
      <c r="BJ505" s="39"/>
      <c r="BK505" s="39"/>
      <c r="BL505" s="39"/>
      <c r="BM505" s="39"/>
      <c r="BN505" s="39"/>
      <c r="BO505" s="39"/>
      <c r="BP505" s="39"/>
    </row>
    <row r="506" spans="1:68" x14ac:dyDescent="0.25">
      <c r="A506" s="28" t="str">
        <f t="shared" si="39"/>
        <v/>
      </c>
      <c r="B506" s="91"/>
      <c r="C506" s="92"/>
      <c r="D506" s="93"/>
      <c r="E506" s="92"/>
      <c r="F506" s="113"/>
      <c r="G506" s="121"/>
      <c r="H506" s="126"/>
      <c r="I506" s="129"/>
      <c r="J506" s="94"/>
      <c r="K506" s="95"/>
      <c r="L506" s="17" t="str">
        <f>IF(T506="X","",IF(J506="","",IF(V506=1,"",J506)))</f>
        <v/>
      </c>
      <c r="M506" s="17" t="str">
        <f>IF(T506="X","",IF(K506="","",IF(V506=1,"",K506)))</f>
        <v/>
      </c>
      <c r="N506" s="18" t="str">
        <f>IF(V506=1,"",IF(J506="","",IF(K506="","",K506-J506)))</f>
        <v/>
      </c>
      <c r="O506" s="31" t="str">
        <f t="shared" si="35"/>
        <v/>
      </c>
      <c r="P506" s="102"/>
      <c r="Q506" s="24" t="str">
        <f>IF(P506="","",IF(T506="X","",P506))</f>
        <v/>
      </c>
      <c r="R506" s="18" t="str">
        <f>IF(P506="","",VLOOKUP(P506,Données!$A$2:$B$16,2,FALSE))</f>
        <v/>
      </c>
      <c r="S506" s="24" t="str">
        <f ca="1">IF(T506="X","",IF(V506=1,"",IF(J506&gt;TODAY(),1,"")))</f>
        <v/>
      </c>
      <c r="T506" s="105"/>
      <c r="U506" s="18" t="str">
        <f ca="1">IF(T506="X","",IF(J506="","",IF(V506=1,"",IF(TODAY()&gt;=J506,1,""))))</f>
        <v/>
      </c>
      <c r="V506" s="31" t="str">
        <f t="shared" si="36"/>
        <v/>
      </c>
      <c r="W506" s="34" t="str">
        <f>IF(P506="","",VLOOKUP(P506,Données!$A$2:$C$16,3,FALSE))</f>
        <v/>
      </c>
      <c r="X506" s="19" t="str">
        <f>IF(N506="","",IF(P506="","",IF(W506="","",W506*N506)))</f>
        <v/>
      </c>
      <c r="Y506" s="108"/>
      <c r="Z506" s="62" t="str">
        <f t="shared" si="37"/>
        <v/>
      </c>
      <c r="AA506" s="26" t="str">
        <f t="shared" si="38"/>
        <v/>
      </c>
      <c r="AB506" s="105"/>
      <c r="AC506" s="111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9"/>
      <c r="AU506" s="39"/>
      <c r="AV506" s="39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9"/>
      <c r="BJ506" s="39"/>
      <c r="BK506" s="39"/>
      <c r="BL506" s="39"/>
      <c r="BM506" s="39"/>
      <c r="BN506" s="39"/>
      <c r="BO506" s="39"/>
      <c r="BP506" s="39"/>
    </row>
    <row r="507" spans="1:68" x14ac:dyDescent="0.25">
      <c r="A507" s="28" t="str">
        <f t="shared" si="39"/>
        <v/>
      </c>
      <c r="B507" s="91"/>
      <c r="C507" s="92"/>
      <c r="D507" s="93"/>
      <c r="E507" s="92"/>
      <c r="F507" s="113"/>
      <c r="G507" s="121"/>
      <c r="H507" s="126"/>
      <c r="I507" s="129"/>
      <c r="J507" s="94"/>
      <c r="K507" s="95"/>
      <c r="L507" s="17" t="str">
        <f>IF(T507="X","",IF(J507="","",IF(V507=1,"",J507)))</f>
        <v/>
      </c>
      <c r="M507" s="17" t="str">
        <f>IF(T507="X","",IF(K507="","",IF(V507=1,"",K507)))</f>
        <v/>
      </c>
      <c r="N507" s="18" t="str">
        <f>IF(V507=1,"",IF(J507="","",IF(K507="","",K507-J507)))</f>
        <v/>
      </c>
      <c r="O507" s="31" t="str">
        <f t="shared" si="35"/>
        <v/>
      </c>
      <c r="P507" s="102"/>
      <c r="Q507" s="24" t="str">
        <f>IF(P507="","",IF(T507="X","",P507))</f>
        <v/>
      </c>
      <c r="R507" s="18" t="str">
        <f>IF(P507="","",VLOOKUP(P507,Données!$A$2:$B$16,2,FALSE))</f>
        <v/>
      </c>
      <c r="S507" s="24" t="str">
        <f ca="1">IF(T507="X","",IF(V507=1,"",IF(J507&gt;TODAY(),1,"")))</f>
        <v/>
      </c>
      <c r="T507" s="105"/>
      <c r="U507" s="18" t="str">
        <f ca="1">IF(T507="X","",IF(J507="","",IF(V507=1,"",IF(TODAY()&gt;=J507,1,""))))</f>
        <v/>
      </c>
      <c r="V507" s="31" t="str">
        <f t="shared" si="36"/>
        <v/>
      </c>
      <c r="W507" s="34" t="str">
        <f>IF(P507="","",VLOOKUP(P507,Données!$A$2:$C$16,3,FALSE))</f>
        <v/>
      </c>
      <c r="X507" s="19" t="str">
        <f>IF(N507="","",IF(P507="","",IF(W507="","",W507*N507)))</f>
        <v/>
      </c>
      <c r="Y507" s="108"/>
      <c r="Z507" s="62" t="str">
        <f t="shared" si="37"/>
        <v/>
      </c>
      <c r="AA507" s="26" t="str">
        <f t="shared" si="38"/>
        <v/>
      </c>
      <c r="AB507" s="105"/>
      <c r="AC507" s="111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9"/>
      <c r="AU507" s="39"/>
      <c r="AV507" s="39"/>
      <c r="AW507" s="39"/>
      <c r="AX507" s="39"/>
      <c r="AY507" s="39"/>
      <c r="AZ507" s="39"/>
      <c r="BA507" s="39"/>
      <c r="BB507" s="39"/>
      <c r="BC507" s="39"/>
      <c r="BD507" s="39"/>
      <c r="BE507" s="39"/>
      <c r="BF507" s="39"/>
      <c r="BG507" s="39"/>
      <c r="BH507" s="39"/>
      <c r="BI507" s="39"/>
      <c r="BJ507" s="39"/>
      <c r="BK507" s="39"/>
      <c r="BL507" s="39"/>
      <c r="BM507" s="39"/>
      <c r="BN507" s="39"/>
      <c r="BO507" s="39"/>
      <c r="BP507" s="39"/>
    </row>
    <row r="508" spans="1:68" x14ac:dyDescent="0.25">
      <c r="A508" s="28" t="str">
        <f t="shared" si="39"/>
        <v/>
      </c>
      <c r="B508" s="91"/>
      <c r="C508" s="92"/>
      <c r="D508" s="93"/>
      <c r="E508" s="92"/>
      <c r="F508" s="113"/>
      <c r="G508" s="121"/>
      <c r="H508" s="126"/>
      <c r="I508" s="129"/>
      <c r="J508" s="94"/>
      <c r="K508" s="95"/>
      <c r="L508" s="17" t="str">
        <f>IF(T508="X","",IF(J508="","",IF(V508=1,"",J508)))</f>
        <v/>
      </c>
      <c r="M508" s="17" t="str">
        <f>IF(T508="X","",IF(K508="","",IF(V508=1,"",K508)))</f>
        <v/>
      </c>
      <c r="N508" s="18" t="str">
        <f>IF(V508=1,"",IF(J508="","",IF(K508="","",K508-J508)))</f>
        <v/>
      </c>
      <c r="O508" s="31" t="str">
        <f t="shared" si="35"/>
        <v/>
      </c>
      <c r="P508" s="102"/>
      <c r="Q508" s="24" t="str">
        <f>IF(P508="","",IF(T508="X","",P508))</f>
        <v/>
      </c>
      <c r="R508" s="18" t="str">
        <f>IF(P508="","",VLOOKUP(P508,Données!$A$2:$B$16,2,FALSE))</f>
        <v/>
      </c>
      <c r="S508" s="24" t="str">
        <f ca="1">IF(T508="X","",IF(V508=1,"",IF(J508&gt;TODAY(),1,"")))</f>
        <v/>
      </c>
      <c r="T508" s="105"/>
      <c r="U508" s="18" t="str">
        <f ca="1">IF(T508="X","",IF(J508="","",IF(V508=1,"",IF(TODAY()&gt;=J508,1,""))))</f>
        <v/>
      </c>
      <c r="V508" s="31" t="str">
        <f t="shared" si="36"/>
        <v/>
      </c>
      <c r="W508" s="34" t="str">
        <f>IF(P508="","",VLOOKUP(P508,Données!$A$2:$C$16,3,FALSE))</f>
        <v/>
      </c>
      <c r="X508" s="19" t="str">
        <f>IF(N508="","",IF(P508="","",IF(W508="","",W508*N508)))</f>
        <v/>
      </c>
      <c r="Y508" s="108"/>
      <c r="Z508" s="62" t="str">
        <f t="shared" si="37"/>
        <v/>
      </c>
      <c r="AA508" s="26" t="str">
        <f t="shared" si="38"/>
        <v/>
      </c>
      <c r="AB508" s="105"/>
      <c r="AC508" s="111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9"/>
      <c r="AU508" s="39"/>
      <c r="AV508" s="39"/>
      <c r="AW508" s="39"/>
      <c r="AX508" s="39"/>
      <c r="AY508" s="39"/>
      <c r="AZ508" s="39"/>
      <c r="BA508" s="39"/>
      <c r="BB508" s="39"/>
      <c r="BC508" s="39"/>
      <c r="BD508" s="39"/>
      <c r="BE508" s="39"/>
      <c r="BF508" s="39"/>
      <c r="BG508" s="39"/>
      <c r="BH508" s="39"/>
      <c r="BI508" s="39"/>
      <c r="BJ508" s="39"/>
      <c r="BK508" s="39"/>
      <c r="BL508" s="39"/>
      <c r="BM508" s="39"/>
      <c r="BN508" s="39"/>
      <c r="BO508" s="39"/>
      <c r="BP508" s="39"/>
    </row>
    <row r="509" spans="1:68" x14ac:dyDescent="0.25">
      <c r="A509" s="28" t="str">
        <f t="shared" si="39"/>
        <v/>
      </c>
      <c r="B509" s="91"/>
      <c r="C509" s="92"/>
      <c r="D509" s="93"/>
      <c r="E509" s="92"/>
      <c r="F509" s="113"/>
      <c r="G509" s="121"/>
      <c r="H509" s="126"/>
      <c r="I509" s="129"/>
      <c r="J509" s="94"/>
      <c r="K509" s="95"/>
      <c r="L509" s="17" t="str">
        <f>IF(T509="X","",IF(J509="","",IF(V509=1,"",J509)))</f>
        <v/>
      </c>
      <c r="M509" s="17" t="str">
        <f>IF(T509="X","",IF(K509="","",IF(V509=1,"",K509)))</f>
        <v/>
      </c>
      <c r="N509" s="18" t="str">
        <f>IF(V509=1,"",IF(J509="","",IF(K509="","",K509-J509)))</f>
        <v/>
      </c>
      <c r="O509" s="31" t="str">
        <f t="shared" si="35"/>
        <v/>
      </c>
      <c r="P509" s="102"/>
      <c r="Q509" s="24" t="str">
        <f>IF(P509="","",IF(T509="X","",P509))</f>
        <v/>
      </c>
      <c r="R509" s="18" t="str">
        <f>IF(P509="","",VLOOKUP(P509,Données!$A$2:$B$16,2,FALSE))</f>
        <v/>
      </c>
      <c r="S509" s="24" t="str">
        <f ca="1">IF(T509="X","",IF(V509=1,"",IF(J509&gt;TODAY(),1,"")))</f>
        <v/>
      </c>
      <c r="T509" s="105"/>
      <c r="U509" s="18" t="str">
        <f ca="1">IF(T509="X","",IF(J509="","",IF(V509=1,"",IF(TODAY()&gt;=J509,1,""))))</f>
        <v/>
      </c>
      <c r="V509" s="31" t="str">
        <f t="shared" si="36"/>
        <v/>
      </c>
      <c r="W509" s="34" t="str">
        <f>IF(P509="","",VLOOKUP(P509,Données!$A$2:$C$16,3,FALSE))</f>
        <v/>
      </c>
      <c r="X509" s="19" t="str">
        <f>IF(N509="","",IF(P509="","",IF(W509="","",W509*N509)))</f>
        <v/>
      </c>
      <c r="Y509" s="108"/>
      <c r="Z509" s="62" t="str">
        <f t="shared" si="37"/>
        <v/>
      </c>
      <c r="AA509" s="26" t="str">
        <f t="shared" si="38"/>
        <v/>
      </c>
      <c r="AB509" s="105"/>
      <c r="AC509" s="111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9"/>
      <c r="BC509" s="39"/>
      <c r="BD509" s="39"/>
      <c r="BE509" s="39"/>
      <c r="BF509" s="39"/>
      <c r="BG509" s="39"/>
      <c r="BH509" s="39"/>
      <c r="BI509" s="39"/>
      <c r="BJ509" s="39"/>
      <c r="BK509" s="39"/>
      <c r="BL509" s="39"/>
      <c r="BM509" s="39"/>
      <c r="BN509" s="39"/>
      <c r="BO509" s="39"/>
      <c r="BP509" s="39"/>
    </row>
    <row r="510" spans="1:68" x14ac:dyDescent="0.25">
      <c r="A510" s="28" t="str">
        <f t="shared" si="39"/>
        <v/>
      </c>
      <c r="B510" s="91"/>
      <c r="C510" s="92"/>
      <c r="D510" s="93"/>
      <c r="E510" s="92"/>
      <c r="F510" s="113"/>
      <c r="G510" s="121"/>
      <c r="H510" s="126"/>
      <c r="I510" s="129"/>
      <c r="J510" s="94"/>
      <c r="K510" s="95"/>
      <c r="L510" s="17" t="str">
        <f>IF(T510="X","",IF(J510="","",IF(V510=1,"",J510)))</f>
        <v/>
      </c>
      <c r="M510" s="17" t="str">
        <f>IF(T510="X","",IF(K510="","",IF(V510=1,"",K510)))</f>
        <v/>
      </c>
      <c r="N510" s="18" t="str">
        <f>IF(V510=1,"",IF(J510="","",IF(K510="","",K510-J510)))</f>
        <v/>
      </c>
      <c r="O510" s="31" t="str">
        <f t="shared" si="35"/>
        <v/>
      </c>
      <c r="P510" s="102"/>
      <c r="Q510" s="24" t="str">
        <f>IF(P510="","",IF(T510="X","",P510))</f>
        <v/>
      </c>
      <c r="R510" s="18" t="str">
        <f>IF(P510="","",VLOOKUP(P510,Données!$A$2:$B$16,2,FALSE))</f>
        <v/>
      </c>
      <c r="S510" s="24" t="str">
        <f ca="1">IF(T510="X","",IF(V510=1,"",IF(J510&gt;TODAY(),1,"")))</f>
        <v/>
      </c>
      <c r="T510" s="105"/>
      <c r="U510" s="18" t="str">
        <f ca="1">IF(T510="X","",IF(J510="","",IF(V510=1,"",IF(TODAY()&gt;=J510,1,""))))</f>
        <v/>
      </c>
      <c r="V510" s="31" t="str">
        <f t="shared" si="36"/>
        <v/>
      </c>
      <c r="W510" s="34" t="str">
        <f>IF(P510="","",VLOOKUP(P510,Données!$A$2:$C$16,3,FALSE))</f>
        <v/>
      </c>
      <c r="X510" s="19" t="str">
        <f>IF(N510="","",IF(P510="","",IF(W510="","",W510*N510)))</f>
        <v/>
      </c>
      <c r="Y510" s="108"/>
      <c r="Z510" s="62" t="str">
        <f t="shared" si="37"/>
        <v/>
      </c>
      <c r="AA510" s="26" t="str">
        <f t="shared" si="38"/>
        <v/>
      </c>
      <c r="AB510" s="105"/>
      <c r="AC510" s="111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9"/>
      <c r="AU510" s="39"/>
      <c r="AV510" s="39"/>
      <c r="AW510" s="39"/>
      <c r="AX510" s="39"/>
      <c r="AY510" s="39"/>
      <c r="AZ510" s="39"/>
      <c r="BA510" s="39"/>
      <c r="BB510" s="39"/>
      <c r="BC510" s="39"/>
      <c r="BD510" s="39"/>
      <c r="BE510" s="39"/>
      <c r="BF510" s="39"/>
      <c r="BG510" s="39"/>
      <c r="BH510" s="39"/>
      <c r="BI510" s="39"/>
      <c r="BJ510" s="39"/>
      <c r="BK510" s="39"/>
      <c r="BL510" s="39"/>
      <c r="BM510" s="39"/>
      <c r="BN510" s="39"/>
      <c r="BO510" s="39"/>
      <c r="BP510" s="39"/>
    </row>
    <row r="511" spans="1:68" x14ac:dyDescent="0.25">
      <c r="A511" s="28" t="str">
        <f t="shared" si="39"/>
        <v/>
      </c>
      <c r="B511" s="91"/>
      <c r="C511" s="92"/>
      <c r="D511" s="93"/>
      <c r="E511" s="92"/>
      <c r="F511" s="113"/>
      <c r="G511" s="121"/>
      <c r="H511" s="126"/>
      <c r="I511" s="129"/>
      <c r="J511" s="94"/>
      <c r="K511" s="95"/>
      <c r="L511" s="17" t="str">
        <f>IF(T511="X","",IF(J511="","",IF(V511=1,"",J511)))</f>
        <v/>
      </c>
      <c r="M511" s="17" t="str">
        <f>IF(T511="X","",IF(K511="","",IF(V511=1,"",K511)))</f>
        <v/>
      </c>
      <c r="N511" s="18" t="str">
        <f>IF(V511=1,"",IF(J511="","",IF(K511="","",K511-J511)))</f>
        <v/>
      </c>
      <c r="O511" s="31" t="str">
        <f t="shared" si="35"/>
        <v/>
      </c>
      <c r="P511" s="102"/>
      <c r="Q511" s="24" t="str">
        <f>IF(P511="","",IF(T511="X","",P511))</f>
        <v/>
      </c>
      <c r="R511" s="18" t="str">
        <f>IF(P511="","",VLOOKUP(P511,Données!$A$2:$B$16,2,FALSE))</f>
        <v/>
      </c>
      <c r="S511" s="24" t="str">
        <f ca="1">IF(T511="X","",IF(V511=1,"",IF(J511&gt;TODAY(),1,"")))</f>
        <v/>
      </c>
      <c r="T511" s="105"/>
      <c r="U511" s="18" t="str">
        <f ca="1">IF(T511="X","",IF(J511="","",IF(V511=1,"",IF(TODAY()&gt;=J511,1,""))))</f>
        <v/>
      </c>
      <c r="V511" s="31" t="str">
        <f t="shared" si="36"/>
        <v/>
      </c>
      <c r="W511" s="34" t="str">
        <f>IF(P511="","",VLOOKUP(P511,Données!$A$2:$C$16,3,FALSE))</f>
        <v/>
      </c>
      <c r="X511" s="19" t="str">
        <f>IF(N511="","",IF(P511="","",IF(W511="","",W511*N511)))</f>
        <v/>
      </c>
      <c r="Y511" s="108"/>
      <c r="Z511" s="62" t="str">
        <f t="shared" si="37"/>
        <v/>
      </c>
      <c r="AA511" s="26" t="str">
        <f t="shared" si="38"/>
        <v/>
      </c>
      <c r="AB511" s="105"/>
      <c r="AC511" s="111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9"/>
      <c r="AU511" s="39"/>
      <c r="AV511" s="39"/>
      <c r="AW511" s="39"/>
      <c r="AX511" s="39"/>
      <c r="AY511" s="39"/>
      <c r="AZ511" s="39"/>
      <c r="BA511" s="39"/>
      <c r="BB511" s="39"/>
      <c r="BC511" s="39"/>
      <c r="BD511" s="39"/>
      <c r="BE511" s="39"/>
      <c r="BF511" s="39"/>
      <c r="BG511" s="39"/>
      <c r="BH511" s="39"/>
      <c r="BI511" s="39"/>
      <c r="BJ511" s="39"/>
      <c r="BK511" s="39"/>
      <c r="BL511" s="39"/>
      <c r="BM511" s="39"/>
      <c r="BN511" s="39"/>
      <c r="BO511" s="39"/>
      <c r="BP511" s="39"/>
    </row>
    <row r="512" spans="1:68" x14ac:dyDescent="0.25">
      <c r="A512" s="28" t="str">
        <f t="shared" si="39"/>
        <v/>
      </c>
      <c r="B512" s="91"/>
      <c r="C512" s="92"/>
      <c r="D512" s="93"/>
      <c r="E512" s="92"/>
      <c r="F512" s="113"/>
      <c r="G512" s="121"/>
      <c r="H512" s="126"/>
      <c r="I512" s="129"/>
      <c r="J512" s="94"/>
      <c r="K512" s="95"/>
      <c r="L512" s="17" t="str">
        <f>IF(T512="X","",IF(J512="","",IF(V512=1,"",J512)))</f>
        <v/>
      </c>
      <c r="M512" s="17" t="str">
        <f>IF(T512="X","",IF(K512="","",IF(V512=1,"",K512)))</f>
        <v/>
      </c>
      <c r="N512" s="18" t="str">
        <f>IF(V512=1,"",IF(J512="","",IF(K512="","",K512-J512)))</f>
        <v/>
      </c>
      <c r="O512" s="31" t="str">
        <f t="shared" si="35"/>
        <v/>
      </c>
      <c r="P512" s="102"/>
      <c r="Q512" s="24" t="str">
        <f>IF(P512="","",IF(T512="X","",P512))</f>
        <v/>
      </c>
      <c r="R512" s="18" t="str">
        <f>IF(P512="","",VLOOKUP(P512,Données!$A$2:$B$16,2,FALSE))</f>
        <v/>
      </c>
      <c r="S512" s="24" t="str">
        <f ca="1">IF(T512="X","",IF(V512=1,"",IF(J512&gt;TODAY(),1,"")))</f>
        <v/>
      </c>
      <c r="T512" s="105"/>
      <c r="U512" s="18" t="str">
        <f ca="1">IF(T512="X","",IF(J512="","",IF(V512=1,"",IF(TODAY()&gt;=J512,1,""))))</f>
        <v/>
      </c>
      <c r="V512" s="31" t="str">
        <f t="shared" si="36"/>
        <v/>
      </c>
      <c r="W512" s="34" t="str">
        <f>IF(P512="","",VLOOKUP(P512,Données!$A$2:$C$16,3,FALSE))</f>
        <v/>
      </c>
      <c r="X512" s="19" t="str">
        <f>IF(N512="","",IF(P512="","",IF(W512="","",W512*N512)))</f>
        <v/>
      </c>
      <c r="Y512" s="108"/>
      <c r="Z512" s="62" t="str">
        <f t="shared" si="37"/>
        <v/>
      </c>
      <c r="AA512" s="26" t="str">
        <f t="shared" si="38"/>
        <v/>
      </c>
      <c r="AB512" s="105"/>
      <c r="AC512" s="111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9"/>
      <c r="AU512" s="39"/>
      <c r="AV512" s="39"/>
      <c r="AW512" s="39"/>
      <c r="AX512" s="39"/>
      <c r="AY512" s="39"/>
      <c r="AZ512" s="39"/>
      <c r="BA512" s="39"/>
      <c r="BB512" s="39"/>
      <c r="BC512" s="39"/>
      <c r="BD512" s="39"/>
      <c r="BE512" s="39"/>
      <c r="BF512" s="39"/>
      <c r="BG512" s="39"/>
      <c r="BH512" s="39"/>
      <c r="BI512" s="39"/>
      <c r="BJ512" s="39"/>
      <c r="BK512" s="39"/>
      <c r="BL512" s="39"/>
      <c r="BM512" s="39"/>
      <c r="BN512" s="39"/>
      <c r="BO512" s="39"/>
      <c r="BP512" s="39"/>
    </row>
    <row r="513" spans="1:68" x14ac:dyDescent="0.25">
      <c r="A513" s="28" t="str">
        <f t="shared" si="39"/>
        <v/>
      </c>
      <c r="B513" s="91"/>
      <c r="C513" s="92"/>
      <c r="D513" s="93"/>
      <c r="E513" s="92"/>
      <c r="F513" s="113"/>
      <c r="G513" s="121"/>
      <c r="H513" s="126"/>
      <c r="I513" s="129"/>
      <c r="J513" s="94"/>
      <c r="K513" s="95"/>
      <c r="L513" s="17" t="str">
        <f>IF(T513="X","",IF(J513="","",IF(V513=1,"",J513)))</f>
        <v/>
      </c>
      <c r="M513" s="17" t="str">
        <f>IF(T513="X","",IF(K513="","",IF(V513=1,"",K513)))</f>
        <v/>
      </c>
      <c r="N513" s="18" t="str">
        <f>IF(V513=1,"",IF(J513="","",IF(K513="","",K513-J513)))</f>
        <v/>
      </c>
      <c r="O513" s="31" t="str">
        <f t="shared" si="35"/>
        <v/>
      </c>
      <c r="P513" s="102"/>
      <c r="Q513" s="24" t="str">
        <f>IF(P513="","",IF(T513="X","",P513))</f>
        <v/>
      </c>
      <c r="R513" s="18" t="str">
        <f>IF(P513="","",VLOOKUP(P513,Données!$A$2:$B$16,2,FALSE))</f>
        <v/>
      </c>
      <c r="S513" s="24" t="str">
        <f ca="1">IF(T513="X","",IF(V513=1,"",IF(J513&gt;TODAY(),1,"")))</f>
        <v/>
      </c>
      <c r="T513" s="105"/>
      <c r="U513" s="18" t="str">
        <f ca="1">IF(T513="X","",IF(J513="","",IF(V513=1,"",IF(TODAY()&gt;=J513,1,""))))</f>
        <v/>
      </c>
      <c r="V513" s="31" t="str">
        <f t="shared" si="36"/>
        <v/>
      </c>
      <c r="W513" s="34" t="str">
        <f>IF(P513="","",VLOOKUP(P513,Données!$A$2:$C$16,3,FALSE))</f>
        <v/>
      </c>
      <c r="X513" s="19" t="str">
        <f>IF(N513="","",IF(P513="","",IF(W513="","",W513*N513)))</f>
        <v/>
      </c>
      <c r="Y513" s="108"/>
      <c r="Z513" s="62" t="str">
        <f t="shared" si="37"/>
        <v/>
      </c>
      <c r="AA513" s="26" t="str">
        <f t="shared" si="38"/>
        <v/>
      </c>
      <c r="AB513" s="105"/>
      <c r="AC513" s="111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9"/>
      <c r="BJ513" s="39"/>
      <c r="BK513" s="39"/>
      <c r="BL513" s="39"/>
      <c r="BM513" s="39"/>
      <c r="BN513" s="39"/>
      <c r="BO513" s="39"/>
      <c r="BP513" s="39"/>
    </row>
    <row r="514" spans="1:68" x14ac:dyDescent="0.25">
      <c r="A514" s="28" t="str">
        <f t="shared" si="39"/>
        <v/>
      </c>
      <c r="B514" s="91"/>
      <c r="C514" s="92"/>
      <c r="D514" s="93"/>
      <c r="E514" s="92"/>
      <c r="F514" s="113"/>
      <c r="G514" s="121"/>
      <c r="H514" s="126"/>
      <c r="I514" s="129"/>
      <c r="J514" s="94"/>
      <c r="K514" s="95"/>
      <c r="L514" s="17" t="str">
        <f>IF(T514="X","",IF(J514="","",IF(V514=1,"",J514)))</f>
        <v/>
      </c>
      <c r="M514" s="17" t="str">
        <f>IF(T514="X","",IF(K514="","",IF(V514=1,"",K514)))</f>
        <v/>
      </c>
      <c r="N514" s="18" t="str">
        <f>IF(V514=1,"",IF(J514="","",IF(K514="","",K514-J514)))</f>
        <v/>
      </c>
      <c r="O514" s="31" t="str">
        <f t="shared" si="35"/>
        <v/>
      </c>
      <c r="P514" s="102"/>
      <c r="Q514" s="24" t="str">
        <f>IF(P514="","",IF(T514="X","",P514))</f>
        <v/>
      </c>
      <c r="R514" s="18" t="str">
        <f>IF(P514="","",VLOOKUP(P514,Données!$A$2:$B$16,2,FALSE))</f>
        <v/>
      </c>
      <c r="S514" s="24" t="str">
        <f ca="1">IF(T514="X","",IF(V514=1,"",IF(J514&gt;TODAY(),1,"")))</f>
        <v/>
      </c>
      <c r="T514" s="105"/>
      <c r="U514" s="18" t="str">
        <f ca="1">IF(T514="X","",IF(J514="","",IF(V514=1,"",IF(TODAY()&gt;=J514,1,""))))</f>
        <v/>
      </c>
      <c r="V514" s="31" t="str">
        <f t="shared" si="36"/>
        <v/>
      </c>
      <c r="W514" s="34" t="str">
        <f>IF(P514="","",VLOOKUP(P514,Données!$A$2:$C$16,3,FALSE))</f>
        <v/>
      </c>
      <c r="X514" s="19" t="str">
        <f>IF(N514="","",IF(P514="","",IF(W514="","",W514*N514)))</f>
        <v/>
      </c>
      <c r="Y514" s="108"/>
      <c r="Z514" s="62" t="str">
        <f t="shared" si="37"/>
        <v/>
      </c>
      <c r="AA514" s="26" t="str">
        <f t="shared" si="38"/>
        <v/>
      </c>
      <c r="AB514" s="105"/>
      <c r="AC514" s="111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9"/>
      <c r="AU514" s="39"/>
      <c r="AV514" s="39"/>
      <c r="AW514" s="39"/>
      <c r="AX514" s="39"/>
      <c r="AY514" s="39"/>
      <c r="AZ514" s="39"/>
      <c r="BA514" s="39"/>
      <c r="BB514" s="39"/>
      <c r="BC514" s="39"/>
      <c r="BD514" s="39"/>
      <c r="BE514" s="39"/>
      <c r="BF514" s="39"/>
      <c r="BG514" s="39"/>
      <c r="BH514" s="39"/>
      <c r="BI514" s="39"/>
      <c r="BJ514" s="39"/>
      <c r="BK514" s="39"/>
      <c r="BL514" s="39"/>
      <c r="BM514" s="39"/>
      <c r="BN514" s="39"/>
      <c r="BO514" s="39"/>
      <c r="BP514" s="39"/>
    </row>
    <row r="515" spans="1:68" x14ac:dyDescent="0.25">
      <c r="A515" s="28" t="str">
        <f t="shared" si="39"/>
        <v/>
      </c>
      <c r="B515" s="91"/>
      <c r="C515" s="92"/>
      <c r="D515" s="93"/>
      <c r="E515" s="92"/>
      <c r="F515" s="113"/>
      <c r="G515" s="121"/>
      <c r="H515" s="126"/>
      <c r="I515" s="129"/>
      <c r="J515" s="94"/>
      <c r="K515" s="95"/>
      <c r="L515" s="17" t="str">
        <f>IF(T515="X","",IF(J515="","",IF(V515=1,"",J515)))</f>
        <v/>
      </c>
      <c r="M515" s="17" t="str">
        <f>IF(T515="X","",IF(K515="","",IF(V515=1,"",K515)))</f>
        <v/>
      </c>
      <c r="N515" s="18" t="str">
        <f>IF(V515=1,"",IF(J515="","",IF(K515="","",K515-J515)))</f>
        <v/>
      </c>
      <c r="O515" s="31" t="str">
        <f t="shared" si="35"/>
        <v/>
      </c>
      <c r="P515" s="102"/>
      <c r="Q515" s="24" t="str">
        <f>IF(P515="","",IF(T515="X","",P515))</f>
        <v/>
      </c>
      <c r="R515" s="18" t="str">
        <f>IF(P515="","",VLOOKUP(P515,Données!$A$2:$B$16,2,FALSE))</f>
        <v/>
      </c>
      <c r="S515" s="24" t="str">
        <f ca="1">IF(T515="X","",IF(V515=1,"",IF(J515&gt;TODAY(),1,"")))</f>
        <v/>
      </c>
      <c r="T515" s="105"/>
      <c r="U515" s="18" t="str">
        <f ca="1">IF(T515="X","",IF(J515="","",IF(V515=1,"",IF(TODAY()&gt;=J515,1,""))))</f>
        <v/>
      </c>
      <c r="V515" s="31" t="str">
        <f t="shared" si="36"/>
        <v/>
      </c>
      <c r="W515" s="34" t="str">
        <f>IF(P515="","",VLOOKUP(P515,Données!$A$2:$C$16,3,FALSE))</f>
        <v/>
      </c>
      <c r="X515" s="19" t="str">
        <f>IF(N515="","",IF(P515="","",IF(W515="","",W515*N515)))</f>
        <v/>
      </c>
      <c r="Y515" s="108"/>
      <c r="Z515" s="62" t="str">
        <f t="shared" si="37"/>
        <v/>
      </c>
      <c r="AA515" s="26" t="str">
        <f t="shared" si="38"/>
        <v/>
      </c>
      <c r="AB515" s="105"/>
      <c r="AC515" s="111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9"/>
      <c r="AU515" s="39"/>
      <c r="AV515" s="39"/>
      <c r="AW515" s="39"/>
      <c r="AX515" s="39"/>
      <c r="AY515" s="39"/>
      <c r="AZ515" s="39"/>
      <c r="BA515" s="39"/>
      <c r="BB515" s="39"/>
      <c r="BC515" s="39"/>
      <c r="BD515" s="39"/>
      <c r="BE515" s="39"/>
      <c r="BF515" s="39"/>
      <c r="BG515" s="39"/>
      <c r="BH515" s="39"/>
      <c r="BI515" s="39"/>
      <c r="BJ515" s="39"/>
      <c r="BK515" s="39"/>
      <c r="BL515" s="39"/>
      <c r="BM515" s="39"/>
      <c r="BN515" s="39"/>
      <c r="BO515" s="39"/>
      <c r="BP515" s="39"/>
    </row>
    <row r="516" spans="1:68" x14ac:dyDescent="0.25">
      <c r="A516" s="28" t="str">
        <f t="shared" si="39"/>
        <v/>
      </c>
      <c r="B516" s="91"/>
      <c r="C516" s="92"/>
      <c r="D516" s="93"/>
      <c r="E516" s="92"/>
      <c r="F516" s="113"/>
      <c r="G516" s="121"/>
      <c r="H516" s="126"/>
      <c r="I516" s="129"/>
      <c r="J516" s="94"/>
      <c r="K516" s="95"/>
      <c r="L516" s="17" t="str">
        <f>IF(T516="X","",IF(J516="","",IF(V516=1,"",J516)))</f>
        <v/>
      </c>
      <c r="M516" s="17" t="str">
        <f>IF(T516="X","",IF(K516="","",IF(V516=1,"",K516)))</f>
        <v/>
      </c>
      <c r="N516" s="18" t="str">
        <f>IF(V516=1,"",IF(J516="","",IF(K516="","",K516-J516)))</f>
        <v/>
      </c>
      <c r="O516" s="31" t="str">
        <f t="shared" ref="O516:O579" si="40">IF(J516="","",IF(K516="","",K516-J516))</f>
        <v/>
      </c>
      <c r="P516" s="102"/>
      <c r="Q516" s="24" t="str">
        <f>IF(P516="","",IF(T516="X","",P516))</f>
        <v/>
      </c>
      <c r="R516" s="18" t="str">
        <f>IF(P516="","",VLOOKUP(P516,Données!$A$2:$B$16,2,FALSE))</f>
        <v/>
      </c>
      <c r="S516" s="24" t="str">
        <f ca="1">IF(T516="X","",IF(V516=1,"",IF(J516&gt;TODAY(),1,"")))</f>
        <v/>
      </c>
      <c r="T516" s="105"/>
      <c r="U516" s="18" t="str">
        <f ca="1">IF(T516="X","",IF(J516="","",IF(V516=1,"",IF(TODAY()&gt;=J516,1,""))))</f>
        <v/>
      </c>
      <c r="V516" s="31" t="str">
        <f t="shared" ref="V516:V579" si="41">IF(T516="X","",IF(AC516="","",IF(AC516&gt;0,1)))</f>
        <v/>
      </c>
      <c r="W516" s="34" t="str">
        <f>IF(P516="","",VLOOKUP(P516,Données!$A$2:$C$16,3,FALSE))</f>
        <v/>
      </c>
      <c r="X516" s="19" t="str">
        <f>IF(N516="","",IF(P516="","",IF(W516="","",W516*N516)))</f>
        <v/>
      </c>
      <c r="Y516" s="108"/>
      <c r="Z516" s="62" t="str">
        <f t="shared" ref="Z516:Z579" si="42">IF(X516="","",X516-Y516)</f>
        <v/>
      </c>
      <c r="AA516" s="26" t="str">
        <f t="shared" ref="AA516:AA579" si="43">IF(AB516="","","P")</f>
        <v/>
      </c>
      <c r="AB516" s="105"/>
      <c r="AC516" s="111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9"/>
      <c r="AU516" s="39"/>
      <c r="AV516" s="39"/>
      <c r="AW516" s="39"/>
      <c r="AX516" s="39"/>
      <c r="AY516" s="39"/>
      <c r="AZ516" s="39"/>
      <c r="BA516" s="39"/>
      <c r="BB516" s="39"/>
      <c r="BC516" s="39"/>
      <c r="BD516" s="39"/>
      <c r="BE516" s="39"/>
      <c r="BF516" s="39"/>
      <c r="BG516" s="39"/>
      <c r="BH516" s="39"/>
      <c r="BI516" s="39"/>
      <c r="BJ516" s="39"/>
      <c r="BK516" s="39"/>
      <c r="BL516" s="39"/>
      <c r="BM516" s="39"/>
      <c r="BN516" s="39"/>
      <c r="BO516" s="39"/>
      <c r="BP516" s="39"/>
    </row>
    <row r="517" spans="1:68" x14ac:dyDescent="0.25">
      <c r="A517" s="28" t="str">
        <f t="shared" ref="A517:A580" si="44">IF(B517="","",A516+1)</f>
        <v/>
      </c>
      <c r="B517" s="91"/>
      <c r="C517" s="92"/>
      <c r="D517" s="93"/>
      <c r="E517" s="92"/>
      <c r="F517" s="113"/>
      <c r="G517" s="121"/>
      <c r="H517" s="126"/>
      <c r="I517" s="129"/>
      <c r="J517" s="94"/>
      <c r="K517" s="95"/>
      <c r="L517" s="17" t="str">
        <f>IF(T517="X","",IF(J517="","",IF(V517=1,"",J517)))</f>
        <v/>
      </c>
      <c r="M517" s="17" t="str">
        <f>IF(T517="X","",IF(K517="","",IF(V517=1,"",K517)))</f>
        <v/>
      </c>
      <c r="N517" s="18" t="str">
        <f>IF(V517=1,"",IF(J517="","",IF(K517="","",K517-J517)))</f>
        <v/>
      </c>
      <c r="O517" s="31" t="str">
        <f t="shared" si="40"/>
        <v/>
      </c>
      <c r="P517" s="102"/>
      <c r="Q517" s="24" t="str">
        <f>IF(P517="","",IF(T517="X","",P517))</f>
        <v/>
      </c>
      <c r="R517" s="18" t="str">
        <f>IF(P517="","",VLOOKUP(P517,Données!$A$2:$B$16,2,FALSE))</f>
        <v/>
      </c>
      <c r="S517" s="24" t="str">
        <f ca="1">IF(T517="X","",IF(V517=1,"",IF(J517&gt;TODAY(),1,"")))</f>
        <v/>
      </c>
      <c r="T517" s="105"/>
      <c r="U517" s="18" t="str">
        <f ca="1">IF(T517="X","",IF(J517="","",IF(V517=1,"",IF(TODAY()&gt;=J517,1,""))))</f>
        <v/>
      </c>
      <c r="V517" s="31" t="str">
        <f t="shared" si="41"/>
        <v/>
      </c>
      <c r="W517" s="34" t="str">
        <f>IF(P517="","",VLOOKUP(P517,Données!$A$2:$C$16,3,FALSE))</f>
        <v/>
      </c>
      <c r="X517" s="19" t="str">
        <f>IF(N517="","",IF(P517="","",IF(W517="","",W517*N517)))</f>
        <v/>
      </c>
      <c r="Y517" s="108"/>
      <c r="Z517" s="62" t="str">
        <f t="shared" si="42"/>
        <v/>
      </c>
      <c r="AA517" s="26" t="str">
        <f t="shared" si="43"/>
        <v/>
      </c>
      <c r="AB517" s="105"/>
      <c r="AC517" s="111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9"/>
      <c r="AU517" s="39"/>
      <c r="AV517" s="39"/>
      <c r="AW517" s="39"/>
      <c r="AX517" s="39"/>
      <c r="AY517" s="39"/>
      <c r="AZ517" s="39"/>
      <c r="BA517" s="39"/>
      <c r="BB517" s="39"/>
      <c r="BC517" s="39"/>
      <c r="BD517" s="39"/>
      <c r="BE517" s="39"/>
      <c r="BF517" s="39"/>
      <c r="BG517" s="39"/>
      <c r="BH517" s="39"/>
      <c r="BI517" s="39"/>
      <c r="BJ517" s="39"/>
      <c r="BK517" s="39"/>
      <c r="BL517" s="39"/>
      <c r="BM517" s="39"/>
      <c r="BN517" s="39"/>
      <c r="BO517" s="39"/>
      <c r="BP517" s="39"/>
    </row>
    <row r="518" spans="1:68" x14ac:dyDescent="0.25">
      <c r="A518" s="28" t="str">
        <f t="shared" si="44"/>
        <v/>
      </c>
      <c r="B518" s="91"/>
      <c r="C518" s="92"/>
      <c r="D518" s="93"/>
      <c r="E518" s="92"/>
      <c r="F518" s="113"/>
      <c r="G518" s="121"/>
      <c r="H518" s="126"/>
      <c r="I518" s="129"/>
      <c r="J518" s="94"/>
      <c r="K518" s="95"/>
      <c r="L518" s="17" t="str">
        <f>IF(T518="X","",IF(J518="","",IF(V518=1,"",J518)))</f>
        <v/>
      </c>
      <c r="M518" s="17" t="str">
        <f>IF(T518="X","",IF(K518="","",IF(V518=1,"",K518)))</f>
        <v/>
      </c>
      <c r="N518" s="18" t="str">
        <f>IF(V518=1,"",IF(J518="","",IF(K518="","",K518-J518)))</f>
        <v/>
      </c>
      <c r="O518" s="31" t="str">
        <f t="shared" si="40"/>
        <v/>
      </c>
      <c r="P518" s="102"/>
      <c r="Q518" s="24" t="str">
        <f>IF(P518="","",IF(T518="X","",P518))</f>
        <v/>
      </c>
      <c r="R518" s="18" t="str">
        <f>IF(P518="","",VLOOKUP(P518,Données!$A$2:$B$16,2,FALSE))</f>
        <v/>
      </c>
      <c r="S518" s="24" t="str">
        <f ca="1">IF(T518="X","",IF(V518=1,"",IF(J518&gt;TODAY(),1,"")))</f>
        <v/>
      </c>
      <c r="T518" s="105"/>
      <c r="U518" s="18" t="str">
        <f ca="1">IF(T518="X","",IF(J518="","",IF(V518=1,"",IF(TODAY()&gt;=J518,1,""))))</f>
        <v/>
      </c>
      <c r="V518" s="31" t="str">
        <f t="shared" si="41"/>
        <v/>
      </c>
      <c r="W518" s="34" t="str">
        <f>IF(P518="","",VLOOKUP(P518,Données!$A$2:$C$16,3,FALSE))</f>
        <v/>
      </c>
      <c r="X518" s="19" t="str">
        <f>IF(N518="","",IF(P518="","",IF(W518="","",W518*N518)))</f>
        <v/>
      </c>
      <c r="Y518" s="108"/>
      <c r="Z518" s="62" t="str">
        <f t="shared" si="42"/>
        <v/>
      </c>
      <c r="AA518" s="26" t="str">
        <f t="shared" si="43"/>
        <v/>
      </c>
      <c r="AB518" s="105"/>
      <c r="AC518" s="111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9"/>
      <c r="AU518" s="39"/>
      <c r="AV518" s="39"/>
      <c r="AW518" s="39"/>
      <c r="AX518" s="39"/>
      <c r="AY518" s="39"/>
      <c r="AZ518" s="39"/>
      <c r="BA518" s="39"/>
      <c r="BB518" s="39"/>
      <c r="BC518" s="39"/>
      <c r="BD518" s="39"/>
      <c r="BE518" s="39"/>
      <c r="BF518" s="39"/>
      <c r="BG518" s="39"/>
      <c r="BH518" s="39"/>
      <c r="BI518" s="39"/>
      <c r="BJ518" s="39"/>
      <c r="BK518" s="39"/>
      <c r="BL518" s="39"/>
      <c r="BM518" s="39"/>
      <c r="BN518" s="39"/>
      <c r="BO518" s="39"/>
      <c r="BP518" s="39"/>
    </row>
    <row r="519" spans="1:68" x14ac:dyDescent="0.25">
      <c r="A519" s="28" t="str">
        <f t="shared" si="44"/>
        <v/>
      </c>
      <c r="B519" s="91"/>
      <c r="C519" s="92"/>
      <c r="D519" s="93"/>
      <c r="E519" s="92"/>
      <c r="F519" s="113"/>
      <c r="G519" s="121"/>
      <c r="H519" s="126"/>
      <c r="I519" s="129"/>
      <c r="J519" s="94"/>
      <c r="K519" s="95"/>
      <c r="L519" s="17" t="str">
        <f>IF(T519="X","",IF(J519="","",IF(V519=1,"",J519)))</f>
        <v/>
      </c>
      <c r="M519" s="17" t="str">
        <f>IF(T519="X","",IF(K519="","",IF(V519=1,"",K519)))</f>
        <v/>
      </c>
      <c r="N519" s="18" t="str">
        <f>IF(V519=1,"",IF(J519="","",IF(K519="","",K519-J519)))</f>
        <v/>
      </c>
      <c r="O519" s="31" t="str">
        <f t="shared" si="40"/>
        <v/>
      </c>
      <c r="P519" s="102"/>
      <c r="Q519" s="24" t="str">
        <f>IF(P519="","",IF(T519="X","",P519))</f>
        <v/>
      </c>
      <c r="R519" s="18" t="str">
        <f>IF(P519="","",VLOOKUP(P519,Données!$A$2:$B$16,2,FALSE))</f>
        <v/>
      </c>
      <c r="S519" s="24" t="str">
        <f ca="1">IF(T519="X","",IF(V519=1,"",IF(J519&gt;TODAY(),1,"")))</f>
        <v/>
      </c>
      <c r="T519" s="105"/>
      <c r="U519" s="18" t="str">
        <f ca="1">IF(T519="X","",IF(J519="","",IF(V519=1,"",IF(TODAY()&gt;=J519,1,""))))</f>
        <v/>
      </c>
      <c r="V519" s="31" t="str">
        <f t="shared" si="41"/>
        <v/>
      </c>
      <c r="W519" s="34" t="str">
        <f>IF(P519="","",VLOOKUP(P519,Données!$A$2:$C$16,3,FALSE))</f>
        <v/>
      </c>
      <c r="X519" s="19" t="str">
        <f>IF(N519="","",IF(P519="","",IF(W519="","",W519*N519)))</f>
        <v/>
      </c>
      <c r="Y519" s="108"/>
      <c r="Z519" s="62" t="str">
        <f t="shared" si="42"/>
        <v/>
      </c>
      <c r="AA519" s="26" t="str">
        <f t="shared" si="43"/>
        <v/>
      </c>
      <c r="AB519" s="105"/>
      <c r="AC519" s="111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9"/>
      <c r="AU519" s="39"/>
      <c r="AV519" s="39"/>
      <c r="AW519" s="39"/>
      <c r="AX519" s="39"/>
      <c r="AY519" s="39"/>
      <c r="AZ519" s="39"/>
      <c r="BA519" s="39"/>
      <c r="BB519" s="39"/>
      <c r="BC519" s="39"/>
      <c r="BD519" s="39"/>
      <c r="BE519" s="39"/>
      <c r="BF519" s="39"/>
      <c r="BG519" s="39"/>
      <c r="BH519" s="39"/>
      <c r="BI519" s="39"/>
      <c r="BJ519" s="39"/>
      <c r="BK519" s="39"/>
      <c r="BL519" s="39"/>
      <c r="BM519" s="39"/>
      <c r="BN519" s="39"/>
      <c r="BO519" s="39"/>
      <c r="BP519" s="39"/>
    </row>
    <row r="520" spans="1:68" x14ac:dyDescent="0.25">
      <c r="A520" s="28" t="str">
        <f t="shared" si="44"/>
        <v/>
      </c>
      <c r="B520" s="91"/>
      <c r="C520" s="92"/>
      <c r="D520" s="93"/>
      <c r="E520" s="92"/>
      <c r="F520" s="113"/>
      <c r="G520" s="121"/>
      <c r="H520" s="126"/>
      <c r="I520" s="129"/>
      <c r="J520" s="94"/>
      <c r="K520" s="95"/>
      <c r="L520" s="17" t="str">
        <f>IF(T520="X","",IF(J520="","",IF(V520=1,"",J520)))</f>
        <v/>
      </c>
      <c r="M520" s="17" t="str">
        <f>IF(T520="X","",IF(K520="","",IF(V520=1,"",K520)))</f>
        <v/>
      </c>
      <c r="N520" s="18" t="str">
        <f>IF(V520=1,"",IF(J520="","",IF(K520="","",K520-J520)))</f>
        <v/>
      </c>
      <c r="O520" s="31" t="str">
        <f t="shared" si="40"/>
        <v/>
      </c>
      <c r="P520" s="102"/>
      <c r="Q520" s="24" t="str">
        <f>IF(P520="","",IF(T520="X","",P520))</f>
        <v/>
      </c>
      <c r="R520" s="18" t="str">
        <f>IF(P520="","",VLOOKUP(P520,Données!$A$2:$B$16,2,FALSE))</f>
        <v/>
      </c>
      <c r="S520" s="24" t="str">
        <f ca="1">IF(T520="X","",IF(V520=1,"",IF(J520&gt;TODAY(),1,"")))</f>
        <v/>
      </c>
      <c r="T520" s="105"/>
      <c r="U520" s="18" t="str">
        <f ca="1">IF(T520="X","",IF(J520="","",IF(V520=1,"",IF(TODAY()&gt;=J520,1,""))))</f>
        <v/>
      </c>
      <c r="V520" s="31" t="str">
        <f t="shared" si="41"/>
        <v/>
      </c>
      <c r="W520" s="34" t="str">
        <f>IF(P520="","",VLOOKUP(P520,Données!$A$2:$C$16,3,FALSE))</f>
        <v/>
      </c>
      <c r="X520" s="19" t="str">
        <f>IF(N520="","",IF(P520="","",IF(W520="","",W520*N520)))</f>
        <v/>
      </c>
      <c r="Y520" s="108"/>
      <c r="Z520" s="62" t="str">
        <f t="shared" si="42"/>
        <v/>
      </c>
      <c r="AA520" s="26" t="str">
        <f t="shared" si="43"/>
        <v/>
      </c>
      <c r="AB520" s="105"/>
      <c r="AC520" s="111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9"/>
      <c r="BC520" s="39"/>
      <c r="BD520" s="39"/>
      <c r="BE520" s="39"/>
      <c r="BF520" s="39"/>
      <c r="BG520" s="39"/>
      <c r="BH520" s="39"/>
      <c r="BI520" s="39"/>
      <c r="BJ520" s="39"/>
      <c r="BK520" s="39"/>
      <c r="BL520" s="39"/>
      <c r="BM520" s="39"/>
      <c r="BN520" s="39"/>
      <c r="BO520" s="39"/>
      <c r="BP520" s="39"/>
    </row>
    <row r="521" spans="1:68" x14ac:dyDescent="0.25">
      <c r="A521" s="28" t="str">
        <f t="shared" si="44"/>
        <v/>
      </c>
      <c r="B521" s="91"/>
      <c r="C521" s="92"/>
      <c r="D521" s="93"/>
      <c r="E521" s="92"/>
      <c r="F521" s="113"/>
      <c r="G521" s="121"/>
      <c r="H521" s="126"/>
      <c r="I521" s="129"/>
      <c r="J521" s="94"/>
      <c r="K521" s="95"/>
      <c r="L521" s="17" t="str">
        <f>IF(T521="X","",IF(J521="","",IF(V521=1,"",J521)))</f>
        <v/>
      </c>
      <c r="M521" s="17" t="str">
        <f>IF(T521="X","",IF(K521="","",IF(V521=1,"",K521)))</f>
        <v/>
      </c>
      <c r="N521" s="18" t="str">
        <f>IF(V521=1,"",IF(J521="","",IF(K521="","",K521-J521)))</f>
        <v/>
      </c>
      <c r="O521" s="31" t="str">
        <f t="shared" si="40"/>
        <v/>
      </c>
      <c r="P521" s="102"/>
      <c r="Q521" s="24" t="str">
        <f>IF(P521="","",IF(T521="X","",P521))</f>
        <v/>
      </c>
      <c r="R521" s="18" t="str">
        <f>IF(P521="","",VLOOKUP(P521,Données!$A$2:$B$16,2,FALSE))</f>
        <v/>
      </c>
      <c r="S521" s="24" t="str">
        <f ca="1">IF(T521="X","",IF(V521=1,"",IF(J521&gt;TODAY(),1,"")))</f>
        <v/>
      </c>
      <c r="T521" s="105"/>
      <c r="U521" s="18" t="str">
        <f ca="1">IF(T521="X","",IF(J521="","",IF(V521=1,"",IF(TODAY()&gt;=J521,1,""))))</f>
        <v/>
      </c>
      <c r="V521" s="31" t="str">
        <f t="shared" si="41"/>
        <v/>
      </c>
      <c r="W521" s="34" t="str">
        <f>IF(P521="","",VLOOKUP(P521,Données!$A$2:$C$16,3,FALSE))</f>
        <v/>
      </c>
      <c r="X521" s="19" t="str">
        <f>IF(N521="","",IF(P521="","",IF(W521="","",W521*N521)))</f>
        <v/>
      </c>
      <c r="Y521" s="108"/>
      <c r="Z521" s="62" t="str">
        <f t="shared" si="42"/>
        <v/>
      </c>
      <c r="AA521" s="26" t="str">
        <f t="shared" si="43"/>
        <v/>
      </c>
      <c r="AB521" s="105"/>
      <c r="AC521" s="111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9"/>
      <c r="BJ521" s="39"/>
      <c r="BK521" s="39"/>
      <c r="BL521" s="39"/>
      <c r="BM521" s="39"/>
      <c r="BN521" s="39"/>
      <c r="BO521" s="39"/>
      <c r="BP521" s="39"/>
    </row>
    <row r="522" spans="1:68" x14ac:dyDescent="0.25">
      <c r="A522" s="28" t="str">
        <f t="shared" si="44"/>
        <v/>
      </c>
      <c r="B522" s="91"/>
      <c r="C522" s="92"/>
      <c r="D522" s="93"/>
      <c r="E522" s="92"/>
      <c r="F522" s="113"/>
      <c r="G522" s="121"/>
      <c r="H522" s="126"/>
      <c r="I522" s="129"/>
      <c r="J522" s="94"/>
      <c r="K522" s="95"/>
      <c r="L522" s="17" t="str">
        <f>IF(T522="X","",IF(J522="","",IF(V522=1,"",J522)))</f>
        <v/>
      </c>
      <c r="M522" s="17" t="str">
        <f>IF(T522="X","",IF(K522="","",IF(V522=1,"",K522)))</f>
        <v/>
      </c>
      <c r="N522" s="18" t="str">
        <f>IF(V522=1,"",IF(J522="","",IF(K522="","",K522-J522)))</f>
        <v/>
      </c>
      <c r="O522" s="31" t="str">
        <f t="shared" si="40"/>
        <v/>
      </c>
      <c r="P522" s="102"/>
      <c r="Q522" s="24" t="str">
        <f>IF(P522="","",IF(T522="X","",P522))</f>
        <v/>
      </c>
      <c r="R522" s="18" t="str">
        <f>IF(P522="","",VLOOKUP(P522,Données!$A$2:$B$16,2,FALSE))</f>
        <v/>
      </c>
      <c r="S522" s="24" t="str">
        <f ca="1">IF(T522="X","",IF(V522=1,"",IF(J522&gt;TODAY(),1,"")))</f>
        <v/>
      </c>
      <c r="T522" s="105"/>
      <c r="U522" s="18" t="str">
        <f ca="1">IF(T522="X","",IF(J522="","",IF(V522=1,"",IF(TODAY()&gt;=J522,1,""))))</f>
        <v/>
      </c>
      <c r="V522" s="31" t="str">
        <f t="shared" si="41"/>
        <v/>
      </c>
      <c r="W522" s="34" t="str">
        <f>IF(P522="","",VLOOKUP(P522,Données!$A$2:$C$16,3,FALSE))</f>
        <v/>
      </c>
      <c r="X522" s="19" t="str">
        <f>IF(N522="","",IF(P522="","",IF(W522="","",W522*N522)))</f>
        <v/>
      </c>
      <c r="Y522" s="108"/>
      <c r="Z522" s="62" t="str">
        <f t="shared" si="42"/>
        <v/>
      </c>
      <c r="AA522" s="26" t="str">
        <f t="shared" si="43"/>
        <v/>
      </c>
      <c r="AB522" s="105"/>
      <c r="AC522" s="111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9"/>
      <c r="AU522" s="39"/>
      <c r="AV522" s="39"/>
      <c r="AW522" s="39"/>
      <c r="AX522" s="39"/>
      <c r="AY522" s="39"/>
      <c r="AZ522" s="39"/>
      <c r="BA522" s="39"/>
      <c r="BB522" s="39"/>
      <c r="BC522" s="39"/>
      <c r="BD522" s="39"/>
      <c r="BE522" s="39"/>
      <c r="BF522" s="39"/>
      <c r="BG522" s="39"/>
      <c r="BH522" s="39"/>
      <c r="BI522" s="39"/>
      <c r="BJ522" s="39"/>
      <c r="BK522" s="39"/>
      <c r="BL522" s="39"/>
      <c r="BM522" s="39"/>
      <c r="BN522" s="39"/>
      <c r="BO522" s="39"/>
      <c r="BP522" s="39"/>
    </row>
    <row r="523" spans="1:68" x14ac:dyDescent="0.25">
      <c r="A523" s="28" t="str">
        <f t="shared" si="44"/>
        <v/>
      </c>
      <c r="B523" s="91"/>
      <c r="C523" s="92"/>
      <c r="D523" s="93"/>
      <c r="E523" s="92"/>
      <c r="F523" s="113"/>
      <c r="G523" s="121"/>
      <c r="H523" s="126"/>
      <c r="I523" s="129"/>
      <c r="J523" s="94"/>
      <c r="K523" s="95"/>
      <c r="L523" s="17" t="str">
        <f>IF(T523="X","",IF(J523="","",IF(V523=1,"",J523)))</f>
        <v/>
      </c>
      <c r="M523" s="17" t="str">
        <f>IF(T523="X","",IF(K523="","",IF(V523=1,"",K523)))</f>
        <v/>
      </c>
      <c r="N523" s="18" t="str">
        <f>IF(V523=1,"",IF(J523="","",IF(K523="","",K523-J523)))</f>
        <v/>
      </c>
      <c r="O523" s="31" t="str">
        <f t="shared" si="40"/>
        <v/>
      </c>
      <c r="P523" s="102"/>
      <c r="Q523" s="24" t="str">
        <f>IF(P523="","",IF(T523="X","",P523))</f>
        <v/>
      </c>
      <c r="R523" s="18" t="str">
        <f>IF(P523="","",VLOOKUP(P523,Données!$A$2:$B$16,2,FALSE))</f>
        <v/>
      </c>
      <c r="S523" s="24" t="str">
        <f ca="1">IF(T523="X","",IF(V523=1,"",IF(J523&gt;TODAY(),1,"")))</f>
        <v/>
      </c>
      <c r="T523" s="105"/>
      <c r="U523" s="18" t="str">
        <f ca="1">IF(T523="X","",IF(J523="","",IF(V523=1,"",IF(TODAY()&gt;=J523,1,""))))</f>
        <v/>
      </c>
      <c r="V523" s="31" t="str">
        <f t="shared" si="41"/>
        <v/>
      </c>
      <c r="W523" s="34" t="str">
        <f>IF(P523="","",VLOOKUP(P523,Données!$A$2:$C$16,3,FALSE))</f>
        <v/>
      </c>
      <c r="X523" s="19" t="str">
        <f>IF(N523="","",IF(P523="","",IF(W523="","",W523*N523)))</f>
        <v/>
      </c>
      <c r="Y523" s="108"/>
      <c r="Z523" s="62" t="str">
        <f t="shared" si="42"/>
        <v/>
      </c>
      <c r="AA523" s="26" t="str">
        <f t="shared" si="43"/>
        <v/>
      </c>
      <c r="AB523" s="105"/>
      <c r="AC523" s="111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9"/>
      <c r="AU523" s="39"/>
      <c r="AV523" s="39"/>
      <c r="AW523" s="39"/>
      <c r="AX523" s="39"/>
      <c r="AY523" s="39"/>
      <c r="AZ523" s="39"/>
      <c r="BA523" s="39"/>
      <c r="BB523" s="39"/>
      <c r="BC523" s="39"/>
      <c r="BD523" s="39"/>
      <c r="BE523" s="39"/>
      <c r="BF523" s="39"/>
      <c r="BG523" s="39"/>
      <c r="BH523" s="39"/>
      <c r="BI523" s="39"/>
      <c r="BJ523" s="39"/>
      <c r="BK523" s="39"/>
      <c r="BL523" s="39"/>
      <c r="BM523" s="39"/>
      <c r="BN523" s="39"/>
      <c r="BO523" s="39"/>
      <c r="BP523" s="39"/>
    </row>
    <row r="524" spans="1:68" x14ac:dyDescent="0.25">
      <c r="A524" s="28" t="str">
        <f t="shared" si="44"/>
        <v/>
      </c>
      <c r="B524" s="91"/>
      <c r="C524" s="92"/>
      <c r="D524" s="93"/>
      <c r="E524" s="92"/>
      <c r="F524" s="113"/>
      <c r="G524" s="121"/>
      <c r="H524" s="126"/>
      <c r="I524" s="129"/>
      <c r="J524" s="94"/>
      <c r="K524" s="95"/>
      <c r="L524" s="17" t="str">
        <f>IF(T524="X","",IF(J524="","",IF(V524=1,"",J524)))</f>
        <v/>
      </c>
      <c r="M524" s="17" t="str">
        <f>IF(T524="X","",IF(K524="","",IF(V524=1,"",K524)))</f>
        <v/>
      </c>
      <c r="N524" s="18" t="str">
        <f>IF(V524=1,"",IF(J524="","",IF(K524="","",K524-J524)))</f>
        <v/>
      </c>
      <c r="O524" s="31" t="str">
        <f t="shared" si="40"/>
        <v/>
      </c>
      <c r="P524" s="102"/>
      <c r="Q524" s="24" t="str">
        <f>IF(P524="","",IF(T524="X","",P524))</f>
        <v/>
      </c>
      <c r="R524" s="18" t="str">
        <f>IF(P524="","",VLOOKUP(P524,Données!$A$2:$B$16,2,FALSE))</f>
        <v/>
      </c>
      <c r="S524" s="24" t="str">
        <f ca="1">IF(T524="X","",IF(V524=1,"",IF(J524&gt;TODAY(),1,"")))</f>
        <v/>
      </c>
      <c r="T524" s="105"/>
      <c r="U524" s="18" t="str">
        <f ca="1">IF(T524="X","",IF(J524="","",IF(V524=1,"",IF(TODAY()&gt;=J524,1,""))))</f>
        <v/>
      </c>
      <c r="V524" s="31" t="str">
        <f t="shared" si="41"/>
        <v/>
      </c>
      <c r="W524" s="34" t="str">
        <f>IF(P524="","",VLOOKUP(P524,Données!$A$2:$C$16,3,FALSE))</f>
        <v/>
      </c>
      <c r="X524" s="19" t="str">
        <f>IF(N524="","",IF(P524="","",IF(W524="","",W524*N524)))</f>
        <v/>
      </c>
      <c r="Y524" s="108"/>
      <c r="Z524" s="62" t="str">
        <f t="shared" si="42"/>
        <v/>
      </c>
      <c r="AA524" s="26" t="str">
        <f t="shared" si="43"/>
        <v/>
      </c>
      <c r="AB524" s="105"/>
      <c r="AC524" s="111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9"/>
      <c r="AU524" s="39"/>
      <c r="AV524" s="39"/>
      <c r="AW524" s="39"/>
      <c r="AX524" s="39"/>
      <c r="AY524" s="39"/>
      <c r="AZ524" s="39"/>
      <c r="BA524" s="39"/>
      <c r="BB524" s="39"/>
      <c r="BC524" s="39"/>
      <c r="BD524" s="39"/>
      <c r="BE524" s="39"/>
      <c r="BF524" s="39"/>
      <c r="BG524" s="39"/>
      <c r="BH524" s="39"/>
      <c r="BI524" s="39"/>
      <c r="BJ524" s="39"/>
      <c r="BK524" s="39"/>
      <c r="BL524" s="39"/>
      <c r="BM524" s="39"/>
      <c r="BN524" s="39"/>
      <c r="BO524" s="39"/>
      <c r="BP524" s="39"/>
    </row>
    <row r="525" spans="1:68" x14ac:dyDescent="0.25">
      <c r="A525" s="28" t="str">
        <f t="shared" si="44"/>
        <v/>
      </c>
      <c r="B525" s="91"/>
      <c r="C525" s="92"/>
      <c r="D525" s="93"/>
      <c r="E525" s="92"/>
      <c r="F525" s="113"/>
      <c r="G525" s="121"/>
      <c r="H525" s="126"/>
      <c r="I525" s="129"/>
      <c r="J525" s="94"/>
      <c r="K525" s="95"/>
      <c r="L525" s="17" t="str">
        <f>IF(T525="X","",IF(J525="","",IF(V525=1,"",J525)))</f>
        <v/>
      </c>
      <c r="M525" s="17" t="str">
        <f>IF(T525="X","",IF(K525="","",IF(V525=1,"",K525)))</f>
        <v/>
      </c>
      <c r="N525" s="18" t="str">
        <f>IF(V525=1,"",IF(J525="","",IF(K525="","",K525-J525)))</f>
        <v/>
      </c>
      <c r="O525" s="31" t="str">
        <f t="shared" si="40"/>
        <v/>
      </c>
      <c r="P525" s="102"/>
      <c r="Q525" s="24" t="str">
        <f>IF(P525="","",IF(T525="X","",P525))</f>
        <v/>
      </c>
      <c r="R525" s="18" t="str">
        <f>IF(P525="","",VLOOKUP(P525,Données!$A$2:$B$16,2,FALSE))</f>
        <v/>
      </c>
      <c r="S525" s="24" t="str">
        <f ca="1">IF(T525="X","",IF(V525=1,"",IF(J525&gt;TODAY(),1,"")))</f>
        <v/>
      </c>
      <c r="T525" s="105"/>
      <c r="U525" s="18" t="str">
        <f ca="1">IF(T525="X","",IF(J525="","",IF(V525=1,"",IF(TODAY()&gt;=J525,1,""))))</f>
        <v/>
      </c>
      <c r="V525" s="31" t="str">
        <f t="shared" si="41"/>
        <v/>
      </c>
      <c r="W525" s="34" t="str">
        <f>IF(P525="","",VLOOKUP(P525,Données!$A$2:$C$16,3,FALSE))</f>
        <v/>
      </c>
      <c r="X525" s="19" t="str">
        <f>IF(N525="","",IF(P525="","",IF(W525="","",W525*N525)))</f>
        <v/>
      </c>
      <c r="Y525" s="108"/>
      <c r="Z525" s="62" t="str">
        <f t="shared" si="42"/>
        <v/>
      </c>
      <c r="AA525" s="26" t="str">
        <f t="shared" si="43"/>
        <v/>
      </c>
      <c r="AB525" s="105"/>
      <c r="AC525" s="111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9"/>
      <c r="AU525" s="39"/>
      <c r="AV525" s="39"/>
      <c r="AW525" s="39"/>
      <c r="AX525" s="39"/>
      <c r="AY525" s="39"/>
      <c r="AZ525" s="39"/>
      <c r="BA525" s="39"/>
      <c r="BB525" s="39"/>
      <c r="BC525" s="39"/>
      <c r="BD525" s="39"/>
      <c r="BE525" s="39"/>
      <c r="BF525" s="39"/>
      <c r="BG525" s="39"/>
      <c r="BH525" s="39"/>
      <c r="BI525" s="39"/>
      <c r="BJ525" s="39"/>
      <c r="BK525" s="39"/>
      <c r="BL525" s="39"/>
      <c r="BM525" s="39"/>
      <c r="BN525" s="39"/>
      <c r="BO525" s="39"/>
      <c r="BP525" s="39"/>
    </row>
    <row r="526" spans="1:68" x14ac:dyDescent="0.25">
      <c r="A526" s="28" t="str">
        <f t="shared" si="44"/>
        <v/>
      </c>
      <c r="B526" s="91"/>
      <c r="C526" s="92"/>
      <c r="D526" s="93"/>
      <c r="E526" s="92"/>
      <c r="F526" s="113"/>
      <c r="G526" s="121"/>
      <c r="H526" s="126"/>
      <c r="I526" s="129"/>
      <c r="J526" s="94"/>
      <c r="K526" s="95"/>
      <c r="L526" s="17" t="str">
        <f>IF(T526="X","",IF(J526="","",IF(V526=1,"",J526)))</f>
        <v/>
      </c>
      <c r="M526" s="17" t="str">
        <f>IF(T526="X","",IF(K526="","",IF(V526=1,"",K526)))</f>
        <v/>
      </c>
      <c r="N526" s="18" t="str">
        <f>IF(V526=1,"",IF(J526="","",IF(K526="","",K526-J526)))</f>
        <v/>
      </c>
      <c r="O526" s="31" t="str">
        <f t="shared" si="40"/>
        <v/>
      </c>
      <c r="P526" s="102"/>
      <c r="Q526" s="24" t="str">
        <f>IF(P526="","",IF(T526="X","",P526))</f>
        <v/>
      </c>
      <c r="R526" s="18" t="str">
        <f>IF(P526="","",VLOOKUP(P526,Données!$A$2:$B$16,2,FALSE))</f>
        <v/>
      </c>
      <c r="S526" s="24" t="str">
        <f ca="1">IF(T526="X","",IF(V526=1,"",IF(J526&gt;TODAY(),1,"")))</f>
        <v/>
      </c>
      <c r="T526" s="105"/>
      <c r="U526" s="18" t="str">
        <f ca="1">IF(T526="X","",IF(J526="","",IF(V526=1,"",IF(TODAY()&gt;=J526,1,""))))</f>
        <v/>
      </c>
      <c r="V526" s="31" t="str">
        <f t="shared" si="41"/>
        <v/>
      </c>
      <c r="W526" s="34" t="str">
        <f>IF(P526="","",VLOOKUP(P526,Données!$A$2:$C$16,3,FALSE))</f>
        <v/>
      </c>
      <c r="X526" s="19" t="str">
        <f>IF(N526="","",IF(P526="","",IF(W526="","",W526*N526)))</f>
        <v/>
      </c>
      <c r="Y526" s="108"/>
      <c r="Z526" s="62" t="str">
        <f t="shared" si="42"/>
        <v/>
      </c>
      <c r="AA526" s="26" t="str">
        <f t="shared" si="43"/>
        <v/>
      </c>
      <c r="AB526" s="105"/>
      <c r="AC526" s="111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9"/>
      <c r="AU526" s="39"/>
      <c r="AV526" s="39"/>
      <c r="AW526" s="39"/>
      <c r="AX526" s="39"/>
      <c r="AY526" s="39"/>
      <c r="AZ526" s="39"/>
      <c r="BA526" s="39"/>
      <c r="BB526" s="39"/>
      <c r="BC526" s="39"/>
      <c r="BD526" s="39"/>
      <c r="BE526" s="39"/>
      <c r="BF526" s="39"/>
      <c r="BG526" s="39"/>
      <c r="BH526" s="39"/>
      <c r="BI526" s="39"/>
      <c r="BJ526" s="39"/>
      <c r="BK526" s="39"/>
      <c r="BL526" s="39"/>
      <c r="BM526" s="39"/>
      <c r="BN526" s="39"/>
      <c r="BO526" s="39"/>
      <c r="BP526" s="39"/>
    </row>
    <row r="527" spans="1:68" x14ac:dyDescent="0.25">
      <c r="A527" s="28" t="str">
        <f t="shared" si="44"/>
        <v/>
      </c>
      <c r="B527" s="91"/>
      <c r="C527" s="92"/>
      <c r="D527" s="93"/>
      <c r="E527" s="92"/>
      <c r="F527" s="113"/>
      <c r="G527" s="121"/>
      <c r="H527" s="126"/>
      <c r="I527" s="129"/>
      <c r="J527" s="94"/>
      <c r="K527" s="95"/>
      <c r="L527" s="17" t="str">
        <f>IF(T527="X","",IF(J527="","",IF(V527=1,"",J527)))</f>
        <v/>
      </c>
      <c r="M527" s="17" t="str">
        <f>IF(T527="X","",IF(K527="","",IF(V527=1,"",K527)))</f>
        <v/>
      </c>
      <c r="N527" s="18" t="str">
        <f>IF(V527=1,"",IF(J527="","",IF(K527="","",K527-J527)))</f>
        <v/>
      </c>
      <c r="O527" s="31" t="str">
        <f t="shared" si="40"/>
        <v/>
      </c>
      <c r="P527" s="102"/>
      <c r="Q527" s="24" t="str">
        <f>IF(P527="","",IF(T527="X","",P527))</f>
        <v/>
      </c>
      <c r="R527" s="18" t="str">
        <f>IF(P527="","",VLOOKUP(P527,Données!$A$2:$B$16,2,FALSE))</f>
        <v/>
      </c>
      <c r="S527" s="24" t="str">
        <f ca="1">IF(T527="X","",IF(V527=1,"",IF(J527&gt;TODAY(),1,"")))</f>
        <v/>
      </c>
      <c r="T527" s="105"/>
      <c r="U527" s="18" t="str">
        <f ca="1">IF(T527="X","",IF(J527="","",IF(V527=1,"",IF(TODAY()&gt;=J527,1,""))))</f>
        <v/>
      </c>
      <c r="V527" s="31" t="str">
        <f t="shared" si="41"/>
        <v/>
      </c>
      <c r="W527" s="34" t="str">
        <f>IF(P527="","",VLOOKUP(P527,Données!$A$2:$C$16,3,FALSE))</f>
        <v/>
      </c>
      <c r="X527" s="19" t="str">
        <f>IF(N527="","",IF(P527="","",IF(W527="","",W527*N527)))</f>
        <v/>
      </c>
      <c r="Y527" s="108"/>
      <c r="Z527" s="62" t="str">
        <f t="shared" si="42"/>
        <v/>
      </c>
      <c r="AA527" s="26" t="str">
        <f t="shared" si="43"/>
        <v/>
      </c>
      <c r="AB527" s="105"/>
      <c r="AC527" s="111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</row>
    <row r="528" spans="1:68" x14ac:dyDescent="0.25">
      <c r="A528" s="28" t="str">
        <f t="shared" si="44"/>
        <v/>
      </c>
      <c r="B528" s="91"/>
      <c r="C528" s="92"/>
      <c r="D528" s="93"/>
      <c r="E528" s="92"/>
      <c r="F528" s="113"/>
      <c r="G528" s="121"/>
      <c r="H528" s="126"/>
      <c r="I528" s="129"/>
      <c r="J528" s="94"/>
      <c r="K528" s="95"/>
      <c r="L528" s="17" t="str">
        <f>IF(T528="X","",IF(J528="","",IF(V528=1,"",J528)))</f>
        <v/>
      </c>
      <c r="M528" s="17" t="str">
        <f>IF(T528="X","",IF(K528="","",IF(V528=1,"",K528)))</f>
        <v/>
      </c>
      <c r="N528" s="18" t="str">
        <f>IF(V528=1,"",IF(J528="","",IF(K528="","",K528-J528)))</f>
        <v/>
      </c>
      <c r="O528" s="31" t="str">
        <f t="shared" si="40"/>
        <v/>
      </c>
      <c r="P528" s="102"/>
      <c r="Q528" s="24" t="str">
        <f>IF(P528="","",IF(T528="X","",P528))</f>
        <v/>
      </c>
      <c r="R528" s="18" t="str">
        <f>IF(P528="","",VLOOKUP(P528,Données!$A$2:$B$16,2,FALSE))</f>
        <v/>
      </c>
      <c r="S528" s="24" t="str">
        <f ca="1">IF(T528="X","",IF(V528=1,"",IF(J528&gt;TODAY(),1,"")))</f>
        <v/>
      </c>
      <c r="T528" s="105"/>
      <c r="U528" s="18" t="str">
        <f ca="1">IF(T528="X","",IF(J528="","",IF(V528=1,"",IF(TODAY()&gt;=J528,1,""))))</f>
        <v/>
      </c>
      <c r="V528" s="31" t="str">
        <f t="shared" si="41"/>
        <v/>
      </c>
      <c r="W528" s="34" t="str">
        <f>IF(P528="","",VLOOKUP(P528,Données!$A$2:$C$16,3,FALSE))</f>
        <v/>
      </c>
      <c r="X528" s="19" t="str">
        <f>IF(N528="","",IF(P528="","",IF(W528="","",W528*N528)))</f>
        <v/>
      </c>
      <c r="Y528" s="108"/>
      <c r="Z528" s="62" t="str">
        <f t="shared" si="42"/>
        <v/>
      </c>
      <c r="AA528" s="26" t="str">
        <f t="shared" si="43"/>
        <v/>
      </c>
      <c r="AB528" s="105"/>
      <c r="AC528" s="111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9"/>
      <c r="BJ528" s="39"/>
      <c r="BK528" s="39"/>
      <c r="BL528" s="39"/>
      <c r="BM528" s="39"/>
      <c r="BN528" s="39"/>
      <c r="BO528" s="39"/>
      <c r="BP528" s="39"/>
    </row>
    <row r="529" spans="1:68" x14ac:dyDescent="0.25">
      <c r="A529" s="28" t="str">
        <f t="shared" si="44"/>
        <v/>
      </c>
      <c r="B529" s="91"/>
      <c r="C529" s="92"/>
      <c r="D529" s="93"/>
      <c r="E529" s="92"/>
      <c r="F529" s="113"/>
      <c r="G529" s="121"/>
      <c r="H529" s="126"/>
      <c r="I529" s="129"/>
      <c r="J529" s="94"/>
      <c r="K529" s="95"/>
      <c r="L529" s="17" t="str">
        <f>IF(T529="X","",IF(J529="","",IF(V529=1,"",J529)))</f>
        <v/>
      </c>
      <c r="M529" s="17" t="str">
        <f>IF(T529="X","",IF(K529="","",IF(V529=1,"",K529)))</f>
        <v/>
      </c>
      <c r="N529" s="18" t="str">
        <f>IF(V529=1,"",IF(J529="","",IF(K529="","",K529-J529)))</f>
        <v/>
      </c>
      <c r="O529" s="31" t="str">
        <f t="shared" si="40"/>
        <v/>
      </c>
      <c r="P529" s="102"/>
      <c r="Q529" s="24" t="str">
        <f>IF(P529="","",IF(T529="X","",P529))</f>
        <v/>
      </c>
      <c r="R529" s="18" t="str">
        <f>IF(P529="","",VLOOKUP(P529,Données!$A$2:$B$16,2,FALSE))</f>
        <v/>
      </c>
      <c r="S529" s="24" t="str">
        <f ca="1">IF(T529="X","",IF(V529=1,"",IF(J529&gt;TODAY(),1,"")))</f>
        <v/>
      </c>
      <c r="T529" s="105"/>
      <c r="U529" s="18" t="str">
        <f ca="1">IF(T529="X","",IF(J529="","",IF(V529=1,"",IF(TODAY()&gt;=J529,1,""))))</f>
        <v/>
      </c>
      <c r="V529" s="31" t="str">
        <f t="shared" si="41"/>
        <v/>
      </c>
      <c r="W529" s="34" t="str">
        <f>IF(P529="","",VLOOKUP(P529,Données!$A$2:$C$16,3,FALSE))</f>
        <v/>
      </c>
      <c r="X529" s="19" t="str">
        <f>IF(N529="","",IF(P529="","",IF(W529="","",W529*N529)))</f>
        <v/>
      </c>
      <c r="Y529" s="108"/>
      <c r="Z529" s="62" t="str">
        <f t="shared" si="42"/>
        <v/>
      </c>
      <c r="AA529" s="26" t="str">
        <f t="shared" si="43"/>
        <v/>
      </c>
      <c r="AB529" s="105"/>
      <c r="AC529" s="111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</row>
    <row r="530" spans="1:68" x14ac:dyDescent="0.25">
      <c r="A530" s="28" t="str">
        <f t="shared" si="44"/>
        <v/>
      </c>
      <c r="B530" s="91"/>
      <c r="C530" s="92"/>
      <c r="D530" s="93"/>
      <c r="E530" s="92"/>
      <c r="F530" s="113"/>
      <c r="G530" s="121"/>
      <c r="H530" s="126"/>
      <c r="I530" s="129"/>
      <c r="J530" s="94"/>
      <c r="K530" s="95"/>
      <c r="L530" s="17" t="str">
        <f>IF(T530="X","",IF(J530="","",IF(V530=1,"",J530)))</f>
        <v/>
      </c>
      <c r="M530" s="17" t="str">
        <f>IF(T530="X","",IF(K530="","",IF(V530=1,"",K530)))</f>
        <v/>
      </c>
      <c r="N530" s="18" t="str">
        <f>IF(V530=1,"",IF(J530="","",IF(K530="","",K530-J530)))</f>
        <v/>
      </c>
      <c r="O530" s="31" t="str">
        <f t="shared" si="40"/>
        <v/>
      </c>
      <c r="P530" s="102"/>
      <c r="Q530" s="24" t="str">
        <f>IF(P530="","",IF(T530="X","",P530))</f>
        <v/>
      </c>
      <c r="R530" s="18" t="str">
        <f>IF(P530="","",VLOOKUP(P530,Données!$A$2:$B$16,2,FALSE))</f>
        <v/>
      </c>
      <c r="S530" s="24" t="str">
        <f ca="1">IF(T530="X","",IF(V530=1,"",IF(J530&gt;TODAY(),1,"")))</f>
        <v/>
      </c>
      <c r="T530" s="105"/>
      <c r="U530" s="18" t="str">
        <f ca="1">IF(T530="X","",IF(J530="","",IF(V530=1,"",IF(TODAY()&gt;=J530,1,""))))</f>
        <v/>
      </c>
      <c r="V530" s="31" t="str">
        <f t="shared" si="41"/>
        <v/>
      </c>
      <c r="W530" s="34" t="str">
        <f>IF(P530="","",VLOOKUP(P530,Données!$A$2:$C$16,3,FALSE))</f>
        <v/>
      </c>
      <c r="X530" s="19" t="str">
        <f>IF(N530="","",IF(P530="","",IF(W530="","",W530*N530)))</f>
        <v/>
      </c>
      <c r="Y530" s="108"/>
      <c r="Z530" s="62" t="str">
        <f t="shared" si="42"/>
        <v/>
      </c>
      <c r="AA530" s="26" t="str">
        <f t="shared" si="43"/>
        <v/>
      </c>
      <c r="AB530" s="105"/>
      <c r="AC530" s="111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9"/>
      <c r="BJ530" s="39"/>
      <c r="BK530" s="39"/>
      <c r="BL530" s="39"/>
      <c r="BM530" s="39"/>
      <c r="BN530" s="39"/>
      <c r="BO530" s="39"/>
      <c r="BP530" s="39"/>
    </row>
    <row r="531" spans="1:68" x14ac:dyDescent="0.25">
      <c r="A531" s="28" t="str">
        <f t="shared" si="44"/>
        <v/>
      </c>
      <c r="B531" s="91"/>
      <c r="C531" s="92"/>
      <c r="D531" s="93"/>
      <c r="E531" s="92"/>
      <c r="F531" s="113"/>
      <c r="G531" s="121"/>
      <c r="H531" s="126"/>
      <c r="I531" s="129"/>
      <c r="J531" s="94"/>
      <c r="K531" s="95"/>
      <c r="L531" s="17" t="str">
        <f>IF(T531="X","",IF(J531="","",IF(V531=1,"",J531)))</f>
        <v/>
      </c>
      <c r="M531" s="17" t="str">
        <f>IF(T531="X","",IF(K531="","",IF(V531=1,"",K531)))</f>
        <v/>
      </c>
      <c r="N531" s="18" t="str">
        <f>IF(V531=1,"",IF(J531="","",IF(K531="","",K531-J531)))</f>
        <v/>
      </c>
      <c r="O531" s="31" t="str">
        <f t="shared" si="40"/>
        <v/>
      </c>
      <c r="P531" s="102"/>
      <c r="Q531" s="24" t="str">
        <f>IF(P531="","",IF(T531="X","",P531))</f>
        <v/>
      </c>
      <c r="R531" s="18" t="str">
        <f>IF(P531="","",VLOOKUP(P531,Données!$A$2:$B$16,2,FALSE))</f>
        <v/>
      </c>
      <c r="S531" s="24" t="str">
        <f ca="1">IF(T531="X","",IF(V531=1,"",IF(J531&gt;TODAY(),1,"")))</f>
        <v/>
      </c>
      <c r="T531" s="105"/>
      <c r="U531" s="18" t="str">
        <f ca="1">IF(T531="X","",IF(J531="","",IF(V531=1,"",IF(TODAY()&gt;=J531,1,""))))</f>
        <v/>
      </c>
      <c r="V531" s="31" t="str">
        <f t="shared" si="41"/>
        <v/>
      </c>
      <c r="W531" s="34" t="str">
        <f>IF(P531="","",VLOOKUP(P531,Données!$A$2:$C$16,3,FALSE))</f>
        <v/>
      </c>
      <c r="X531" s="19" t="str">
        <f>IF(N531="","",IF(P531="","",IF(W531="","",W531*N531)))</f>
        <v/>
      </c>
      <c r="Y531" s="108"/>
      <c r="Z531" s="62" t="str">
        <f t="shared" si="42"/>
        <v/>
      </c>
      <c r="AA531" s="26" t="str">
        <f t="shared" si="43"/>
        <v/>
      </c>
      <c r="AB531" s="105"/>
      <c r="AC531" s="111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</row>
    <row r="532" spans="1:68" x14ac:dyDescent="0.25">
      <c r="A532" s="28" t="str">
        <f t="shared" si="44"/>
        <v/>
      </c>
      <c r="B532" s="91"/>
      <c r="C532" s="92"/>
      <c r="D532" s="93"/>
      <c r="E532" s="92"/>
      <c r="F532" s="113"/>
      <c r="G532" s="121"/>
      <c r="H532" s="126"/>
      <c r="I532" s="129"/>
      <c r="J532" s="94"/>
      <c r="K532" s="95"/>
      <c r="L532" s="17" t="str">
        <f>IF(T532="X","",IF(J532="","",IF(V532=1,"",J532)))</f>
        <v/>
      </c>
      <c r="M532" s="17" t="str">
        <f>IF(T532="X","",IF(K532="","",IF(V532=1,"",K532)))</f>
        <v/>
      </c>
      <c r="N532" s="18" t="str">
        <f>IF(V532=1,"",IF(J532="","",IF(K532="","",K532-J532)))</f>
        <v/>
      </c>
      <c r="O532" s="31" t="str">
        <f t="shared" si="40"/>
        <v/>
      </c>
      <c r="P532" s="102"/>
      <c r="Q532" s="24" t="str">
        <f>IF(P532="","",IF(T532="X","",P532))</f>
        <v/>
      </c>
      <c r="R532" s="18" t="str">
        <f>IF(P532="","",VLOOKUP(P532,Données!$A$2:$B$16,2,FALSE))</f>
        <v/>
      </c>
      <c r="S532" s="24" t="str">
        <f ca="1">IF(T532="X","",IF(V532=1,"",IF(J532&gt;TODAY(),1,"")))</f>
        <v/>
      </c>
      <c r="T532" s="105"/>
      <c r="U532" s="18" t="str">
        <f ca="1">IF(T532="X","",IF(J532="","",IF(V532=1,"",IF(TODAY()&gt;=J532,1,""))))</f>
        <v/>
      </c>
      <c r="V532" s="31" t="str">
        <f t="shared" si="41"/>
        <v/>
      </c>
      <c r="W532" s="34" t="str">
        <f>IF(P532="","",VLOOKUP(P532,Données!$A$2:$C$16,3,FALSE))</f>
        <v/>
      </c>
      <c r="X532" s="19" t="str">
        <f>IF(N532="","",IF(P532="","",IF(W532="","",W532*N532)))</f>
        <v/>
      </c>
      <c r="Y532" s="108"/>
      <c r="Z532" s="62" t="str">
        <f t="shared" si="42"/>
        <v/>
      </c>
      <c r="AA532" s="26" t="str">
        <f t="shared" si="43"/>
        <v/>
      </c>
      <c r="AB532" s="105"/>
      <c r="AC532" s="111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39"/>
      <c r="BJ532" s="39"/>
      <c r="BK532" s="39"/>
      <c r="BL532" s="39"/>
      <c r="BM532" s="39"/>
      <c r="BN532" s="39"/>
      <c r="BO532" s="39"/>
      <c r="BP532" s="39"/>
    </row>
    <row r="533" spans="1:68" x14ac:dyDescent="0.25">
      <c r="A533" s="28" t="str">
        <f t="shared" si="44"/>
        <v/>
      </c>
      <c r="B533" s="91"/>
      <c r="C533" s="92"/>
      <c r="D533" s="93"/>
      <c r="E533" s="92"/>
      <c r="F533" s="113"/>
      <c r="G533" s="121"/>
      <c r="H533" s="126"/>
      <c r="I533" s="129"/>
      <c r="J533" s="94"/>
      <c r="K533" s="95"/>
      <c r="L533" s="17" t="str">
        <f>IF(T533="X","",IF(J533="","",IF(V533=1,"",J533)))</f>
        <v/>
      </c>
      <c r="M533" s="17" t="str">
        <f>IF(T533="X","",IF(K533="","",IF(V533=1,"",K533)))</f>
        <v/>
      </c>
      <c r="N533" s="18" t="str">
        <f>IF(V533=1,"",IF(J533="","",IF(K533="","",K533-J533)))</f>
        <v/>
      </c>
      <c r="O533" s="31" t="str">
        <f t="shared" si="40"/>
        <v/>
      </c>
      <c r="P533" s="102"/>
      <c r="Q533" s="24" t="str">
        <f>IF(P533="","",IF(T533="X","",P533))</f>
        <v/>
      </c>
      <c r="R533" s="18" t="str">
        <f>IF(P533="","",VLOOKUP(P533,Données!$A$2:$B$16,2,FALSE))</f>
        <v/>
      </c>
      <c r="S533" s="24" t="str">
        <f ca="1">IF(T533="X","",IF(V533=1,"",IF(J533&gt;TODAY(),1,"")))</f>
        <v/>
      </c>
      <c r="T533" s="105"/>
      <c r="U533" s="18" t="str">
        <f ca="1">IF(T533="X","",IF(J533="","",IF(V533=1,"",IF(TODAY()&gt;=J533,1,""))))</f>
        <v/>
      </c>
      <c r="V533" s="31" t="str">
        <f t="shared" si="41"/>
        <v/>
      </c>
      <c r="W533" s="34" t="str">
        <f>IF(P533="","",VLOOKUP(P533,Données!$A$2:$C$16,3,FALSE))</f>
        <v/>
      </c>
      <c r="X533" s="19" t="str">
        <f>IF(N533="","",IF(P533="","",IF(W533="","",W533*N533)))</f>
        <v/>
      </c>
      <c r="Y533" s="108"/>
      <c r="Z533" s="62" t="str">
        <f t="shared" si="42"/>
        <v/>
      </c>
      <c r="AA533" s="26" t="str">
        <f t="shared" si="43"/>
        <v/>
      </c>
      <c r="AB533" s="105"/>
      <c r="AC533" s="111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39"/>
      <c r="BJ533" s="39"/>
      <c r="BK533" s="39"/>
      <c r="BL533" s="39"/>
      <c r="BM533" s="39"/>
      <c r="BN533" s="39"/>
      <c r="BO533" s="39"/>
      <c r="BP533" s="39"/>
    </row>
    <row r="534" spans="1:68" x14ac:dyDescent="0.25">
      <c r="A534" s="28" t="str">
        <f t="shared" si="44"/>
        <v/>
      </c>
      <c r="B534" s="91"/>
      <c r="C534" s="92"/>
      <c r="D534" s="93"/>
      <c r="E534" s="92"/>
      <c r="F534" s="113"/>
      <c r="G534" s="121"/>
      <c r="H534" s="126"/>
      <c r="I534" s="129"/>
      <c r="J534" s="94"/>
      <c r="K534" s="95"/>
      <c r="L534" s="17" t="str">
        <f>IF(T534="X","",IF(J534="","",IF(V534=1,"",J534)))</f>
        <v/>
      </c>
      <c r="M534" s="17" t="str">
        <f>IF(T534="X","",IF(K534="","",IF(V534=1,"",K534)))</f>
        <v/>
      </c>
      <c r="N534" s="18" t="str">
        <f>IF(V534=1,"",IF(J534="","",IF(K534="","",K534-J534)))</f>
        <v/>
      </c>
      <c r="O534" s="31" t="str">
        <f t="shared" si="40"/>
        <v/>
      </c>
      <c r="P534" s="102"/>
      <c r="Q534" s="24" t="str">
        <f>IF(P534="","",IF(T534="X","",P534))</f>
        <v/>
      </c>
      <c r="R534" s="18" t="str">
        <f>IF(P534="","",VLOOKUP(P534,Données!$A$2:$B$16,2,FALSE))</f>
        <v/>
      </c>
      <c r="S534" s="24" t="str">
        <f ca="1">IF(T534="X","",IF(V534=1,"",IF(J534&gt;TODAY(),1,"")))</f>
        <v/>
      </c>
      <c r="T534" s="105"/>
      <c r="U534" s="18" t="str">
        <f ca="1">IF(T534="X","",IF(J534="","",IF(V534=1,"",IF(TODAY()&gt;=J534,1,""))))</f>
        <v/>
      </c>
      <c r="V534" s="31" t="str">
        <f t="shared" si="41"/>
        <v/>
      </c>
      <c r="W534" s="34" t="str">
        <f>IF(P534="","",VLOOKUP(P534,Données!$A$2:$C$16,3,FALSE))</f>
        <v/>
      </c>
      <c r="X534" s="19" t="str">
        <f>IF(N534="","",IF(P534="","",IF(W534="","",W534*N534)))</f>
        <v/>
      </c>
      <c r="Y534" s="108"/>
      <c r="Z534" s="62" t="str">
        <f t="shared" si="42"/>
        <v/>
      </c>
      <c r="AA534" s="26" t="str">
        <f t="shared" si="43"/>
        <v/>
      </c>
      <c r="AB534" s="105"/>
      <c r="AC534" s="111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</row>
    <row r="535" spans="1:68" x14ac:dyDescent="0.25">
      <c r="A535" s="28" t="str">
        <f t="shared" si="44"/>
        <v/>
      </c>
      <c r="B535" s="91"/>
      <c r="C535" s="92"/>
      <c r="D535" s="93"/>
      <c r="E535" s="92"/>
      <c r="F535" s="113"/>
      <c r="G535" s="121"/>
      <c r="H535" s="126"/>
      <c r="I535" s="129"/>
      <c r="J535" s="94"/>
      <c r="K535" s="95"/>
      <c r="L535" s="17" t="str">
        <f>IF(T535="X","",IF(J535="","",IF(V535=1,"",J535)))</f>
        <v/>
      </c>
      <c r="M535" s="17" t="str">
        <f>IF(T535="X","",IF(K535="","",IF(V535=1,"",K535)))</f>
        <v/>
      </c>
      <c r="N535" s="18" t="str">
        <f>IF(V535=1,"",IF(J535="","",IF(K535="","",K535-J535)))</f>
        <v/>
      </c>
      <c r="O535" s="31" t="str">
        <f t="shared" si="40"/>
        <v/>
      </c>
      <c r="P535" s="102"/>
      <c r="Q535" s="24" t="str">
        <f>IF(P535="","",IF(T535="X","",P535))</f>
        <v/>
      </c>
      <c r="R535" s="18" t="str">
        <f>IF(P535="","",VLOOKUP(P535,Données!$A$2:$B$16,2,FALSE))</f>
        <v/>
      </c>
      <c r="S535" s="24" t="str">
        <f ca="1">IF(T535="X","",IF(V535=1,"",IF(J535&gt;TODAY(),1,"")))</f>
        <v/>
      </c>
      <c r="T535" s="105"/>
      <c r="U535" s="18" t="str">
        <f ca="1">IF(T535="X","",IF(J535="","",IF(V535=1,"",IF(TODAY()&gt;=J535,1,""))))</f>
        <v/>
      </c>
      <c r="V535" s="31" t="str">
        <f t="shared" si="41"/>
        <v/>
      </c>
      <c r="W535" s="34" t="str">
        <f>IF(P535="","",VLOOKUP(P535,Données!$A$2:$C$16,3,FALSE))</f>
        <v/>
      </c>
      <c r="X535" s="19" t="str">
        <f>IF(N535="","",IF(P535="","",IF(W535="","",W535*N535)))</f>
        <v/>
      </c>
      <c r="Y535" s="108"/>
      <c r="Z535" s="62" t="str">
        <f t="shared" si="42"/>
        <v/>
      </c>
      <c r="AA535" s="26" t="str">
        <f t="shared" si="43"/>
        <v/>
      </c>
      <c r="AB535" s="105"/>
      <c r="AC535" s="111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39"/>
      <c r="BJ535" s="39"/>
      <c r="BK535" s="39"/>
      <c r="BL535" s="39"/>
      <c r="BM535" s="39"/>
      <c r="BN535" s="39"/>
      <c r="BO535" s="39"/>
      <c r="BP535" s="39"/>
    </row>
    <row r="536" spans="1:68" x14ac:dyDescent="0.25">
      <c r="A536" s="28" t="str">
        <f t="shared" si="44"/>
        <v/>
      </c>
      <c r="B536" s="91"/>
      <c r="C536" s="92"/>
      <c r="D536" s="93"/>
      <c r="E536" s="92"/>
      <c r="F536" s="113"/>
      <c r="G536" s="121"/>
      <c r="H536" s="126"/>
      <c r="I536" s="129"/>
      <c r="J536" s="94"/>
      <c r="K536" s="95"/>
      <c r="L536" s="17" t="str">
        <f>IF(T536="X","",IF(J536="","",IF(V536=1,"",J536)))</f>
        <v/>
      </c>
      <c r="M536" s="17" t="str">
        <f>IF(T536="X","",IF(K536="","",IF(V536=1,"",K536)))</f>
        <v/>
      </c>
      <c r="N536" s="18" t="str">
        <f>IF(V536=1,"",IF(J536="","",IF(K536="","",K536-J536)))</f>
        <v/>
      </c>
      <c r="O536" s="31" t="str">
        <f t="shared" si="40"/>
        <v/>
      </c>
      <c r="P536" s="102"/>
      <c r="Q536" s="24" t="str">
        <f>IF(P536="","",IF(T536="X","",P536))</f>
        <v/>
      </c>
      <c r="R536" s="18" t="str">
        <f>IF(P536="","",VLOOKUP(P536,Données!$A$2:$B$16,2,FALSE))</f>
        <v/>
      </c>
      <c r="S536" s="24" t="str">
        <f ca="1">IF(T536="X","",IF(V536=1,"",IF(J536&gt;TODAY(),1,"")))</f>
        <v/>
      </c>
      <c r="T536" s="105"/>
      <c r="U536" s="18" t="str">
        <f ca="1">IF(T536="X","",IF(J536="","",IF(V536=1,"",IF(TODAY()&gt;=J536,1,""))))</f>
        <v/>
      </c>
      <c r="V536" s="31" t="str">
        <f t="shared" si="41"/>
        <v/>
      </c>
      <c r="W536" s="34" t="str">
        <f>IF(P536="","",VLOOKUP(P536,Données!$A$2:$C$16,3,FALSE))</f>
        <v/>
      </c>
      <c r="X536" s="19" t="str">
        <f>IF(N536="","",IF(P536="","",IF(W536="","",W536*N536)))</f>
        <v/>
      </c>
      <c r="Y536" s="108"/>
      <c r="Z536" s="62" t="str">
        <f t="shared" si="42"/>
        <v/>
      </c>
      <c r="AA536" s="26" t="str">
        <f t="shared" si="43"/>
        <v/>
      </c>
      <c r="AB536" s="105"/>
      <c r="AC536" s="111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39"/>
      <c r="BJ536" s="39"/>
      <c r="BK536" s="39"/>
      <c r="BL536" s="39"/>
      <c r="BM536" s="39"/>
      <c r="BN536" s="39"/>
      <c r="BO536" s="39"/>
      <c r="BP536" s="39"/>
    </row>
    <row r="537" spans="1:68" x14ac:dyDescent="0.25">
      <c r="A537" s="28" t="str">
        <f t="shared" si="44"/>
        <v/>
      </c>
      <c r="B537" s="91"/>
      <c r="C537" s="92"/>
      <c r="D537" s="93"/>
      <c r="E537" s="92"/>
      <c r="F537" s="113"/>
      <c r="G537" s="121"/>
      <c r="H537" s="126"/>
      <c r="I537" s="129"/>
      <c r="J537" s="94"/>
      <c r="K537" s="95"/>
      <c r="L537" s="17" t="str">
        <f>IF(T537="X","",IF(J537="","",IF(V537=1,"",J537)))</f>
        <v/>
      </c>
      <c r="M537" s="17" t="str">
        <f>IF(T537="X","",IF(K537="","",IF(V537=1,"",K537)))</f>
        <v/>
      </c>
      <c r="N537" s="18" t="str">
        <f>IF(V537=1,"",IF(J537="","",IF(K537="","",K537-J537)))</f>
        <v/>
      </c>
      <c r="O537" s="31" t="str">
        <f t="shared" si="40"/>
        <v/>
      </c>
      <c r="P537" s="102"/>
      <c r="Q537" s="24" t="str">
        <f>IF(P537="","",IF(T537="X","",P537))</f>
        <v/>
      </c>
      <c r="R537" s="18" t="str">
        <f>IF(P537="","",VLOOKUP(P537,Données!$A$2:$B$16,2,FALSE))</f>
        <v/>
      </c>
      <c r="S537" s="24" t="str">
        <f ca="1">IF(T537="X","",IF(V537=1,"",IF(J537&gt;TODAY(),1,"")))</f>
        <v/>
      </c>
      <c r="T537" s="105"/>
      <c r="U537" s="18" t="str">
        <f ca="1">IF(T537="X","",IF(J537="","",IF(V537=1,"",IF(TODAY()&gt;=J537,1,""))))</f>
        <v/>
      </c>
      <c r="V537" s="31" t="str">
        <f t="shared" si="41"/>
        <v/>
      </c>
      <c r="W537" s="34" t="str">
        <f>IF(P537="","",VLOOKUP(P537,Données!$A$2:$C$16,3,FALSE))</f>
        <v/>
      </c>
      <c r="X537" s="19" t="str">
        <f>IF(N537="","",IF(P537="","",IF(W537="","",W537*N537)))</f>
        <v/>
      </c>
      <c r="Y537" s="108"/>
      <c r="Z537" s="62" t="str">
        <f t="shared" si="42"/>
        <v/>
      </c>
      <c r="AA537" s="26" t="str">
        <f t="shared" si="43"/>
        <v/>
      </c>
      <c r="AB537" s="105"/>
      <c r="AC537" s="111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39"/>
      <c r="BJ537" s="39"/>
      <c r="BK537" s="39"/>
      <c r="BL537" s="39"/>
      <c r="BM537" s="39"/>
      <c r="BN537" s="39"/>
      <c r="BO537" s="39"/>
      <c r="BP537" s="39"/>
    </row>
    <row r="538" spans="1:68" x14ac:dyDescent="0.25">
      <c r="A538" s="28" t="str">
        <f t="shared" si="44"/>
        <v/>
      </c>
      <c r="B538" s="91"/>
      <c r="C538" s="92"/>
      <c r="D538" s="93"/>
      <c r="E538" s="92"/>
      <c r="F538" s="113"/>
      <c r="G538" s="121"/>
      <c r="H538" s="126"/>
      <c r="I538" s="129"/>
      <c r="J538" s="94"/>
      <c r="K538" s="95"/>
      <c r="L538" s="17" t="str">
        <f>IF(T538="X","",IF(J538="","",IF(V538=1,"",J538)))</f>
        <v/>
      </c>
      <c r="M538" s="17" t="str">
        <f>IF(T538="X","",IF(K538="","",IF(V538=1,"",K538)))</f>
        <v/>
      </c>
      <c r="N538" s="18" t="str">
        <f>IF(V538=1,"",IF(J538="","",IF(K538="","",K538-J538)))</f>
        <v/>
      </c>
      <c r="O538" s="31" t="str">
        <f t="shared" si="40"/>
        <v/>
      </c>
      <c r="P538" s="102"/>
      <c r="Q538" s="24" t="str">
        <f>IF(P538="","",IF(T538="X","",P538))</f>
        <v/>
      </c>
      <c r="R538" s="18" t="str">
        <f>IF(P538="","",VLOOKUP(P538,Données!$A$2:$B$16,2,FALSE))</f>
        <v/>
      </c>
      <c r="S538" s="24" t="str">
        <f ca="1">IF(T538="X","",IF(V538=1,"",IF(J538&gt;TODAY(),1,"")))</f>
        <v/>
      </c>
      <c r="T538" s="105"/>
      <c r="U538" s="18" t="str">
        <f ca="1">IF(T538="X","",IF(J538="","",IF(V538=1,"",IF(TODAY()&gt;=J538,1,""))))</f>
        <v/>
      </c>
      <c r="V538" s="31" t="str">
        <f t="shared" si="41"/>
        <v/>
      </c>
      <c r="W538" s="34" t="str">
        <f>IF(P538="","",VLOOKUP(P538,Données!$A$2:$C$16,3,FALSE))</f>
        <v/>
      </c>
      <c r="X538" s="19" t="str">
        <f>IF(N538="","",IF(P538="","",IF(W538="","",W538*N538)))</f>
        <v/>
      </c>
      <c r="Y538" s="108"/>
      <c r="Z538" s="62" t="str">
        <f t="shared" si="42"/>
        <v/>
      </c>
      <c r="AA538" s="26" t="str">
        <f t="shared" si="43"/>
        <v/>
      </c>
      <c r="AB538" s="105"/>
      <c r="AC538" s="111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39"/>
      <c r="BJ538" s="39"/>
      <c r="BK538" s="39"/>
      <c r="BL538" s="39"/>
      <c r="BM538" s="39"/>
      <c r="BN538" s="39"/>
      <c r="BO538" s="39"/>
      <c r="BP538" s="39"/>
    </row>
    <row r="539" spans="1:68" x14ac:dyDescent="0.25">
      <c r="A539" s="28" t="str">
        <f t="shared" si="44"/>
        <v/>
      </c>
      <c r="B539" s="91"/>
      <c r="C539" s="92"/>
      <c r="D539" s="93"/>
      <c r="E539" s="92"/>
      <c r="F539" s="113"/>
      <c r="G539" s="121"/>
      <c r="H539" s="126"/>
      <c r="I539" s="129"/>
      <c r="J539" s="94"/>
      <c r="K539" s="95"/>
      <c r="L539" s="17" t="str">
        <f>IF(T539="X","",IF(J539="","",IF(V539=1,"",J539)))</f>
        <v/>
      </c>
      <c r="M539" s="17" t="str">
        <f>IF(T539="X","",IF(K539="","",IF(V539=1,"",K539)))</f>
        <v/>
      </c>
      <c r="N539" s="18" t="str">
        <f>IF(V539=1,"",IF(J539="","",IF(K539="","",K539-J539)))</f>
        <v/>
      </c>
      <c r="O539" s="31" t="str">
        <f t="shared" si="40"/>
        <v/>
      </c>
      <c r="P539" s="102"/>
      <c r="Q539" s="24" t="str">
        <f>IF(P539="","",IF(T539="X","",P539))</f>
        <v/>
      </c>
      <c r="R539" s="18" t="str">
        <f>IF(P539="","",VLOOKUP(P539,Données!$A$2:$B$16,2,FALSE))</f>
        <v/>
      </c>
      <c r="S539" s="24" t="str">
        <f ca="1">IF(T539="X","",IF(V539=1,"",IF(J539&gt;TODAY(),1,"")))</f>
        <v/>
      </c>
      <c r="T539" s="105"/>
      <c r="U539" s="18" t="str">
        <f ca="1">IF(T539="X","",IF(J539="","",IF(V539=1,"",IF(TODAY()&gt;=J539,1,""))))</f>
        <v/>
      </c>
      <c r="V539" s="31" t="str">
        <f t="shared" si="41"/>
        <v/>
      </c>
      <c r="W539" s="34" t="str">
        <f>IF(P539="","",VLOOKUP(P539,Données!$A$2:$C$16,3,FALSE))</f>
        <v/>
      </c>
      <c r="X539" s="19" t="str">
        <f>IF(N539="","",IF(P539="","",IF(W539="","",W539*N539)))</f>
        <v/>
      </c>
      <c r="Y539" s="108"/>
      <c r="Z539" s="62" t="str">
        <f t="shared" si="42"/>
        <v/>
      </c>
      <c r="AA539" s="26" t="str">
        <f t="shared" si="43"/>
        <v/>
      </c>
      <c r="AB539" s="105"/>
      <c r="AC539" s="111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39"/>
      <c r="BJ539" s="39"/>
      <c r="BK539" s="39"/>
      <c r="BL539" s="39"/>
      <c r="BM539" s="39"/>
      <c r="BN539" s="39"/>
      <c r="BO539" s="39"/>
      <c r="BP539" s="39"/>
    </row>
    <row r="540" spans="1:68" x14ac:dyDescent="0.25">
      <c r="A540" s="28" t="str">
        <f t="shared" si="44"/>
        <v/>
      </c>
      <c r="B540" s="91"/>
      <c r="C540" s="92"/>
      <c r="D540" s="93"/>
      <c r="E540" s="92"/>
      <c r="F540" s="113"/>
      <c r="G540" s="121"/>
      <c r="H540" s="126"/>
      <c r="I540" s="129"/>
      <c r="J540" s="94"/>
      <c r="K540" s="95"/>
      <c r="L540" s="17" t="str">
        <f>IF(T540="X","",IF(J540="","",IF(V540=1,"",J540)))</f>
        <v/>
      </c>
      <c r="M540" s="17" t="str">
        <f>IF(T540="X","",IF(K540="","",IF(V540=1,"",K540)))</f>
        <v/>
      </c>
      <c r="N540" s="18" t="str">
        <f>IF(V540=1,"",IF(J540="","",IF(K540="","",K540-J540)))</f>
        <v/>
      </c>
      <c r="O540" s="31" t="str">
        <f t="shared" si="40"/>
        <v/>
      </c>
      <c r="P540" s="102"/>
      <c r="Q540" s="24" t="str">
        <f>IF(P540="","",IF(T540="X","",P540))</f>
        <v/>
      </c>
      <c r="R540" s="18" t="str">
        <f>IF(P540="","",VLOOKUP(P540,Données!$A$2:$B$16,2,FALSE))</f>
        <v/>
      </c>
      <c r="S540" s="24" t="str">
        <f ca="1">IF(T540="X","",IF(V540=1,"",IF(J540&gt;TODAY(),1,"")))</f>
        <v/>
      </c>
      <c r="T540" s="105"/>
      <c r="U540" s="18" t="str">
        <f ca="1">IF(T540="X","",IF(J540="","",IF(V540=1,"",IF(TODAY()&gt;=J540,1,""))))</f>
        <v/>
      </c>
      <c r="V540" s="31" t="str">
        <f t="shared" si="41"/>
        <v/>
      </c>
      <c r="W540" s="34" t="str">
        <f>IF(P540="","",VLOOKUP(P540,Données!$A$2:$C$16,3,FALSE))</f>
        <v/>
      </c>
      <c r="X540" s="19" t="str">
        <f>IF(N540="","",IF(P540="","",IF(W540="","",W540*N540)))</f>
        <v/>
      </c>
      <c r="Y540" s="108"/>
      <c r="Z540" s="62" t="str">
        <f t="shared" si="42"/>
        <v/>
      </c>
      <c r="AA540" s="26" t="str">
        <f t="shared" si="43"/>
        <v/>
      </c>
      <c r="AB540" s="105"/>
      <c r="AC540" s="111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9"/>
      <c r="BJ540" s="39"/>
      <c r="BK540" s="39"/>
      <c r="BL540" s="39"/>
      <c r="BM540" s="39"/>
      <c r="BN540" s="39"/>
      <c r="BO540" s="39"/>
      <c r="BP540" s="39"/>
    </row>
    <row r="541" spans="1:68" x14ac:dyDescent="0.25">
      <c r="A541" s="28" t="str">
        <f t="shared" si="44"/>
        <v/>
      </c>
      <c r="B541" s="91"/>
      <c r="C541" s="92"/>
      <c r="D541" s="93"/>
      <c r="E541" s="92"/>
      <c r="F541" s="113"/>
      <c r="G541" s="121"/>
      <c r="H541" s="126"/>
      <c r="I541" s="129"/>
      <c r="J541" s="94"/>
      <c r="K541" s="95"/>
      <c r="L541" s="17" t="str">
        <f>IF(T541="X","",IF(J541="","",IF(V541=1,"",J541)))</f>
        <v/>
      </c>
      <c r="M541" s="17" t="str">
        <f>IF(T541="X","",IF(K541="","",IF(V541=1,"",K541)))</f>
        <v/>
      </c>
      <c r="N541" s="18" t="str">
        <f>IF(V541=1,"",IF(J541="","",IF(K541="","",K541-J541)))</f>
        <v/>
      </c>
      <c r="O541" s="31" t="str">
        <f t="shared" si="40"/>
        <v/>
      </c>
      <c r="P541" s="102"/>
      <c r="Q541" s="24" t="str">
        <f>IF(P541="","",IF(T541="X","",P541))</f>
        <v/>
      </c>
      <c r="R541" s="18" t="str">
        <f>IF(P541="","",VLOOKUP(P541,Données!$A$2:$B$16,2,FALSE))</f>
        <v/>
      </c>
      <c r="S541" s="24" t="str">
        <f ca="1">IF(T541="X","",IF(V541=1,"",IF(J541&gt;TODAY(),1,"")))</f>
        <v/>
      </c>
      <c r="T541" s="105"/>
      <c r="U541" s="18" t="str">
        <f ca="1">IF(T541="X","",IF(J541="","",IF(V541=1,"",IF(TODAY()&gt;=J541,1,""))))</f>
        <v/>
      </c>
      <c r="V541" s="31" t="str">
        <f t="shared" si="41"/>
        <v/>
      </c>
      <c r="W541" s="34" t="str">
        <f>IF(P541="","",VLOOKUP(P541,Données!$A$2:$C$16,3,FALSE))</f>
        <v/>
      </c>
      <c r="X541" s="19" t="str">
        <f>IF(N541="","",IF(P541="","",IF(W541="","",W541*N541)))</f>
        <v/>
      </c>
      <c r="Y541" s="108"/>
      <c r="Z541" s="62" t="str">
        <f t="shared" si="42"/>
        <v/>
      </c>
      <c r="AA541" s="26" t="str">
        <f t="shared" si="43"/>
        <v/>
      </c>
      <c r="AB541" s="105"/>
      <c r="AC541" s="111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39"/>
      <c r="BJ541" s="39"/>
      <c r="BK541" s="39"/>
      <c r="BL541" s="39"/>
      <c r="BM541" s="39"/>
      <c r="BN541" s="39"/>
      <c r="BO541" s="39"/>
      <c r="BP541" s="39"/>
    </row>
    <row r="542" spans="1:68" x14ac:dyDescent="0.25">
      <c r="A542" s="28" t="str">
        <f t="shared" si="44"/>
        <v/>
      </c>
      <c r="B542" s="91"/>
      <c r="C542" s="92"/>
      <c r="D542" s="93"/>
      <c r="E542" s="92"/>
      <c r="F542" s="113"/>
      <c r="G542" s="121"/>
      <c r="H542" s="126"/>
      <c r="I542" s="129"/>
      <c r="J542" s="94"/>
      <c r="K542" s="95"/>
      <c r="L542" s="17" t="str">
        <f>IF(T542="X","",IF(J542="","",IF(V542=1,"",J542)))</f>
        <v/>
      </c>
      <c r="M542" s="17" t="str">
        <f>IF(T542="X","",IF(K542="","",IF(V542=1,"",K542)))</f>
        <v/>
      </c>
      <c r="N542" s="18" t="str">
        <f>IF(V542=1,"",IF(J542="","",IF(K542="","",K542-J542)))</f>
        <v/>
      </c>
      <c r="O542" s="31" t="str">
        <f t="shared" si="40"/>
        <v/>
      </c>
      <c r="P542" s="102"/>
      <c r="Q542" s="24" t="str">
        <f>IF(P542="","",IF(T542="X","",P542))</f>
        <v/>
      </c>
      <c r="R542" s="18" t="str">
        <f>IF(P542="","",VLOOKUP(P542,Données!$A$2:$B$16,2,FALSE))</f>
        <v/>
      </c>
      <c r="S542" s="24" t="str">
        <f ca="1">IF(T542="X","",IF(V542=1,"",IF(J542&gt;TODAY(),1,"")))</f>
        <v/>
      </c>
      <c r="T542" s="105"/>
      <c r="U542" s="18" t="str">
        <f ca="1">IF(T542="X","",IF(J542="","",IF(V542=1,"",IF(TODAY()&gt;=J542,1,""))))</f>
        <v/>
      </c>
      <c r="V542" s="31" t="str">
        <f t="shared" si="41"/>
        <v/>
      </c>
      <c r="W542" s="34" t="str">
        <f>IF(P542="","",VLOOKUP(P542,Données!$A$2:$C$16,3,FALSE))</f>
        <v/>
      </c>
      <c r="X542" s="19" t="str">
        <f>IF(N542="","",IF(P542="","",IF(W542="","",W542*N542)))</f>
        <v/>
      </c>
      <c r="Y542" s="108"/>
      <c r="Z542" s="62" t="str">
        <f t="shared" si="42"/>
        <v/>
      </c>
      <c r="AA542" s="26" t="str">
        <f t="shared" si="43"/>
        <v/>
      </c>
      <c r="AB542" s="105"/>
      <c r="AC542" s="111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39"/>
      <c r="BJ542" s="39"/>
      <c r="BK542" s="39"/>
      <c r="BL542" s="39"/>
      <c r="BM542" s="39"/>
      <c r="BN542" s="39"/>
      <c r="BO542" s="39"/>
      <c r="BP542" s="39"/>
    </row>
    <row r="543" spans="1:68" x14ac:dyDescent="0.25">
      <c r="A543" s="28" t="str">
        <f t="shared" si="44"/>
        <v/>
      </c>
      <c r="B543" s="91"/>
      <c r="C543" s="92"/>
      <c r="D543" s="93"/>
      <c r="E543" s="92"/>
      <c r="F543" s="113"/>
      <c r="G543" s="121"/>
      <c r="H543" s="126"/>
      <c r="I543" s="129"/>
      <c r="J543" s="94"/>
      <c r="K543" s="95"/>
      <c r="L543" s="17" t="str">
        <f>IF(T543="X","",IF(J543="","",IF(V543=1,"",J543)))</f>
        <v/>
      </c>
      <c r="M543" s="17" t="str">
        <f>IF(T543="X","",IF(K543="","",IF(V543=1,"",K543)))</f>
        <v/>
      </c>
      <c r="N543" s="18" t="str">
        <f>IF(V543=1,"",IF(J543="","",IF(K543="","",K543-J543)))</f>
        <v/>
      </c>
      <c r="O543" s="31" t="str">
        <f t="shared" si="40"/>
        <v/>
      </c>
      <c r="P543" s="102"/>
      <c r="Q543" s="24" t="str">
        <f>IF(P543="","",IF(T543="X","",P543))</f>
        <v/>
      </c>
      <c r="R543" s="18" t="str">
        <f>IF(P543="","",VLOOKUP(P543,Données!$A$2:$B$16,2,FALSE))</f>
        <v/>
      </c>
      <c r="S543" s="24" t="str">
        <f ca="1">IF(T543="X","",IF(V543=1,"",IF(J543&gt;TODAY(),1,"")))</f>
        <v/>
      </c>
      <c r="T543" s="105"/>
      <c r="U543" s="18" t="str">
        <f ca="1">IF(T543="X","",IF(J543="","",IF(V543=1,"",IF(TODAY()&gt;=J543,1,""))))</f>
        <v/>
      </c>
      <c r="V543" s="31" t="str">
        <f t="shared" si="41"/>
        <v/>
      </c>
      <c r="W543" s="34" t="str">
        <f>IF(P543="","",VLOOKUP(P543,Données!$A$2:$C$16,3,FALSE))</f>
        <v/>
      </c>
      <c r="X543" s="19" t="str">
        <f>IF(N543="","",IF(P543="","",IF(W543="","",W543*N543)))</f>
        <v/>
      </c>
      <c r="Y543" s="108"/>
      <c r="Z543" s="62" t="str">
        <f t="shared" si="42"/>
        <v/>
      </c>
      <c r="AA543" s="26" t="str">
        <f t="shared" si="43"/>
        <v/>
      </c>
      <c r="AB543" s="105"/>
      <c r="AC543" s="111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39"/>
      <c r="BJ543" s="39"/>
      <c r="BK543" s="39"/>
      <c r="BL543" s="39"/>
      <c r="BM543" s="39"/>
      <c r="BN543" s="39"/>
      <c r="BO543" s="39"/>
      <c r="BP543" s="39"/>
    </row>
    <row r="544" spans="1:68" x14ac:dyDescent="0.25">
      <c r="A544" s="28" t="str">
        <f t="shared" si="44"/>
        <v/>
      </c>
      <c r="B544" s="91"/>
      <c r="C544" s="92"/>
      <c r="D544" s="93"/>
      <c r="E544" s="92"/>
      <c r="F544" s="113"/>
      <c r="G544" s="121"/>
      <c r="H544" s="126"/>
      <c r="I544" s="129"/>
      <c r="J544" s="94"/>
      <c r="K544" s="95"/>
      <c r="L544" s="17" t="str">
        <f>IF(T544="X","",IF(J544="","",IF(V544=1,"",J544)))</f>
        <v/>
      </c>
      <c r="M544" s="17" t="str">
        <f>IF(T544="X","",IF(K544="","",IF(V544=1,"",K544)))</f>
        <v/>
      </c>
      <c r="N544" s="18" t="str">
        <f>IF(V544=1,"",IF(J544="","",IF(K544="","",K544-J544)))</f>
        <v/>
      </c>
      <c r="O544" s="31" t="str">
        <f t="shared" si="40"/>
        <v/>
      </c>
      <c r="P544" s="102"/>
      <c r="Q544" s="24" t="str">
        <f>IF(P544="","",IF(T544="X","",P544))</f>
        <v/>
      </c>
      <c r="R544" s="18" t="str">
        <f>IF(P544="","",VLOOKUP(P544,Données!$A$2:$B$16,2,FALSE))</f>
        <v/>
      </c>
      <c r="S544" s="24" t="str">
        <f ca="1">IF(T544="X","",IF(V544=1,"",IF(J544&gt;TODAY(),1,"")))</f>
        <v/>
      </c>
      <c r="T544" s="105"/>
      <c r="U544" s="18" t="str">
        <f ca="1">IF(T544="X","",IF(J544="","",IF(V544=1,"",IF(TODAY()&gt;=J544,1,""))))</f>
        <v/>
      </c>
      <c r="V544" s="31" t="str">
        <f t="shared" si="41"/>
        <v/>
      </c>
      <c r="W544" s="34" t="str">
        <f>IF(P544="","",VLOOKUP(P544,Données!$A$2:$C$16,3,FALSE))</f>
        <v/>
      </c>
      <c r="X544" s="19" t="str">
        <f>IF(N544="","",IF(P544="","",IF(W544="","",W544*N544)))</f>
        <v/>
      </c>
      <c r="Y544" s="108"/>
      <c r="Z544" s="62" t="str">
        <f t="shared" si="42"/>
        <v/>
      </c>
      <c r="AA544" s="26" t="str">
        <f t="shared" si="43"/>
        <v/>
      </c>
      <c r="AB544" s="105"/>
      <c r="AC544" s="111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39"/>
      <c r="BJ544" s="39"/>
      <c r="BK544" s="39"/>
      <c r="BL544" s="39"/>
      <c r="BM544" s="39"/>
      <c r="BN544" s="39"/>
      <c r="BO544" s="39"/>
      <c r="BP544" s="39"/>
    </row>
    <row r="545" spans="1:68" x14ac:dyDescent="0.25">
      <c r="A545" s="28" t="str">
        <f t="shared" si="44"/>
        <v/>
      </c>
      <c r="B545" s="91"/>
      <c r="C545" s="92"/>
      <c r="D545" s="93"/>
      <c r="E545" s="92"/>
      <c r="F545" s="113"/>
      <c r="G545" s="121"/>
      <c r="H545" s="126"/>
      <c r="I545" s="129"/>
      <c r="J545" s="94"/>
      <c r="K545" s="95"/>
      <c r="L545" s="17" t="str">
        <f>IF(T545="X","",IF(J545="","",IF(V545=1,"",J545)))</f>
        <v/>
      </c>
      <c r="M545" s="17" t="str">
        <f>IF(T545="X","",IF(K545="","",IF(V545=1,"",K545)))</f>
        <v/>
      </c>
      <c r="N545" s="18" t="str">
        <f>IF(V545=1,"",IF(J545="","",IF(K545="","",K545-J545)))</f>
        <v/>
      </c>
      <c r="O545" s="31" t="str">
        <f t="shared" si="40"/>
        <v/>
      </c>
      <c r="P545" s="102"/>
      <c r="Q545" s="24" t="str">
        <f>IF(P545="","",IF(T545="X","",P545))</f>
        <v/>
      </c>
      <c r="R545" s="18" t="str">
        <f>IF(P545="","",VLOOKUP(P545,Données!$A$2:$B$16,2,FALSE))</f>
        <v/>
      </c>
      <c r="S545" s="24" t="str">
        <f ca="1">IF(T545="X","",IF(V545=1,"",IF(J545&gt;TODAY(),1,"")))</f>
        <v/>
      </c>
      <c r="T545" s="105"/>
      <c r="U545" s="18" t="str">
        <f ca="1">IF(T545="X","",IF(J545="","",IF(V545=1,"",IF(TODAY()&gt;=J545,1,""))))</f>
        <v/>
      </c>
      <c r="V545" s="31" t="str">
        <f t="shared" si="41"/>
        <v/>
      </c>
      <c r="W545" s="34" t="str">
        <f>IF(P545="","",VLOOKUP(P545,Données!$A$2:$C$16,3,FALSE))</f>
        <v/>
      </c>
      <c r="X545" s="19" t="str">
        <f>IF(N545="","",IF(P545="","",IF(W545="","",W545*N545)))</f>
        <v/>
      </c>
      <c r="Y545" s="108"/>
      <c r="Z545" s="62" t="str">
        <f t="shared" si="42"/>
        <v/>
      </c>
      <c r="AA545" s="26" t="str">
        <f t="shared" si="43"/>
        <v/>
      </c>
      <c r="AB545" s="105"/>
      <c r="AC545" s="111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39"/>
      <c r="BJ545" s="39"/>
      <c r="BK545" s="39"/>
      <c r="BL545" s="39"/>
      <c r="BM545" s="39"/>
      <c r="BN545" s="39"/>
      <c r="BO545" s="39"/>
      <c r="BP545" s="39"/>
    </row>
    <row r="546" spans="1:68" x14ac:dyDescent="0.25">
      <c r="A546" s="28" t="str">
        <f t="shared" si="44"/>
        <v/>
      </c>
      <c r="B546" s="91"/>
      <c r="C546" s="92"/>
      <c r="D546" s="93"/>
      <c r="E546" s="92"/>
      <c r="F546" s="113"/>
      <c r="G546" s="121"/>
      <c r="H546" s="126"/>
      <c r="I546" s="129"/>
      <c r="J546" s="94"/>
      <c r="K546" s="95"/>
      <c r="L546" s="17" t="str">
        <f>IF(T546="X","",IF(J546="","",IF(V546=1,"",J546)))</f>
        <v/>
      </c>
      <c r="M546" s="17" t="str">
        <f>IF(T546="X","",IF(K546="","",IF(V546=1,"",K546)))</f>
        <v/>
      </c>
      <c r="N546" s="18" t="str">
        <f>IF(V546=1,"",IF(J546="","",IF(K546="","",K546-J546)))</f>
        <v/>
      </c>
      <c r="O546" s="31" t="str">
        <f t="shared" si="40"/>
        <v/>
      </c>
      <c r="P546" s="102"/>
      <c r="Q546" s="24" t="str">
        <f>IF(P546="","",IF(T546="X","",P546))</f>
        <v/>
      </c>
      <c r="R546" s="18" t="str">
        <f>IF(P546="","",VLOOKUP(P546,Données!$A$2:$B$16,2,FALSE))</f>
        <v/>
      </c>
      <c r="S546" s="24" t="str">
        <f ca="1">IF(T546="X","",IF(V546=1,"",IF(J546&gt;TODAY(),1,"")))</f>
        <v/>
      </c>
      <c r="T546" s="105"/>
      <c r="U546" s="18" t="str">
        <f ca="1">IF(T546="X","",IF(J546="","",IF(V546=1,"",IF(TODAY()&gt;=J546,1,""))))</f>
        <v/>
      </c>
      <c r="V546" s="31" t="str">
        <f t="shared" si="41"/>
        <v/>
      </c>
      <c r="W546" s="34" t="str">
        <f>IF(P546="","",VLOOKUP(P546,Données!$A$2:$C$16,3,FALSE))</f>
        <v/>
      </c>
      <c r="X546" s="19" t="str">
        <f>IF(N546="","",IF(P546="","",IF(W546="","",W546*N546)))</f>
        <v/>
      </c>
      <c r="Y546" s="108"/>
      <c r="Z546" s="62" t="str">
        <f t="shared" si="42"/>
        <v/>
      </c>
      <c r="AA546" s="26" t="str">
        <f t="shared" si="43"/>
        <v/>
      </c>
      <c r="AB546" s="105"/>
      <c r="AC546" s="111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39"/>
      <c r="BJ546" s="39"/>
      <c r="BK546" s="39"/>
      <c r="BL546" s="39"/>
      <c r="BM546" s="39"/>
      <c r="BN546" s="39"/>
      <c r="BO546" s="39"/>
      <c r="BP546" s="39"/>
    </row>
    <row r="547" spans="1:68" x14ac:dyDescent="0.25">
      <c r="A547" s="28" t="str">
        <f t="shared" si="44"/>
        <v/>
      </c>
      <c r="B547" s="91"/>
      <c r="C547" s="92"/>
      <c r="D547" s="93"/>
      <c r="E547" s="92"/>
      <c r="F547" s="113"/>
      <c r="G547" s="121"/>
      <c r="H547" s="126"/>
      <c r="I547" s="129"/>
      <c r="J547" s="94"/>
      <c r="K547" s="95"/>
      <c r="L547" s="17" t="str">
        <f>IF(T547="X","",IF(J547="","",IF(V547=1,"",J547)))</f>
        <v/>
      </c>
      <c r="M547" s="17" t="str">
        <f>IF(T547="X","",IF(K547="","",IF(V547=1,"",K547)))</f>
        <v/>
      </c>
      <c r="N547" s="18" t="str">
        <f>IF(V547=1,"",IF(J547="","",IF(K547="","",K547-J547)))</f>
        <v/>
      </c>
      <c r="O547" s="31" t="str">
        <f t="shared" si="40"/>
        <v/>
      </c>
      <c r="P547" s="102"/>
      <c r="Q547" s="24" t="str">
        <f>IF(P547="","",IF(T547="X","",P547))</f>
        <v/>
      </c>
      <c r="R547" s="18" t="str">
        <f>IF(P547="","",VLOOKUP(P547,Données!$A$2:$B$16,2,FALSE))</f>
        <v/>
      </c>
      <c r="S547" s="24" t="str">
        <f ca="1">IF(T547="X","",IF(V547=1,"",IF(J547&gt;TODAY(),1,"")))</f>
        <v/>
      </c>
      <c r="T547" s="105"/>
      <c r="U547" s="18" t="str">
        <f ca="1">IF(T547="X","",IF(J547="","",IF(V547=1,"",IF(TODAY()&gt;=J547,1,""))))</f>
        <v/>
      </c>
      <c r="V547" s="31" t="str">
        <f t="shared" si="41"/>
        <v/>
      </c>
      <c r="W547" s="34" t="str">
        <f>IF(P547="","",VLOOKUP(P547,Données!$A$2:$C$16,3,FALSE))</f>
        <v/>
      </c>
      <c r="X547" s="19" t="str">
        <f>IF(N547="","",IF(P547="","",IF(W547="","",W547*N547)))</f>
        <v/>
      </c>
      <c r="Y547" s="108"/>
      <c r="Z547" s="62" t="str">
        <f t="shared" si="42"/>
        <v/>
      </c>
      <c r="AA547" s="26" t="str">
        <f t="shared" si="43"/>
        <v/>
      </c>
      <c r="AB547" s="105"/>
      <c r="AC547" s="111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</row>
    <row r="548" spans="1:68" x14ac:dyDescent="0.25">
      <c r="A548" s="28" t="str">
        <f t="shared" si="44"/>
        <v/>
      </c>
      <c r="B548" s="91"/>
      <c r="C548" s="92"/>
      <c r="D548" s="93"/>
      <c r="E548" s="92"/>
      <c r="F548" s="113"/>
      <c r="G548" s="121"/>
      <c r="H548" s="126"/>
      <c r="I548" s="129"/>
      <c r="J548" s="94"/>
      <c r="K548" s="95"/>
      <c r="L548" s="17" t="str">
        <f>IF(T548="X","",IF(J548="","",IF(V548=1,"",J548)))</f>
        <v/>
      </c>
      <c r="M548" s="17" t="str">
        <f>IF(T548="X","",IF(K548="","",IF(V548=1,"",K548)))</f>
        <v/>
      </c>
      <c r="N548" s="18" t="str">
        <f>IF(V548=1,"",IF(J548="","",IF(K548="","",K548-J548)))</f>
        <v/>
      </c>
      <c r="O548" s="31" t="str">
        <f t="shared" si="40"/>
        <v/>
      </c>
      <c r="P548" s="102"/>
      <c r="Q548" s="24" t="str">
        <f>IF(P548="","",IF(T548="X","",P548))</f>
        <v/>
      </c>
      <c r="R548" s="18" t="str">
        <f>IF(P548="","",VLOOKUP(P548,Données!$A$2:$B$16,2,FALSE))</f>
        <v/>
      </c>
      <c r="S548" s="24" t="str">
        <f ca="1">IF(T548="X","",IF(V548=1,"",IF(J548&gt;TODAY(),1,"")))</f>
        <v/>
      </c>
      <c r="T548" s="105"/>
      <c r="U548" s="18" t="str">
        <f ca="1">IF(T548="X","",IF(J548="","",IF(V548=1,"",IF(TODAY()&gt;=J548,1,""))))</f>
        <v/>
      </c>
      <c r="V548" s="31" t="str">
        <f t="shared" si="41"/>
        <v/>
      </c>
      <c r="W548" s="34" t="str">
        <f>IF(P548="","",VLOOKUP(P548,Données!$A$2:$C$16,3,FALSE))</f>
        <v/>
      </c>
      <c r="X548" s="19" t="str">
        <f>IF(N548="","",IF(P548="","",IF(W548="","",W548*N548)))</f>
        <v/>
      </c>
      <c r="Y548" s="108"/>
      <c r="Z548" s="62" t="str">
        <f t="shared" si="42"/>
        <v/>
      </c>
      <c r="AA548" s="26" t="str">
        <f t="shared" si="43"/>
        <v/>
      </c>
      <c r="AB548" s="105"/>
      <c r="AC548" s="111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39"/>
      <c r="BJ548" s="39"/>
      <c r="BK548" s="39"/>
      <c r="BL548" s="39"/>
      <c r="BM548" s="39"/>
      <c r="BN548" s="39"/>
      <c r="BO548" s="39"/>
      <c r="BP548" s="39"/>
    </row>
    <row r="549" spans="1:68" x14ac:dyDescent="0.25">
      <c r="A549" s="28" t="str">
        <f t="shared" si="44"/>
        <v/>
      </c>
      <c r="B549" s="91"/>
      <c r="C549" s="92"/>
      <c r="D549" s="93"/>
      <c r="E549" s="92"/>
      <c r="F549" s="113"/>
      <c r="G549" s="121"/>
      <c r="H549" s="126"/>
      <c r="I549" s="129"/>
      <c r="J549" s="94"/>
      <c r="K549" s="95"/>
      <c r="L549" s="17" t="str">
        <f>IF(T549="X","",IF(J549="","",IF(V549=1,"",J549)))</f>
        <v/>
      </c>
      <c r="M549" s="17" t="str">
        <f>IF(T549="X","",IF(K549="","",IF(V549=1,"",K549)))</f>
        <v/>
      </c>
      <c r="N549" s="18" t="str">
        <f>IF(V549=1,"",IF(J549="","",IF(K549="","",K549-J549)))</f>
        <v/>
      </c>
      <c r="O549" s="31" t="str">
        <f t="shared" si="40"/>
        <v/>
      </c>
      <c r="P549" s="102"/>
      <c r="Q549" s="24" t="str">
        <f>IF(P549="","",IF(T549="X","",P549))</f>
        <v/>
      </c>
      <c r="R549" s="18" t="str">
        <f>IF(P549="","",VLOOKUP(P549,Données!$A$2:$B$16,2,FALSE))</f>
        <v/>
      </c>
      <c r="S549" s="24" t="str">
        <f ca="1">IF(T549="X","",IF(V549=1,"",IF(J549&gt;TODAY(),1,"")))</f>
        <v/>
      </c>
      <c r="T549" s="105"/>
      <c r="U549" s="18" t="str">
        <f ca="1">IF(T549="X","",IF(J549="","",IF(V549=1,"",IF(TODAY()&gt;=J549,1,""))))</f>
        <v/>
      </c>
      <c r="V549" s="31" t="str">
        <f t="shared" si="41"/>
        <v/>
      </c>
      <c r="W549" s="34" t="str">
        <f>IF(P549="","",VLOOKUP(P549,Données!$A$2:$C$16,3,FALSE))</f>
        <v/>
      </c>
      <c r="X549" s="19" t="str">
        <f>IF(N549="","",IF(P549="","",IF(W549="","",W549*N549)))</f>
        <v/>
      </c>
      <c r="Y549" s="108"/>
      <c r="Z549" s="62" t="str">
        <f t="shared" si="42"/>
        <v/>
      </c>
      <c r="AA549" s="26" t="str">
        <f t="shared" si="43"/>
        <v/>
      </c>
      <c r="AB549" s="105"/>
      <c r="AC549" s="111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</row>
    <row r="550" spans="1:68" x14ac:dyDescent="0.25">
      <c r="A550" s="28" t="str">
        <f t="shared" si="44"/>
        <v/>
      </c>
      <c r="B550" s="91"/>
      <c r="C550" s="92"/>
      <c r="D550" s="93"/>
      <c r="E550" s="92"/>
      <c r="F550" s="113"/>
      <c r="G550" s="121"/>
      <c r="H550" s="126"/>
      <c r="I550" s="129"/>
      <c r="J550" s="94"/>
      <c r="K550" s="95"/>
      <c r="L550" s="17" t="str">
        <f>IF(T550="X","",IF(J550="","",IF(V550=1,"",J550)))</f>
        <v/>
      </c>
      <c r="M550" s="17" t="str">
        <f>IF(T550="X","",IF(K550="","",IF(V550=1,"",K550)))</f>
        <v/>
      </c>
      <c r="N550" s="18" t="str">
        <f>IF(V550=1,"",IF(J550="","",IF(K550="","",K550-J550)))</f>
        <v/>
      </c>
      <c r="O550" s="31" t="str">
        <f t="shared" si="40"/>
        <v/>
      </c>
      <c r="P550" s="102"/>
      <c r="Q550" s="24" t="str">
        <f>IF(P550="","",IF(T550="X","",P550))</f>
        <v/>
      </c>
      <c r="R550" s="18" t="str">
        <f>IF(P550="","",VLOOKUP(P550,Données!$A$2:$B$16,2,FALSE))</f>
        <v/>
      </c>
      <c r="S550" s="24" t="str">
        <f ca="1">IF(T550="X","",IF(V550=1,"",IF(J550&gt;TODAY(),1,"")))</f>
        <v/>
      </c>
      <c r="T550" s="105"/>
      <c r="U550" s="18" t="str">
        <f ca="1">IF(T550="X","",IF(J550="","",IF(V550=1,"",IF(TODAY()&gt;=J550,1,""))))</f>
        <v/>
      </c>
      <c r="V550" s="31" t="str">
        <f t="shared" si="41"/>
        <v/>
      </c>
      <c r="W550" s="34" t="str">
        <f>IF(P550="","",VLOOKUP(P550,Données!$A$2:$C$16,3,FALSE))</f>
        <v/>
      </c>
      <c r="X550" s="19" t="str">
        <f>IF(N550="","",IF(P550="","",IF(W550="","",W550*N550)))</f>
        <v/>
      </c>
      <c r="Y550" s="108"/>
      <c r="Z550" s="62" t="str">
        <f t="shared" si="42"/>
        <v/>
      </c>
      <c r="AA550" s="26" t="str">
        <f t="shared" si="43"/>
        <v/>
      </c>
      <c r="AB550" s="105"/>
      <c r="AC550" s="111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39"/>
      <c r="BJ550" s="39"/>
      <c r="BK550" s="39"/>
      <c r="BL550" s="39"/>
      <c r="BM550" s="39"/>
      <c r="BN550" s="39"/>
      <c r="BO550" s="39"/>
      <c r="BP550" s="39"/>
    </row>
    <row r="551" spans="1:68" x14ac:dyDescent="0.25">
      <c r="A551" s="28" t="str">
        <f t="shared" si="44"/>
        <v/>
      </c>
      <c r="B551" s="91"/>
      <c r="C551" s="92"/>
      <c r="D551" s="93"/>
      <c r="E551" s="92"/>
      <c r="F551" s="113"/>
      <c r="G551" s="121"/>
      <c r="H551" s="126"/>
      <c r="I551" s="129"/>
      <c r="J551" s="94"/>
      <c r="K551" s="95"/>
      <c r="L551" s="17" t="str">
        <f>IF(T551="X","",IF(J551="","",IF(V551=1,"",J551)))</f>
        <v/>
      </c>
      <c r="M551" s="17" t="str">
        <f>IF(T551="X","",IF(K551="","",IF(V551=1,"",K551)))</f>
        <v/>
      </c>
      <c r="N551" s="18" t="str">
        <f>IF(V551=1,"",IF(J551="","",IF(K551="","",K551-J551)))</f>
        <v/>
      </c>
      <c r="O551" s="31" t="str">
        <f t="shared" si="40"/>
        <v/>
      </c>
      <c r="P551" s="102"/>
      <c r="Q551" s="24" t="str">
        <f>IF(P551="","",IF(T551="X","",P551))</f>
        <v/>
      </c>
      <c r="R551" s="18" t="str">
        <f>IF(P551="","",VLOOKUP(P551,Données!$A$2:$B$16,2,FALSE))</f>
        <v/>
      </c>
      <c r="S551" s="24" t="str">
        <f ca="1">IF(T551="X","",IF(V551=1,"",IF(J551&gt;TODAY(),1,"")))</f>
        <v/>
      </c>
      <c r="T551" s="105"/>
      <c r="U551" s="18" t="str">
        <f ca="1">IF(T551="X","",IF(J551="","",IF(V551=1,"",IF(TODAY()&gt;=J551,1,""))))</f>
        <v/>
      </c>
      <c r="V551" s="31" t="str">
        <f t="shared" si="41"/>
        <v/>
      </c>
      <c r="W551" s="34" t="str">
        <f>IF(P551="","",VLOOKUP(P551,Données!$A$2:$C$16,3,FALSE))</f>
        <v/>
      </c>
      <c r="X551" s="19" t="str">
        <f>IF(N551="","",IF(P551="","",IF(W551="","",W551*N551)))</f>
        <v/>
      </c>
      <c r="Y551" s="108"/>
      <c r="Z551" s="62" t="str">
        <f t="shared" si="42"/>
        <v/>
      </c>
      <c r="AA551" s="26" t="str">
        <f t="shared" si="43"/>
        <v/>
      </c>
      <c r="AB551" s="105"/>
      <c r="AC551" s="111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39"/>
      <c r="BJ551" s="39"/>
      <c r="BK551" s="39"/>
      <c r="BL551" s="39"/>
      <c r="BM551" s="39"/>
      <c r="BN551" s="39"/>
      <c r="BO551" s="39"/>
      <c r="BP551" s="39"/>
    </row>
    <row r="552" spans="1:68" x14ac:dyDescent="0.25">
      <c r="A552" s="28" t="str">
        <f t="shared" si="44"/>
        <v/>
      </c>
      <c r="B552" s="91"/>
      <c r="C552" s="92"/>
      <c r="D552" s="93"/>
      <c r="E552" s="92"/>
      <c r="F552" s="113"/>
      <c r="G552" s="121"/>
      <c r="H552" s="126"/>
      <c r="I552" s="129"/>
      <c r="J552" s="94"/>
      <c r="K552" s="95"/>
      <c r="L552" s="17" t="str">
        <f>IF(T552="X","",IF(J552="","",IF(V552=1,"",J552)))</f>
        <v/>
      </c>
      <c r="M552" s="17" t="str">
        <f>IF(T552="X","",IF(K552="","",IF(V552=1,"",K552)))</f>
        <v/>
      </c>
      <c r="N552" s="18" t="str">
        <f>IF(V552=1,"",IF(J552="","",IF(K552="","",K552-J552)))</f>
        <v/>
      </c>
      <c r="O552" s="31" t="str">
        <f t="shared" si="40"/>
        <v/>
      </c>
      <c r="P552" s="102"/>
      <c r="Q552" s="24" t="str">
        <f>IF(P552="","",IF(T552="X","",P552))</f>
        <v/>
      </c>
      <c r="R552" s="18" t="str">
        <f>IF(P552="","",VLOOKUP(P552,Données!$A$2:$B$16,2,FALSE))</f>
        <v/>
      </c>
      <c r="S552" s="24" t="str">
        <f ca="1">IF(T552="X","",IF(V552=1,"",IF(J552&gt;TODAY(),1,"")))</f>
        <v/>
      </c>
      <c r="T552" s="105"/>
      <c r="U552" s="18" t="str">
        <f ca="1">IF(T552="X","",IF(J552="","",IF(V552=1,"",IF(TODAY()&gt;=J552,1,""))))</f>
        <v/>
      </c>
      <c r="V552" s="31" t="str">
        <f t="shared" si="41"/>
        <v/>
      </c>
      <c r="W552" s="34" t="str">
        <f>IF(P552="","",VLOOKUP(P552,Données!$A$2:$C$16,3,FALSE))</f>
        <v/>
      </c>
      <c r="X552" s="19" t="str">
        <f>IF(N552="","",IF(P552="","",IF(W552="","",W552*N552)))</f>
        <v/>
      </c>
      <c r="Y552" s="108"/>
      <c r="Z552" s="62" t="str">
        <f t="shared" si="42"/>
        <v/>
      </c>
      <c r="AA552" s="26" t="str">
        <f t="shared" si="43"/>
        <v/>
      </c>
      <c r="AB552" s="105"/>
      <c r="AC552" s="111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39"/>
      <c r="BJ552" s="39"/>
      <c r="BK552" s="39"/>
      <c r="BL552" s="39"/>
      <c r="BM552" s="39"/>
      <c r="BN552" s="39"/>
      <c r="BO552" s="39"/>
      <c r="BP552" s="39"/>
    </row>
    <row r="553" spans="1:68" x14ac:dyDescent="0.25">
      <c r="A553" s="28" t="str">
        <f t="shared" si="44"/>
        <v/>
      </c>
      <c r="B553" s="91"/>
      <c r="C553" s="92"/>
      <c r="D553" s="93"/>
      <c r="E553" s="92"/>
      <c r="F553" s="113"/>
      <c r="G553" s="121"/>
      <c r="H553" s="126"/>
      <c r="I553" s="129"/>
      <c r="J553" s="94"/>
      <c r="K553" s="95"/>
      <c r="L553" s="17" t="str">
        <f>IF(T553="X","",IF(J553="","",IF(V553=1,"",J553)))</f>
        <v/>
      </c>
      <c r="M553" s="17" t="str">
        <f>IF(T553="X","",IF(K553="","",IF(V553=1,"",K553)))</f>
        <v/>
      </c>
      <c r="N553" s="18" t="str">
        <f>IF(V553=1,"",IF(J553="","",IF(K553="","",K553-J553)))</f>
        <v/>
      </c>
      <c r="O553" s="31" t="str">
        <f t="shared" si="40"/>
        <v/>
      </c>
      <c r="P553" s="102"/>
      <c r="Q553" s="24" t="str">
        <f>IF(P553="","",IF(T553="X","",P553))</f>
        <v/>
      </c>
      <c r="R553" s="18" t="str">
        <f>IF(P553="","",VLOOKUP(P553,Données!$A$2:$B$16,2,FALSE))</f>
        <v/>
      </c>
      <c r="S553" s="24" t="str">
        <f ca="1">IF(T553="X","",IF(V553=1,"",IF(J553&gt;TODAY(),1,"")))</f>
        <v/>
      </c>
      <c r="T553" s="105"/>
      <c r="U553" s="18" t="str">
        <f ca="1">IF(T553="X","",IF(J553="","",IF(V553=1,"",IF(TODAY()&gt;=J553,1,""))))</f>
        <v/>
      </c>
      <c r="V553" s="31" t="str">
        <f t="shared" si="41"/>
        <v/>
      </c>
      <c r="W553" s="34" t="str">
        <f>IF(P553="","",VLOOKUP(P553,Données!$A$2:$C$16,3,FALSE))</f>
        <v/>
      </c>
      <c r="X553" s="19" t="str">
        <f>IF(N553="","",IF(P553="","",IF(W553="","",W553*N553)))</f>
        <v/>
      </c>
      <c r="Y553" s="108"/>
      <c r="Z553" s="62" t="str">
        <f t="shared" si="42"/>
        <v/>
      </c>
      <c r="AA553" s="26" t="str">
        <f t="shared" si="43"/>
        <v/>
      </c>
      <c r="AB553" s="105"/>
      <c r="AC553" s="111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39"/>
      <c r="BJ553" s="39"/>
      <c r="BK553" s="39"/>
      <c r="BL553" s="39"/>
      <c r="BM553" s="39"/>
      <c r="BN553" s="39"/>
      <c r="BO553" s="39"/>
      <c r="BP553" s="39"/>
    </row>
    <row r="554" spans="1:68" x14ac:dyDescent="0.25">
      <c r="A554" s="28" t="str">
        <f t="shared" si="44"/>
        <v/>
      </c>
      <c r="B554" s="91"/>
      <c r="C554" s="92"/>
      <c r="D554" s="93"/>
      <c r="E554" s="92"/>
      <c r="F554" s="113"/>
      <c r="G554" s="121"/>
      <c r="H554" s="126"/>
      <c r="I554" s="129"/>
      <c r="J554" s="94"/>
      <c r="K554" s="95"/>
      <c r="L554" s="17" t="str">
        <f>IF(T554="X","",IF(J554="","",IF(V554=1,"",J554)))</f>
        <v/>
      </c>
      <c r="M554" s="17" t="str">
        <f>IF(T554="X","",IF(K554="","",IF(V554=1,"",K554)))</f>
        <v/>
      </c>
      <c r="N554" s="18" t="str">
        <f>IF(V554=1,"",IF(J554="","",IF(K554="","",K554-J554)))</f>
        <v/>
      </c>
      <c r="O554" s="31" t="str">
        <f t="shared" si="40"/>
        <v/>
      </c>
      <c r="P554" s="102"/>
      <c r="Q554" s="24" t="str">
        <f>IF(P554="","",IF(T554="X","",P554))</f>
        <v/>
      </c>
      <c r="R554" s="18" t="str">
        <f>IF(P554="","",VLOOKUP(P554,Données!$A$2:$B$16,2,FALSE))</f>
        <v/>
      </c>
      <c r="S554" s="24" t="str">
        <f ca="1">IF(T554="X","",IF(V554=1,"",IF(J554&gt;TODAY(),1,"")))</f>
        <v/>
      </c>
      <c r="T554" s="105"/>
      <c r="U554" s="18" t="str">
        <f ca="1">IF(T554="X","",IF(J554="","",IF(V554=1,"",IF(TODAY()&gt;=J554,1,""))))</f>
        <v/>
      </c>
      <c r="V554" s="31" t="str">
        <f t="shared" si="41"/>
        <v/>
      </c>
      <c r="W554" s="34" t="str">
        <f>IF(P554="","",VLOOKUP(P554,Données!$A$2:$C$16,3,FALSE))</f>
        <v/>
      </c>
      <c r="X554" s="19" t="str">
        <f>IF(N554="","",IF(P554="","",IF(W554="","",W554*N554)))</f>
        <v/>
      </c>
      <c r="Y554" s="108"/>
      <c r="Z554" s="62" t="str">
        <f t="shared" si="42"/>
        <v/>
      </c>
      <c r="AA554" s="26" t="str">
        <f t="shared" si="43"/>
        <v/>
      </c>
      <c r="AB554" s="105"/>
      <c r="AC554" s="111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39"/>
      <c r="BJ554" s="39"/>
      <c r="BK554" s="39"/>
      <c r="BL554" s="39"/>
      <c r="BM554" s="39"/>
      <c r="BN554" s="39"/>
      <c r="BO554" s="39"/>
      <c r="BP554" s="39"/>
    </row>
    <row r="555" spans="1:68" x14ac:dyDescent="0.25">
      <c r="A555" s="28" t="str">
        <f t="shared" si="44"/>
        <v/>
      </c>
      <c r="B555" s="91"/>
      <c r="C555" s="92"/>
      <c r="D555" s="93"/>
      <c r="E555" s="92"/>
      <c r="F555" s="113"/>
      <c r="G555" s="121"/>
      <c r="H555" s="126"/>
      <c r="I555" s="129"/>
      <c r="J555" s="94"/>
      <c r="K555" s="95"/>
      <c r="L555" s="17" t="str">
        <f>IF(T555="X","",IF(J555="","",IF(V555=1,"",J555)))</f>
        <v/>
      </c>
      <c r="M555" s="17" t="str">
        <f>IF(T555="X","",IF(K555="","",IF(V555=1,"",K555)))</f>
        <v/>
      </c>
      <c r="N555" s="18" t="str">
        <f>IF(V555=1,"",IF(J555="","",IF(K555="","",K555-J555)))</f>
        <v/>
      </c>
      <c r="O555" s="31" t="str">
        <f t="shared" si="40"/>
        <v/>
      </c>
      <c r="P555" s="102"/>
      <c r="Q555" s="24" t="str">
        <f>IF(P555="","",IF(T555="X","",P555))</f>
        <v/>
      </c>
      <c r="R555" s="18" t="str">
        <f>IF(P555="","",VLOOKUP(P555,Données!$A$2:$B$16,2,FALSE))</f>
        <v/>
      </c>
      <c r="S555" s="24" t="str">
        <f ca="1">IF(T555="X","",IF(V555=1,"",IF(J555&gt;TODAY(),1,"")))</f>
        <v/>
      </c>
      <c r="T555" s="105"/>
      <c r="U555" s="18" t="str">
        <f ca="1">IF(T555="X","",IF(J555="","",IF(V555=1,"",IF(TODAY()&gt;=J555,1,""))))</f>
        <v/>
      </c>
      <c r="V555" s="31" t="str">
        <f t="shared" si="41"/>
        <v/>
      </c>
      <c r="W555" s="34" t="str">
        <f>IF(P555="","",VLOOKUP(P555,Données!$A$2:$C$16,3,FALSE))</f>
        <v/>
      </c>
      <c r="X555" s="19" t="str">
        <f>IF(N555="","",IF(P555="","",IF(W555="","",W555*N555)))</f>
        <v/>
      </c>
      <c r="Y555" s="108"/>
      <c r="Z555" s="62" t="str">
        <f t="shared" si="42"/>
        <v/>
      </c>
      <c r="AA555" s="26" t="str">
        <f t="shared" si="43"/>
        <v/>
      </c>
      <c r="AB555" s="105"/>
      <c r="AC555" s="111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39"/>
      <c r="BJ555" s="39"/>
      <c r="BK555" s="39"/>
      <c r="BL555" s="39"/>
      <c r="BM555" s="39"/>
      <c r="BN555" s="39"/>
      <c r="BO555" s="39"/>
      <c r="BP555" s="39"/>
    </row>
    <row r="556" spans="1:68" x14ac:dyDescent="0.25">
      <c r="A556" s="28" t="str">
        <f t="shared" si="44"/>
        <v/>
      </c>
      <c r="B556" s="91"/>
      <c r="C556" s="92"/>
      <c r="D556" s="93"/>
      <c r="E556" s="92"/>
      <c r="F556" s="113"/>
      <c r="G556" s="121"/>
      <c r="H556" s="126"/>
      <c r="I556" s="129"/>
      <c r="J556" s="94"/>
      <c r="K556" s="95"/>
      <c r="L556" s="17" t="str">
        <f>IF(T556="X","",IF(J556="","",IF(V556=1,"",J556)))</f>
        <v/>
      </c>
      <c r="M556" s="17" t="str">
        <f>IF(T556="X","",IF(K556="","",IF(V556=1,"",K556)))</f>
        <v/>
      </c>
      <c r="N556" s="18" t="str">
        <f>IF(V556=1,"",IF(J556="","",IF(K556="","",K556-J556)))</f>
        <v/>
      </c>
      <c r="O556" s="31" t="str">
        <f t="shared" si="40"/>
        <v/>
      </c>
      <c r="P556" s="102"/>
      <c r="Q556" s="24" t="str">
        <f>IF(P556="","",IF(T556="X","",P556))</f>
        <v/>
      </c>
      <c r="R556" s="18" t="str">
        <f>IF(P556="","",VLOOKUP(P556,Données!$A$2:$B$16,2,FALSE))</f>
        <v/>
      </c>
      <c r="S556" s="24" t="str">
        <f ca="1">IF(T556="X","",IF(V556=1,"",IF(J556&gt;TODAY(),1,"")))</f>
        <v/>
      </c>
      <c r="T556" s="105"/>
      <c r="U556" s="18" t="str">
        <f ca="1">IF(T556="X","",IF(J556="","",IF(V556=1,"",IF(TODAY()&gt;=J556,1,""))))</f>
        <v/>
      </c>
      <c r="V556" s="31" t="str">
        <f t="shared" si="41"/>
        <v/>
      </c>
      <c r="W556" s="34" t="str">
        <f>IF(P556="","",VLOOKUP(P556,Données!$A$2:$C$16,3,FALSE))</f>
        <v/>
      </c>
      <c r="X556" s="19" t="str">
        <f>IF(N556="","",IF(P556="","",IF(W556="","",W556*N556)))</f>
        <v/>
      </c>
      <c r="Y556" s="108"/>
      <c r="Z556" s="62" t="str">
        <f t="shared" si="42"/>
        <v/>
      </c>
      <c r="AA556" s="26" t="str">
        <f t="shared" si="43"/>
        <v/>
      </c>
      <c r="AB556" s="105"/>
      <c r="AC556" s="111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39"/>
      <c r="BJ556" s="39"/>
      <c r="BK556" s="39"/>
      <c r="BL556" s="39"/>
      <c r="BM556" s="39"/>
      <c r="BN556" s="39"/>
      <c r="BO556" s="39"/>
      <c r="BP556" s="39"/>
    </row>
    <row r="557" spans="1:68" x14ac:dyDescent="0.25">
      <c r="A557" s="28" t="str">
        <f t="shared" si="44"/>
        <v/>
      </c>
      <c r="B557" s="91"/>
      <c r="C557" s="92"/>
      <c r="D557" s="93"/>
      <c r="E557" s="92"/>
      <c r="F557" s="113"/>
      <c r="G557" s="121"/>
      <c r="H557" s="126"/>
      <c r="I557" s="129"/>
      <c r="J557" s="94"/>
      <c r="K557" s="95"/>
      <c r="L557" s="17" t="str">
        <f>IF(T557="X","",IF(J557="","",IF(V557=1,"",J557)))</f>
        <v/>
      </c>
      <c r="M557" s="17" t="str">
        <f>IF(T557="X","",IF(K557="","",IF(V557=1,"",K557)))</f>
        <v/>
      </c>
      <c r="N557" s="18" t="str">
        <f>IF(V557=1,"",IF(J557="","",IF(K557="","",K557-J557)))</f>
        <v/>
      </c>
      <c r="O557" s="31" t="str">
        <f t="shared" si="40"/>
        <v/>
      </c>
      <c r="P557" s="102"/>
      <c r="Q557" s="24" t="str">
        <f>IF(P557="","",IF(T557="X","",P557))</f>
        <v/>
      </c>
      <c r="R557" s="18" t="str">
        <f>IF(P557="","",VLOOKUP(P557,Données!$A$2:$B$16,2,FALSE))</f>
        <v/>
      </c>
      <c r="S557" s="24" t="str">
        <f ca="1">IF(T557="X","",IF(V557=1,"",IF(J557&gt;TODAY(),1,"")))</f>
        <v/>
      </c>
      <c r="T557" s="105"/>
      <c r="U557" s="18" t="str">
        <f ca="1">IF(T557="X","",IF(J557="","",IF(V557=1,"",IF(TODAY()&gt;=J557,1,""))))</f>
        <v/>
      </c>
      <c r="V557" s="31" t="str">
        <f t="shared" si="41"/>
        <v/>
      </c>
      <c r="W557" s="34" t="str">
        <f>IF(P557="","",VLOOKUP(P557,Données!$A$2:$C$16,3,FALSE))</f>
        <v/>
      </c>
      <c r="X557" s="19" t="str">
        <f>IF(N557="","",IF(P557="","",IF(W557="","",W557*N557)))</f>
        <v/>
      </c>
      <c r="Y557" s="108"/>
      <c r="Z557" s="62" t="str">
        <f t="shared" si="42"/>
        <v/>
      </c>
      <c r="AA557" s="26" t="str">
        <f t="shared" si="43"/>
        <v/>
      </c>
      <c r="AB557" s="105"/>
      <c r="AC557" s="111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39"/>
      <c r="BJ557" s="39"/>
      <c r="BK557" s="39"/>
      <c r="BL557" s="39"/>
      <c r="BM557" s="39"/>
      <c r="BN557" s="39"/>
      <c r="BO557" s="39"/>
      <c r="BP557" s="39"/>
    </row>
    <row r="558" spans="1:68" x14ac:dyDescent="0.25">
      <c r="A558" s="28" t="str">
        <f t="shared" si="44"/>
        <v/>
      </c>
      <c r="B558" s="91"/>
      <c r="C558" s="92"/>
      <c r="D558" s="93"/>
      <c r="E558" s="92"/>
      <c r="F558" s="113"/>
      <c r="G558" s="121"/>
      <c r="H558" s="126"/>
      <c r="I558" s="129"/>
      <c r="J558" s="94"/>
      <c r="K558" s="95"/>
      <c r="L558" s="17" t="str">
        <f>IF(T558="X","",IF(J558="","",IF(V558=1,"",J558)))</f>
        <v/>
      </c>
      <c r="M558" s="17" t="str">
        <f>IF(T558="X","",IF(K558="","",IF(V558=1,"",K558)))</f>
        <v/>
      </c>
      <c r="N558" s="18" t="str">
        <f>IF(V558=1,"",IF(J558="","",IF(K558="","",K558-J558)))</f>
        <v/>
      </c>
      <c r="O558" s="31" t="str">
        <f t="shared" si="40"/>
        <v/>
      </c>
      <c r="P558" s="102"/>
      <c r="Q558" s="24" t="str">
        <f>IF(P558="","",IF(T558="X","",P558))</f>
        <v/>
      </c>
      <c r="R558" s="18" t="str">
        <f>IF(P558="","",VLOOKUP(P558,Données!$A$2:$B$16,2,FALSE))</f>
        <v/>
      </c>
      <c r="S558" s="24" t="str">
        <f ca="1">IF(T558="X","",IF(V558=1,"",IF(J558&gt;TODAY(),1,"")))</f>
        <v/>
      </c>
      <c r="T558" s="105"/>
      <c r="U558" s="18" t="str">
        <f ca="1">IF(T558="X","",IF(J558="","",IF(V558=1,"",IF(TODAY()&gt;=J558,1,""))))</f>
        <v/>
      </c>
      <c r="V558" s="31" t="str">
        <f t="shared" si="41"/>
        <v/>
      </c>
      <c r="W558" s="34" t="str">
        <f>IF(P558="","",VLOOKUP(P558,Données!$A$2:$C$16,3,FALSE))</f>
        <v/>
      </c>
      <c r="X558" s="19" t="str">
        <f>IF(N558="","",IF(P558="","",IF(W558="","",W558*N558)))</f>
        <v/>
      </c>
      <c r="Y558" s="108"/>
      <c r="Z558" s="62" t="str">
        <f t="shared" si="42"/>
        <v/>
      </c>
      <c r="AA558" s="26" t="str">
        <f t="shared" si="43"/>
        <v/>
      </c>
      <c r="AB558" s="105"/>
      <c r="AC558" s="111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39"/>
      <c r="BJ558" s="39"/>
      <c r="BK558" s="39"/>
      <c r="BL558" s="39"/>
      <c r="BM558" s="39"/>
      <c r="BN558" s="39"/>
      <c r="BO558" s="39"/>
      <c r="BP558" s="39"/>
    </row>
    <row r="559" spans="1:68" x14ac:dyDescent="0.25">
      <c r="A559" s="28" t="str">
        <f t="shared" si="44"/>
        <v/>
      </c>
      <c r="B559" s="91"/>
      <c r="C559" s="92"/>
      <c r="D559" s="93"/>
      <c r="E559" s="92"/>
      <c r="F559" s="113"/>
      <c r="G559" s="121"/>
      <c r="H559" s="126"/>
      <c r="I559" s="129"/>
      <c r="J559" s="94"/>
      <c r="K559" s="95"/>
      <c r="L559" s="17" t="str">
        <f>IF(T559="X","",IF(J559="","",IF(V559=1,"",J559)))</f>
        <v/>
      </c>
      <c r="M559" s="17" t="str">
        <f>IF(T559="X","",IF(K559="","",IF(V559=1,"",K559)))</f>
        <v/>
      </c>
      <c r="N559" s="18" t="str">
        <f>IF(V559=1,"",IF(J559="","",IF(K559="","",K559-J559)))</f>
        <v/>
      </c>
      <c r="O559" s="31" t="str">
        <f t="shared" si="40"/>
        <v/>
      </c>
      <c r="P559" s="102"/>
      <c r="Q559" s="24" t="str">
        <f>IF(P559="","",IF(T559="X","",P559))</f>
        <v/>
      </c>
      <c r="R559" s="18" t="str">
        <f>IF(P559="","",VLOOKUP(P559,Données!$A$2:$B$16,2,FALSE))</f>
        <v/>
      </c>
      <c r="S559" s="24" t="str">
        <f ca="1">IF(T559="X","",IF(V559=1,"",IF(J559&gt;TODAY(),1,"")))</f>
        <v/>
      </c>
      <c r="T559" s="105"/>
      <c r="U559" s="18" t="str">
        <f ca="1">IF(T559="X","",IF(J559="","",IF(V559=1,"",IF(TODAY()&gt;=J559,1,""))))</f>
        <v/>
      </c>
      <c r="V559" s="31" t="str">
        <f t="shared" si="41"/>
        <v/>
      </c>
      <c r="W559" s="34" t="str">
        <f>IF(P559="","",VLOOKUP(P559,Données!$A$2:$C$16,3,FALSE))</f>
        <v/>
      </c>
      <c r="X559" s="19" t="str">
        <f>IF(N559="","",IF(P559="","",IF(W559="","",W559*N559)))</f>
        <v/>
      </c>
      <c r="Y559" s="108"/>
      <c r="Z559" s="62" t="str">
        <f t="shared" si="42"/>
        <v/>
      </c>
      <c r="AA559" s="26" t="str">
        <f t="shared" si="43"/>
        <v/>
      </c>
      <c r="AB559" s="105"/>
      <c r="AC559" s="111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39"/>
      <c r="BJ559" s="39"/>
      <c r="BK559" s="39"/>
      <c r="BL559" s="39"/>
      <c r="BM559" s="39"/>
      <c r="BN559" s="39"/>
      <c r="BO559" s="39"/>
      <c r="BP559" s="39"/>
    </row>
    <row r="560" spans="1:68" x14ac:dyDescent="0.25">
      <c r="A560" s="28" t="str">
        <f t="shared" si="44"/>
        <v/>
      </c>
      <c r="B560" s="91"/>
      <c r="C560" s="92"/>
      <c r="D560" s="93"/>
      <c r="E560" s="92"/>
      <c r="F560" s="113"/>
      <c r="G560" s="121"/>
      <c r="H560" s="126"/>
      <c r="I560" s="129"/>
      <c r="J560" s="94"/>
      <c r="K560" s="95"/>
      <c r="L560" s="17" t="str">
        <f>IF(T560="X","",IF(J560="","",IF(V560=1,"",J560)))</f>
        <v/>
      </c>
      <c r="M560" s="17" t="str">
        <f>IF(T560="X","",IF(K560="","",IF(V560=1,"",K560)))</f>
        <v/>
      </c>
      <c r="N560" s="18" t="str">
        <f>IF(V560=1,"",IF(J560="","",IF(K560="","",K560-J560)))</f>
        <v/>
      </c>
      <c r="O560" s="31" t="str">
        <f t="shared" si="40"/>
        <v/>
      </c>
      <c r="P560" s="102"/>
      <c r="Q560" s="24" t="str">
        <f>IF(P560="","",IF(T560="X","",P560))</f>
        <v/>
      </c>
      <c r="R560" s="18" t="str">
        <f>IF(P560="","",VLOOKUP(P560,Données!$A$2:$B$16,2,FALSE))</f>
        <v/>
      </c>
      <c r="S560" s="24" t="str">
        <f ca="1">IF(T560="X","",IF(V560=1,"",IF(J560&gt;TODAY(),1,"")))</f>
        <v/>
      </c>
      <c r="T560" s="105"/>
      <c r="U560" s="18" t="str">
        <f ca="1">IF(T560="X","",IF(J560="","",IF(V560=1,"",IF(TODAY()&gt;=J560,1,""))))</f>
        <v/>
      </c>
      <c r="V560" s="31" t="str">
        <f t="shared" si="41"/>
        <v/>
      </c>
      <c r="W560" s="34" t="str">
        <f>IF(P560="","",VLOOKUP(P560,Données!$A$2:$C$16,3,FALSE))</f>
        <v/>
      </c>
      <c r="X560" s="19" t="str">
        <f>IF(N560="","",IF(P560="","",IF(W560="","",W560*N560)))</f>
        <v/>
      </c>
      <c r="Y560" s="108"/>
      <c r="Z560" s="62" t="str">
        <f t="shared" si="42"/>
        <v/>
      </c>
      <c r="AA560" s="26" t="str">
        <f t="shared" si="43"/>
        <v/>
      </c>
      <c r="AB560" s="105"/>
      <c r="AC560" s="111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</row>
    <row r="561" spans="1:68" x14ac:dyDescent="0.25">
      <c r="A561" s="28" t="str">
        <f t="shared" si="44"/>
        <v/>
      </c>
      <c r="B561" s="91"/>
      <c r="C561" s="92"/>
      <c r="D561" s="93"/>
      <c r="E561" s="92"/>
      <c r="F561" s="113"/>
      <c r="G561" s="121"/>
      <c r="H561" s="126"/>
      <c r="I561" s="129"/>
      <c r="J561" s="94"/>
      <c r="K561" s="95"/>
      <c r="L561" s="17" t="str">
        <f>IF(T561="X","",IF(J561="","",IF(V561=1,"",J561)))</f>
        <v/>
      </c>
      <c r="M561" s="17" t="str">
        <f>IF(T561="X","",IF(K561="","",IF(V561=1,"",K561)))</f>
        <v/>
      </c>
      <c r="N561" s="18" t="str">
        <f>IF(V561=1,"",IF(J561="","",IF(K561="","",K561-J561)))</f>
        <v/>
      </c>
      <c r="O561" s="31" t="str">
        <f t="shared" si="40"/>
        <v/>
      </c>
      <c r="P561" s="102"/>
      <c r="Q561" s="24" t="str">
        <f>IF(P561="","",IF(T561="X","",P561))</f>
        <v/>
      </c>
      <c r="R561" s="18" t="str">
        <f>IF(P561="","",VLOOKUP(P561,Données!$A$2:$B$16,2,FALSE))</f>
        <v/>
      </c>
      <c r="S561" s="24" t="str">
        <f ca="1">IF(T561="X","",IF(V561=1,"",IF(J561&gt;TODAY(),1,"")))</f>
        <v/>
      </c>
      <c r="T561" s="105"/>
      <c r="U561" s="18" t="str">
        <f ca="1">IF(T561="X","",IF(J561="","",IF(V561=1,"",IF(TODAY()&gt;=J561,1,""))))</f>
        <v/>
      </c>
      <c r="V561" s="31" t="str">
        <f t="shared" si="41"/>
        <v/>
      </c>
      <c r="W561" s="34" t="str">
        <f>IF(P561="","",VLOOKUP(P561,Données!$A$2:$C$16,3,FALSE))</f>
        <v/>
      </c>
      <c r="X561" s="19" t="str">
        <f>IF(N561="","",IF(P561="","",IF(W561="","",W561*N561)))</f>
        <v/>
      </c>
      <c r="Y561" s="108"/>
      <c r="Z561" s="62" t="str">
        <f t="shared" si="42"/>
        <v/>
      </c>
      <c r="AA561" s="26" t="str">
        <f t="shared" si="43"/>
        <v/>
      </c>
      <c r="AB561" s="105"/>
      <c r="AC561" s="111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39"/>
      <c r="BJ561" s="39"/>
      <c r="BK561" s="39"/>
      <c r="BL561" s="39"/>
      <c r="BM561" s="39"/>
      <c r="BN561" s="39"/>
      <c r="BO561" s="39"/>
      <c r="BP561" s="39"/>
    </row>
    <row r="562" spans="1:68" x14ac:dyDescent="0.25">
      <c r="A562" s="28" t="str">
        <f t="shared" si="44"/>
        <v/>
      </c>
      <c r="B562" s="91"/>
      <c r="C562" s="92"/>
      <c r="D562" s="93"/>
      <c r="E562" s="92"/>
      <c r="F562" s="113"/>
      <c r="G562" s="121"/>
      <c r="H562" s="126"/>
      <c r="I562" s="129"/>
      <c r="J562" s="94"/>
      <c r="K562" s="95"/>
      <c r="L562" s="17" t="str">
        <f>IF(T562="X","",IF(J562="","",IF(V562=1,"",J562)))</f>
        <v/>
      </c>
      <c r="M562" s="17" t="str">
        <f>IF(T562="X","",IF(K562="","",IF(V562=1,"",K562)))</f>
        <v/>
      </c>
      <c r="N562" s="18" t="str">
        <f>IF(V562=1,"",IF(J562="","",IF(K562="","",K562-J562)))</f>
        <v/>
      </c>
      <c r="O562" s="31" t="str">
        <f t="shared" si="40"/>
        <v/>
      </c>
      <c r="P562" s="102"/>
      <c r="Q562" s="24" t="str">
        <f>IF(P562="","",IF(T562="X","",P562))</f>
        <v/>
      </c>
      <c r="R562" s="18" t="str">
        <f>IF(P562="","",VLOOKUP(P562,Données!$A$2:$B$16,2,FALSE))</f>
        <v/>
      </c>
      <c r="S562" s="24" t="str">
        <f ca="1">IF(T562="X","",IF(V562=1,"",IF(J562&gt;TODAY(),1,"")))</f>
        <v/>
      </c>
      <c r="T562" s="105"/>
      <c r="U562" s="18" t="str">
        <f ca="1">IF(T562="X","",IF(J562="","",IF(V562=1,"",IF(TODAY()&gt;=J562,1,""))))</f>
        <v/>
      </c>
      <c r="V562" s="31" t="str">
        <f t="shared" si="41"/>
        <v/>
      </c>
      <c r="W562" s="34" t="str">
        <f>IF(P562="","",VLOOKUP(P562,Données!$A$2:$C$16,3,FALSE))</f>
        <v/>
      </c>
      <c r="X562" s="19" t="str">
        <f>IF(N562="","",IF(P562="","",IF(W562="","",W562*N562)))</f>
        <v/>
      </c>
      <c r="Y562" s="108"/>
      <c r="Z562" s="62" t="str">
        <f t="shared" si="42"/>
        <v/>
      </c>
      <c r="AA562" s="26" t="str">
        <f t="shared" si="43"/>
        <v/>
      </c>
      <c r="AB562" s="105"/>
      <c r="AC562" s="111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39"/>
      <c r="BJ562" s="39"/>
      <c r="BK562" s="39"/>
      <c r="BL562" s="39"/>
      <c r="BM562" s="39"/>
      <c r="BN562" s="39"/>
      <c r="BO562" s="39"/>
      <c r="BP562" s="39"/>
    </row>
    <row r="563" spans="1:68" x14ac:dyDescent="0.25">
      <c r="A563" s="28" t="str">
        <f t="shared" si="44"/>
        <v/>
      </c>
      <c r="B563" s="91"/>
      <c r="C563" s="92"/>
      <c r="D563" s="93"/>
      <c r="E563" s="92"/>
      <c r="F563" s="113"/>
      <c r="G563" s="121"/>
      <c r="H563" s="126"/>
      <c r="I563" s="129"/>
      <c r="J563" s="94"/>
      <c r="K563" s="95"/>
      <c r="L563" s="17" t="str">
        <f>IF(T563="X","",IF(J563="","",IF(V563=1,"",J563)))</f>
        <v/>
      </c>
      <c r="M563" s="17" t="str">
        <f>IF(T563="X","",IF(K563="","",IF(V563=1,"",K563)))</f>
        <v/>
      </c>
      <c r="N563" s="18" t="str">
        <f>IF(V563=1,"",IF(J563="","",IF(K563="","",K563-J563)))</f>
        <v/>
      </c>
      <c r="O563" s="31" t="str">
        <f t="shared" si="40"/>
        <v/>
      </c>
      <c r="P563" s="102"/>
      <c r="Q563" s="24" t="str">
        <f>IF(P563="","",IF(T563="X","",P563))</f>
        <v/>
      </c>
      <c r="R563" s="18" t="str">
        <f>IF(P563="","",VLOOKUP(P563,Données!$A$2:$B$16,2,FALSE))</f>
        <v/>
      </c>
      <c r="S563" s="24" t="str">
        <f ca="1">IF(T563="X","",IF(V563=1,"",IF(J563&gt;TODAY(),1,"")))</f>
        <v/>
      </c>
      <c r="T563" s="105"/>
      <c r="U563" s="18" t="str">
        <f ca="1">IF(T563="X","",IF(J563="","",IF(V563=1,"",IF(TODAY()&gt;=J563,1,""))))</f>
        <v/>
      </c>
      <c r="V563" s="31" t="str">
        <f t="shared" si="41"/>
        <v/>
      </c>
      <c r="W563" s="34" t="str">
        <f>IF(P563="","",VLOOKUP(P563,Données!$A$2:$C$16,3,FALSE))</f>
        <v/>
      </c>
      <c r="X563" s="19" t="str">
        <f>IF(N563="","",IF(P563="","",IF(W563="","",W563*N563)))</f>
        <v/>
      </c>
      <c r="Y563" s="108"/>
      <c r="Z563" s="62" t="str">
        <f t="shared" si="42"/>
        <v/>
      </c>
      <c r="AA563" s="26" t="str">
        <f t="shared" si="43"/>
        <v/>
      </c>
      <c r="AB563" s="105"/>
      <c r="AC563" s="111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</row>
    <row r="564" spans="1:68" x14ac:dyDescent="0.25">
      <c r="A564" s="28" t="str">
        <f t="shared" si="44"/>
        <v/>
      </c>
      <c r="B564" s="91"/>
      <c r="C564" s="92"/>
      <c r="D564" s="93"/>
      <c r="E564" s="92"/>
      <c r="F564" s="113"/>
      <c r="G564" s="121"/>
      <c r="H564" s="126"/>
      <c r="I564" s="129"/>
      <c r="J564" s="94"/>
      <c r="K564" s="95"/>
      <c r="L564" s="17" t="str">
        <f>IF(T564="X","",IF(J564="","",IF(V564=1,"",J564)))</f>
        <v/>
      </c>
      <c r="M564" s="17" t="str">
        <f>IF(T564="X","",IF(K564="","",IF(V564=1,"",K564)))</f>
        <v/>
      </c>
      <c r="N564" s="18" t="str">
        <f>IF(V564=1,"",IF(J564="","",IF(K564="","",K564-J564)))</f>
        <v/>
      </c>
      <c r="O564" s="31" t="str">
        <f t="shared" si="40"/>
        <v/>
      </c>
      <c r="P564" s="102"/>
      <c r="Q564" s="24" t="str">
        <f>IF(P564="","",IF(T564="X","",P564))</f>
        <v/>
      </c>
      <c r="R564" s="18" t="str">
        <f>IF(P564="","",VLOOKUP(P564,Données!$A$2:$B$16,2,FALSE))</f>
        <v/>
      </c>
      <c r="S564" s="24" t="str">
        <f ca="1">IF(T564="X","",IF(V564=1,"",IF(J564&gt;TODAY(),1,"")))</f>
        <v/>
      </c>
      <c r="T564" s="105"/>
      <c r="U564" s="18" t="str">
        <f ca="1">IF(T564="X","",IF(J564="","",IF(V564=1,"",IF(TODAY()&gt;=J564,1,""))))</f>
        <v/>
      </c>
      <c r="V564" s="31" t="str">
        <f t="shared" si="41"/>
        <v/>
      </c>
      <c r="W564" s="34" t="str">
        <f>IF(P564="","",VLOOKUP(P564,Données!$A$2:$C$16,3,FALSE))</f>
        <v/>
      </c>
      <c r="X564" s="19" t="str">
        <f>IF(N564="","",IF(P564="","",IF(W564="","",W564*N564)))</f>
        <v/>
      </c>
      <c r="Y564" s="108"/>
      <c r="Z564" s="62" t="str">
        <f t="shared" si="42"/>
        <v/>
      </c>
      <c r="AA564" s="26" t="str">
        <f t="shared" si="43"/>
        <v/>
      </c>
      <c r="AB564" s="105"/>
      <c r="AC564" s="111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39"/>
      <c r="BJ564" s="39"/>
      <c r="BK564" s="39"/>
      <c r="BL564" s="39"/>
      <c r="BM564" s="39"/>
      <c r="BN564" s="39"/>
      <c r="BO564" s="39"/>
      <c r="BP564" s="39"/>
    </row>
    <row r="565" spans="1:68" x14ac:dyDescent="0.25">
      <c r="A565" s="28" t="str">
        <f t="shared" si="44"/>
        <v/>
      </c>
      <c r="B565" s="91"/>
      <c r="C565" s="92"/>
      <c r="D565" s="93"/>
      <c r="E565" s="92"/>
      <c r="F565" s="113"/>
      <c r="G565" s="121"/>
      <c r="H565" s="126"/>
      <c r="I565" s="129"/>
      <c r="J565" s="94"/>
      <c r="K565" s="95"/>
      <c r="L565" s="17" t="str">
        <f>IF(T565="X","",IF(J565="","",IF(V565=1,"",J565)))</f>
        <v/>
      </c>
      <c r="M565" s="17" t="str">
        <f>IF(T565="X","",IF(K565="","",IF(V565=1,"",K565)))</f>
        <v/>
      </c>
      <c r="N565" s="18" t="str">
        <f>IF(V565=1,"",IF(J565="","",IF(K565="","",K565-J565)))</f>
        <v/>
      </c>
      <c r="O565" s="31" t="str">
        <f t="shared" si="40"/>
        <v/>
      </c>
      <c r="P565" s="102"/>
      <c r="Q565" s="24" t="str">
        <f>IF(P565="","",IF(T565="X","",P565))</f>
        <v/>
      </c>
      <c r="R565" s="18" t="str">
        <f>IF(P565="","",VLOOKUP(P565,Données!$A$2:$B$16,2,FALSE))</f>
        <v/>
      </c>
      <c r="S565" s="24" t="str">
        <f ca="1">IF(T565="X","",IF(V565=1,"",IF(J565&gt;TODAY(),1,"")))</f>
        <v/>
      </c>
      <c r="T565" s="105"/>
      <c r="U565" s="18" t="str">
        <f ca="1">IF(T565="X","",IF(J565="","",IF(V565=1,"",IF(TODAY()&gt;=J565,1,""))))</f>
        <v/>
      </c>
      <c r="V565" s="31" t="str">
        <f t="shared" si="41"/>
        <v/>
      </c>
      <c r="W565" s="34" t="str">
        <f>IF(P565="","",VLOOKUP(P565,Données!$A$2:$C$16,3,FALSE))</f>
        <v/>
      </c>
      <c r="X565" s="19" t="str">
        <f>IF(N565="","",IF(P565="","",IF(W565="","",W565*N565)))</f>
        <v/>
      </c>
      <c r="Y565" s="108"/>
      <c r="Z565" s="62" t="str">
        <f t="shared" si="42"/>
        <v/>
      </c>
      <c r="AA565" s="26" t="str">
        <f t="shared" si="43"/>
        <v/>
      </c>
      <c r="AB565" s="105"/>
      <c r="AC565" s="111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</row>
    <row r="566" spans="1:68" x14ac:dyDescent="0.25">
      <c r="A566" s="28" t="str">
        <f t="shared" si="44"/>
        <v/>
      </c>
      <c r="B566" s="91"/>
      <c r="C566" s="92"/>
      <c r="D566" s="93"/>
      <c r="E566" s="92"/>
      <c r="F566" s="113"/>
      <c r="G566" s="121"/>
      <c r="H566" s="126"/>
      <c r="I566" s="129"/>
      <c r="J566" s="94"/>
      <c r="K566" s="95"/>
      <c r="L566" s="17" t="str">
        <f>IF(T566="X","",IF(J566="","",IF(V566=1,"",J566)))</f>
        <v/>
      </c>
      <c r="M566" s="17" t="str">
        <f>IF(T566="X","",IF(K566="","",IF(V566=1,"",K566)))</f>
        <v/>
      </c>
      <c r="N566" s="18" t="str">
        <f>IF(V566=1,"",IF(J566="","",IF(K566="","",K566-J566)))</f>
        <v/>
      </c>
      <c r="O566" s="31" t="str">
        <f t="shared" si="40"/>
        <v/>
      </c>
      <c r="P566" s="102"/>
      <c r="Q566" s="24" t="str">
        <f>IF(P566="","",IF(T566="X","",P566))</f>
        <v/>
      </c>
      <c r="R566" s="18" t="str">
        <f>IF(P566="","",VLOOKUP(P566,Données!$A$2:$B$16,2,FALSE))</f>
        <v/>
      </c>
      <c r="S566" s="24" t="str">
        <f ca="1">IF(T566="X","",IF(V566=1,"",IF(J566&gt;TODAY(),1,"")))</f>
        <v/>
      </c>
      <c r="T566" s="105"/>
      <c r="U566" s="18" t="str">
        <f ca="1">IF(T566="X","",IF(J566="","",IF(V566=1,"",IF(TODAY()&gt;=J566,1,""))))</f>
        <v/>
      </c>
      <c r="V566" s="31" t="str">
        <f t="shared" si="41"/>
        <v/>
      </c>
      <c r="W566" s="34" t="str">
        <f>IF(P566="","",VLOOKUP(P566,Données!$A$2:$C$16,3,FALSE))</f>
        <v/>
      </c>
      <c r="X566" s="19" t="str">
        <f>IF(N566="","",IF(P566="","",IF(W566="","",W566*N566)))</f>
        <v/>
      </c>
      <c r="Y566" s="108"/>
      <c r="Z566" s="62" t="str">
        <f t="shared" si="42"/>
        <v/>
      </c>
      <c r="AA566" s="26" t="str">
        <f t="shared" si="43"/>
        <v/>
      </c>
      <c r="AB566" s="105"/>
      <c r="AC566" s="111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39"/>
      <c r="BJ566" s="39"/>
      <c r="BK566" s="39"/>
      <c r="BL566" s="39"/>
      <c r="BM566" s="39"/>
      <c r="BN566" s="39"/>
      <c r="BO566" s="39"/>
      <c r="BP566" s="39"/>
    </row>
    <row r="567" spans="1:68" x14ac:dyDescent="0.25">
      <c r="A567" s="28" t="str">
        <f t="shared" si="44"/>
        <v/>
      </c>
      <c r="B567" s="91"/>
      <c r="C567" s="92"/>
      <c r="D567" s="93"/>
      <c r="E567" s="92"/>
      <c r="F567" s="113"/>
      <c r="G567" s="121"/>
      <c r="H567" s="126"/>
      <c r="I567" s="129"/>
      <c r="J567" s="94"/>
      <c r="K567" s="95"/>
      <c r="L567" s="17" t="str">
        <f>IF(T567="X","",IF(J567="","",IF(V567=1,"",J567)))</f>
        <v/>
      </c>
      <c r="M567" s="17" t="str">
        <f>IF(T567="X","",IF(K567="","",IF(V567=1,"",K567)))</f>
        <v/>
      </c>
      <c r="N567" s="18" t="str">
        <f>IF(V567=1,"",IF(J567="","",IF(K567="","",K567-J567)))</f>
        <v/>
      </c>
      <c r="O567" s="31" t="str">
        <f t="shared" si="40"/>
        <v/>
      </c>
      <c r="P567" s="102"/>
      <c r="Q567" s="24" t="str">
        <f>IF(P567="","",IF(T567="X","",P567))</f>
        <v/>
      </c>
      <c r="R567" s="18" t="str">
        <f>IF(P567="","",VLOOKUP(P567,Données!$A$2:$B$16,2,FALSE))</f>
        <v/>
      </c>
      <c r="S567" s="24" t="str">
        <f ca="1">IF(T567="X","",IF(V567=1,"",IF(J567&gt;TODAY(),1,"")))</f>
        <v/>
      </c>
      <c r="T567" s="105"/>
      <c r="U567" s="18" t="str">
        <f ca="1">IF(T567="X","",IF(J567="","",IF(V567=1,"",IF(TODAY()&gt;=J567,1,""))))</f>
        <v/>
      </c>
      <c r="V567" s="31" t="str">
        <f t="shared" si="41"/>
        <v/>
      </c>
      <c r="W567" s="34" t="str">
        <f>IF(P567="","",VLOOKUP(P567,Données!$A$2:$C$16,3,FALSE))</f>
        <v/>
      </c>
      <c r="X567" s="19" t="str">
        <f>IF(N567="","",IF(P567="","",IF(W567="","",W567*N567)))</f>
        <v/>
      </c>
      <c r="Y567" s="108"/>
      <c r="Z567" s="62" t="str">
        <f t="shared" si="42"/>
        <v/>
      </c>
      <c r="AA567" s="26" t="str">
        <f t="shared" si="43"/>
        <v/>
      </c>
      <c r="AB567" s="105"/>
      <c r="AC567" s="111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39"/>
      <c r="BJ567" s="39"/>
      <c r="BK567" s="39"/>
      <c r="BL567" s="39"/>
      <c r="BM567" s="39"/>
      <c r="BN567" s="39"/>
      <c r="BO567" s="39"/>
      <c r="BP567" s="39"/>
    </row>
    <row r="568" spans="1:68" x14ac:dyDescent="0.25">
      <c r="A568" s="28" t="str">
        <f t="shared" si="44"/>
        <v/>
      </c>
      <c r="B568" s="91"/>
      <c r="C568" s="92"/>
      <c r="D568" s="93"/>
      <c r="E568" s="92"/>
      <c r="F568" s="113"/>
      <c r="G568" s="121"/>
      <c r="H568" s="126"/>
      <c r="I568" s="129"/>
      <c r="J568" s="94"/>
      <c r="K568" s="95"/>
      <c r="L568" s="17" t="str">
        <f>IF(T568="X","",IF(J568="","",IF(V568=1,"",J568)))</f>
        <v/>
      </c>
      <c r="M568" s="17" t="str">
        <f>IF(T568="X","",IF(K568="","",IF(V568=1,"",K568)))</f>
        <v/>
      </c>
      <c r="N568" s="18" t="str">
        <f>IF(V568=1,"",IF(J568="","",IF(K568="","",K568-J568)))</f>
        <v/>
      </c>
      <c r="O568" s="31" t="str">
        <f t="shared" si="40"/>
        <v/>
      </c>
      <c r="P568" s="102"/>
      <c r="Q568" s="24" t="str">
        <f>IF(P568="","",IF(T568="X","",P568))</f>
        <v/>
      </c>
      <c r="R568" s="18" t="str">
        <f>IF(P568="","",VLOOKUP(P568,Données!$A$2:$B$16,2,FALSE))</f>
        <v/>
      </c>
      <c r="S568" s="24" t="str">
        <f ca="1">IF(T568="X","",IF(V568=1,"",IF(J568&gt;TODAY(),1,"")))</f>
        <v/>
      </c>
      <c r="T568" s="105"/>
      <c r="U568" s="18" t="str">
        <f ca="1">IF(T568="X","",IF(J568="","",IF(V568=1,"",IF(TODAY()&gt;=J568,1,""))))</f>
        <v/>
      </c>
      <c r="V568" s="31" t="str">
        <f t="shared" si="41"/>
        <v/>
      </c>
      <c r="W568" s="34" t="str">
        <f>IF(P568="","",VLOOKUP(P568,Données!$A$2:$C$16,3,FALSE))</f>
        <v/>
      </c>
      <c r="X568" s="19" t="str">
        <f>IF(N568="","",IF(P568="","",IF(W568="","",W568*N568)))</f>
        <v/>
      </c>
      <c r="Y568" s="108"/>
      <c r="Z568" s="62" t="str">
        <f t="shared" si="42"/>
        <v/>
      </c>
      <c r="AA568" s="26" t="str">
        <f t="shared" si="43"/>
        <v/>
      </c>
      <c r="AB568" s="105"/>
      <c r="AC568" s="111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39"/>
      <c r="BJ568" s="39"/>
      <c r="BK568" s="39"/>
      <c r="BL568" s="39"/>
      <c r="BM568" s="39"/>
      <c r="BN568" s="39"/>
      <c r="BO568" s="39"/>
      <c r="BP568" s="39"/>
    </row>
    <row r="569" spans="1:68" x14ac:dyDescent="0.25">
      <c r="A569" s="28" t="str">
        <f t="shared" si="44"/>
        <v/>
      </c>
      <c r="B569" s="91"/>
      <c r="C569" s="92"/>
      <c r="D569" s="93"/>
      <c r="E569" s="92"/>
      <c r="F569" s="113"/>
      <c r="G569" s="121"/>
      <c r="H569" s="126"/>
      <c r="I569" s="129"/>
      <c r="J569" s="94"/>
      <c r="K569" s="95"/>
      <c r="L569" s="17" t="str">
        <f>IF(T569="X","",IF(J569="","",IF(V569=1,"",J569)))</f>
        <v/>
      </c>
      <c r="M569" s="17" t="str">
        <f>IF(T569="X","",IF(K569="","",IF(V569=1,"",K569)))</f>
        <v/>
      </c>
      <c r="N569" s="18" t="str">
        <f>IF(V569=1,"",IF(J569="","",IF(K569="","",K569-J569)))</f>
        <v/>
      </c>
      <c r="O569" s="31" t="str">
        <f t="shared" si="40"/>
        <v/>
      </c>
      <c r="P569" s="102"/>
      <c r="Q569" s="24" t="str">
        <f>IF(P569="","",IF(T569="X","",P569))</f>
        <v/>
      </c>
      <c r="R569" s="18" t="str">
        <f>IF(P569="","",VLOOKUP(P569,Données!$A$2:$B$16,2,FALSE))</f>
        <v/>
      </c>
      <c r="S569" s="24" t="str">
        <f ca="1">IF(T569="X","",IF(V569=1,"",IF(J569&gt;TODAY(),1,"")))</f>
        <v/>
      </c>
      <c r="T569" s="105"/>
      <c r="U569" s="18" t="str">
        <f ca="1">IF(T569="X","",IF(J569="","",IF(V569=1,"",IF(TODAY()&gt;=J569,1,""))))</f>
        <v/>
      </c>
      <c r="V569" s="31" t="str">
        <f t="shared" si="41"/>
        <v/>
      </c>
      <c r="W569" s="34" t="str">
        <f>IF(P569="","",VLOOKUP(P569,Données!$A$2:$C$16,3,FALSE))</f>
        <v/>
      </c>
      <c r="X569" s="19" t="str">
        <f>IF(N569="","",IF(P569="","",IF(W569="","",W569*N569)))</f>
        <v/>
      </c>
      <c r="Y569" s="108"/>
      <c r="Z569" s="62" t="str">
        <f t="shared" si="42"/>
        <v/>
      </c>
      <c r="AA569" s="26" t="str">
        <f t="shared" si="43"/>
        <v/>
      </c>
      <c r="AB569" s="105"/>
      <c r="AC569" s="111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39"/>
      <c r="BJ569" s="39"/>
      <c r="BK569" s="39"/>
      <c r="BL569" s="39"/>
      <c r="BM569" s="39"/>
      <c r="BN569" s="39"/>
      <c r="BO569" s="39"/>
      <c r="BP569" s="39"/>
    </row>
    <row r="570" spans="1:68" x14ac:dyDescent="0.25">
      <c r="A570" s="28" t="str">
        <f t="shared" si="44"/>
        <v/>
      </c>
      <c r="B570" s="91"/>
      <c r="C570" s="92"/>
      <c r="D570" s="93"/>
      <c r="E570" s="92"/>
      <c r="F570" s="113"/>
      <c r="G570" s="121"/>
      <c r="H570" s="126"/>
      <c r="I570" s="129"/>
      <c r="J570" s="94"/>
      <c r="K570" s="95"/>
      <c r="L570" s="17" t="str">
        <f>IF(T570="X","",IF(J570="","",IF(V570=1,"",J570)))</f>
        <v/>
      </c>
      <c r="M570" s="17" t="str">
        <f>IF(T570="X","",IF(K570="","",IF(V570=1,"",K570)))</f>
        <v/>
      </c>
      <c r="N570" s="18" t="str">
        <f>IF(V570=1,"",IF(J570="","",IF(K570="","",K570-J570)))</f>
        <v/>
      </c>
      <c r="O570" s="31" t="str">
        <f t="shared" si="40"/>
        <v/>
      </c>
      <c r="P570" s="102"/>
      <c r="Q570" s="24" t="str">
        <f>IF(P570="","",IF(T570="X","",P570))</f>
        <v/>
      </c>
      <c r="R570" s="18" t="str">
        <f>IF(P570="","",VLOOKUP(P570,Données!$A$2:$B$16,2,FALSE))</f>
        <v/>
      </c>
      <c r="S570" s="24" t="str">
        <f ca="1">IF(T570="X","",IF(V570=1,"",IF(J570&gt;TODAY(),1,"")))</f>
        <v/>
      </c>
      <c r="T570" s="105"/>
      <c r="U570" s="18" t="str">
        <f ca="1">IF(T570="X","",IF(J570="","",IF(V570=1,"",IF(TODAY()&gt;=J570,1,""))))</f>
        <v/>
      </c>
      <c r="V570" s="31" t="str">
        <f t="shared" si="41"/>
        <v/>
      </c>
      <c r="W570" s="34" t="str">
        <f>IF(P570="","",VLOOKUP(P570,Données!$A$2:$C$16,3,FALSE))</f>
        <v/>
      </c>
      <c r="X570" s="19" t="str">
        <f>IF(N570="","",IF(P570="","",IF(W570="","",W570*N570)))</f>
        <v/>
      </c>
      <c r="Y570" s="108"/>
      <c r="Z570" s="62" t="str">
        <f t="shared" si="42"/>
        <v/>
      </c>
      <c r="AA570" s="26" t="str">
        <f t="shared" si="43"/>
        <v/>
      </c>
      <c r="AB570" s="105"/>
      <c r="AC570" s="111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39"/>
      <c r="BJ570" s="39"/>
      <c r="BK570" s="39"/>
      <c r="BL570" s="39"/>
      <c r="BM570" s="39"/>
      <c r="BN570" s="39"/>
      <c r="BO570" s="39"/>
      <c r="BP570" s="39"/>
    </row>
    <row r="571" spans="1:68" x14ac:dyDescent="0.25">
      <c r="A571" s="28" t="str">
        <f t="shared" si="44"/>
        <v/>
      </c>
      <c r="B571" s="91"/>
      <c r="C571" s="92"/>
      <c r="D571" s="93"/>
      <c r="E571" s="92"/>
      <c r="F571" s="113"/>
      <c r="G571" s="121"/>
      <c r="H571" s="126"/>
      <c r="I571" s="129"/>
      <c r="J571" s="94"/>
      <c r="K571" s="95"/>
      <c r="L571" s="17" t="str">
        <f>IF(T571="X","",IF(J571="","",IF(V571=1,"",J571)))</f>
        <v/>
      </c>
      <c r="M571" s="17" t="str">
        <f>IF(T571="X","",IF(K571="","",IF(V571=1,"",K571)))</f>
        <v/>
      </c>
      <c r="N571" s="18" t="str">
        <f>IF(V571=1,"",IF(J571="","",IF(K571="","",K571-J571)))</f>
        <v/>
      </c>
      <c r="O571" s="31" t="str">
        <f t="shared" si="40"/>
        <v/>
      </c>
      <c r="P571" s="102"/>
      <c r="Q571" s="24" t="str">
        <f>IF(P571="","",IF(T571="X","",P571))</f>
        <v/>
      </c>
      <c r="R571" s="18" t="str">
        <f>IF(P571="","",VLOOKUP(P571,Données!$A$2:$B$16,2,FALSE))</f>
        <v/>
      </c>
      <c r="S571" s="24" t="str">
        <f ca="1">IF(T571="X","",IF(V571=1,"",IF(J571&gt;TODAY(),1,"")))</f>
        <v/>
      </c>
      <c r="T571" s="105"/>
      <c r="U571" s="18" t="str">
        <f ca="1">IF(T571="X","",IF(J571="","",IF(V571=1,"",IF(TODAY()&gt;=J571,1,""))))</f>
        <v/>
      </c>
      <c r="V571" s="31" t="str">
        <f t="shared" si="41"/>
        <v/>
      </c>
      <c r="W571" s="34" t="str">
        <f>IF(P571="","",VLOOKUP(P571,Données!$A$2:$C$16,3,FALSE))</f>
        <v/>
      </c>
      <c r="X571" s="19" t="str">
        <f>IF(N571="","",IF(P571="","",IF(W571="","",W571*N571)))</f>
        <v/>
      </c>
      <c r="Y571" s="108"/>
      <c r="Z571" s="62" t="str">
        <f t="shared" si="42"/>
        <v/>
      </c>
      <c r="AA571" s="26" t="str">
        <f t="shared" si="43"/>
        <v/>
      </c>
      <c r="AB571" s="105"/>
      <c r="AC571" s="111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39"/>
      <c r="BJ571" s="39"/>
      <c r="BK571" s="39"/>
      <c r="BL571" s="39"/>
      <c r="BM571" s="39"/>
      <c r="BN571" s="39"/>
      <c r="BO571" s="39"/>
      <c r="BP571" s="39"/>
    </row>
    <row r="572" spans="1:68" x14ac:dyDescent="0.25">
      <c r="A572" s="28" t="str">
        <f t="shared" si="44"/>
        <v/>
      </c>
      <c r="B572" s="91"/>
      <c r="C572" s="92"/>
      <c r="D572" s="93"/>
      <c r="E572" s="92"/>
      <c r="F572" s="113"/>
      <c r="G572" s="121"/>
      <c r="H572" s="126"/>
      <c r="I572" s="129"/>
      <c r="J572" s="94"/>
      <c r="K572" s="95"/>
      <c r="L572" s="17" t="str">
        <f>IF(T572="X","",IF(J572="","",IF(V572=1,"",J572)))</f>
        <v/>
      </c>
      <c r="M572" s="17" t="str">
        <f>IF(T572="X","",IF(K572="","",IF(V572=1,"",K572)))</f>
        <v/>
      </c>
      <c r="N572" s="18" t="str">
        <f>IF(V572=1,"",IF(J572="","",IF(K572="","",K572-J572)))</f>
        <v/>
      </c>
      <c r="O572" s="31" t="str">
        <f t="shared" si="40"/>
        <v/>
      </c>
      <c r="P572" s="102"/>
      <c r="Q572" s="24" t="str">
        <f>IF(P572="","",IF(T572="X","",P572))</f>
        <v/>
      </c>
      <c r="R572" s="18" t="str">
        <f>IF(P572="","",VLOOKUP(P572,Données!$A$2:$B$16,2,FALSE))</f>
        <v/>
      </c>
      <c r="S572" s="24" t="str">
        <f ca="1">IF(T572="X","",IF(V572=1,"",IF(J572&gt;TODAY(),1,"")))</f>
        <v/>
      </c>
      <c r="T572" s="105"/>
      <c r="U572" s="18" t="str">
        <f ca="1">IF(T572="X","",IF(J572="","",IF(V572=1,"",IF(TODAY()&gt;=J572,1,""))))</f>
        <v/>
      </c>
      <c r="V572" s="31" t="str">
        <f t="shared" si="41"/>
        <v/>
      </c>
      <c r="W572" s="34" t="str">
        <f>IF(P572="","",VLOOKUP(P572,Données!$A$2:$C$16,3,FALSE))</f>
        <v/>
      </c>
      <c r="X572" s="19" t="str">
        <f>IF(N572="","",IF(P572="","",IF(W572="","",W572*N572)))</f>
        <v/>
      </c>
      <c r="Y572" s="108"/>
      <c r="Z572" s="62" t="str">
        <f t="shared" si="42"/>
        <v/>
      </c>
      <c r="AA572" s="26" t="str">
        <f t="shared" si="43"/>
        <v/>
      </c>
      <c r="AB572" s="105"/>
      <c r="AC572" s="111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39"/>
      <c r="BJ572" s="39"/>
      <c r="BK572" s="39"/>
      <c r="BL572" s="39"/>
      <c r="BM572" s="39"/>
      <c r="BN572" s="39"/>
      <c r="BO572" s="39"/>
      <c r="BP572" s="39"/>
    </row>
    <row r="573" spans="1:68" x14ac:dyDescent="0.25">
      <c r="A573" s="28" t="str">
        <f t="shared" si="44"/>
        <v/>
      </c>
      <c r="B573" s="91"/>
      <c r="C573" s="92"/>
      <c r="D573" s="93"/>
      <c r="E573" s="92"/>
      <c r="F573" s="113"/>
      <c r="G573" s="121"/>
      <c r="H573" s="126"/>
      <c r="I573" s="129"/>
      <c r="J573" s="94"/>
      <c r="K573" s="95"/>
      <c r="L573" s="17" t="str">
        <f>IF(T573="X","",IF(J573="","",IF(V573=1,"",J573)))</f>
        <v/>
      </c>
      <c r="M573" s="17" t="str">
        <f>IF(T573="X","",IF(K573="","",IF(V573=1,"",K573)))</f>
        <v/>
      </c>
      <c r="N573" s="18" t="str">
        <f>IF(V573=1,"",IF(J573="","",IF(K573="","",K573-J573)))</f>
        <v/>
      </c>
      <c r="O573" s="31" t="str">
        <f t="shared" si="40"/>
        <v/>
      </c>
      <c r="P573" s="102"/>
      <c r="Q573" s="24" t="str">
        <f>IF(P573="","",IF(T573="X","",P573))</f>
        <v/>
      </c>
      <c r="R573" s="18" t="str">
        <f>IF(P573="","",VLOOKUP(P573,Données!$A$2:$B$16,2,FALSE))</f>
        <v/>
      </c>
      <c r="S573" s="24" t="str">
        <f ca="1">IF(T573="X","",IF(V573=1,"",IF(J573&gt;TODAY(),1,"")))</f>
        <v/>
      </c>
      <c r="T573" s="105"/>
      <c r="U573" s="18" t="str">
        <f ca="1">IF(T573="X","",IF(J573="","",IF(V573=1,"",IF(TODAY()&gt;=J573,1,""))))</f>
        <v/>
      </c>
      <c r="V573" s="31" t="str">
        <f t="shared" si="41"/>
        <v/>
      </c>
      <c r="W573" s="34" t="str">
        <f>IF(P573="","",VLOOKUP(P573,Données!$A$2:$C$16,3,FALSE))</f>
        <v/>
      </c>
      <c r="X573" s="19" t="str">
        <f>IF(N573="","",IF(P573="","",IF(W573="","",W573*N573)))</f>
        <v/>
      </c>
      <c r="Y573" s="108"/>
      <c r="Z573" s="62" t="str">
        <f t="shared" si="42"/>
        <v/>
      </c>
      <c r="AA573" s="26" t="str">
        <f t="shared" si="43"/>
        <v/>
      </c>
      <c r="AB573" s="105"/>
      <c r="AC573" s="111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39"/>
      <c r="BJ573" s="39"/>
      <c r="BK573" s="39"/>
      <c r="BL573" s="39"/>
      <c r="BM573" s="39"/>
      <c r="BN573" s="39"/>
      <c r="BO573" s="39"/>
      <c r="BP573" s="39"/>
    </row>
    <row r="574" spans="1:68" x14ac:dyDescent="0.25">
      <c r="A574" s="28" t="str">
        <f t="shared" si="44"/>
        <v/>
      </c>
      <c r="B574" s="91"/>
      <c r="C574" s="92"/>
      <c r="D574" s="93"/>
      <c r="E574" s="92"/>
      <c r="F574" s="113"/>
      <c r="G574" s="121"/>
      <c r="H574" s="126"/>
      <c r="I574" s="129"/>
      <c r="J574" s="94"/>
      <c r="K574" s="95"/>
      <c r="L574" s="17" t="str">
        <f>IF(T574="X","",IF(J574="","",IF(V574=1,"",J574)))</f>
        <v/>
      </c>
      <c r="M574" s="17" t="str">
        <f>IF(T574="X","",IF(K574="","",IF(V574=1,"",K574)))</f>
        <v/>
      </c>
      <c r="N574" s="18" t="str">
        <f>IF(V574=1,"",IF(J574="","",IF(K574="","",K574-J574)))</f>
        <v/>
      </c>
      <c r="O574" s="31" t="str">
        <f t="shared" si="40"/>
        <v/>
      </c>
      <c r="P574" s="102"/>
      <c r="Q574" s="24" t="str">
        <f>IF(P574="","",IF(T574="X","",P574))</f>
        <v/>
      </c>
      <c r="R574" s="18" t="str">
        <f>IF(P574="","",VLOOKUP(P574,Données!$A$2:$B$16,2,FALSE))</f>
        <v/>
      </c>
      <c r="S574" s="24" t="str">
        <f ca="1">IF(T574="X","",IF(V574=1,"",IF(J574&gt;TODAY(),1,"")))</f>
        <v/>
      </c>
      <c r="T574" s="105"/>
      <c r="U574" s="18" t="str">
        <f ca="1">IF(T574="X","",IF(J574="","",IF(V574=1,"",IF(TODAY()&gt;=J574,1,""))))</f>
        <v/>
      </c>
      <c r="V574" s="31" t="str">
        <f t="shared" si="41"/>
        <v/>
      </c>
      <c r="W574" s="34" t="str">
        <f>IF(P574="","",VLOOKUP(P574,Données!$A$2:$C$16,3,FALSE))</f>
        <v/>
      </c>
      <c r="X574" s="19" t="str">
        <f>IF(N574="","",IF(P574="","",IF(W574="","",W574*N574)))</f>
        <v/>
      </c>
      <c r="Y574" s="108"/>
      <c r="Z574" s="62" t="str">
        <f t="shared" si="42"/>
        <v/>
      </c>
      <c r="AA574" s="26" t="str">
        <f t="shared" si="43"/>
        <v/>
      </c>
      <c r="AB574" s="105"/>
      <c r="AC574" s="111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39"/>
      <c r="BJ574" s="39"/>
      <c r="BK574" s="39"/>
      <c r="BL574" s="39"/>
      <c r="BM574" s="39"/>
      <c r="BN574" s="39"/>
      <c r="BO574" s="39"/>
      <c r="BP574" s="39"/>
    </row>
    <row r="575" spans="1:68" x14ac:dyDescent="0.25">
      <c r="A575" s="28" t="str">
        <f t="shared" si="44"/>
        <v/>
      </c>
      <c r="B575" s="91"/>
      <c r="C575" s="92"/>
      <c r="D575" s="93"/>
      <c r="E575" s="92"/>
      <c r="F575" s="113"/>
      <c r="G575" s="121"/>
      <c r="H575" s="126"/>
      <c r="I575" s="129"/>
      <c r="J575" s="94"/>
      <c r="K575" s="95"/>
      <c r="L575" s="17" t="str">
        <f>IF(T575="X","",IF(J575="","",IF(V575=1,"",J575)))</f>
        <v/>
      </c>
      <c r="M575" s="17" t="str">
        <f>IF(T575="X","",IF(K575="","",IF(V575=1,"",K575)))</f>
        <v/>
      </c>
      <c r="N575" s="18" t="str">
        <f>IF(V575=1,"",IF(J575="","",IF(K575="","",K575-J575)))</f>
        <v/>
      </c>
      <c r="O575" s="31" t="str">
        <f t="shared" si="40"/>
        <v/>
      </c>
      <c r="P575" s="102"/>
      <c r="Q575" s="24" t="str">
        <f>IF(P575="","",IF(T575="X","",P575))</f>
        <v/>
      </c>
      <c r="R575" s="18" t="str">
        <f>IF(P575="","",VLOOKUP(P575,Données!$A$2:$B$16,2,FALSE))</f>
        <v/>
      </c>
      <c r="S575" s="24" t="str">
        <f ca="1">IF(T575="X","",IF(V575=1,"",IF(J575&gt;TODAY(),1,"")))</f>
        <v/>
      </c>
      <c r="T575" s="105"/>
      <c r="U575" s="18" t="str">
        <f ca="1">IF(T575="X","",IF(J575="","",IF(V575=1,"",IF(TODAY()&gt;=J575,1,""))))</f>
        <v/>
      </c>
      <c r="V575" s="31" t="str">
        <f t="shared" si="41"/>
        <v/>
      </c>
      <c r="W575" s="34" t="str">
        <f>IF(P575="","",VLOOKUP(P575,Données!$A$2:$C$16,3,FALSE))</f>
        <v/>
      </c>
      <c r="X575" s="19" t="str">
        <f>IF(N575="","",IF(P575="","",IF(W575="","",W575*N575)))</f>
        <v/>
      </c>
      <c r="Y575" s="108"/>
      <c r="Z575" s="62" t="str">
        <f t="shared" si="42"/>
        <v/>
      </c>
      <c r="AA575" s="26" t="str">
        <f t="shared" si="43"/>
        <v/>
      </c>
      <c r="AB575" s="105"/>
      <c r="AC575" s="111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39"/>
      <c r="BJ575" s="39"/>
      <c r="BK575" s="39"/>
      <c r="BL575" s="39"/>
      <c r="BM575" s="39"/>
      <c r="BN575" s="39"/>
      <c r="BO575" s="39"/>
      <c r="BP575" s="39"/>
    </row>
    <row r="576" spans="1:68" x14ac:dyDescent="0.25">
      <c r="A576" s="28" t="str">
        <f t="shared" si="44"/>
        <v/>
      </c>
      <c r="B576" s="91"/>
      <c r="C576" s="92"/>
      <c r="D576" s="93"/>
      <c r="E576" s="92"/>
      <c r="F576" s="113"/>
      <c r="G576" s="121"/>
      <c r="H576" s="126"/>
      <c r="I576" s="129"/>
      <c r="J576" s="94"/>
      <c r="K576" s="95"/>
      <c r="L576" s="17" t="str">
        <f>IF(T576="X","",IF(J576="","",IF(V576=1,"",J576)))</f>
        <v/>
      </c>
      <c r="M576" s="17" t="str">
        <f>IF(T576="X","",IF(K576="","",IF(V576=1,"",K576)))</f>
        <v/>
      </c>
      <c r="N576" s="18" t="str">
        <f>IF(V576=1,"",IF(J576="","",IF(K576="","",K576-J576)))</f>
        <v/>
      </c>
      <c r="O576" s="31" t="str">
        <f t="shared" si="40"/>
        <v/>
      </c>
      <c r="P576" s="102"/>
      <c r="Q576" s="24" t="str">
        <f>IF(P576="","",IF(T576="X","",P576))</f>
        <v/>
      </c>
      <c r="R576" s="18" t="str">
        <f>IF(P576="","",VLOOKUP(P576,Données!$A$2:$B$16,2,FALSE))</f>
        <v/>
      </c>
      <c r="S576" s="24" t="str">
        <f ca="1">IF(T576="X","",IF(V576=1,"",IF(J576&gt;TODAY(),1,"")))</f>
        <v/>
      </c>
      <c r="T576" s="105"/>
      <c r="U576" s="18" t="str">
        <f ca="1">IF(T576="X","",IF(J576="","",IF(V576=1,"",IF(TODAY()&gt;=J576,1,""))))</f>
        <v/>
      </c>
      <c r="V576" s="31" t="str">
        <f t="shared" si="41"/>
        <v/>
      </c>
      <c r="W576" s="34" t="str">
        <f>IF(P576="","",VLOOKUP(P576,Données!$A$2:$C$16,3,FALSE))</f>
        <v/>
      </c>
      <c r="X576" s="19" t="str">
        <f>IF(N576="","",IF(P576="","",IF(W576="","",W576*N576)))</f>
        <v/>
      </c>
      <c r="Y576" s="108"/>
      <c r="Z576" s="62" t="str">
        <f t="shared" si="42"/>
        <v/>
      </c>
      <c r="AA576" s="26" t="str">
        <f t="shared" si="43"/>
        <v/>
      </c>
      <c r="AB576" s="105"/>
      <c r="AC576" s="111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39"/>
      <c r="BJ576" s="39"/>
      <c r="BK576" s="39"/>
      <c r="BL576" s="39"/>
      <c r="BM576" s="39"/>
      <c r="BN576" s="39"/>
      <c r="BO576" s="39"/>
      <c r="BP576" s="39"/>
    </row>
    <row r="577" spans="1:68" x14ac:dyDescent="0.25">
      <c r="A577" s="28" t="str">
        <f t="shared" si="44"/>
        <v/>
      </c>
      <c r="B577" s="91"/>
      <c r="C577" s="92"/>
      <c r="D577" s="93"/>
      <c r="E577" s="92"/>
      <c r="F577" s="113"/>
      <c r="G577" s="121"/>
      <c r="H577" s="126"/>
      <c r="I577" s="129"/>
      <c r="J577" s="94"/>
      <c r="K577" s="95"/>
      <c r="L577" s="17" t="str">
        <f>IF(T577="X","",IF(J577="","",IF(V577=1,"",J577)))</f>
        <v/>
      </c>
      <c r="M577" s="17" t="str">
        <f>IF(T577="X","",IF(K577="","",IF(V577=1,"",K577)))</f>
        <v/>
      </c>
      <c r="N577" s="18" t="str">
        <f>IF(V577=1,"",IF(J577="","",IF(K577="","",K577-J577)))</f>
        <v/>
      </c>
      <c r="O577" s="31" t="str">
        <f t="shared" si="40"/>
        <v/>
      </c>
      <c r="P577" s="102"/>
      <c r="Q577" s="24" t="str">
        <f>IF(P577="","",IF(T577="X","",P577))</f>
        <v/>
      </c>
      <c r="R577" s="18" t="str">
        <f>IF(P577="","",VLOOKUP(P577,Données!$A$2:$B$16,2,FALSE))</f>
        <v/>
      </c>
      <c r="S577" s="24" t="str">
        <f ca="1">IF(T577="X","",IF(V577=1,"",IF(J577&gt;TODAY(),1,"")))</f>
        <v/>
      </c>
      <c r="T577" s="105"/>
      <c r="U577" s="18" t="str">
        <f ca="1">IF(T577="X","",IF(J577="","",IF(V577=1,"",IF(TODAY()&gt;=J577,1,""))))</f>
        <v/>
      </c>
      <c r="V577" s="31" t="str">
        <f t="shared" si="41"/>
        <v/>
      </c>
      <c r="W577" s="34" t="str">
        <f>IF(P577="","",VLOOKUP(P577,Données!$A$2:$C$16,3,FALSE))</f>
        <v/>
      </c>
      <c r="X577" s="19" t="str">
        <f>IF(N577="","",IF(P577="","",IF(W577="","",W577*N577)))</f>
        <v/>
      </c>
      <c r="Y577" s="108"/>
      <c r="Z577" s="62" t="str">
        <f t="shared" si="42"/>
        <v/>
      </c>
      <c r="AA577" s="26" t="str">
        <f t="shared" si="43"/>
        <v/>
      </c>
      <c r="AB577" s="105"/>
      <c r="AC577" s="111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39"/>
      <c r="BJ577" s="39"/>
      <c r="BK577" s="39"/>
      <c r="BL577" s="39"/>
      <c r="BM577" s="39"/>
      <c r="BN577" s="39"/>
      <c r="BO577" s="39"/>
      <c r="BP577" s="39"/>
    </row>
    <row r="578" spans="1:68" x14ac:dyDescent="0.25">
      <c r="A578" s="28" t="str">
        <f t="shared" si="44"/>
        <v/>
      </c>
      <c r="B578" s="91"/>
      <c r="C578" s="92"/>
      <c r="D578" s="93"/>
      <c r="E578" s="92"/>
      <c r="F578" s="113"/>
      <c r="G578" s="121"/>
      <c r="H578" s="126"/>
      <c r="I578" s="129"/>
      <c r="J578" s="94"/>
      <c r="K578" s="95"/>
      <c r="L578" s="17" t="str">
        <f>IF(T578="X","",IF(J578="","",IF(V578=1,"",J578)))</f>
        <v/>
      </c>
      <c r="M578" s="17" t="str">
        <f>IF(T578="X","",IF(K578="","",IF(V578=1,"",K578)))</f>
        <v/>
      </c>
      <c r="N578" s="18" t="str">
        <f>IF(V578=1,"",IF(J578="","",IF(K578="","",K578-J578)))</f>
        <v/>
      </c>
      <c r="O578" s="31" t="str">
        <f t="shared" si="40"/>
        <v/>
      </c>
      <c r="P578" s="102"/>
      <c r="Q578" s="24" t="str">
        <f>IF(P578="","",IF(T578="X","",P578))</f>
        <v/>
      </c>
      <c r="R578" s="18" t="str">
        <f>IF(P578="","",VLOOKUP(P578,Données!$A$2:$B$16,2,FALSE))</f>
        <v/>
      </c>
      <c r="S578" s="24" t="str">
        <f ca="1">IF(T578="X","",IF(V578=1,"",IF(J578&gt;TODAY(),1,"")))</f>
        <v/>
      </c>
      <c r="T578" s="105"/>
      <c r="U578" s="18" t="str">
        <f ca="1">IF(T578="X","",IF(J578="","",IF(V578=1,"",IF(TODAY()&gt;=J578,1,""))))</f>
        <v/>
      </c>
      <c r="V578" s="31" t="str">
        <f t="shared" si="41"/>
        <v/>
      </c>
      <c r="W578" s="34" t="str">
        <f>IF(P578="","",VLOOKUP(P578,Données!$A$2:$C$16,3,FALSE))</f>
        <v/>
      </c>
      <c r="X578" s="19" t="str">
        <f>IF(N578="","",IF(P578="","",IF(W578="","",W578*N578)))</f>
        <v/>
      </c>
      <c r="Y578" s="108"/>
      <c r="Z578" s="62" t="str">
        <f t="shared" si="42"/>
        <v/>
      </c>
      <c r="AA578" s="26" t="str">
        <f t="shared" si="43"/>
        <v/>
      </c>
      <c r="AB578" s="105"/>
      <c r="AC578" s="111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39"/>
      <c r="BJ578" s="39"/>
      <c r="BK578" s="39"/>
      <c r="BL578" s="39"/>
      <c r="BM578" s="39"/>
      <c r="BN578" s="39"/>
      <c r="BO578" s="39"/>
      <c r="BP578" s="39"/>
    </row>
    <row r="579" spans="1:68" x14ac:dyDescent="0.25">
      <c r="A579" s="28" t="str">
        <f t="shared" si="44"/>
        <v/>
      </c>
      <c r="B579" s="91"/>
      <c r="C579" s="92"/>
      <c r="D579" s="93"/>
      <c r="E579" s="92"/>
      <c r="F579" s="113"/>
      <c r="G579" s="121"/>
      <c r="H579" s="126"/>
      <c r="I579" s="129"/>
      <c r="J579" s="94"/>
      <c r="K579" s="95"/>
      <c r="L579" s="17" t="str">
        <f>IF(T579="X","",IF(J579="","",IF(V579=1,"",J579)))</f>
        <v/>
      </c>
      <c r="M579" s="17" t="str">
        <f>IF(T579="X","",IF(K579="","",IF(V579=1,"",K579)))</f>
        <v/>
      </c>
      <c r="N579" s="18" t="str">
        <f>IF(V579=1,"",IF(J579="","",IF(K579="","",K579-J579)))</f>
        <v/>
      </c>
      <c r="O579" s="31" t="str">
        <f t="shared" si="40"/>
        <v/>
      </c>
      <c r="P579" s="102"/>
      <c r="Q579" s="24" t="str">
        <f>IF(P579="","",IF(T579="X","",P579))</f>
        <v/>
      </c>
      <c r="R579" s="18" t="str">
        <f>IF(P579="","",VLOOKUP(P579,Données!$A$2:$B$16,2,FALSE))</f>
        <v/>
      </c>
      <c r="S579" s="24" t="str">
        <f ca="1">IF(T579="X","",IF(V579=1,"",IF(J579&gt;TODAY(),1,"")))</f>
        <v/>
      </c>
      <c r="T579" s="105"/>
      <c r="U579" s="18" t="str">
        <f ca="1">IF(T579="X","",IF(J579="","",IF(V579=1,"",IF(TODAY()&gt;=J579,1,""))))</f>
        <v/>
      </c>
      <c r="V579" s="31" t="str">
        <f t="shared" si="41"/>
        <v/>
      </c>
      <c r="W579" s="34" t="str">
        <f>IF(P579="","",VLOOKUP(P579,Données!$A$2:$C$16,3,FALSE))</f>
        <v/>
      </c>
      <c r="X579" s="19" t="str">
        <f>IF(N579="","",IF(P579="","",IF(W579="","",W579*N579)))</f>
        <v/>
      </c>
      <c r="Y579" s="108"/>
      <c r="Z579" s="62" t="str">
        <f t="shared" si="42"/>
        <v/>
      </c>
      <c r="AA579" s="26" t="str">
        <f t="shared" si="43"/>
        <v/>
      </c>
      <c r="AB579" s="105"/>
      <c r="AC579" s="111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</row>
    <row r="580" spans="1:68" x14ac:dyDescent="0.25">
      <c r="A580" s="28" t="str">
        <f t="shared" si="44"/>
        <v/>
      </c>
      <c r="B580" s="91"/>
      <c r="C580" s="92"/>
      <c r="D580" s="93"/>
      <c r="E580" s="92"/>
      <c r="F580" s="113"/>
      <c r="G580" s="121"/>
      <c r="H580" s="126"/>
      <c r="I580" s="129"/>
      <c r="J580" s="94"/>
      <c r="K580" s="95"/>
      <c r="L580" s="17" t="str">
        <f>IF(T580="X","",IF(J580="","",IF(V580=1,"",J580)))</f>
        <v/>
      </c>
      <c r="M580" s="17" t="str">
        <f>IF(T580="X","",IF(K580="","",IF(V580=1,"",K580)))</f>
        <v/>
      </c>
      <c r="N580" s="18" t="str">
        <f>IF(V580=1,"",IF(J580="","",IF(K580="","",K580-J580)))</f>
        <v/>
      </c>
      <c r="O580" s="31" t="str">
        <f t="shared" ref="O580:O643" si="45">IF(J580="","",IF(K580="","",K580-J580))</f>
        <v/>
      </c>
      <c r="P580" s="102"/>
      <c r="Q580" s="24" t="str">
        <f>IF(P580="","",IF(T580="X","",P580))</f>
        <v/>
      </c>
      <c r="R580" s="18" t="str">
        <f>IF(P580="","",VLOOKUP(P580,Données!$A$2:$B$16,2,FALSE))</f>
        <v/>
      </c>
      <c r="S580" s="24" t="str">
        <f ca="1">IF(T580="X","",IF(V580=1,"",IF(J580&gt;TODAY(),1,"")))</f>
        <v/>
      </c>
      <c r="T580" s="105"/>
      <c r="U580" s="18" t="str">
        <f ca="1">IF(T580="X","",IF(J580="","",IF(V580=1,"",IF(TODAY()&gt;=J580,1,""))))</f>
        <v/>
      </c>
      <c r="V580" s="31" t="str">
        <f t="shared" ref="V580:V643" si="46">IF(T580="X","",IF(AC580="","",IF(AC580&gt;0,1)))</f>
        <v/>
      </c>
      <c r="W580" s="34" t="str">
        <f>IF(P580="","",VLOOKUP(P580,Données!$A$2:$C$16,3,FALSE))</f>
        <v/>
      </c>
      <c r="X580" s="19" t="str">
        <f>IF(N580="","",IF(P580="","",IF(W580="","",W580*N580)))</f>
        <v/>
      </c>
      <c r="Y580" s="108"/>
      <c r="Z580" s="62" t="str">
        <f t="shared" ref="Z580:Z643" si="47">IF(X580="","",X580-Y580)</f>
        <v/>
      </c>
      <c r="AA580" s="26" t="str">
        <f t="shared" ref="AA580:AA643" si="48">IF(AB580="","","P")</f>
        <v/>
      </c>
      <c r="AB580" s="105"/>
      <c r="AC580" s="111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39"/>
      <c r="BJ580" s="39"/>
      <c r="BK580" s="39"/>
      <c r="BL580" s="39"/>
      <c r="BM580" s="39"/>
      <c r="BN580" s="39"/>
      <c r="BO580" s="39"/>
      <c r="BP580" s="39"/>
    </row>
    <row r="581" spans="1:68" x14ac:dyDescent="0.25">
      <c r="A581" s="28" t="str">
        <f t="shared" ref="A581:A644" si="49">IF(B581="","",A580+1)</f>
        <v/>
      </c>
      <c r="B581" s="91"/>
      <c r="C581" s="92"/>
      <c r="D581" s="93"/>
      <c r="E581" s="92"/>
      <c r="F581" s="113"/>
      <c r="G581" s="121"/>
      <c r="H581" s="126"/>
      <c r="I581" s="129"/>
      <c r="J581" s="94"/>
      <c r="K581" s="95"/>
      <c r="L581" s="17" t="str">
        <f>IF(T581="X","",IF(J581="","",IF(V581=1,"",J581)))</f>
        <v/>
      </c>
      <c r="M581" s="17" t="str">
        <f>IF(T581="X","",IF(K581="","",IF(V581=1,"",K581)))</f>
        <v/>
      </c>
      <c r="N581" s="18" t="str">
        <f>IF(V581=1,"",IF(J581="","",IF(K581="","",K581-J581)))</f>
        <v/>
      </c>
      <c r="O581" s="31" t="str">
        <f t="shared" si="45"/>
        <v/>
      </c>
      <c r="P581" s="102"/>
      <c r="Q581" s="24" t="str">
        <f>IF(P581="","",IF(T581="X","",P581))</f>
        <v/>
      </c>
      <c r="R581" s="18" t="str">
        <f>IF(P581="","",VLOOKUP(P581,Données!$A$2:$B$16,2,FALSE))</f>
        <v/>
      </c>
      <c r="S581" s="24" t="str">
        <f ca="1">IF(T581="X","",IF(V581=1,"",IF(J581&gt;TODAY(),1,"")))</f>
        <v/>
      </c>
      <c r="T581" s="105"/>
      <c r="U581" s="18" t="str">
        <f ca="1">IF(T581="X","",IF(J581="","",IF(V581=1,"",IF(TODAY()&gt;=J581,1,""))))</f>
        <v/>
      </c>
      <c r="V581" s="31" t="str">
        <f t="shared" si="46"/>
        <v/>
      </c>
      <c r="W581" s="34" t="str">
        <f>IF(P581="","",VLOOKUP(P581,Données!$A$2:$C$16,3,FALSE))</f>
        <v/>
      </c>
      <c r="X581" s="19" t="str">
        <f>IF(N581="","",IF(P581="","",IF(W581="","",W581*N581)))</f>
        <v/>
      </c>
      <c r="Y581" s="108"/>
      <c r="Z581" s="62" t="str">
        <f t="shared" si="47"/>
        <v/>
      </c>
      <c r="AA581" s="26" t="str">
        <f t="shared" si="48"/>
        <v/>
      </c>
      <c r="AB581" s="105"/>
      <c r="AC581" s="111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39"/>
      <c r="BJ581" s="39"/>
      <c r="BK581" s="39"/>
      <c r="BL581" s="39"/>
      <c r="BM581" s="39"/>
      <c r="BN581" s="39"/>
      <c r="BO581" s="39"/>
      <c r="BP581" s="39"/>
    </row>
    <row r="582" spans="1:68" x14ac:dyDescent="0.25">
      <c r="A582" s="28" t="str">
        <f t="shared" si="49"/>
        <v/>
      </c>
      <c r="B582" s="91"/>
      <c r="C582" s="92"/>
      <c r="D582" s="93"/>
      <c r="E582" s="92"/>
      <c r="F582" s="113"/>
      <c r="G582" s="121"/>
      <c r="H582" s="126"/>
      <c r="I582" s="129"/>
      <c r="J582" s="94"/>
      <c r="K582" s="95"/>
      <c r="L582" s="17" t="str">
        <f>IF(T582="X","",IF(J582="","",IF(V582=1,"",J582)))</f>
        <v/>
      </c>
      <c r="M582" s="17" t="str">
        <f>IF(T582="X","",IF(K582="","",IF(V582=1,"",K582)))</f>
        <v/>
      </c>
      <c r="N582" s="18" t="str">
        <f>IF(V582=1,"",IF(J582="","",IF(K582="","",K582-J582)))</f>
        <v/>
      </c>
      <c r="O582" s="31" t="str">
        <f t="shared" si="45"/>
        <v/>
      </c>
      <c r="P582" s="102"/>
      <c r="Q582" s="24" t="str">
        <f>IF(P582="","",IF(T582="X","",P582))</f>
        <v/>
      </c>
      <c r="R582" s="18" t="str">
        <f>IF(P582="","",VLOOKUP(P582,Données!$A$2:$B$16,2,FALSE))</f>
        <v/>
      </c>
      <c r="S582" s="24" t="str">
        <f ca="1">IF(T582="X","",IF(V582=1,"",IF(J582&gt;TODAY(),1,"")))</f>
        <v/>
      </c>
      <c r="T582" s="105"/>
      <c r="U582" s="18" t="str">
        <f ca="1">IF(T582="X","",IF(J582="","",IF(V582=1,"",IF(TODAY()&gt;=J582,1,""))))</f>
        <v/>
      </c>
      <c r="V582" s="31" t="str">
        <f t="shared" si="46"/>
        <v/>
      </c>
      <c r="W582" s="34" t="str">
        <f>IF(P582="","",VLOOKUP(P582,Données!$A$2:$C$16,3,FALSE))</f>
        <v/>
      </c>
      <c r="X582" s="19" t="str">
        <f>IF(N582="","",IF(P582="","",IF(W582="","",W582*N582)))</f>
        <v/>
      </c>
      <c r="Y582" s="108"/>
      <c r="Z582" s="62" t="str">
        <f t="shared" si="47"/>
        <v/>
      </c>
      <c r="AA582" s="26" t="str">
        <f t="shared" si="48"/>
        <v/>
      </c>
      <c r="AB582" s="105"/>
      <c r="AC582" s="111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39"/>
      <c r="BJ582" s="39"/>
      <c r="BK582" s="39"/>
      <c r="BL582" s="39"/>
      <c r="BM582" s="39"/>
      <c r="BN582" s="39"/>
      <c r="BO582" s="39"/>
      <c r="BP582" s="39"/>
    </row>
    <row r="583" spans="1:68" x14ac:dyDescent="0.25">
      <c r="A583" s="28" t="str">
        <f t="shared" si="49"/>
        <v/>
      </c>
      <c r="B583" s="91"/>
      <c r="C583" s="92"/>
      <c r="D583" s="93"/>
      <c r="E583" s="92"/>
      <c r="F583" s="113"/>
      <c r="G583" s="121"/>
      <c r="H583" s="126"/>
      <c r="I583" s="129"/>
      <c r="J583" s="94"/>
      <c r="K583" s="95"/>
      <c r="L583" s="17" t="str">
        <f>IF(T583="X","",IF(J583="","",IF(V583=1,"",J583)))</f>
        <v/>
      </c>
      <c r="M583" s="17" t="str">
        <f>IF(T583="X","",IF(K583="","",IF(V583=1,"",K583)))</f>
        <v/>
      </c>
      <c r="N583" s="18" t="str">
        <f>IF(V583=1,"",IF(J583="","",IF(K583="","",K583-J583)))</f>
        <v/>
      </c>
      <c r="O583" s="31" t="str">
        <f t="shared" si="45"/>
        <v/>
      </c>
      <c r="P583" s="102"/>
      <c r="Q583" s="24" t="str">
        <f>IF(P583="","",IF(T583="X","",P583))</f>
        <v/>
      </c>
      <c r="R583" s="18" t="str">
        <f>IF(P583="","",VLOOKUP(P583,Données!$A$2:$B$16,2,FALSE))</f>
        <v/>
      </c>
      <c r="S583" s="24" t="str">
        <f ca="1">IF(T583="X","",IF(V583=1,"",IF(J583&gt;TODAY(),1,"")))</f>
        <v/>
      </c>
      <c r="T583" s="105"/>
      <c r="U583" s="18" t="str">
        <f ca="1">IF(T583="X","",IF(J583="","",IF(V583=1,"",IF(TODAY()&gt;=J583,1,""))))</f>
        <v/>
      </c>
      <c r="V583" s="31" t="str">
        <f t="shared" si="46"/>
        <v/>
      </c>
      <c r="W583" s="34" t="str">
        <f>IF(P583="","",VLOOKUP(P583,Données!$A$2:$C$16,3,FALSE))</f>
        <v/>
      </c>
      <c r="X583" s="19" t="str">
        <f>IF(N583="","",IF(P583="","",IF(W583="","",W583*N583)))</f>
        <v/>
      </c>
      <c r="Y583" s="108"/>
      <c r="Z583" s="62" t="str">
        <f t="shared" si="47"/>
        <v/>
      </c>
      <c r="AA583" s="26" t="str">
        <f t="shared" si="48"/>
        <v/>
      </c>
      <c r="AB583" s="105"/>
      <c r="AC583" s="111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39"/>
      <c r="BJ583" s="39"/>
      <c r="BK583" s="39"/>
      <c r="BL583" s="39"/>
      <c r="BM583" s="39"/>
      <c r="BN583" s="39"/>
      <c r="BO583" s="39"/>
      <c r="BP583" s="39"/>
    </row>
    <row r="584" spans="1:68" x14ac:dyDescent="0.25">
      <c r="A584" s="28" t="str">
        <f t="shared" si="49"/>
        <v/>
      </c>
      <c r="B584" s="91"/>
      <c r="C584" s="92"/>
      <c r="D584" s="93"/>
      <c r="E584" s="92"/>
      <c r="F584" s="113"/>
      <c r="G584" s="121"/>
      <c r="H584" s="126"/>
      <c r="I584" s="129"/>
      <c r="J584" s="94"/>
      <c r="K584" s="95"/>
      <c r="L584" s="17" t="str">
        <f>IF(T584="X","",IF(J584="","",IF(V584=1,"",J584)))</f>
        <v/>
      </c>
      <c r="M584" s="17" t="str">
        <f>IF(T584="X","",IF(K584="","",IF(V584=1,"",K584)))</f>
        <v/>
      </c>
      <c r="N584" s="18" t="str">
        <f>IF(V584=1,"",IF(J584="","",IF(K584="","",K584-J584)))</f>
        <v/>
      </c>
      <c r="O584" s="31" t="str">
        <f t="shared" si="45"/>
        <v/>
      </c>
      <c r="P584" s="102"/>
      <c r="Q584" s="24" t="str">
        <f>IF(P584="","",IF(T584="X","",P584))</f>
        <v/>
      </c>
      <c r="R584" s="18" t="str">
        <f>IF(P584="","",VLOOKUP(P584,Données!$A$2:$B$16,2,FALSE))</f>
        <v/>
      </c>
      <c r="S584" s="24" t="str">
        <f ca="1">IF(T584="X","",IF(V584=1,"",IF(J584&gt;TODAY(),1,"")))</f>
        <v/>
      </c>
      <c r="T584" s="105"/>
      <c r="U584" s="18" t="str">
        <f ca="1">IF(T584="X","",IF(J584="","",IF(V584=1,"",IF(TODAY()&gt;=J584,1,""))))</f>
        <v/>
      </c>
      <c r="V584" s="31" t="str">
        <f t="shared" si="46"/>
        <v/>
      </c>
      <c r="W584" s="34" t="str">
        <f>IF(P584="","",VLOOKUP(P584,Données!$A$2:$C$16,3,FALSE))</f>
        <v/>
      </c>
      <c r="X584" s="19" t="str">
        <f>IF(N584="","",IF(P584="","",IF(W584="","",W584*N584)))</f>
        <v/>
      </c>
      <c r="Y584" s="108"/>
      <c r="Z584" s="62" t="str">
        <f t="shared" si="47"/>
        <v/>
      </c>
      <c r="AA584" s="26" t="str">
        <f t="shared" si="48"/>
        <v/>
      </c>
      <c r="AB584" s="105"/>
      <c r="AC584" s="111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39"/>
      <c r="BJ584" s="39"/>
      <c r="BK584" s="39"/>
      <c r="BL584" s="39"/>
      <c r="BM584" s="39"/>
      <c r="BN584" s="39"/>
      <c r="BO584" s="39"/>
      <c r="BP584" s="39"/>
    </row>
    <row r="585" spans="1:68" x14ac:dyDescent="0.25">
      <c r="A585" s="28" t="str">
        <f t="shared" si="49"/>
        <v/>
      </c>
      <c r="B585" s="91"/>
      <c r="C585" s="92"/>
      <c r="D585" s="93"/>
      <c r="E585" s="92"/>
      <c r="F585" s="113"/>
      <c r="G585" s="121"/>
      <c r="H585" s="126"/>
      <c r="I585" s="129"/>
      <c r="J585" s="94"/>
      <c r="K585" s="95"/>
      <c r="L585" s="17" t="str">
        <f>IF(T585="X","",IF(J585="","",IF(V585=1,"",J585)))</f>
        <v/>
      </c>
      <c r="M585" s="17" t="str">
        <f>IF(T585="X","",IF(K585="","",IF(V585=1,"",K585)))</f>
        <v/>
      </c>
      <c r="N585" s="18" t="str">
        <f>IF(V585=1,"",IF(J585="","",IF(K585="","",K585-J585)))</f>
        <v/>
      </c>
      <c r="O585" s="31" t="str">
        <f t="shared" si="45"/>
        <v/>
      </c>
      <c r="P585" s="102"/>
      <c r="Q585" s="24" t="str">
        <f>IF(P585="","",IF(T585="X","",P585))</f>
        <v/>
      </c>
      <c r="R585" s="18" t="str">
        <f>IF(P585="","",VLOOKUP(P585,Données!$A$2:$B$16,2,FALSE))</f>
        <v/>
      </c>
      <c r="S585" s="24" t="str">
        <f ca="1">IF(T585="X","",IF(V585=1,"",IF(J585&gt;TODAY(),1,"")))</f>
        <v/>
      </c>
      <c r="T585" s="105"/>
      <c r="U585" s="18" t="str">
        <f ca="1">IF(T585="X","",IF(J585="","",IF(V585=1,"",IF(TODAY()&gt;=J585,1,""))))</f>
        <v/>
      </c>
      <c r="V585" s="31" t="str">
        <f t="shared" si="46"/>
        <v/>
      </c>
      <c r="W585" s="34" t="str">
        <f>IF(P585="","",VLOOKUP(P585,Données!$A$2:$C$16,3,FALSE))</f>
        <v/>
      </c>
      <c r="X585" s="19" t="str">
        <f>IF(N585="","",IF(P585="","",IF(W585="","",W585*N585)))</f>
        <v/>
      </c>
      <c r="Y585" s="108"/>
      <c r="Z585" s="62" t="str">
        <f t="shared" si="47"/>
        <v/>
      </c>
      <c r="AA585" s="26" t="str">
        <f t="shared" si="48"/>
        <v/>
      </c>
      <c r="AB585" s="105"/>
      <c r="AC585" s="111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39"/>
      <c r="BJ585" s="39"/>
      <c r="BK585" s="39"/>
      <c r="BL585" s="39"/>
      <c r="BM585" s="39"/>
      <c r="BN585" s="39"/>
      <c r="BO585" s="39"/>
      <c r="BP585" s="39"/>
    </row>
    <row r="586" spans="1:68" x14ac:dyDescent="0.25">
      <c r="A586" s="28" t="str">
        <f t="shared" si="49"/>
        <v/>
      </c>
      <c r="B586" s="91"/>
      <c r="C586" s="92"/>
      <c r="D586" s="93"/>
      <c r="E586" s="92"/>
      <c r="F586" s="113"/>
      <c r="G586" s="121"/>
      <c r="H586" s="126"/>
      <c r="I586" s="129"/>
      <c r="J586" s="94"/>
      <c r="K586" s="95"/>
      <c r="L586" s="17" t="str">
        <f>IF(T586="X","",IF(J586="","",IF(V586=1,"",J586)))</f>
        <v/>
      </c>
      <c r="M586" s="17" t="str">
        <f>IF(T586="X","",IF(K586="","",IF(V586=1,"",K586)))</f>
        <v/>
      </c>
      <c r="N586" s="18" t="str">
        <f>IF(V586=1,"",IF(J586="","",IF(K586="","",K586-J586)))</f>
        <v/>
      </c>
      <c r="O586" s="31" t="str">
        <f t="shared" si="45"/>
        <v/>
      </c>
      <c r="P586" s="102"/>
      <c r="Q586" s="24" t="str">
        <f>IF(P586="","",IF(T586="X","",P586))</f>
        <v/>
      </c>
      <c r="R586" s="18" t="str">
        <f>IF(P586="","",VLOOKUP(P586,Données!$A$2:$B$16,2,FALSE))</f>
        <v/>
      </c>
      <c r="S586" s="24" t="str">
        <f ca="1">IF(T586="X","",IF(V586=1,"",IF(J586&gt;TODAY(),1,"")))</f>
        <v/>
      </c>
      <c r="T586" s="105"/>
      <c r="U586" s="18" t="str">
        <f ca="1">IF(T586="X","",IF(J586="","",IF(V586=1,"",IF(TODAY()&gt;=J586,1,""))))</f>
        <v/>
      </c>
      <c r="V586" s="31" t="str">
        <f t="shared" si="46"/>
        <v/>
      </c>
      <c r="W586" s="34" t="str">
        <f>IF(P586="","",VLOOKUP(P586,Données!$A$2:$C$16,3,FALSE))</f>
        <v/>
      </c>
      <c r="X586" s="19" t="str">
        <f>IF(N586="","",IF(P586="","",IF(W586="","",W586*N586)))</f>
        <v/>
      </c>
      <c r="Y586" s="108"/>
      <c r="Z586" s="62" t="str">
        <f t="shared" si="47"/>
        <v/>
      </c>
      <c r="AA586" s="26" t="str">
        <f t="shared" si="48"/>
        <v/>
      </c>
      <c r="AB586" s="105"/>
      <c r="AC586" s="111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39"/>
      <c r="BJ586" s="39"/>
      <c r="BK586" s="39"/>
      <c r="BL586" s="39"/>
      <c r="BM586" s="39"/>
      <c r="BN586" s="39"/>
      <c r="BO586" s="39"/>
      <c r="BP586" s="39"/>
    </row>
    <row r="587" spans="1:68" x14ac:dyDescent="0.25">
      <c r="A587" s="28" t="str">
        <f t="shared" si="49"/>
        <v/>
      </c>
      <c r="B587" s="91"/>
      <c r="C587" s="92"/>
      <c r="D587" s="93"/>
      <c r="E587" s="92"/>
      <c r="F587" s="113"/>
      <c r="G587" s="121"/>
      <c r="H587" s="126"/>
      <c r="I587" s="129"/>
      <c r="J587" s="94"/>
      <c r="K587" s="95"/>
      <c r="L587" s="17" t="str">
        <f>IF(T587="X","",IF(J587="","",IF(V587=1,"",J587)))</f>
        <v/>
      </c>
      <c r="M587" s="17" t="str">
        <f>IF(T587="X","",IF(K587="","",IF(V587=1,"",K587)))</f>
        <v/>
      </c>
      <c r="N587" s="18" t="str">
        <f>IF(V587=1,"",IF(J587="","",IF(K587="","",K587-J587)))</f>
        <v/>
      </c>
      <c r="O587" s="31" t="str">
        <f t="shared" si="45"/>
        <v/>
      </c>
      <c r="P587" s="102"/>
      <c r="Q587" s="24" t="str">
        <f>IF(P587="","",IF(T587="X","",P587))</f>
        <v/>
      </c>
      <c r="R587" s="18" t="str">
        <f>IF(P587="","",VLOOKUP(P587,Données!$A$2:$B$16,2,FALSE))</f>
        <v/>
      </c>
      <c r="S587" s="24" t="str">
        <f ca="1">IF(T587="X","",IF(V587=1,"",IF(J587&gt;TODAY(),1,"")))</f>
        <v/>
      </c>
      <c r="T587" s="105"/>
      <c r="U587" s="18" t="str">
        <f ca="1">IF(T587="X","",IF(J587="","",IF(V587=1,"",IF(TODAY()&gt;=J587,1,""))))</f>
        <v/>
      </c>
      <c r="V587" s="31" t="str">
        <f t="shared" si="46"/>
        <v/>
      </c>
      <c r="W587" s="34" t="str">
        <f>IF(P587="","",VLOOKUP(P587,Données!$A$2:$C$16,3,FALSE))</f>
        <v/>
      </c>
      <c r="X587" s="19" t="str">
        <f>IF(N587="","",IF(P587="","",IF(W587="","",W587*N587)))</f>
        <v/>
      </c>
      <c r="Y587" s="108"/>
      <c r="Z587" s="62" t="str">
        <f t="shared" si="47"/>
        <v/>
      </c>
      <c r="AA587" s="26" t="str">
        <f t="shared" si="48"/>
        <v/>
      </c>
      <c r="AB587" s="105"/>
      <c r="AC587" s="111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39"/>
      <c r="BJ587" s="39"/>
      <c r="BK587" s="39"/>
      <c r="BL587" s="39"/>
      <c r="BM587" s="39"/>
      <c r="BN587" s="39"/>
      <c r="BO587" s="39"/>
      <c r="BP587" s="39"/>
    </row>
    <row r="588" spans="1:68" x14ac:dyDescent="0.25">
      <c r="A588" s="28" t="str">
        <f t="shared" si="49"/>
        <v/>
      </c>
      <c r="B588" s="91"/>
      <c r="C588" s="92"/>
      <c r="D588" s="93"/>
      <c r="E588" s="92"/>
      <c r="F588" s="113"/>
      <c r="G588" s="121"/>
      <c r="H588" s="126"/>
      <c r="I588" s="129"/>
      <c r="J588" s="94"/>
      <c r="K588" s="95"/>
      <c r="L588" s="17" t="str">
        <f>IF(T588="X","",IF(J588="","",IF(V588=1,"",J588)))</f>
        <v/>
      </c>
      <c r="M588" s="17" t="str">
        <f>IF(T588="X","",IF(K588="","",IF(V588=1,"",K588)))</f>
        <v/>
      </c>
      <c r="N588" s="18" t="str">
        <f>IF(V588=1,"",IF(J588="","",IF(K588="","",K588-J588)))</f>
        <v/>
      </c>
      <c r="O588" s="31" t="str">
        <f t="shared" si="45"/>
        <v/>
      </c>
      <c r="P588" s="102"/>
      <c r="Q588" s="24" t="str">
        <f>IF(P588="","",IF(T588="X","",P588))</f>
        <v/>
      </c>
      <c r="R588" s="18" t="str">
        <f>IF(P588="","",VLOOKUP(P588,Données!$A$2:$B$16,2,FALSE))</f>
        <v/>
      </c>
      <c r="S588" s="24" t="str">
        <f ca="1">IF(T588="X","",IF(V588=1,"",IF(J588&gt;TODAY(),1,"")))</f>
        <v/>
      </c>
      <c r="T588" s="105"/>
      <c r="U588" s="18" t="str">
        <f ca="1">IF(T588="X","",IF(J588="","",IF(V588=1,"",IF(TODAY()&gt;=J588,1,""))))</f>
        <v/>
      </c>
      <c r="V588" s="31" t="str">
        <f t="shared" si="46"/>
        <v/>
      </c>
      <c r="W588" s="34" t="str">
        <f>IF(P588="","",VLOOKUP(P588,Données!$A$2:$C$16,3,FALSE))</f>
        <v/>
      </c>
      <c r="X588" s="19" t="str">
        <f>IF(N588="","",IF(P588="","",IF(W588="","",W588*N588)))</f>
        <v/>
      </c>
      <c r="Y588" s="108"/>
      <c r="Z588" s="62" t="str">
        <f t="shared" si="47"/>
        <v/>
      </c>
      <c r="AA588" s="26" t="str">
        <f t="shared" si="48"/>
        <v/>
      </c>
      <c r="AB588" s="105"/>
      <c r="AC588" s="111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39"/>
      <c r="BJ588" s="39"/>
      <c r="BK588" s="39"/>
      <c r="BL588" s="39"/>
      <c r="BM588" s="39"/>
      <c r="BN588" s="39"/>
      <c r="BO588" s="39"/>
      <c r="BP588" s="39"/>
    </row>
    <row r="589" spans="1:68" x14ac:dyDescent="0.25">
      <c r="A589" s="28" t="str">
        <f t="shared" si="49"/>
        <v/>
      </c>
      <c r="B589" s="91"/>
      <c r="C589" s="92"/>
      <c r="D589" s="93"/>
      <c r="E589" s="92"/>
      <c r="F589" s="113"/>
      <c r="G589" s="121"/>
      <c r="H589" s="126"/>
      <c r="I589" s="129"/>
      <c r="J589" s="94"/>
      <c r="K589" s="95"/>
      <c r="L589" s="17" t="str">
        <f>IF(T589="X","",IF(J589="","",IF(V589=1,"",J589)))</f>
        <v/>
      </c>
      <c r="M589" s="17" t="str">
        <f>IF(T589="X","",IF(K589="","",IF(V589=1,"",K589)))</f>
        <v/>
      </c>
      <c r="N589" s="18" t="str">
        <f>IF(V589=1,"",IF(J589="","",IF(K589="","",K589-J589)))</f>
        <v/>
      </c>
      <c r="O589" s="31" t="str">
        <f t="shared" si="45"/>
        <v/>
      </c>
      <c r="P589" s="102"/>
      <c r="Q589" s="24" t="str">
        <f>IF(P589="","",IF(T589="X","",P589))</f>
        <v/>
      </c>
      <c r="R589" s="18" t="str">
        <f>IF(P589="","",VLOOKUP(P589,Données!$A$2:$B$16,2,FALSE))</f>
        <v/>
      </c>
      <c r="S589" s="24" t="str">
        <f ca="1">IF(T589="X","",IF(V589=1,"",IF(J589&gt;TODAY(),1,"")))</f>
        <v/>
      </c>
      <c r="T589" s="105"/>
      <c r="U589" s="18" t="str">
        <f ca="1">IF(T589="X","",IF(J589="","",IF(V589=1,"",IF(TODAY()&gt;=J589,1,""))))</f>
        <v/>
      </c>
      <c r="V589" s="31" t="str">
        <f t="shared" si="46"/>
        <v/>
      </c>
      <c r="W589" s="34" t="str">
        <f>IF(P589="","",VLOOKUP(P589,Données!$A$2:$C$16,3,FALSE))</f>
        <v/>
      </c>
      <c r="X589" s="19" t="str">
        <f>IF(N589="","",IF(P589="","",IF(W589="","",W589*N589)))</f>
        <v/>
      </c>
      <c r="Y589" s="108"/>
      <c r="Z589" s="62" t="str">
        <f t="shared" si="47"/>
        <v/>
      </c>
      <c r="AA589" s="26" t="str">
        <f t="shared" si="48"/>
        <v/>
      </c>
      <c r="AB589" s="105"/>
      <c r="AC589" s="111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39"/>
      <c r="BJ589" s="39"/>
      <c r="BK589" s="39"/>
      <c r="BL589" s="39"/>
      <c r="BM589" s="39"/>
      <c r="BN589" s="39"/>
      <c r="BO589" s="39"/>
      <c r="BP589" s="39"/>
    </row>
    <row r="590" spans="1:68" x14ac:dyDescent="0.25">
      <c r="A590" s="28" t="str">
        <f t="shared" si="49"/>
        <v/>
      </c>
      <c r="B590" s="91"/>
      <c r="C590" s="92"/>
      <c r="D590" s="93"/>
      <c r="E590" s="92"/>
      <c r="F590" s="113"/>
      <c r="G590" s="121"/>
      <c r="H590" s="126"/>
      <c r="I590" s="129"/>
      <c r="J590" s="94"/>
      <c r="K590" s="95"/>
      <c r="L590" s="17" t="str">
        <f>IF(T590="X","",IF(J590="","",IF(V590=1,"",J590)))</f>
        <v/>
      </c>
      <c r="M590" s="17" t="str">
        <f>IF(T590="X","",IF(K590="","",IF(V590=1,"",K590)))</f>
        <v/>
      </c>
      <c r="N590" s="18" t="str">
        <f>IF(V590=1,"",IF(J590="","",IF(K590="","",K590-J590)))</f>
        <v/>
      </c>
      <c r="O590" s="31" t="str">
        <f t="shared" si="45"/>
        <v/>
      </c>
      <c r="P590" s="102"/>
      <c r="Q590" s="24" t="str">
        <f>IF(P590="","",IF(T590="X","",P590))</f>
        <v/>
      </c>
      <c r="R590" s="18" t="str">
        <f>IF(P590="","",VLOOKUP(P590,Données!$A$2:$B$16,2,FALSE))</f>
        <v/>
      </c>
      <c r="S590" s="24" t="str">
        <f ca="1">IF(T590="X","",IF(V590=1,"",IF(J590&gt;TODAY(),1,"")))</f>
        <v/>
      </c>
      <c r="T590" s="105"/>
      <c r="U590" s="18" t="str">
        <f ca="1">IF(T590="X","",IF(J590="","",IF(V590=1,"",IF(TODAY()&gt;=J590,1,""))))</f>
        <v/>
      </c>
      <c r="V590" s="31" t="str">
        <f t="shared" si="46"/>
        <v/>
      </c>
      <c r="W590" s="34" t="str">
        <f>IF(P590="","",VLOOKUP(P590,Données!$A$2:$C$16,3,FALSE))</f>
        <v/>
      </c>
      <c r="X590" s="19" t="str">
        <f>IF(N590="","",IF(P590="","",IF(W590="","",W590*N590)))</f>
        <v/>
      </c>
      <c r="Y590" s="108"/>
      <c r="Z590" s="62" t="str">
        <f t="shared" si="47"/>
        <v/>
      </c>
      <c r="AA590" s="26" t="str">
        <f t="shared" si="48"/>
        <v/>
      </c>
      <c r="AB590" s="105"/>
      <c r="AC590" s="111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39"/>
      <c r="BJ590" s="39"/>
      <c r="BK590" s="39"/>
      <c r="BL590" s="39"/>
      <c r="BM590" s="39"/>
      <c r="BN590" s="39"/>
      <c r="BO590" s="39"/>
      <c r="BP590" s="39"/>
    </row>
    <row r="591" spans="1:68" x14ac:dyDescent="0.25">
      <c r="A591" s="28" t="str">
        <f t="shared" si="49"/>
        <v/>
      </c>
      <c r="B591" s="91"/>
      <c r="C591" s="92"/>
      <c r="D591" s="93"/>
      <c r="E591" s="92"/>
      <c r="F591" s="113"/>
      <c r="G591" s="121"/>
      <c r="H591" s="126"/>
      <c r="I591" s="129"/>
      <c r="J591" s="94"/>
      <c r="K591" s="95"/>
      <c r="L591" s="17" t="str">
        <f>IF(T591="X","",IF(J591="","",IF(V591=1,"",J591)))</f>
        <v/>
      </c>
      <c r="M591" s="17" t="str">
        <f>IF(T591="X","",IF(K591="","",IF(V591=1,"",K591)))</f>
        <v/>
      </c>
      <c r="N591" s="18" t="str">
        <f>IF(V591=1,"",IF(J591="","",IF(K591="","",K591-J591)))</f>
        <v/>
      </c>
      <c r="O591" s="31" t="str">
        <f t="shared" si="45"/>
        <v/>
      </c>
      <c r="P591" s="102"/>
      <c r="Q591" s="24" t="str">
        <f>IF(P591="","",IF(T591="X","",P591))</f>
        <v/>
      </c>
      <c r="R591" s="18" t="str">
        <f>IF(P591="","",VLOOKUP(P591,Données!$A$2:$B$16,2,FALSE))</f>
        <v/>
      </c>
      <c r="S591" s="24" t="str">
        <f ca="1">IF(T591="X","",IF(V591=1,"",IF(J591&gt;TODAY(),1,"")))</f>
        <v/>
      </c>
      <c r="T591" s="105"/>
      <c r="U591" s="18" t="str">
        <f ca="1">IF(T591="X","",IF(J591="","",IF(V591=1,"",IF(TODAY()&gt;=J591,1,""))))</f>
        <v/>
      </c>
      <c r="V591" s="31" t="str">
        <f t="shared" si="46"/>
        <v/>
      </c>
      <c r="W591" s="34" t="str">
        <f>IF(P591="","",VLOOKUP(P591,Données!$A$2:$C$16,3,FALSE))</f>
        <v/>
      </c>
      <c r="X591" s="19" t="str">
        <f>IF(N591="","",IF(P591="","",IF(W591="","",W591*N591)))</f>
        <v/>
      </c>
      <c r="Y591" s="108"/>
      <c r="Z591" s="62" t="str">
        <f t="shared" si="47"/>
        <v/>
      </c>
      <c r="AA591" s="26" t="str">
        <f t="shared" si="48"/>
        <v/>
      </c>
      <c r="AB591" s="105"/>
      <c r="AC591" s="111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39"/>
      <c r="BJ591" s="39"/>
      <c r="BK591" s="39"/>
      <c r="BL591" s="39"/>
      <c r="BM591" s="39"/>
      <c r="BN591" s="39"/>
      <c r="BO591" s="39"/>
      <c r="BP591" s="39"/>
    </row>
    <row r="592" spans="1:68" x14ac:dyDescent="0.25">
      <c r="A592" s="28" t="str">
        <f t="shared" si="49"/>
        <v/>
      </c>
      <c r="B592" s="91"/>
      <c r="C592" s="92"/>
      <c r="D592" s="93"/>
      <c r="E592" s="92"/>
      <c r="F592" s="113"/>
      <c r="G592" s="121"/>
      <c r="H592" s="126"/>
      <c r="I592" s="129"/>
      <c r="J592" s="94"/>
      <c r="K592" s="95"/>
      <c r="L592" s="17" t="str">
        <f>IF(T592="X","",IF(J592="","",IF(V592=1,"",J592)))</f>
        <v/>
      </c>
      <c r="M592" s="17" t="str">
        <f>IF(T592="X","",IF(K592="","",IF(V592=1,"",K592)))</f>
        <v/>
      </c>
      <c r="N592" s="18" t="str">
        <f>IF(V592=1,"",IF(J592="","",IF(K592="","",K592-J592)))</f>
        <v/>
      </c>
      <c r="O592" s="31" t="str">
        <f t="shared" si="45"/>
        <v/>
      </c>
      <c r="P592" s="102"/>
      <c r="Q592" s="24" t="str">
        <f>IF(P592="","",IF(T592="X","",P592))</f>
        <v/>
      </c>
      <c r="R592" s="18" t="str">
        <f>IF(P592="","",VLOOKUP(P592,Données!$A$2:$B$16,2,FALSE))</f>
        <v/>
      </c>
      <c r="S592" s="24" t="str">
        <f ca="1">IF(T592="X","",IF(V592=1,"",IF(J592&gt;TODAY(),1,"")))</f>
        <v/>
      </c>
      <c r="T592" s="105"/>
      <c r="U592" s="18" t="str">
        <f ca="1">IF(T592="X","",IF(J592="","",IF(V592=1,"",IF(TODAY()&gt;=J592,1,""))))</f>
        <v/>
      </c>
      <c r="V592" s="31" t="str">
        <f t="shared" si="46"/>
        <v/>
      </c>
      <c r="W592" s="34" t="str">
        <f>IF(P592="","",VLOOKUP(P592,Données!$A$2:$C$16,3,FALSE))</f>
        <v/>
      </c>
      <c r="X592" s="19" t="str">
        <f>IF(N592="","",IF(P592="","",IF(W592="","",W592*N592)))</f>
        <v/>
      </c>
      <c r="Y592" s="108"/>
      <c r="Z592" s="62" t="str">
        <f t="shared" si="47"/>
        <v/>
      </c>
      <c r="AA592" s="26" t="str">
        <f t="shared" si="48"/>
        <v/>
      </c>
      <c r="AB592" s="105"/>
      <c r="AC592" s="111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39"/>
      <c r="BJ592" s="39"/>
      <c r="BK592" s="39"/>
      <c r="BL592" s="39"/>
      <c r="BM592" s="39"/>
      <c r="BN592" s="39"/>
      <c r="BO592" s="39"/>
      <c r="BP592" s="39"/>
    </row>
    <row r="593" spans="1:68" x14ac:dyDescent="0.25">
      <c r="A593" s="28" t="str">
        <f t="shared" si="49"/>
        <v/>
      </c>
      <c r="B593" s="91"/>
      <c r="C593" s="92"/>
      <c r="D593" s="93"/>
      <c r="E593" s="92"/>
      <c r="F593" s="113"/>
      <c r="G593" s="121"/>
      <c r="H593" s="126"/>
      <c r="I593" s="129"/>
      <c r="J593" s="94"/>
      <c r="K593" s="95"/>
      <c r="L593" s="17" t="str">
        <f>IF(T593="X","",IF(J593="","",IF(V593=1,"",J593)))</f>
        <v/>
      </c>
      <c r="M593" s="17" t="str">
        <f>IF(T593="X","",IF(K593="","",IF(V593=1,"",K593)))</f>
        <v/>
      </c>
      <c r="N593" s="18" t="str">
        <f>IF(V593=1,"",IF(J593="","",IF(K593="","",K593-J593)))</f>
        <v/>
      </c>
      <c r="O593" s="31" t="str">
        <f t="shared" si="45"/>
        <v/>
      </c>
      <c r="P593" s="102"/>
      <c r="Q593" s="24" t="str">
        <f>IF(P593="","",IF(T593="X","",P593))</f>
        <v/>
      </c>
      <c r="R593" s="18" t="str">
        <f>IF(P593="","",VLOOKUP(P593,Données!$A$2:$B$16,2,FALSE))</f>
        <v/>
      </c>
      <c r="S593" s="24" t="str">
        <f ca="1">IF(T593="X","",IF(V593=1,"",IF(J593&gt;TODAY(),1,"")))</f>
        <v/>
      </c>
      <c r="T593" s="105"/>
      <c r="U593" s="18" t="str">
        <f ca="1">IF(T593="X","",IF(J593="","",IF(V593=1,"",IF(TODAY()&gt;=J593,1,""))))</f>
        <v/>
      </c>
      <c r="V593" s="31" t="str">
        <f t="shared" si="46"/>
        <v/>
      </c>
      <c r="W593" s="34" t="str">
        <f>IF(P593="","",VLOOKUP(P593,Données!$A$2:$C$16,3,FALSE))</f>
        <v/>
      </c>
      <c r="X593" s="19" t="str">
        <f>IF(N593="","",IF(P593="","",IF(W593="","",W593*N593)))</f>
        <v/>
      </c>
      <c r="Y593" s="108"/>
      <c r="Z593" s="62" t="str">
        <f t="shared" si="47"/>
        <v/>
      </c>
      <c r="AA593" s="26" t="str">
        <f t="shared" si="48"/>
        <v/>
      </c>
      <c r="AB593" s="105"/>
      <c r="AC593" s="111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39"/>
      <c r="BJ593" s="39"/>
      <c r="BK593" s="39"/>
      <c r="BL593" s="39"/>
      <c r="BM593" s="39"/>
      <c r="BN593" s="39"/>
      <c r="BO593" s="39"/>
      <c r="BP593" s="39"/>
    </row>
    <row r="594" spans="1:68" x14ac:dyDescent="0.25">
      <c r="A594" s="28" t="str">
        <f t="shared" si="49"/>
        <v/>
      </c>
      <c r="B594" s="91"/>
      <c r="C594" s="92"/>
      <c r="D594" s="93"/>
      <c r="E594" s="92"/>
      <c r="F594" s="113"/>
      <c r="G594" s="121"/>
      <c r="H594" s="126"/>
      <c r="I594" s="129"/>
      <c r="J594" s="94"/>
      <c r="K594" s="95"/>
      <c r="L594" s="17" t="str">
        <f>IF(T594="X","",IF(J594="","",IF(V594=1,"",J594)))</f>
        <v/>
      </c>
      <c r="M594" s="17" t="str">
        <f>IF(T594="X","",IF(K594="","",IF(V594=1,"",K594)))</f>
        <v/>
      </c>
      <c r="N594" s="18" t="str">
        <f>IF(V594=1,"",IF(J594="","",IF(K594="","",K594-J594)))</f>
        <v/>
      </c>
      <c r="O594" s="31" t="str">
        <f t="shared" si="45"/>
        <v/>
      </c>
      <c r="P594" s="102"/>
      <c r="Q594" s="24" t="str">
        <f>IF(P594="","",IF(T594="X","",P594))</f>
        <v/>
      </c>
      <c r="R594" s="18" t="str">
        <f>IF(P594="","",VLOOKUP(P594,Données!$A$2:$B$16,2,FALSE))</f>
        <v/>
      </c>
      <c r="S594" s="24" t="str">
        <f ca="1">IF(T594="X","",IF(V594=1,"",IF(J594&gt;TODAY(),1,"")))</f>
        <v/>
      </c>
      <c r="T594" s="105"/>
      <c r="U594" s="18" t="str">
        <f ca="1">IF(T594="X","",IF(J594="","",IF(V594=1,"",IF(TODAY()&gt;=J594,1,""))))</f>
        <v/>
      </c>
      <c r="V594" s="31" t="str">
        <f t="shared" si="46"/>
        <v/>
      </c>
      <c r="W594" s="34" t="str">
        <f>IF(P594="","",VLOOKUP(P594,Données!$A$2:$C$16,3,FALSE))</f>
        <v/>
      </c>
      <c r="X594" s="19" t="str">
        <f>IF(N594="","",IF(P594="","",IF(W594="","",W594*N594)))</f>
        <v/>
      </c>
      <c r="Y594" s="108"/>
      <c r="Z594" s="62" t="str">
        <f t="shared" si="47"/>
        <v/>
      </c>
      <c r="AA594" s="26" t="str">
        <f t="shared" si="48"/>
        <v/>
      </c>
      <c r="AB594" s="105"/>
      <c r="AC594" s="111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39"/>
      <c r="BJ594" s="39"/>
      <c r="BK594" s="39"/>
      <c r="BL594" s="39"/>
      <c r="BM594" s="39"/>
      <c r="BN594" s="39"/>
      <c r="BO594" s="39"/>
      <c r="BP594" s="39"/>
    </row>
    <row r="595" spans="1:68" x14ac:dyDescent="0.25">
      <c r="A595" s="28" t="str">
        <f t="shared" si="49"/>
        <v/>
      </c>
      <c r="B595" s="91"/>
      <c r="C595" s="92"/>
      <c r="D595" s="93"/>
      <c r="E595" s="92"/>
      <c r="F595" s="113"/>
      <c r="G595" s="121"/>
      <c r="H595" s="126"/>
      <c r="I595" s="129"/>
      <c r="J595" s="94"/>
      <c r="K595" s="95"/>
      <c r="L595" s="17" t="str">
        <f>IF(T595="X","",IF(J595="","",IF(V595=1,"",J595)))</f>
        <v/>
      </c>
      <c r="M595" s="17" t="str">
        <f>IF(T595="X","",IF(K595="","",IF(V595=1,"",K595)))</f>
        <v/>
      </c>
      <c r="N595" s="18" t="str">
        <f>IF(V595=1,"",IF(J595="","",IF(K595="","",K595-J595)))</f>
        <v/>
      </c>
      <c r="O595" s="31" t="str">
        <f t="shared" si="45"/>
        <v/>
      </c>
      <c r="P595" s="102"/>
      <c r="Q595" s="24" t="str">
        <f>IF(P595="","",IF(T595="X","",P595))</f>
        <v/>
      </c>
      <c r="R595" s="18" t="str">
        <f>IF(P595="","",VLOOKUP(P595,Données!$A$2:$B$16,2,FALSE))</f>
        <v/>
      </c>
      <c r="S595" s="24" t="str">
        <f ca="1">IF(T595="X","",IF(V595=1,"",IF(J595&gt;TODAY(),1,"")))</f>
        <v/>
      </c>
      <c r="T595" s="105"/>
      <c r="U595" s="18" t="str">
        <f ca="1">IF(T595="X","",IF(J595="","",IF(V595=1,"",IF(TODAY()&gt;=J595,1,""))))</f>
        <v/>
      </c>
      <c r="V595" s="31" t="str">
        <f t="shared" si="46"/>
        <v/>
      </c>
      <c r="W595" s="34" t="str">
        <f>IF(P595="","",VLOOKUP(P595,Données!$A$2:$C$16,3,FALSE))</f>
        <v/>
      </c>
      <c r="X595" s="19" t="str">
        <f>IF(N595="","",IF(P595="","",IF(W595="","",W595*N595)))</f>
        <v/>
      </c>
      <c r="Y595" s="108"/>
      <c r="Z595" s="62" t="str">
        <f t="shared" si="47"/>
        <v/>
      </c>
      <c r="AA595" s="26" t="str">
        <f t="shared" si="48"/>
        <v/>
      </c>
      <c r="AB595" s="105"/>
      <c r="AC595" s="111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39"/>
      <c r="BJ595" s="39"/>
      <c r="BK595" s="39"/>
      <c r="BL595" s="39"/>
      <c r="BM595" s="39"/>
      <c r="BN595" s="39"/>
      <c r="BO595" s="39"/>
      <c r="BP595" s="39"/>
    </row>
    <row r="596" spans="1:68" x14ac:dyDescent="0.25">
      <c r="A596" s="28" t="str">
        <f t="shared" si="49"/>
        <v/>
      </c>
      <c r="B596" s="91"/>
      <c r="C596" s="92"/>
      <c r="D596" s="93"/>
      <c r="E596" s="92"/>
      <c r="F596" s="113"/>
      <c r="G596" s="121"/>
      <c r="H596" s="126"/>
      <c r="I596" s="129"/>
      <c r="J596" s="94"/>
      <c r="K596" s="95"/>
      <c r="L596" s="17" t="str">
        <f>IF(T596="X","",IF(J596="","",IF(V596=1,"",J596)))</f>
        <v/>
      </c>
      <c r="M596" s="17" t="str">
        <f>IF(T596="X","",IF(K596="","",IF(V596=1,"",K596)))</f>
        <v/>
      </c>
      <c r="N596" s="18" t="str">
        <f>IF(V596=1,"",IF(J596="","",IF(K596="","",K596-J596)))</f>
        <v/>
      </c>
      <c r="O596" s="31" t="str">
        <f t="shared" si="45"/>
        <v/>
      </c>
      <c r="P596" s="102"/>
      <c r="Q596" s="24" t="str">
        <f>IF(P596="","",IF(T596="X","",P596))</f>
        <v/>
      </c>
      <c r="R596" s="18" t="str">
        <f>IF(P596="","",VLOOKUP(P596,Données!$A$2:$B$16,2,FALSE))</f>
        <v/>
      </c>
      <c r="S596" s="24" t="str">
        <f ca="1">IF(T596="X","",IF(V596=1,"",IF(J596&gt;TODAY(),1,"")))</f>
        <v/>
      </c>
      <c r="T596" s="105"/>
      <c r="U596" s="18" t="str">
        <f ca="1">IF(T596="X","",IF(J596="","",IF(V596=1,"",IF(TODAY()&gt;=J596,1,""))))</f>
        <v/>
      </c>
      <c r="V596" s="31" t="str">
        <f t="shared" si="46"/>
        <v/>
      </c>
      <c r="W596" s="34" t="str">
        <f>IF(P596="","",VLOOKUP(P596,Données!$A$2:$C$16,3,FALSE))</f>
        <v/>
      </c>
      <c r="X596" s="19" t="str">
        <f>IF(N596="","",IF(P596="","",IF(W596="","",W596*N596)))</f>
        <v/>
      </c>
      <c r="Y596" s="108"/>
      <c r="Z596" s="62" t="str">
        <f t="shared" si="47"/>
        <v/>
      </c>
      <c r="AA596" s="26" t="str">
        <f t="shared" si="48"/>
        <v/>
      </c>
      <c r="AB596" s="105"/>
      <c r="AC596" s="111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39"/>
      <c r="BJ596" s="39"/>
      <c r="BK596" s="39"/>
      <c r="BL596" s="39"/>
      <c r="BM596" s="39"/>
      <c r="BN596" s="39"/>
      <c r="BO596" s="39"/>
      <c r="BP596" s="39"/>
    </row>
    <row r="597" spans="1:68" x14ac:dyDescent="0.25">
      <c r="A597" s="28" t="str">
        <f t="shared" si="49"/>
        <v/>
      </c>
      <c r="B597" s="91"/>
      <c r="C597" s="92"/>
      <c r="D597" s="93"/>
      <c r="E597" s="92"/>
      <c r="F597" s="113"/>
      <c r="G597" s="121"/>
      <c r="H597" s="126"/>
      <c r="I597" s="129"/>
      <c r="J597" s="94"/>
      <c r="K597" s="95"/>
      <c r="L597" s="17" t="str">
        <f>IF(T597="X","",IF(J597="","",IF(V597=1,"",J597)))</f>
        <v/>
      </c>
      <c r="M597" s="17" t="str">
        <f>IF(T597="X","",IF(K597="","",IF(V597=1,"",K597)))</f>
        <v/>
      </c>
      <c r="N597" s="18" t="str">
        <f>IF(V597=1,"",IF(J597="","",IF(K597="","",K597-J597)))</f>
        <v/>
      </c>
      <c r="O597" s="31" t="str">
        <f t="shared" si="45"/>
        <v/>
      </c>
      <c r="P597" s="102"/>
      <c r="Q597" s="24" t="str">
        <f>IF(P597="","",IF(T597="X","",P597))</f>
        <v/>
      </c>
      <c r="R597" s="18" t="str">
        <f>IF(P597="","",VLOOKUP(P597,Données!$A$2:$B$16,2,FALSE))</f>
        <v/>
      </c>
      <c r="S597" s="24" t="str">
        <f ca="1">IF(T597="X","",IF(V597=1,"",IF(J597&gt;TODAY(),1,"")))</f>
        <v/>
      </c>
      <c r="T597" s="105"/>
      <c r="U597" s="18" t="str">
        <f ca="1">IF(T597="X","",IF(J597="","",IF(V597=1,"",IF(TODAY()&gt;=J597,1,""))))</f>
        <v/>
      </c>
      <c r="V597" s="31" t="str">
        <f t="shared" si="46"/>
        <v/>
      </c>
      <c r="W597" s="34" t="str">
        <f>IF(P597="","",VLOOKUP(P597,Données!$A$2:$C$16,3,FALSE))</f>
        <v/>
      </c>
      <c r="X597" s="19" t="str">
        <f>IF(N597="","",IF(P597="","",IF(W597="","",W597*N597)))</f>
        <v/>
      </c>
      <c r="Y597" s="108"/>
      <c r="Z597" s="62" t="str">
        <f t="shared" si="47"/>
        <v/>
      </c>
      <c r="AA597" s="26" t="str">
        <f t="shared" si="48"/>
        <v/>
      </c>
      <c r="AB597" s="105"/>
      <c r="AC597" s="111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39"/>
      <c r="BJ597" s="39"/>
      <c r="BK597" s="39"/>
      <c r="BL597" s="39"/>
      <c r="BM597" s="39"/>
      <c r="BN597" s="39"/>
      <c r="BO597" s="39"/>
      <c r="BP597" s="39"/>
    </row>
    <row r="598" spans="1:68" x14ac:dyDescent="0.25">
      <c r="A598" s="28" t="str">
        <f t="shared" si="49"/>
        <v/>
      </c>
      <c r="B598" s="91"/>
      <c r="C598" s="92"/>
      <c r="D598" s="93"/>
      <c r="E598" s="92"/>
      <c r="F598" s="113"/>
      <c r="G598" s="121"/>
      <c r="H598" s="126"/>
      <c r="I598" s="129"/>
      <c r="J598" s="94"/>
      <c r="K598" s="95"/>
      <c r="L598" s="17" t="str">
        <f>IF(T598="X","",IF(J598="","",IF(V598=1,"",J598)))</f>
        <v/>
      </c>
      <c r="M598" s="17" t="str">
        <f>IF(T598="X","",IF(K598="","",IF(V598=1,"",K598)))</f>
        <v/>
      </c>
      <c r="N598" s="18" t="str">
        <f>IF(V598=1,"",IF(J598="","",IF(K598="","",K598-J598)))</f>
        <v/>
      </c>
      <c r="O598" s="31" t="str">
        <f t="shared" si="45"/>
        <v/>
      </c>
      <c r="P598" s="102"/>
      <c r="Q598" s="24" t="str">
        <f>IF(P598="","",IF(T598="X","",P598))</f>
        <v/>
      </c>
      <c r="R598" s="18" t="str">
        <f>IF(P598="","",VLOOKUP(P598,Données!$A$2:$B$16,2,FALSE))</f>
        <v/>
      </c>
      <c r="S598" s="24" t="str">
        <f ca="1">IF(T598="X","",IF(V598=1,"",IF(J598&gt;TODAY(),1,"")))</f>
        <v/>
      </c>
      <c r="T598" s="105"/>
      <c r="U598" s="18" t="str">
        <f ca="1">IF(T598="X","",IF(J598="","",IF(V598=1,"",IF(TODAY()&gt;=J598,1,""))))</f>
        <v/>
      </c>
      <c r="V598" s="31" t="str">
        <f t="shared" si="46"/>
        <v/>
      </c>
      <c r="W598" s="34" t="str">
        <f>IF(P598="","",VLOOKUP(P598,Données!$A$2:$C$16,3,FALSE))</f>
        <v/>
      </c>
      <c r="X598" s="19" t="str">
        <f>IF(N598="","",IF(P598="","",IF(W598="","",W598*N598)))</f>
        <v/>
      </c>
      <c r="Y598" s="108"/>
      <c r="Z598" s="62" t="str">
        <f t="shared" si="47"/>
        <v/>
      </c>
      <c r="AA598" s="26" t="str">
        <f t="shared" si="48"/>
        <v/>
      </c>
      <c r="AB598" s="105"/>
      <c r="AC598" s="111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39"/>
      <c r="BJ598" s="39"/>
      <c r="BK598" s="39"/>
      <c r="BL598" s="39"/>
      <c r="BM598" s="39"/>
      <c r="BN598" s="39"/>
      <c r="BO598" s="39"/>
      <c r="BP598" s="39"/>
    </row>
    <row r="599" spans="1:68" x14ac:dyDescent="0.25">
      <c r="A599" s="28" t="str">
        <f t="shared" si="49"/>
        <v/>
      </c>
      <c r="B599" s="91"/>
      <c r="C599" s="92"/>
      <c r="D599" s="93"/>
      <c r="E599" s="92"/>
      <c r="F599" s="113"/>
      <c r="G599" s="121"/>
      <c r="H599" s="126"/>
      <c r="I599" s="129"/>
      <c r="J599" s="94"/>
      <c r="K599" s="95"/>
      <c r="L599" s="17" t="str">
        <f>IF(T599="X","",IF(J599="","",IF(V599=1,"",J599)))</f>
        <v/>
      </c>
      <c r="M599" s="17" t="str">
        <f>IF(T599="X","",IF(K599="","",IF(V599=1,"",K599)))</f>
        <v/>
      </c>
      <c r="N599" s="18" t="str">
        <f>IF(V599=1,"",IF(J599="","",IF(K599="","",K599-J599)))</f>
        <v/>
      </c>
      <c r="O599" s="31" t="str">
        <f t="shared" si="45"/>
        <v/>
      </c>
      <c r="P599" s="102"/>
      <c r="Q599" s="24" t="str">
        <f>IF(P599="","",IF(T599="X","",P599))</f>
        <v/>
      </c>
      <c r="R599" s="18" t="str">
        <f>IF(P599="","",VLOOKUP(P599,Données!$A$2:$B$16,2,FALSE))</f>
        <v/>
      </c>
      <c r="S599" s="24" t="str">
        <f ca="1">IF(T599="X","",IF(V599=1,"",IF(J599&gt;TODAY(),1,"")))</f>
        <v/>
      </c>
      <c r="T599" s="105"/>
      <c r="U599" s="18" t="str">
        <f ca="1">IF(T599="X","",IF(J599="","",IF(V599=1,"",IF(TODAY()&gt;=J599,1,""))))</f>
        <v/>
      </c>
      <c r="V599" s="31" t="str">
        <f t="shared" si="46"/>
        <v/>
      </c>
      <c r="W599" s="34" t="str">
        <f>IF(P599="","",VLOOKUP(P599,Données!$A$2:$C$16,3,FALSE))</f>
        <v/>
      </c>
      <c r="X599" s="19" t="str">
        <f>IF(N599="","",IF(P599="","",IF(W599="","",W599*N599)))</f>
        <v/>
      </c>
      <c r="Y599" s="108"/>
      <c r="Z599" s="62" t="str">
        <f t="shared" si="47"/>
        <v/>
      </c>
      <c r="AA599" s="26" t="str">
        <f t="shared" si="48"/>
        <v/>
      </c>
      <c r="AB599" s="105"/>
      <c r="AC599" s="111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39"/>
      <c r="BJ599" s="39"/>
      <c r="BK599" s="39"/>
      <c r="BL599" s="39"/>
      <c r="BM599" s="39"/>
      <c r="BN599" s="39"/>
      <c r="BO599" s="39"/>
      <c r="BP599" s="39"/>
    </row>
    <row r="600" spans="1:68" x14ac:dyDescent="0.25">
      <c r="A600" s="28" t="str">
        <f t="shared" si="49"/>
        <v/>
      </c>
      <c r="B600" s="91"/>
      <c r="C600" s="92"/>
      <c r="D600" s="93"/>
      <c r="E600" s="92"/>
      <c r="F600" s="113"/>
      <c r="G600" s="121"/>
      <c r="H600" s="126"/>
      <c r="I600" s="129"/>
      <c r="J600" s="94"/>
      <c r="K600" s="95"/>
      <c r="L600" s="17" t="str">
        <f>IF(T600="X","",IF(J600="","",IF(V600=1,"",J600)))</f>
        <v/>
      </c>
      <c r="M600" s="17" t="str">
        <f>IF(T600="X","",IF(K600="","",IF(V600=1,"",K600)))</f>
        <v/>
      </c>
      <c r="N600" s="18" t="str">
        <f>IF(V600=1,"",IF(J600="","",IF(K600="","",K600-J600)))</f>
        <v/>
      </c>
      <c r="O600" s="31" t="str">
        <f t="shared" si="45"/>
        <v/>
      </c>
      <c r="P600" s="102"/>
      <c r="Q600" s="24" t="str">
        <f>IF(P600="","",IF(T600="X","",P600))</f>
        <v/>
      </c>
      <c r="R600" s="18" t="str">
        <f>IF(P600="","",VLOOKUP(P600,Données!$A$2:$B$16,2,FALSE))</f>
        <v/>
      </c>
      <c r="S600" s="24" t="str">
        <f ca="1">IF(T600="X","",IF(V600=1,"",IF(J600&gt;TODAY(),1,"")))</f>
        <v/>
      </c>
      <c r="T600" s="105"/>
      <c r="U600" s="18" t="str">
        <f ca="1">IF(T600="X","",IF(J600="","",IF(V600=1,"",IF(TODAY()&gt;=J600,1,""))))</f>
        <v/>
      </c>
      <c r="V600" s="31" t="str">
        <f t="shared" si="46"/>
        <v/>
      </c>
      <c r="W600" s="34" t="str">
        <f>IF(P600="","",VLOOKUP(P600,Données!$A$2:$C$16,3,FALSE))</f>
        <v/>
      </c>
      <c r="X600" s="19" t="str">
        <f>IF(N600="","",IF(P600="","",IF(W600="","",W600*N600)))</f>
        <v/>
      </c>
      <c r="Y600" s="108"/>
      <c r="Z600" s="62" t="str">
        <f t="shared" si="47"/>
        <v/>
      </c>
      <c r="AA600" s="26" t="str">
        <f t="shared" si="48"/>
        <v/>
      </c>
      <c r="AB600" s="105"/>
      <c r="AC600" s="111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39"/>
      <c r="BJ600" s="39"/>
      <c r="BK600" s="39"/>
      <c r="BL600" s="39"/>
      <c r="BM600" s="39"/>
      <c r="BN600" s="39"/>
      <c r="BO600" s="39"/>
      <c r="BP600" s="39"/>
    </row>
    <row r="601" spans="1:68" x14ac:dyDescent="0.25">
      <c r="A601" s="28" t="str">
        <f t="shared" si="49"/>
        <v/>
      </c>
      <c r="B601" s="91"/>
      <c r="C601" s="92"/>
      <c r="D601" s="93"/>
      <c r="E601" s="92"/>
      <c r="F601" s="113"/>
      <c r="G601" s="121"/>
      <c r="H601" s="126"/>
      <c r="I601" s="129"/>
      <c r="J601" s="94"/>
      <c r="K601" s="95"/>
      <c r="L601" s="17" t="str">
        <f>IF(T601="X","",IF(J601="","",IF(V601=1,"",J601)))</f>
        <v/>
      </c>
      <c r="M601" s="17" t="str">
        <f>IF(T601="X","",IF(K601="","",IF(V601=1,"",K601)))</f>
        <v/>
      </c>
      <c r="N601" s="18" t="str">
        <f>IF(V601=1,"",IF(J601="","",IF(K601="","",K601-J601)))</f>
        <v/>
      </c>
      <c r="O601" s="31" t="str">
        <f t="shared" si="45"/>
        <v/>
      </c>
      <c r="P601" s="102"/>
      <c r="Q601" s="24" t="str">
        <f>IF(P601="","",IF(T601="X","",P601))</f>
        <v/>
      </c>
      <c r="R601" s="18" t="str">
        <f>IF(P601="","",VLOOKUP(P601,Données!$A$2:$B$16,2,FALSE))</f>
        <v/>
      </c>
      <c r="S601" s="24" t="str">
        <f ca="1">IF(T601="X","",IF(V601=1,"",IF(J601&gt;TODAY(),1,"")))</f>
        <v/>
      </c>
      <c r="T601" s="105"/>
      <c r="U601" s="18" t="str">
        <f ca="1">IF(T601="X","",IF(J601="","",IF(V601=1,"",IF(TODAY()&gt;=J601,1,""))))</f>
        <v/>
      </c>
      <c r="V601" s="31" t="str">
        <f t="shared" si="46"/>
        <v/>
      </c>
      <c r="W601" s="34" t="str">
        <f>IF(P601="","",VLOOKUP(P601,Données!$A$2:$C$16,3,FALSE))</f>
        <v/>
      </c>
      <c r="X601" s="19" t="str">
        <f>IF(N601="","",IF(P601="","",IF(W601="","",W601*N601)))</f>
        <v/>
      </c>
      <c r="Y601" s="108"/>
      <c r="Z601" s="62" t="str">
        <f t="shared" si="47"/>
        <v/>
      </c>
      <c r="AA601" s="26" t="str">
        <f t="shared" si="48"/>
        <v/>
      </c>
      <c r="AB601" s="105"/>
      <c r="AC601" s="111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39"/>
      <c r="BJ601" s="39"/>
      <c r="BK601" s="39"/>
      <c r="BL601" s="39"/>
      <c r="BM601" s="39"/>
      <c r="BN601" s="39"/>
      <c r="BO601" s="39"/>
      <c r="BP601" s="39"/>
    </row>
    <row r="602" spans="1:68" x14ac:dyDescent="0.25">
      <c r="A602" s="28" t="str">
        <f t="shared" si="49"/>
        <v/>
      </c>
      <c r="B602" s="91"/>
      <c r="C602" s="92"/>
      <c r="D602" s="93"/>
      <c r="E602" s="92"/>
      <c r="F602" s="113"/>
      <c r="G602" s="121"/>
      <c r="H602" s="126"/>
      <c r="I602" s="129"/>
      <c r="J602" s="94"/>
      <c r="K602" s="95"/>
      <c r="L602" s="17" t="str">
        <f>IF(T602="X","",IF(J602="","",IF(V602=1,"",J602)))</f>
        <v/>
      </c>
      <c r="M602" s="17" t="str">
        <f>IF(T602="X","",IF(K602="","",IF(V602=1,"",K602)))</f>
        <v/>
      </c>
      <c r="N602" s="18" t="str">
        <f>IF(V602=1,"",IF(J602="","",IF(K602="","",K602-J602)))</f>
        <v/>
      </c>
      <c r="O602" s="31" t="str">
        <f t="shared" si="45"/>
        <v/>
      </c>
      <c r="P602" s="102"/>
      <c r="Q602" s="24" t="str">
        <f>IF(P602="","",IF(T602="X","",P602))</f>
        <v/>
      </c>
      <c r="R602" s="18" t="str">
        <f>IF(P602="","",VLOOKUP(P602,Données!$A$2:$B$16,2,FALSE))</f>
        <v/>
      </c>
      <c r="S602" s="24" t="str">
        <f ca="1">IF(T602="X","",IF(V602=1,"",IF(J602&gt;TODAY(),1,"")))</f>
        <v/>
      </c>
      <c r="T602" s="105"/>
      <c r="U602" s="18" t="str">
        <f ca="1">IF(T602="X","",IF(J602="","",IF(V602=1,"",IF(TODAY()&gt;=J602,1,""))))</f>
        <v/>
      </c>
      <c r="V602" s="31" t="str">
        <f t="shared" si="46"/>
        <v/>
      </c>
      <c r="W602" s="34" t="str">
        <f>IF(P602="","",VLOOKUP(P602,Données!$A$2:$C$16,3,FALSE))</f>
        <v/>
      </c>
      <c r="X602" s="19" t="str">
        <f>IF(N602="","",IF(P602="","",IF(W602="","",W602*N602)))</f>
        <v/>
      </c>
      <c r="Y602" s="108"/>
      <c r="Z602" s="62" t="str">
        <f t="shared" si="47"/>
        <v/>
      </c>
      <c r="AA602" s="26" t="str">
        <f t="shared" si="48"/>
        <v/>
      </c>
      <c r="AB602" s="105"/>
      <c r="AC602" s="111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39"/>
      <c r="BJ602" s="39"/>
      <c r="BK602" s="39"/>
      <c r="BL602" s="39"/>
      <c r="BM602" s="39"/>
      <c r="BN602" s="39"/>
      <c r="BO602" s="39"/>
      <c r="BP602" s="39"/>
    </row>
    <row r="603" spans="1:68" x14ac:dyDescent="0.25">
      <c r="A603" s="28" t="str">
        <f t="shared" si="49"/>
        <v/>
      </c>
      <c r="B603" s="91"/>
      <c r="C603" s="92"/>
      <c r="D603" s="93"/>
      <c r="E603" s="92"/>
      <c r="F603" s="113"/>
      <c r="G603" s="121"/>
      <c r="H603" s="126"/>
      <c r="I603" s="129"/>
      <c r="J603" s="94"/>
      <c r="K603" s="95"/>
      <c r="L603" s="17" t="str">
        <f>IF(T603="X","",IF(J603="","",IF(V603=1,"",J603)))</f>
        <v/>
      </c>
      <c r="M603" s="17" t="str">
        <f>IF(T603="X","",IF(K603="","",IF(V603=1,"",K603)))</f>
        <v/>
      </c>
      <c r="N603" s="18" t="str">
        <f>IF(V603=1,"",IF(J603="","",IF(K603="","",K603-J603)))</f>
        <v/>
      </c>
      <c r="O603" s="31" t="str">
        <f t="shared" si="45"/>
        <v/>
      </c>
      <c r="P603" s="102"/>
      <c r="Q603" s="24" t="str">
        <f>IF(P603="","",IF(T603="X","",P603))</f>
        <v/>
      </c>
      <c r="R603" s="18" t="str">
        <f>IF(P603="","",VLOOKUP(P603,Données!$A$2:$B$16,2,FALSE))</f>
        <v/>
      </c>
      <c r="S603" s="24" t="str">
        <f ca="1">IF(T603="X","",IF(V603=1,"",IF(J603&gt;TODAY(),1,"")))</f>
        <v/>
      </c>
      <c r="T603" s="105"/>
      <c r="U603" s="18" t="str">
        <f ca="1">IF(T603="X","",IF(J603="","",IF(V603=1,"",IF(TODAY()&gt;=J603,1,""))))</f>
        <v/>
      </c>
      <c r="V603" s="31" t="str">
        <f t="shared" si="46"/>
        <v/>
      </c>
      <c r="W603" s="34" t="str">
        <f>IF(P603="","",VLOOKUP(P603,Données!$A$2:$C$16,3,FALSE))</f>
        <v/>
      </c>
      <c r="X603" s="19" t="str">
        <f>IF(N603="","",IF(P603="","",IF(W603="","",W603*N603)))</f>
        <v/>
      </c>
      <c r="Y603" s="108"/>
      <c r="Z603" s="62" t="str">
        <f t="shared" si="47"/>
        <v/>
      </c>
      <c r="AA603" s="26" t="str">
        <f t="shared" si="48"/>
        <v/>
      </c>
      <c r="AB603" s="105"/>
      <c r="AC603" s="111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39"/>
      <c r="BJ603" s="39"/>
      <c r="BK603" s="39"/>
      <c r="BL603" s="39"/>
      <c r="BM603" s="39"/>
      <c r="BN603" s="39"/>
      <c r="BO603" s="39"/>
      <c r="BP603" s="39"/>
    </row>
    <row r="604" spans="1:68" x14ac:dyDescent="0.25">
      <c r="A604" s="28" t="str">
        <f t="shared" si="49"/>
        <v/>
      </c>
      <c r="B604" s="91"/>
      <c r="C604" s="92"/>
      <c r="D604" s="93"/>
      <c r="E604" s="92"/>
      <c r="F604" s="113"/>
      <c r="G604" s="121"/>
      <c r="H604" s="126"/>
      <c r="I604" s="129"/>
      <c r="J604" s="94"/>
      <c r="K604" s="95"/>
      <c r="L604" s="17" t="str">
        <f>IF(T604="X","",IF(J604="","",IF(V604=1,"",J604)))</f>
        <v/>
      </c>
      <c r="M604" s="17" t="str">
        <f>IF(T604="X","",IF(K604="","",IF(V604=1,"",K604)))</f>
        <v/>
      </c>
      <c r="N604" s="18" t="str">
        <f>IF(V604=1,"",IF(J604="","",IF(K604="","",K604-J604)))</f>
        <v/>
      </c>
      <c r="O604" s="31" t="str">
        <f t="shared" si="45"/>
        <v/>
      </c>
      <c r="P604" s="102"/>
      <c r="Q604" s="24" t="str">
        <f>IF(P604="","",IF(T604="X","",P604))</f>
        <v/>
      </c>
      <c r="R604" s="18" t="str">
        <f>IF(P604="","",VLOOKUP(P604,Données!$A$2:$B$16,2,FALSE))</f>
        <v/>
      </c>
      <c r="S604" s="24" t="str">
        <f ca="1">IF(T604="X","",IF(V604=1,"",IF(J604&gt;TODAY(),1,"")))</f>
        <v/>
      </c>
      <c r="T604" s="105"/>
      <c r="U604" s="18" t="str">
        <f ca="1">IF(T604="X","",IF(J604="","",IF(V604=1,"",IF(TODAY()&gt;=J604,1,""))))</f>
        <v/>
      </c>
      <c r="V604" s="31" t="str">
        <f t="shared" si="46"/>
        <v/>
      </c>
      <c r="W604" s="34" t="str">
        <f>IF(P604="","",VLOOKUP(P604,Données!$A$2:$C$16,3,FALSE))</f>
        <v/>
      </c>
      <c r="X604" s="19" t="str">
        <f>IF(N604="","",IF(P604="","",IF(W604="","",W604*N604)))</f>
        <v/>
      </c>
      <c r="Y604" s="108"/>
      <c r="Z604" s="62" t="str">
        <f t="shared" si="47"/>
        <v/>
      </c>
      <c r="AA604" s="26" t="str">
        <f t="shared" si="48"/>
        <v/>
      </c>
      <c r="AB604" s="105"/>
      <c r="AC604" s="111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39"/>
      <c r="BJ604" s="39"/>
      <c r="BK604" s="39"/>
      <c r="BL604" s="39"/>
      <c r="BM604" s="39"/>
      <c r="BN604" s="39"/>
      <c r="BO604" s="39"/>
      <c r="BP604" s="39"/>
    </row>
    <row r="605" spans="1:68" x14ac:dyDescent="0.25">
      <c r="A605" s="28" t="str">
        <f t="shared" si="49"/>
        <v/>
      </c>
      <c r="B605" s="91"/>
      <c r="C605" s="92"/>
      <c r="D605" s="93"/>
      <c r="E605" s="92"/>
      <c r="F605" s="113"/>
      <c r="G605" s="121"/>
      <c r="H605" s="126"/>
      <c r="I605" s="129"/>
      <c r="J605" s="94"/>
      <c r="K605" s="95"/>
      <c r="L605" s="17" t="str">
        <f>IF(T605="X","",IF(J605="","",IF(V605=1,"",J605)))</f>
        <v/>
      </c>
      <c r="M605" s="17" t="str">
        <f>IF(T605="X","",IF(K605="","",IF(V605=1,"",K605)))</f>
        <v/>
      </c>
      <c r="N605" s="18" t="str">
        <f>IF(V605=1,"",IF(J605="","",IF(K605="","",K605-J605)))</f>
        <v/>
      </c>
      <c r="O605" s="31" t="str">
        <f t="shared" si="45"/>
        <v/>
      </c>
      <c r="P605" s="102"/>
      <c r="Q605" s="24" t="str">
        <f>IF(P605="","",IF(T605="X","",P605))</f>
        <v/>
      </c>
      <c r="R605" s="18" t="str">
        <f>IF(P605="","",VLOOKUP(P605,Données!$A$2:$B$16,2,FALSE))</f>
        <v/>
      </c>
      <c r="S605" s="24" t="str">
        <f ca="1">IF(T605="X","",IF(V605=1,"",IF(J605&gt;TODAY(),1,"")))</f>
        <v/>
      </c>
      <c r="T605" s="105"/>
      <c r="U605" s="18" t="str">
        <f ca="1">IF(T605="X","",IF(J605="","",IF(V605=1,"",IF(TODAY()&gt;=J605,1,""))))</f>
        <v/>
      </c>
      <c r="V605" s="31" t="str">
        <f t="shared" si="46"/>
        <v/>
      </c>
      <c r="W605" s="34" t="str">
        <f>IF(P605="","",VLOOKUP(P605,Données!$A$2:$C$16,3,FALSE))</f>
        <v/>
      </c>
      <c r="X605" s="19" t="str">
        <f>IF(N605="","",IF(P605="","",IF(W605="","",W605*N605)))</f>
        <v/>
      </c>
      <c r="Y605" s="108"/>
      <c r="Z605" s="62" t="str">
        <f t="shared" si="47"/>
        <v/>
      </c>
      <c r="AA605" s="26" t="str">
        <f t="shared" si="48"/>
        <v/>
      </c>
      <c r="AB605" s="105"/>
      <c r="AC605" s="111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39"/>
      <c r="BJ605" s="39"/>
      <c r="BK605" s="39"/>
      <c r="BL605" s="39"/>
      <c r="BM605" s="39"/>
      <c r="BN605" s="39"/>
      <c r="BO605" s="39"/>
      <c r="BP605" s="39"/>
    </row>
    <row r="606" spans="1:68" x14ac:dyDescent="0.25">
      <c r="A606" s="28" t="str">
        <f t="shared" si="49"/>
        <v/>
      </c>
      <c r="B606" s="91"/>
      <c r="C606" s="92"/>
      <c r="D606" s="93"/>
      <c r="E606" s="92"/>
      <c r="F606" s="113"/>
      <c r="G606" s="121"/>
      <c r="H606" s="126"/>
      <c r="I606" s="129"/>
      <c r="J606" s="94"/>
      <c r="K606" s="95"/>
      <c r="L606" s="17" t="str">
        <f>IF(T606="X","",IF(J606="","",IF(V606=1,"",J606)))</f>
        <v/>
      </c>
      <c r="M606" s="17" t="str">
        <f>IF(T606="X","",IF(K606="","",IF(V606=1,"",K606)))</f>
        <v/>
      </c>
      <c r="N606" s="18" t="str">
        <f>IF(V606=1,"",IF(J606="","",IF(K606="","",K606-J606)))</f>
        <v/>
      </c>
      <c r="O606" s="31" t="str">
        <f t="shared" si="45"/>
        <v/>
      </c>
      <c r="P606" s="102"/>
      <c r="Q606" s="24" t="str">
        <f>IF(P606="","",IF(T606="X","",P606))</f>
        <v/>
      </c>
      <c r="R606" s="18" t="str">
        <f>IF(P606="","",VLOOKUP(P606,Données!$A$2:$B$16,2,FALSE))</f>
        <v/>
      </c>
      <c r="S606" s="24" t="str">
        <f ca="1">IF(T606="X","",IF(V606=1,"",IF(J606&gt;TODAY(),1,"")))</f>
        <v/>
      </c>
      <c r="T606" s="105"/>
      <c r="U606" s="18" t="str">
        <f ca="1">IF(T606="X","",IF(J606="","",IF(V606=1,"",IF(TODAY()&gt;=J606,1,""))))</f>
        <v/>
      </c>
      <c r="V606" s="31" t="str">
        <f t="shared" si="46"/>
        <v/>
      </c>
      <c r="W606" s="34" t="str">
        <f>IF(P606="","",VLOOKUP(P606,Données!$A$2:$C$16,3,FALSE))</f>
        <v/>
      </c>
      <c r="X606" s="19" t="str">
        <f>IF(N606="","",IF(P606="","",IF(W606="","",W606*N606)))</f>
        <v/>
      </c>
      <c r="Y606" s="108"/>
      <c r="Z606" s="62" t="str">
        <f t="shared" si="47"/>
        <v/>
      </c>
      <c r="AA606" s="26" t="str">
        <f t="shared" si="48"/>
        <v/>
      </c>
      <c r="AB606" s="105"/>
      <c r="AC606" s="111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39"/>
      <c r="BJ606" s="39"/>
      <c r="BK606" s="39"/>
      <c r="BL606" s="39"/>
      <c r="BM606" s="39"/>
      <c r="BN606" s="39"/>
      <c r="BO606" s="39"/>
      <c r="BP606" s="39"/>
    </row>
    <row r="607" spans="1:68" x14ac:dyDescent="0.25">
      <c r="A607" s="28" t="str">
        <f t="shared" si="49"/>
        <v/>
      </c>
      <c r="B607" s="91"/>
      <c r="C607" s="92"/>
      <c r="D607" s="93"/>
      <c r="E607" s="92"/>
      <c r="F607" s="113"/>
      <c r="G607" s="121"/>
      <c r="H607" s="126"/>
      <c r="I607" s="129"/>
      <c r="J607" s="94"/>
      <c r="K607" s="95"/>
      <c r="L607" s="17" t="str">
        <f>IF(T607="X","",IF(J607="","",IF(V607=1,"",J607)))</f>
        <v/>
      </c>
      <c r="M607" s="17" t="str">
        <f>IF(T607="X","",IF(K607="","",IF(V607=1,"",K607)))</f>
        <v/>
      </c>
      <c r="N607" s="18" t="str">
        <f>IF(V607=1,"",IF(J607="","",IF(K607="","",K607-J607)))</f>
        <v/>
      </c>
      <c r="O607" s="31" t="str">
        <f t="shared" si="45"/>
        <v/>
      </c>
      <c r="P607" s="102"/>
      <c r="Q607" s="24" t="str">
        <f>IF(P607="","",IF(T607="X","",P607))</f>
        <v/>
      </c>
      <c r="R607" s="18" t="str">
        <f>IF(P607="","",VLOOKUP(P607,Données!$A$2:$B$16,2,FALSE))</f>
        <v/>
      </c>
      <c r="S607" s="24" t="str">
        <f ca="1">IF(T607="X","",IF(V607=1,"",IF(J607&gt;TODAY(),1,"")))</f>
        <v/>
      </c>
      <c r="T607" s="105"/>
      <c r="U607" s="18" t="str">
        <f ca="1">IF(T607="X","",IF(J607="","",IF(V607=1,"",IF(TODAY()&gt;=J607,1,""))))</f>
        <v/>
      </c>
      <c r="V607" s="31" t="str">
        <f t="shared" si="46"/>
        <v/>
      </c>
      <c r="W607" s="34" t="str">
        <f>IF(P607="","",VLOOKUP(P607,Données!$A$2:$C$16,3,FALSE))</f>
        <v/>
      </c>
      <c r="X607" s="19" t="str">
        <f>IF(N607="","",IF(P607="","",IF(W607="","",W607*N607)))</f>
        <v/>
      </c>
      <c r="Y607" s="108"/>
      <c r="Z607" s="62" t="str">
        <f t="shared" si="47"/>
        <v/>
      </c>
      <c r="AA607" s="26" t="str">
        <f t="shared" si="48"/>
        <v/>
      </c>
      <c r="AB607" s="105"/>
      <c r="AC607" s="111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39"/>
      <c r="BJ607" s="39"/>
      <c r="BK607" s="39"/>
      <c r="BL607" s="39"/>
      <c r="BM607" s="39"/>
      <c r="BN607" s="39"/>
      <c r="BO607" s="39"/>
      <c r="BP607" s="39"/>
    </row>
    <row r="608" spans="1:68" x14ac:dyDescent="0.25">
      <c r="A608" s="28" t="str">
        <f t="shared" si="49"/>
        <v/>
      </c>
      <c r="B608" s="91"/>
      <c r="C608" s="92"/>
      <c r="D608" s="93"/>
      <c r="E608" s="92"/>
      <c r="F608" s="113"/>
      <c r="G608" s="121"/>
      <c r="H608" s="126"/>
      <c r="I608" s="129"/>
      <c r="J608" s="94"/>
      <c r="K608" s="95"/>
      <c r="L608" s="17" t="str">
        <f>IF(T608="X","",IF(J608="","",IF(V608=1,"",J608)))</f>
        <v/>
      </c>
      <c r="M608" s="17" t="str">
        <f>IF(T608="X","",IF(K608="","",IF(V608=1,"",K608)))</f>
        <v/>
      </c>
      <c r="N608" s="18" t="str">
        <f>IF(V608=1,"",IF(J608="","",IF(K608="","",K608-J608)))</f>
        <v/>
      </c>
      <c r="O608" s="31" t="str">
        <f t="shared" si="45"/>
        <v/>
      </c>
      <c r="P608" s="102"/>
      <c r="Q608" s="24" t="str">
        <f>IF(P608="","",IF(T608="X","",P608))</f>
        <v/>
      </c>
      <c r="R608" s="18" t="str">
        <f>IF(P608="","",VLOOKUP(P608,Données!$A$2:$B$16,2,FALSE))</f>
        <v/>
      </c>
      <c r="S608" s="24" t="str">
        <f ca="1">IF(T608="X","",IF(V608=1,"",IF(J608&gt;TODAY(),1,"")))</f>
        <v/>
      </c>
      <c r="T608" s="105"/>
      <c r="U608" s="18" t="str">
        <f ca="1">IF(T608="X","",IF(J608="","",IF(V608=1,"",IF(TODAY()&gt;=J608,1,""))))</f>
        <v/>
      </c>
      <c r="V608" s="31" t="str">
        <f t="shared" si="46"/>
        <v/>
      </c>
      <c r="W608" s="34" t="str">
        <f>IF(P608="","",VLOOKUP(P608,Données!$A$2:$C$16,3,FALSE))</f>
        <v/>
      </c>
      <c r="X608" s="19" t="str">
        <f>IF(N608="","",IF(P608="","",IF(W608="","",W608*N608)))</f>
        <v/>
      </c>
      <c r="Y608" s="108"/>
      <c r="Z608" s="62" t="str">
        <f t="shared" si="47"/>
        <v/>
      </c>
      <c r="AA608" s="26" t="str">
        <f t="shared" si="48"/>
        <v/>
      </c>
      <c r="AB608" s="105"/>
      <c r="AC608" s="111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39"/>
      <c r="BJ608" s="39"/>
      <c r="BK608" s="39"/>
      <c r="BL608" s="39"/>
      <c r="BM608" s="39"/>
      <c r="BN608" s="39"/>
      <c r="BO608" s="39"/>
      <c r="BP608" s="39"/>
    </row>
    <row r="609" spans="1:68" x14ac:dyDescent="0.25">
      <c r="A609" s="28" t="str">
        <f t="shared" si="49"/>
        <v/>
      </c>
      <c r="B609" s="91"/>
      <c r="C609" s="92"/>
      <c r="D609" s="93"/>
      <c r="E609" s="92"/>
      <c r="F609" s="113"/>
      <c r="G609" s="121"/>
      <c r="H609" s="126"/>
      <c r="I609" s="129"/>
      <c r="J609" s="94"/>
      <c r="K609" s="95"/>
      <c r="L609" s="17" t="str">
        <f>IF(T609="X","",IF(J609="","",IF(V609=1,"",J609)))</f>
        <v/>
      </c>
      <c r="M609" s="17" t="str">
        <f>IF(T609="X","",IF(K609="","",IF(V609=1,"",K609)))</f>
        <v/>
      </c>
      <c r="N609" s="18" t="str">
        <f>IF(V609=1,"",IF(J609="","",IF(K609="","",K609-J609)))</f>
        <v/>
      </c>
      <c r="O609" s="31" t="str">
        <f t="shared" si="45"/>
        <v/>
      </c>
      <c r="P609" s="102"/>
      <c r="Q609" s="24" t="str">
        <f>IF(P609="","",IF(T609="X","",P609))</f>
        <v/>
      </c>
      <c r="R609" s="18" t="str">
        <f>IF(P609="","",VLOOKUP(P609,Données!$A$2:$B$16,2,FALSE))</f>
        <v/>
      </c>
      <c r="S609" s="24" t="str">
        <f ca="1">IF(T609="X","",IF(V609=1,"",IF(J609&gt;TODAY(),1,"")))</f>
        <v/>
      </c>
      <c r="T609" s="105"/>
      <c r="U609" s="18" t="str">
        <f ca="1">IF(T609="X","",IF(J609="","",IF(V609=1,"",IF(TODAY()&gt;=J609,1,""))))</f>
        <v/>
      </c>
      <c r="V609" s="31" t="str">
        <f t="shared" si="46"/>
        <v/>
      </c>
      <c r="W609" s="34" t="str">
        <f>IF(P609="","",VLOOKUP(P609,Données!$A$2:$C$16,3,FALSE))</f>
        <v/>
      </c>
      <c r="X609" s="19" t="str">
        <f>IF(N609="","",IF(P609="","",IF(W609="","",W609*N609)))</f>
        <v/>
      </c>
      <c r="Y609" s="108"/>
      <c r="Z609" s="62" t="str">
        <f t="shared" si="47"/>
        <v/>
      </c>
      <c r="AA609" s="26" t="str">
        <f t="shared" si="48"/>
        <v/>
      </c>
      <c r="AB609" s="105"/>
      <c r="AC609" s="111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39"/>
      <c r="BJ609" s="39"/>
      <c r="BK609" s="39"/>
      <c r="BL609" s="39"/>
      <c r="BM609" s="39"/>
      <c r="BN609" s="39"/>
      <c r="BO609" s="39"/>
      <c r="BP609" s="39"/>
    </row>
    <row r="610" spans="1:68" x14ac:dyDescent="0.25">
      <c r="A610" s="28" t="str">
        <f t="shared" si="49"/>
        <v/>
      </c>
      <c r="B610" s="91"/>
      <c r="C610" s="92"/>
      <c r="D610" s="93"/>
      <c r="E610" s="92"/>
      <c r="F610" s="113"/>
      <c r="G610" s="121"/>
      <c r="H610" s="126"/>
      <c r="I610" s="129"/>
      <c r="J610" s="94"/>
      <c r="K610" s="95"/>
      <c r="L610" s="17" t="str">
        <f>IF(T610="X","",IF(J610="","",IF(V610=1,"",J610)))</f>
        <v/>
      </c>
      <c r="M610" s="17" t="str">
        <f>IF(T610="X","",IF(K610="","",IF(V610=1,"",K610)))</f>
        <v/>
      </c>
      <c r="N610" s="18" t="str">
        <f>IF(V610=1,"",IF(J610="","",IF(K610="","",K610-J610)))</f>
        <v/>
      </c>
      <c r="O610" s="31" t="str">
        <f t="shared" si="45"/>
        <v/>
      </c>
      <c r="P610" s="102"/>
      <c r="Q610" s="24" t="str">
        <f>IF(P610="","",IF(T610="X","",P610))</f>
        <v/>
      </c>
      <c r="R610" s="18" t="str">
        <f>IF(P610="","",VLOOKUP(P610,Données!$A$2:$B$16,2,FALSE))</f>
        <v/>
      </c>
      <c r="S610" s="24" t="str">
        <f ca="1">IF(T610="X","",IF(V610=1,"",IF(J610&gt;TODAY(),1,"")))</f>
        <v/>
      </c>
      <c r="T610" s="105"/>
      <c r="U610" s="18" t="str">
        <f ca="1">IF(T610="X","",IF(J610="","",IF(V610=1,"",IF(TODAY()&gt;=J610,1,""))))</f>
        <v/>
      </c>
      <c r="V610" s="31" t="str">
        <f t="shared" si="46"/>
        <v/>
      </c>
      <c r="W610" s="34" t="str">
        <f>IF(P610="","",VLOOKUP(P610,Données!$A$2:$C$16,3,FALSE))</f>
        <v/>
      </c>
      <c r="X610" s="19" t="str">
        <f>IF(N610="","",IF(P610="","",IF(W610="","",W610*N610)))</f>
        <v/>
      </c>
      <c r="Y610" s="108"/>
      <c r="Z610" s="62" t="str">
        <f t="shared" si="47"/>
        <v/>
      </c>
      <c r="AA610" s="26" t="str">
        <f t="shared" si="48"/>
        <v/>
      </c>
      <c r="AB610" s="105"/>
      <c r="AC610" s="111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39"/>
      <c r="BJ610" s="39"/>
      <c r="BK610" s="39"/>
      <c r="BL610" s="39"/>
      <c r="BM610" s="39"/>
      <c r="BN610" s="39"/>
      <c r="BO610" s="39"/>
      <c r="BP610" s="39"/>
    </row>
    <row r="611" spans="1:68" x14ac:dyDescent="0.25">
      <c r="A611" s="28" t="str">
        <f t="shared" si="49"/>
        <v/>
      </c>
      <c r="B611" s="91"/>
      <c r="C611" s="92"/>
      <c r="D611" s="93"/>
      <c r="E611" s="92"/>
      <c r="F611" s="113"/>
      <c r="G611" s="121"/>
      <c r="H611" s="126"/>
      <c r="I611" s="129"/>
      <c r="J611" s="94"/>
      <c r="K611" s="95"/>
      <c r="L611" s="17" t="str">
        <f>IF(T611="X","",IF(J611="","",IF(V611=1,"",J611)))</f>
        <v/>
      </c>
      <c r="M611" s="17" t="str">
        <f>IF(T611="X","",IF(K611="","",IF(V611=1,"",K611)))</f>
        <v/>
      </c>
      <c r="N611" s="18" t="str">
        <f>IF(V611=1,"",IF(J611="","",IF(K611="","",K611-J611)))</f>
        <v/>
      </c>
      <c r="O611" s="31" t="str">
        <f t="shared" si="45"/>
        <v/>
      </c>
      <c r="P611" s="102"/>
      <c r="Q611" s="24" t="str">
        <f>IF(P611="","",IF(T611="X","",P611))</f>
        <v/>
      </c>
      <c r="R611" s="18" t="str">
        <f>IF(P611="","",VLOOKUP(P611,Données!$A$2:$B$16,2,FALSE))</f>
        <v/>
      </c>
      <c r="S611" s="24" t="str">
        <f ca="1">IF(T611="X","",IF(V611=1,"",IF(J611&gt;TODAY(),1,"")))</f>
        <v/>
      </c>
      <c r="T611" s="105"/>
      <c r="U611" s="18" t="str">
        <f ca="1">IF(T611="X","",IF(J611="","",IF(V611=1,"",IF(TODAY()&gt;=J611,1,""))))</f>
        <v/>
      </c>
      <c r="V611" s="31" t="str">
        <f t="shared" si="46"/>
        <v/>
      </c>
      <c r="W611" s="34" t="str">
        <f>IF(P611="","",VLOOKUP(P611,Données!$A$2:$C$16,3,FALSE))</f>
        <v/>
      </c>
      <c r="X611" s="19" t="str">
        <f>IF(N611="","",IF(P611="","",IF(W611="","",W611*N611)))</f>
        <v/>
      </c>
      <c r="Y611" s="108"/>
      <c r="Z611" s="62" t="str">
        <f t="shared" si="47"/>
        <v/>
      </c>
      <c r="AA611" s="26" t="str">
        <f t="shared" si="48"/>
        <v/>
      </c>
      <c r="AB611" s="105"/>
      <c r="AC611" s="111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39"/>
      <c r="BJ611" s="39"/>
      <c r="BK611" s="39"/>
      <c r="BL611" s="39"/>
      <c r="BM611" s="39"/>
      <c r="BN611" s="39"/>
      <c r="BO611" s="39"/>
      <c r="BP611" s="39"/>
    </row>
    <row r="612" spans="1:68" x14ac:dyDescent="0.25">
      <c r="A612" s="28" t="str">
        <f t="shared" si="49"/>
        <v/>
      </c>
      <c r="B612" s="91"/>
      <c r="C612" s="92"/>
      <c r="D612" s="93"/>
      <c r="E612" s="92"/>
      <c r="F612" s="113"/>
      <c r="G612" s="121"/>
      <c r="H612" s="126"/>
      <c r="I612" s="129"/>
      <c r="J612" s="94"/>
      <c r="K612" s="95"/>
      <c r="L612" s="17" t="str">
        <f>IF(T612="X","",IF(J612="","",IF(V612=1,"",J612)))</f>
        <v/>
      </c>
      <c r="M612" s="17" t="str">
        <f>IF(T612="X","",IF(K612="","",IF(V612=1,"",K612)))</f>
        <v/>
      </c>
      <c r="N612" s="18" t="str">
        <f>IF(V612=1,"",IF(J612="","",IF(K612="","",K612-J612)))</f>
        <v/>
      </c>
      <c r="O612" s="31" t="str">
        <f t="shared" si="45"/>
        <v/>
      </c>
      <c r="P612" s="102"/>
      <c r="Q612" s="24" t="str">
        <f>IF(P612="","",IF(T612="X","",P612))</f>
        <v/>
      </c>
      <c r="R612" s="18" t="str">
        <f>IF(P612="","",VLOOKUP(P612,Données!$A$2:$B$16,2,FALSE))</f>
        <v/>
      </c>
      <c r="S612" s="24" t="str">
        <f ca="1">IF(T612="X","",IF(V612=1,"",IF(J612&gt;TODAY(),1,"")))</f>
        <v/>
      </c>
      <c r="T612" s="105"/>
      <c r="U612" s="18" t="str">
        <f ca="1">IF(T612="X","",IF(J612="","",IF(V612=1,"",IF(TODAY()&gt;=J612,1,""))))</f>
        <v/>
      </c>
      <c r="V612" s="31" t="str">
        <f t="shared" si="46"/>
        <v/>
      </c>
      <c r="W612" s="34" t="str">
        <f>IF(P612="","",VLOOKUP(P612,Données!$A$2:$C$16,3,FALSE))</f>
        <v/>
      </c>
      <c r="X612" s="19" t="str">
        <f>IF(N612="","",IF(P612="","",IF(W612="","",W612*N612)))</f>
        <v/>
      </c>
      <c r="Y612" s="108"/>
      <c r="Z612" s="62" t="str">
        <f t="shared" si="47"/>
        <v/>
      </c>
      <c r="AA612" s="26" t="str">
        <f t="shared" si="48"/>
        <v/>
      </c>
      <c r="AB612" s="105"/>
      <c r="AC612" s="111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39"/>
      <c r="BJ612" s="39"/>
      <c r="BK612" s="39"/>
      <c r="BL612" s="39"/>
      <c r="BM612" s="39"/>
      <c r="BN612" s="39"/>
      <c r="BO612" s="39"/>
      <c r="BP612" s="39"/>
    </row>
    <row r="613" spans="1:68" x14ac:dyDescent="0.25">
      <c r="A613" s="28" t="str">
        <f t="shared" si="49"/>
        <v/>
      </c>
      <c r="B613" s="91"/>
      <c r="C613" s="92"/>
      <c r="D613" s="93"/>
      <c r="E613" s="92"/>
      <c r="F613" s="113"/>
      <c r="G613" s="121"/>
      <c r="H613" s="126"/>
      <c r="I613" s="129"/>
      <c r="J613" s="94"/>
      <c r="K613" s="95"/>
      <c r="L613" s="17" t="str">
        <f>IF(T613="X","",IF(J613="","",IF(V613=1,"",J613)))</f>
        <v/>
      </c>
      <c r="M613" s="17" t="str">
        <f>IF(T613="X","",IF(K613="","",IF(V613=1,"",K613)))</f>
        <v/>
      </c>
      <c r="N613" s="18" t="str">
        <f>IF(V613=1,"",IF(J613="","",IF(K613="","",K613-J613)))</f>
        <v/>
      </c>
      <c r="O613" s="31" t="str">
        <f t="shared" si="45"/>
        <v/>
      </c>
      <c r="P613" s="102"/>
      <c r="Q613" s="24" t="str">
        <f>IF(P613="","",IF(T613="X","",P613))</f>
        <v/>
      </c>
      <c r="R613" s="18" t="str">
        <f>IF(P613="","",VLOOKUP(P613,Données!$A$2:$B$16,2,FALSE))</f>
        <v/>
      </c>
      <c r="S613" s="24" t="str">
        <f ca="1">IF(T613="X","",IF(V613=1,"",IF(J613&gt;TODAY(),1,"")))</f>
        <v/>
      </c>
      <c r="T613" s="105"/>
      <c r="U613" s="18" t="str">
        <f ca="1">IF(T613="X","",IF(J613="","",IF(V613=1,"",IF(TODAY()&gt;=J613,1,""))))</f>
        <v/>
      </c>
      <c r="V613" s="31" t="str">
        <f t="shared" si="46"/>
        <v/>
      </c>
      <c r="W613" s="34" t="str">
        <f>IF(P613="","",VLOOKUP(P613,Données!$A$2:$C$16,3,FALSE))</f>
        <v/>
      </c>
      <c r="X613" s="19" t="str">
        <f>IF(N613="","",IF(P613="","",IF(W613="","",W613*N613)))</f>
        <v/>
      </c>
      <c r="Y613" s="108"/>
      <c r="Z613" s="62" t="str">
        <f t="shared" si="47"/>
        <v/>
      </c>
      <c r="AA613" s="26" t="str">
        <f t="shared" si="48"/>
        <v/>
      </c>
      <c r="AB613" s="105"/>
      <c r="AC613" s="111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39"/>
      <c r="BJ613" s="39"/>
      <c r="BK613" s="39"/>
      <c r="BL613" s="39"/>
      <c r="BM613" s="39"/>
      <c r="BN613" s="39"/>
      <c r="BO613" s="39"/>
      <c r="BP613" s="39"/>
    </row>
    <row r="614" spans="1:68" x14ac:dyDescent="0.25">
      <c r="A614" s="28" t="str">
        <f t="shared" si="49"/>
        <v/>
      </c>
      <c r="B614" s="91"/>
      <c r="C614" s="92"/>
      <c r="D614" s="93"/>
      <c r="E614" s="92"/>
      <c r="F614" s="113"/>
      <c r="G614" s="121"/>
      <c r="H614" s="126"/>
      <c r="I614" s="129"/>
      <c r="J614" s="94"/>
      <c r="K614" s="95"/>
      <c r="L614" s="17" t="str">
        <f>IF(T614="X","",IF(J614="","",IF(V614=1,"",J614)))</f>
        <v/>
      </c>
      <c r="M614" s="17" t="str">
        <f>IF(T614="X","",IF(K614="","",IF(V614=1,"",K614)))</f>
        <v/>
      </c>
      <c r="N614" s="18" t="str">
        <f>IF(V614=1,"",IF(J614="","",IF(K614="","",K614-J614)))</f>
        <v/>
      </c>
      <c r="O614" s="31" t="str">
        <f t="shared" si="45"/>
        <v/>
      </c>
      <c r="P614" s="102"/>
      <c r="Q614" s="24" t="str">
        <f>IF(P614="","",IF(T614="X","",P614))</f>
        <v/>
      </c>
      <c r="R614" s="18" t="str">
        <f>IF(P614="","",VLOOKUP(P614,Données!$A$2:$B$16,2,FALSE))</f>
        <v/>
      </c>
      <c r="S614" s="24" t="str">
        <f ca="1">IF(T614="X","",IF(V614=1,"",IF(J614&gt;TODAY(),1,"")))</f>
        <v/>
      </c>
      <c r="T614" s="105"/>
      <c r="U614" s="18" t="str">
        <f ca="1">IF(T614="X","",IF(J614="","",IF(V614=1,"",IF(TODAY()&gt;=J614,1,""))))</f>
        <v/>
      </c>
      <c r="V614" s="31" t="str">
        <f t="shared" si="46"/>
        <v/>
      </c>
      <c r="W614" s="34" t="str">
        <f>IF(P614="","",VLOOKUP(P614,Données!$A$2:$C$16,3,FALSE))</f>
        <v/>
      </c>
      <c r="X614" s="19" t="str">
        <f>IF(N614="","",IF(P614="","",IF(W614="","",W614*N614)))</f>
        <v/>
      </c>
      <c r="Y614" s="108"/>
      <c r="Z614" s="62" t="str">
        <f t="shared" si="47"/>
        <v/>
      </c>
      <c r="AA614" s="26" t="str">
        <f t="shared" si="48"/>
        <v/>
      </c>
      <c r="AB614" s="105"/>
      <c r="AC614" s="111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39"/>
      <c r="BJ614" s="39"/>
      <c r="BK614" s="39"/>
      <c r="BL614" s="39"/>
      <c r="BM614" s="39"/>
      <c r="BN614" s="39"/>
      <c r="BO614" s="39"/>
      <c r="BP614" s="39"/>
    </row>
    <row r="615" spans="1:68" x14ac:dyDescent="0.25">
      <c r="A615" s="28" t="str">
        <f t="shared" si="49"/>
        <v/>
      </c>
      <c r="B615" s="91"/>
      <c r="C615" s="92"/>
      <c r="D615" s="93"/>
      <c r="E615" s="92"/>
      <c r="F615" s="113"/>
      <c r="G615" s="121"/>
      <c r="H615" s="126"/>
      <c r="I615" s="129"/>
      <c r="J615" s="94"/>
      <c r="K615" s="95"/>
      <c r="L615" s="17" t="str">
        <f>IF(T615="X","",IF(J615="","",IF(V615=1,"",J615)))</f>
        <v/>
      </c>
      <c r="M615" s="17" t="str">
        <f>IF(T615="X","",IF(K615="","",IF(V615=1,"",K615)))</f>
        <v/>
      </c>
      <c r="N615" s="18" t="str">
        <f>IF(V615=1,"",IF(J615="","",IF(K615="","",K615-J615)))</f>
        <v/>
      </c>
      <c r="O615" s="31" t="str">
        <f t="shared" si="45"/>
        <v/>
      </c>
      <c r="P615" s="102"/>
      <c r="Q615" s="24" t="str">
        <f>IF(P615="","",IF(T615="X","",P615))</f>
        <v/>
      </c>
      <c r="R615" s="18" t="str">
        <f>IF(P615="","",VLOOKUP(P615,Données!$A$2:$B$16,2,FALSE))</f>
        <v/>
      </c>
      <c r="S615" s="24" t="str">
        <f ca="1">IF(T615="X","",IF(V615=1,"",IF(J615&gt;TODAY(),1,"")))</f>
        <v/>
      </c>
      <c r="T615" s="105"/>
      <c r="U615" s="18" t="str">
        <f ca="1">IF(T615="X","",IF(J615="","",IF(V615=1,"",IF(TODAY()&gt;=J615,1,""))))</f>
        <v/>
      </c>
      <c r="V615" s="31" t="str">
        <f t="shared" si="46"/>
        <v/>
      </c>
      <c r="W615" s="34" t="str">
        <f>IF(P615="","",VLOOKUP(P615,Données!$A$2:$C$16,3,FALSE))</f>
        <v/>
      </c>
      <c r="X615" s="19" t="str">
        <f>IF(N615="","",IF(P615="","",IF(W615="","",W615*N615)))</f>
        <v/>
      </c>
      <c r="Y615" s="108"/>
      <c r="Z615" s="62" t="str">
        <f t="shared" si="47"/>
        <v/>
      </c>
      <c r="AA615" s="26" t="str">
        <f t="shared" si="48"/>
        <v/>
      </c>
      <c r="AB615" s="105"/>
      <c r="AC615" s="111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39"/>
      <c r="BJ615" s="39"/>
      <c r="BK615" s="39"/>
      <c r="BL615" s="39"/>
      <c r="BM615" s="39"/>
      <c r="BN615" s="39"/>
      <c r="BO615" s="39"/>
      <c r="BP615" s="39"/>
    </row>
    <row r="616" spans="1:68" x14ac:dyDescent="0.25">
      <c r="A616" s="28" t="str">
        <f t="shared" si="49"/>
        <v/>
      </c>
      <c r="B616" s="91"/>
      <c r="C616" s="92"/>
      <c r="D616" s="93"/>
      <c r="E616" s="92"/>
      <c r="F616" s="113"/>
      <c r="G616" s="121"/>
      <c r="H616" s="126"/>
      <c r="I616" s="129"/>
      <c r="J616" s="94"/>
      <c r="K616" s="95"/>
      <c r="L616" s="17" t="str">
        <f>IF(T616="X","",IF(J616="","",IF(V616=1,"",J616)))</f>
        <v/>
      </c>
      <c r="M616" s="17" t="str">
        <f>IF(T616="X","",IF(K616="","",IF(V616=1,"",K616)))</f>
        <v/>
      </c>
      <c r="N616" s="18" t="str">
        <f>IF(V616=1,"",IF(J616="","",IF(K616="","",K616-J616)))</f>
        <v/>
      </c>
      <c r="O616" s="31" t="str">
        <f t="shared" si="45"/>
        <v/>
      </c>
      <c r="P616" s="102"/>
      <c r="Q616" s="24" t="str">
        <f>IF(P616="","",IF(T616="X","",P616))</f>
        <v/>
      </c>
      <c r="R616" s="18" t="str">
        <f>IF(P616="","",VLOOKUP(P616,Données!$A$2:$B$16,2,FALSE))</f>
        <v/>
      </c>
      <c r="S616" s="24" t="str">
        <f ca="1">IF(T616="X","",IF(V616=1,"",IF(J616&gt;TODAY(),1,"")))</f>
        <v/>
      </c>
      <c r="T616" s="105"/>
      <c r="U616" s="18" t="str">
        <f ca="1">IF(T616="X","",IF(J616="","",IF(V616=1,"",IF(TODAY()&gt;=J616,1,""))))</f>
        <v/>
      </c>
      <c r="V616" s="31" t="str">
        <f t="shared" si="46"/>
        <v/>
      </c>
      <c r="W616" s="34" t="str">
        <f>IF(P616="","",VLOOKUP(P616,Données!$A$2:$C$16,3,FALSE))</f>
        <v/>
      </c>
      <c r="X616" s="19" t="str">
        <f>IF(N616="","",IF(P616="","",IF(W616="","",W616*N616)))</f>
        <v/>
      </c>
      <c r="Y616" s="108"/>
      <c r="Z616" s="62" t="str">
        <f t="shared" si="47"/>
        <v/>
      </c>
      <c r="AA616" s="26" t="str">
        <f t="shared" si="48"/>
        <v/>
      </c>
      <c r="AB616" s="105"/>
      <c r="AC616" s="111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39"/>
      <c r="BJ616" s="39"/>
      <c r="BK616" s="39"/>
      <c r="BL616" s="39"/>
      <c r="BM616" s="39"/>
      <c r="BN616" s="39"/>
      <c r="BO616" s="39"/>
      <c r="BP616" s="39"/>
    </row>
    <row r="617" spans="1:68" x14ac:dyDescent="0.25">
      <c r="A617" s="28" t="str">
        <f t="shared" si="49"/>
        <v/>
      </c>
      <c r="B617" s="91"/>
      <c r="C617" s="92"/>
      <c r="D617" s="93"/>
      <c r="E617" s="92"/>
      <c r="F617" s="113"/>
      <c r="G617" s="121"/>
      <c r="H617" s="126"/>
      <c r="I617" s="129"/>
      <c r="J617" s="94"/>
      <c r="K617" s="95"/>
      <c r="L617" s="17" t="str">
        <f>IF(T617="X","",IF(J617="","",IF(V617=1,"",J617)))</f>
        <v/>
      </c>
      <c r="M617" s="17" t="str">
        <f>IF(T617="X","",IF(K617="","",IF(V617=1,"",K617)))</f>
        <v/>
      </c>
      <c r="N617" s="18" t="str">
        <f>IF(V617=1,"",IF(J617="","",IF(K617="","",K617-J617)))</f>
        <v/>
      </c>
      <c r="O617" s="31" t="str">
        <f t="shared" si="45"/>
        <v/>
      </c>
      <c r="P617" s="102"/>
      <c r="Q617" s="24" t="str">
        <f>IF(P617="","",IF(T617="X","",P617))</f>
        <v/>
      </c>
      <c r="R617" s="18" t="str">
        <f>IF(P617="","",VLOOKUP(P617,Données!$A$2:$B$16,2,FALSE))</f>
        <v/>
      </c>
      <c r="S617" s="24" t="str">
        <f ca="1">IF(T617="X","",IF(V617=1,"",IF(J617&gt;TODAY(),1,"")))</f>
        <v/>
      </c>
      <c r="T617" s="105"/>
      <c r="U617" s="18" t="str">
        <f ca="1">IF(T617="X","",IF(J617="","",IF(V617=1,"",IF(TODAY()&gt;=J617,1,""))))</f>
        <v/>
      </c>
      <c r="V617" s="31" t="str">
        <f t="shared" si="46"/>
        <v/>
      </c>
      <c r="W617" s="34" t="str">
        <f>IF(P617="","",VLOOKUP(P617,Données!$A$2:$C$16,3,FALSE))</f>
        <v/>
      </c>
      <c r="X617" s="19" t="str">
        <f>IF(N617="","",IF(P617="","",IF(W617="","",W617*N617)))</f>
        <v/>
      </c>
      <c r="Y617" s="108"/>
      <c r="Z617" s="62" t="str">
        <f t="shared" si="47"/>
        <v/>
      </c>
      <c r="AA617" s="26" t="str">
        <f t="shared" si="48"/>
        <v/>
      </c>
      <c r="AB617" s="105"/>
      <c r="AC617" s="111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39"/>
      <c r="BJ617" s="39"/>
      <c r="BK617" s="39"/>
      <c r="BL617" s="39"/>
      <c r="BM617" s="39"/>
      <c r="BN617" s="39"/>
      <c r="BO617" s="39"/>
      <c r="BP617" s="39"/>
    </row>
    <row r="618" spans="1:68" x14ac:dyDescent="0.25">
      <c r="A618" s="28" t="str">
        <f t="shared" si="49"/>
        <v/>
      </c>
      <c r="B618" s="91"/>
      <c r="C618" s="92"/>
      <c r="D618" s="93"/>
      <c r="E618" s="92"/>
      <c r="F618" s="113"/>
      <c r="G618" s="121"/>
      <c r="H618" s="126"/>
      <c r="I618" s="129"/>
      <c r="J618" s="94"/>
      <c r="K618" s="95"/>
      <c r="L618" s="17" t="str">
        <f>IF(T618="X","",IF(J618="","",IF(V618=1,"",J618)))</f>
        <v/>
      </c>
      <c r="M618" s="17" t="str">
        <f>IF(T618="X","",IF(K618="","",IF(V618=1,"",K618)))</f>
        <v/>
      </c>
      <c r="N618" s="18" t="str">
        <f>IF(V618=1,"",IF(J618="","",IF(K618="","",K618-J618)))</f>
        <v/>
      </c>
      <c r="O618" s="31" t="str">
        <f t="shared" si="45"/>
        <v/>
      </c>
      <c r="P618" s="102"/>
      <c r="Q618" s="24" t="str">
        <f>IF(P618="","",IF(T618="X","",P618))</f>
        <v/>
      </c>
      <c r="R618" s="18" t="str">
        <f>IF(P618="","",VLOOKUP(P618,Données!$A$2:$B$16,2,FALSE))</f>
        <v/>
      </c>
      <c r="S618" s="24" t="str">
        <f ca="1">IF(T618="X","",IF(V618=1,"",IF(J618&gt;TODAY(),1,"")))</f>
        <v/>
      </c>
      <c r="T618" s="105"/>
      <c r="U618" s="18" t="str">
        <f ca="1">IF(T618="X","",IF(J618="","",IF(V618=1,"",IF(TODAY()&gt;=J618,1,""))))</f>
        <v/>
      </c>
      <c r="V618" s="31" t="str">
        <f t="shared" si="46"/>
        <v/>
      </c>
      <c r="W618" s="34" t="str">
        <f>IF(P618="","",VLOOKUP(P618,Données!$A$2:$C$16,3,FALSE))</f>
        <v/>
      </c>
      <c r="X618" s="19" t="str">
        <f>IF(N618="","",IF(P618="","",IF(W618="","",W618*N618)))</f>
        <v/>
      </c>
      <c r="Y618" s="108"/>
      <c r="Z618" s="62" t="str">
        <f t="shared" si="47"/>
        <v/>
      </c>
      <c r="AA618" s="26" t="str">
        <f t="shared" si="48"/>
        <v/>
      </c>
      <c r="AB618" s="105"/>
      <c r="AC618" s="111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39"/>
      <c r="BJ618" s="39"/>
      <c r="BK618" s="39"/>
      <c r="BL618" s="39"/>
      <c r="BM618" s="39"/>
      <c r="BN618" s="39"/>
      <c r="BO618" s="39"/>
      <c r="BP618" s="39"/>
    </row>
    <row r="619" spans="1:68" x14ac:dyDescent="0.25">
      <c r="A619" s="28" t="str">
        <f t="shared" si="49"/>
        <v/>
      </c>
      <c r="B619" s="91"/>
      <c r="C619" s="92"/>
      <c r="D619" s="93"/>
      <c r="E619" s="92"/>
      <c r="F619" s="113"/>
      <c r="G619" s="121"/>
      <c r="H619" s="126"/>
      <c r="I619" s="129"/>
      <c r="J619" s="94"/>
      <c r="K619" s="95"/>
      <c r="L619" s="17" t="str">
        <f>IF(T619="X","",IF(J619="","",IF(V619=1,"",J619)))</f>
        <v/>
      </c>
      <c r="M619" s="17" t="str">
        <f>IF(T619="X","",IF(K619="","",IF(V619=1,"",K619)))</f>
        <v/>
      </c>
      <c r="N619" s="18" t="str">
        <f>IF(V619=1,"",IF(J619="","",IF(K619="","",K619-J619)))</f>
        <v/>
      </c>
      <c r="O619" s="31" t="str">
        <f t="shared" si="45"/>
        <v/>
      </c>
      <c r="P619" s="102"/>
      <c r="Q619" s="24" t="str">
        <f>IF(P619="","",IF(T619="X","",P619))</f>
        <v/>
      </c>
      <c r="R619" s="18" t="str">
        <f>IF(P619="","",VLOOKUP(P619,Données!$A$2:$B$16,2,FALSE))</f>
        <v/>
      </c>
      <c r="S619" s="24" t="str">
        <f ca="1">IF(T619="X","",IF(V619=1,"",IF(J619&gt;TODAY(),1,"")))</f>
        <v/>
      </c>
      <c r="T619" s="105"/>
      <c r="U619" s="18" t="str">
        <f ca="1">IF(T619="X","",IF(J619="","",IF(V619=1,"",IF(TODAY()&gt;=J619,1,""))))</f>
        <v/>
      </c>
      <c r="V619" s="31" t="str">
        <f t="shared" si="46"/>
        <v/>
      </c>
      <c r="W619" s="34" t="str">
        <f>IF(P619="","",VLOOKUP(P619,Données!$A$2:$C$16,3,FALSE))</f>
        <v/>
      </c>
      <c r="X619" s="19" t="str">
        <f>IF(N619="","",IF(P619="","",IF(W619="","",W619*N619)))</f>
        <v/>
      </c>
      <c r="Y619" s="108"/>
      <c r="Z619" s="62" t="str">
        <f t="shared" si="47"/>
        <v/>
      </c>
      <c r="AA619" s="26" t="str">
        <f t="shared" si="48"/>
        <v/>
      </c>
      <c r="AB619" s="105"/>
      <c r="AC619" s="111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39"/>
      <c r="BJ619" s="39"/>
      <c r="BK619" s="39"/>
      <c r="BL619" s="39"/>
      <c r="BM619" s="39"/>
      <c r="BN619" s="39"/>
      <c r="BO619" s="39"/>
      <c r="BP619" s="39"/>
    </row>
    <row r="620" spans="1:68" x14ac:dyDescent="0.25">
      <c r="A620" s="28" t="str">
        <f t="shared" si="49"/>
        <v/>
      </c>
      <c r="B620" s="91"/>
      <c r="C620" s="92"/>
      <c r="D620" s="93"/>
      <c r="E620" s="92"/>
      <c r="F620" s="113"/>
      <c r="G620" s="121"/>
      <c r="H620" s="126"/>
      <c r="I620" s="129"/>
      <c r="J620" s="94"/>
      <c r="K620" s="95"/>
      <c r="L620" s="17" t="str">
        <f>IF(T620="X","",IF(J620="","",IF(V620=1,"",J620)))</f>
        <v/>
      </c>
      <c r="M620" s="17" t="str">
        <f>IF(T620="X","",IF(K620="","",IF(V620=1,"",K620)))</f>
        <v/>
      </c>
      <c r="N620" s="18" t="str">
        <f>IF(V620=1,"",IF(J620="","",IF(K620="","",K620-J620)))</f>
        <v/>
      </c>
      <c r="O620" s="31" t="str">
        <f t="shared" si="45"/>
        <v/>
      </c>
      <c r="P620" s="102"/>
      <c r="Q620" s="24" t="str">
        <f>IF(P620="","",IF(T620="X","",P620))</f>
        <v/>
      </c>
      <c r="R620" s="18" t="str">
        <f>IF(P620="","",VLOOKUP(P620,Données!$A$2:$B$16,2,FALSE))</f>
        <v/>
      </c>
      <c r="S620" s="24" t="str">
        <f ca="1">IF(T620="X","",IF(V620=1,"",IF(J620&gt;TODAY(),1,"")))</f>
        <v/>
      </c>
      <c r="T620" s="105"/>
      <c r="U620" s="18" t="str">
        <f ca="1">IF(T620="X","",IF(J620="","",IF(V620=1,"",IF(TODAY()&gt;=J620,1,""))))</f>
        <v/>
      </c>
      <c r="V620" s="31" t="str">
        <f t="shared" si="46"/>
        <v/>
      </c>
      <c r="W620" s="34" t="str">
        <f>IF(P620="","",VLOOKUP(P620,Données!$A$2:$C$16,3,FALSE))</f>
        <v/>
      </c>
      <c r="X620" s="19" t="str">
        <f>IF(N620="","",IF(P620="","",IF(W620="","",W620*N620)))</f>
        <v/>
      </c>
      <c r="Y620" s="108"/>
      <c r="Z620" s="62" t="str">
        <f t="shared" si="47"/>
        <v/>
      </c>
      <c r="AA620" s="26" t="str">
        <f t="shared" si="48"/>
        <v/>
      </c>
      <c r="AB620" s="105"/>
      <c r="AC620" s="111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39"/>
      <c r="BJ620" s="39"/>
      <c r="BK620" s="39"/>
      <c r="BL620" s="39"/>
      <c r="BM620" s="39"/>
      <c r="BN620" s="39"/>
      <c r="BO620" s="39"/>
      <c r="BP620" s="39"/>
    </row>
    <row r="621" spans="1:68" x14ac:dyDescent="0.25">
      <c r="A621" s="28" t="str">
        <f t="shared" si="49"/>
        <v/>
      </c>
      <c r="B621" s="91"/>
      <c r="C621" s="92"/>
      <c r="D621" s="93"/>
      <c r="E621" s="92"/>
      <c r="F621" s="113"/>
      <c r="G621" s="121"/>
      <c r="H621" s="126"/>
      <c r="I621" s="129"/>
      <c r="J621" s="94"/>
      <c r="K621" s="95"/>
      <c r="L621" s="17" t="str">
        <f>IF(T621="X","",IF(J621="","",IF(V621=1,"",J621)))</f>
        <v/>
      </c>
      <c r="M621" s="17" t="str">
        <f>IF(T621="X","",IF(K621="","",IF(V621=1,"",K621)))</f>
        <v/>
      </c>
      <c r="N621" s="18" t="str">
        <f>IF(V621=1,"",IF(J621="","",IF(K621="","",K621-J621)))</f>
        <v/>
      </c>
      <c r="O621" s="31" t="str">
        <f t="shared" si="45"/>
        <v/>
      </c>
      <c r="P621" s="102"/>
      <c r="Q621" s="24" t="str">
        <f>IF(P621="","",IF(T621="X","",P621))</f>
        <v/>
      </c>
      <c r="R621" s="18" t="str">
        <f>IF(P621="","",VLOOKUP(P621,Données!$A$2:$B$16,2,FALSE))</f>
        <v/>
      </c>
      <c r="S621" s="24" t="str">
        <f ca="1">IF(T621="X","",IF(V621=1,"",IF(J621&gt;TODAY(),1,"")))</f>
        <v/>
      </c>
      <c r="T621" s="105"/>
      <c r="U621" s="18" t="str">
        <f ca="1">IF(T621="X","",IF(J621="","",IF(V621=1,"",IF(TODAY()&gt;=J621,1,""))))</f>
        <v/>
      </c>
      <c r="V621" s="31" t="str">
        <f t="shared" si="46"/>
        <v/>
      </c>
      <c r="W621" s="34" t="str">
        <f>IF(P621="","",VLOOKUP(P621,Données!$A$2:$C$16,3,FALSE))</f>
        <v/>
      </c>
      <c r="X621" s="19" t="str">
        <f>IF(N621="","",IF(P621="","",IF(W621="","",W621*N621)))</f>
        <v/>
      </c>
      <c r="Y621" s="108"/>
      <c r="Z621" s="62" t="str">
        <f t="shared" si="47"/>
        <v/>
      </c>
      <c r="AA621" s="26" t="str">
        <f t="shared" si="48"/>
        <v/>
      </c>
      <c r="AB621" s="105"/>
      <c r="AC621" s="111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39"/>
      <c r="BJ621" s="39"/>
      <c r="BK621" s="39"/>
      <c r="BL621" s="39"/>
      <c r="BM621" s="39"/>
      <c r="BN621" s="39"/>
      <c r="BO621" s="39"/>
      <c r="BP621" s="39"/>
    </row>
    <row r="622" spans="1:68" x14ac:dyDescent="0.25">
      <c r="A622" s="28" t="str">
        <f t="shared" si="49"/>
        <v/>
      </c>
      <c r="B622" s="91"/>
      <c r="C622" s="92"/>
      <c r="D622" s="93"/>
      <c r="E622" s="92"/>
      <c r="F622" s="113"/>
      <c r="G622" s="121"/>
      <c r="H622" s="126"/>
      <c r="I622" s="129"/>
      <c r="J622" s="94"/>
      <c r="K622" s="95"/>
      <c r="L622" s="17" t="str">
        <f>IF(T622="X","",IF(J622="","",IF(V622=1,"",J622)))</f>
        <v/>
      </c>
      <c r="M622" s="17" t="str">
        <f>IF(T622="X","",IF(K622="","",IF(V622=1,"",K622)))</f>
        <v/>
      </c>
      <c r="N622" s="18" t="str">
        <f>IF(V622=1,"",IF(J622="","",IF(K622="","",K622-J622)))</f>
        <v/>
      </c>
      <c r="O622" s="31" t="str">
        <f t="shared" si="45"/>
        <v/>
      </c>
      <c r="P622" s="102"/>
      <c r="Q622" s="24" t="str">
        <f>IF(P622="","",IF(T622="X","",P622))</f>
        <v/>
      </c>
      <c r="R622" s="18" t="str">
        <f>IF(P622="","",VLOOKUP(P622,Données!$A$2:$B$16,2,FALSE))</f>
        <v/>
      </c>
      <c r="S622" s="24" t="str">
        <f ca="1">IF(T622="X","",IF(V622=1,"",IF(J622&gt;TODAY(),1,"")))</f>
        <v/>
      </c>
      <c r="T622" s="105"/>
      <c r="U622" s="18" t="str">
        <f ca="1">IF(T622="X","",IF(J622="","",IF(V622=1,"",IF(TODAY()&gt;=J622,1,""))))</f>
        <v/>
      </c>
      <c r="V622" s="31" t="str">
        <f t="shared" si="46"/>
        <v/>
      </c>
      <c r="W622" s="34" t="str">
        <f>IF(P622="","",VLOOKUP(P622,Données!$A$2:$C$16,3,FALSE))</f>
        <v/>
      </c>
      <c r="X622" s="19" t="str">
        <f>IF(N622="","",IF(P622="","",IF(W622="","",W622*N622)))</f>
        <v/>
      </c>
      <c r="Y622" s="108"/>
      <c r="Z622" s="62" t="str">
        <f t="shared" si="47"/>
        <v/>
      </c>
      <c r="AA622" s="26" t="str">
        <f t="shared" si="48"/>
        <v/>
      </c>
      <c r="AB622" s="105"/>
      <c r="AC622" s="111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39"/>
      <c r="BJ622" s="39"/>
      <c r="BK622" s="39"/>
      <c r="BL622" s="39"/>
      <c r="BM622" s="39"/>
      <c r="BN622" s="39"/>
      <c r="BO622" s="39"/>
      <c r="BP622" s="39"/>
    </row>
    <row r="623" spans="1:68" x14ac:dyDescent="0.25">
      <c r="A623" s="28" t="str">
        <f t="shared" si="49"/>
        <v/>
      </c>
      <c r="B623" s="91"/>
      <c r="C623" s="92"/>
      <c r="D623" s="93"/>
      <c r="E623" s="92"/>
      <c r="F623" s="113"/>
      <c r="G623" s="121"/>
      <c r="H623" s="126"/>
      <c r="I623" s="129"/>
      <c r="J623" s="94"/>
      <c r="K623" s="95"/>
      <c r="L623" s="17" t="str">
        <f>IF(T623="X","",IF(J623="","",IF(V623=1,"",J623)))</f>
        <v/>
      </c>
      <c r="M623" s="17" t="str">
        <f>IF(T623="X","",IF(K623="","",IF(V623=1,"",K623)))</f>
        <v/>
      </c>
      <c r="N623" s="18" t="str">
        <f>IF(V623=1,"",IF(J623="","",IF(K623="","",K623-J623)))</f>
        <v/>
      </c>
      <c r="O623" s="31" t="str">
        <f t="shared" si="45"/>
        <v/>
      </c>
      <c r="P623" s="102"/>
      <c r="Q623" s="24" t="str">
        <f>IF(P623="","",IF(T623="X","",P623))</f>
        <v/>
      </c>
      <c r="R623" s="18" t="str">
        <f>IF(P623="","",VLOOKUP(P623,Données!$A$2:$B$16,2,FALSE))</f>
        <v/>
      </c>
      <c r="S623" s="24" t="str">
        <f ca="1">IF(T623="X","",IF(V623=1,"",IF(J623&gt;TODAY(),1,"")))</f>
        <v/>
      </c>
      <c r="T623" s="105"/>
      <c r="U623" s="18" t="str">
        <f ca="1">IF(T623="X","",IF(J623="","",IF(V623=1,"",IF(TODAY()&gt;=J623,1,""))))</f>
        <v/>
      </c>
      <c r="V623" s="31" t="str">
        <f t="shared" si="46"/>
        <v/>
      </c>
      <c r="W623" s="34" t="str">
        <f>IF(P623="","",VLOOKUP(P623,Données!$A$2:$C$16,3,FALSE))</f>
        <v/>
      </c>
      <c r="X623" s="19" t="str">
        <f>IF(N623="","",IF(P623="","",IF(W623="","",W623*N623)))</f>
        <v/>
      </c>
      <c r="Y623" s="108"/>
      <c r="Z623" s="62" t="str">
        <f t="shared" si="47"/>
        <v/>
      </c>
      <c r="AA623" s="26" t="str">
        <f t="shared" si="48"/>
        <v/>
      </c>
      <c r="AB623" s="105"/>
      <c r="AC623" s="111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39"/>
      <c r="BJ623" s="39"/>
      <c r="BK623" s="39"/>
      <c r="BL623" s="39"/>
      <c r="BM623" s="39"/>
      <c r="BN623" s="39"/>
      <c r="BO623" s="39"/>
      <c r="BP623" s="39"/>
    </row>
    <row r="624" spans="1:68" x14ac:dyDescent="0.25">
      <c r="A624" s="28" t="str">
        <f t="shared" si="49"/>
        <v/>
      </c>
      <c r="B624" s="91"/>
      <c r="C624" s="92"/>
      <c r="D624" s="93"/>
      <c r="E624" s="92"/>
      <c r="F624" s="113"/>
      <c r="G624" s="121"/>
      <c r="H624" s="126"/>
      <c r="I624" s="129"/>
      <c r="J624" s="94"/>
      <c r="K624" s="95"/>
      <c r="L624" s="17" t="str">
        <f>IF(T624="X","",IF(J624="","",IF(V624=1,"",J624)))</f>
        <v/>
      </c>
      <c r="M624" s="17" t="str">
        <f>IF(T624="X","",IF(K624="","",IF(V624=1,"",K624)))</f>
        <v/>
      </c>
      <c r="N624" s="18" t="str">
        <f>IF(V624=1,"",IF(J624="","",IF(K624="","",K624-J624)))</f>
        <v/>
      </c>
      <c r="O624" s="31" t="str">
        <f t="shared" si="45"/>
        <v/>
      </c>
      <c r="P624" s="102"/>
      <c r="Q624" s="24" t="str">
        <f>IF(P624="","",IF(T624="X","",P624))</f>
        <v/>
      </c>
      <c r="R624" s="18" t="str">
        <f>IF(P624="","",VLOOKUP(P624,Données!$A$2:$B$16,2,FALSE))</f>
        <v/>
      </c>
      <c r="S624" s="24" t="str">
        <f ca="1">IF(T624="X","",IF(V624=1,"",IF(J624&gt;TODAY(),1,"")))</f>
        <v/>
      </c>
      <c r="T624" s="105"/>
      <c r="U624" s="18" t="str">
        <f ca="1">IF(T624="X","",IF(J624="","",IF(V624=1,"",IF(TODAY()&gt;=J624,1,""))))</f>
        <v/>
      </c>
      <c r="V624" s="31" t="str">
        <f t="shared" si="46"/>
        <v/>
      </c>
      <c r="W624" s="34" t="str">
        <f>IF(P624="","",VLOOKUP(P624,Données!$A$2:$C$16,3,FALSE))</f>
        <v/>
      </c>
      <c r="X624" s="19" t="str">
        <f>IF(N624="","",IF(P624="","",IF(W624="","",W624*N624)))</f>
        <v/>
      </c>
      <c r="Y624" s="108"/>
      <c r="Z624" s="62" t="str">
        <f t="shared" si="47"/>
        <v/>
      </c>
      <c r="AA624" s="26" t="str">
        <f t="shared" si="48"/>
        <v/>
      </c>
      <c r="AB624" s="105"/>
      <c r="AC624" s="111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39"/>
      <c r="BJ624" s="39"/>
      <c r="BK624" s="39"/>
      <c r="BL624" s="39"/>
      <c r="BM624" s="39"/>
      <c r="BN624" s="39"/>
      <c r="BO624" s="39"/>
      <c r="BP624" s="39"/>
    </row>
    <row r="625" spans="1:68" x14ac:dyDescent="0.25">
      <c r="A625" s="28" t="str">
        <f t="shared" si="49"/>
        <v/>
      </c>
      <c r="B625" s="91"/>
      <c r="C625" s="92"/>
      <c r="D625" s="93"/>
      <c r="E625" s="92"/>
      <c r="F625" s="113"/>
      <c r="G625" s="121"/>
      <c r="H625" s="126"/>
      <c r="I625" s="129"/>
      <c r="J625" s="94"/>
      <c r="K625" s="95"/>
      <c r="L625" s="17" t="str">
        <f>IF(T625="X","",IF(J625="","",IF(V625=1,"",J625)))</f>
        <v/>
      </c>
      <c r="M625" s="17" t="str">
        <f>IF(T625="X","",IF(K625="","",IF(V625=1,"",K625)))</f>
        <v/>
      </c>
      <c r="N625" s="18" t="str">
        <f>IF(V625=1,"",IF(J625="","",IF(K625="","",K625-J625)))</f>
        <v/>
      </c>
      <c r="O625" s="31" t="str">
        <f t="shared" si="45"/>
        <v/>
      </c>
      <c r="P625" s="102"/>
      <c r="Q625" s="24" t="str">
        <f>IF(P625="","",IF(T625="X","",P625))</f>
        <v/>
      </c>
      <c r="R625" s="18" t="str">
        <f>IF(P625="","",VLOOKUP(P625,Données!$A$2:$B$16,2,FALSE))</f>
        <v/>
      </c>
      <c r="S625" s="24" t="str">
        <f ca="1">IF(T625="X","",IF(V625=1,"",IF(J625&gt;TODAY(),1,"")))</f>
        <v/>
      </c>
      <c r="T625" s="105"/>
      <c r="U625" s="18" t="str">
        <f ca="1">IF(T625="X","",IF(J625="","",IF(V625=1,"",IF(TODAY()&gt;=J625,1,""))))</f>
        <v/>
      </c>
      <c r="V625" s="31" t="str">
        <f t="shared" si="46"/>
        <v/>
      </c>
      <c r="W625" s="34" t="str">
        <f>IF(P625="","",VLOOKUP(P625,Données!$A$2:$C$16,3,FALSE))</f>
        <v/>
      </c>
      <c r="X625" s="19" t="str">
        <f>IF(N625="","",IF(P625="","",IF(W625="","",W625*N625)))</f>
        <v/>
      </c>
      <c r="Y625" s="108"/>
      <c r="Z625" s="62" t="str">
        <f t="shared" si="47"/>
        <v/>
      </c>
      <c r="AA625" s="26" t="str">
        <f t="shared" si="48"/>
        <v/>
      </c>
      <c r="AB625" s="105"/>
      <c r="AC625" s="111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39"/>
      <c r="BJ625" s="39"/>
      <c r="BK625" s="39"/>
      <c r="BL625" s="39"/>
      <c r="BM625" s="39"/>
      <c r="BN625" s="39"/>
      <c r="BO625" s="39"/>
      <c r="BP625" s="39"/>
    </row>
    <row r="626" spans="1:68" x14ac:dyDescent="0.25">
      <c r="A626" s="28" t="str">
        <f t="shared" si="49"/>
        <v/>
      </c>
      <c r="B626" s="91"/>
      <c r="C626" s="92"/>
      <c r="D626" s="93"/>
      <c r="E626" s="92"/>
      <c r="F626" s="113"/>
      <c r="G626" s="121"/>
      <c r="H626" s="126"/>
      <c r="I626" s="129"/>
      <c r="J626" s="94"/>
      <c r="K626" s="95"/>
      <c r="L626" s="17" t="str">
        <f>IF(T626="X","",IF(J626="","",IF(V626=1,"",J626)))</f>
        <v/>
      </c>
      <c r="M626" s="17" t="str">
        <f>IF(T626="X","",IF(K626="","",IF(V626=1,"",K626)))</f>
        <v/>
      </c>
      <c r="N626" s="18" t="str">
        <f>IF(V626=1,"",IF(J626="","",IF(K626="","",K626-J626)))</f>
        <v/>
      </c>
      <c r="O626" s="31" t="str">
        <f t="shared" si="45"/>
        <v/>
      </c>
      <c r="P626" s="102"/>
      <c r="Q626" s="24" t="str">
        <f>IF(P626="","",IF(T626="X","",P626))</f>
        <v/>
      </c>
      <c r="R626" s="18" t="str">
        <f>IF(P626="","",VLOOKUP(P626,Données!$A$2:$B$16,2,FALSE))</f>
        <v/>
      </c>
      <c r="S626" s="24" t="str">
        <f ca="1">IF(T626="X","",IF(V626=1,"",IF(J626&gt;TODAY(),1,"")))</f>
        <v/>
      </c>
      <c r="T626" s="105"/>
      <c r="U626" s="18" t="str">
        <f ca="1">IF(T626="X","",IF(J626="","",IF(V626=1,"",IF(TODAY()&gt;=J626,1,""))))</f>
        <v/>
      </c>
      <c r="V626" s="31" t="str">
        <f t="shared" si="46"/>
        <v/>
      </c>
      <c r="W626" s="34" t="str">
        <f>IF(P626="","",VLOOKUP(P626,Données!$A$2:$C$16,3,FALSE))</f>
        <v/>
      </c>
      <c r="X626" s="19" t="str">
        <f>IF(N626="","",IF(P626="","",IF(W626="","",W626*N626)))</f>
        <v/>
      </c>
      <c r="Y626" s="108"/>
      <c r="Z626" s="62" t="str">
        <f t="shared" si="47"/>
        <v/>
      </c>
      <c r="AA626" s="26" t="str">
        <f t="shared" si="48"/>
        <v/>
      </c>
      <c r="AB626" s="105"/>
      <c r="AC626" s="111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39"/>
      <c r="BJ626" s="39"/>
      <c r="BK626" s="39"/>
      <c r="BL626" s="39"/>
      <c r="BM626" s="39"/>
      <c r="BN626" s="39"/>
      <c r="BO626" s="39"/>
      <c r="BP626" s="39"/>
    </row>
    <row r="627" spans="1:68" x14ac:dyDescent="0.25">
      <c r="A627" s="28" t="str">
        <f t="shared" si="49"/>
        <v/>
      </c>
      <c r="B627" s="91"/>
      <c r="C627" s="92"/>
      <c r="D627" s="93"/>
      <c r="E627" s="92"/>
      <c r="F627" s="113"/>
      <c r="G627" s="121"/>
      <c r="H627" s="126"/>
      <c r="I627" s="129"/>
      <c r="J627" s="94"/>
      <c r="K627" s="95"/>
      <c r="L627" s="17" t="str">
        <f>IF(T627="X","",IF(J627="","",IF(V627=1,"",J627)))</f>
        <v/>
      </c>
      <c r="M627" s="17" t="str">
        <f>IF(T627="X","",IF(K627="","",IF(V627=1,"",K627)))</f>
        <v/>
      </c>
      <c r="N627" s="18" t="str">
        <f>IF(V627=1,"",IF(J627="","",IF(K627="","",K627-J627)))</f>
        <v/>
      </c>
      <c r="O627" s="31" t="str">
        <f t="shared" si="45"/>
        <v/>
      </c>
      <c r="P627" s="102"/>
      <c r="Q627" s="24" t="str">
        <f>IF(P627="","",IF(T627="X","",P627))</f>
        <v/>
      </c>
      <c r="R627" s="18" t="str">
        <f>IF(P627="","",VLOOKUP(P627,Données!$A$2:$B$16,2,FALSE))</f>
        <v/>
      </c>
      <c r="S627" s="24" t="str">
        <f ca="1">IF(T627="X","",IF(V627=1,"",IF(J627&gt;TODAY(),1,"")))</f>
        <v/>
      </c>
      <c r="T627" s="105"/>
      <c r="U627" s="18" t="str">
        <f ca="1">IF(T627="X","",IF(J627="","",IF(V627=1,"",IF(TODAY()&gt;=J627,1,""))))</f>
        <v/>
      </c>
      <c r="V627" s="31" t="str">
        <f t="shared" si="46"/>
        <v/>
      </c>
      <c r="W627" s="34" t="str">
        <f>IF(P627="","",VLOOKUP(P627,Données!$A$2:$C$16,3,FALSE))</f>
        <v/>
      </c>
      <c r="X627" s="19" t="str">
        <f>IF(N627="","",IF(P627="","",IF(W627="","",W627*N627)))</f>
        <v/>
      </c>
      <c r="Y627" s="108"/>
      <c r="Z627" s="62" t="str">
        <f t="shared" si="47"/>
        <v/>
      </c>
      <c r="AA627" s="26" t="str">
        <f t="shared" si="48"/>
        <v/>
      </c>
      <c r="AB627" s="105"/>
      <c r="AC627" s="111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39"/>
      <c r="BJ627" s="39"/>
      <c r="BK627" s="39"/>
      <c r="BL627" s="39"/>
      <c r="BM627" s="39"/>
      <c r="BN627" s="39"/>
      <c r="BO627" s="39"/>
      <c r="BP627" s="39"/>
    </row>
    <row r="628" spans="1:68" x14ac:dyDescent="0.25">
      <c r="A628" s="28" t="str">
        <f t="shared" si="49"/>
        <v/>
      </c>
      <c r="B628" s="91"/>
      <c r="C628" s="92"/>
      <c r="D628" s="93"/>
      <c r="E628" s="92"/>
      <c r="F628" s="113"/>
      <c r="G628" s="121"/>
      <c r="H628" s="126"/>
      <c r="I628" s="129"/>
      <c r="J628" s="94"/>
      <c r="K628" s="95"/>
      <c r="L628" s="17" t="str">
        <f>IF(T628="X","",IF(J628="","",IF(V628=1,"",J628)))</f>
        <v/>
      </c>
      <c r="M628" s="17" t="str">
        <f>IF(T628="X","",IF(K628="","",IF(V628=1,"",K628)))</f>
        <v/>
      </c>
      <c r="N628" s="18" t="str">
        <f>IF(V628=1,"",IF(J628="","",IF(K628="","",K628-J628)))</f>
        <v/>
      </c>
      <c r="O628" s="31" t="str">
        <f t="shared" si="45"/>
        <v/>
      </c>
      <c r="P628" s="102"/>
      <c r="Q628" s="24" t="str">
        <f>IF(P628="","",IF(T628="X","",P628))</f>
        <v/>
      </c>
      <c r="R628" s="18" t="str">
        <f>IF(P628="","",VLOOKUP(P628,Données!$A$2:$B$16,2,FALSE))</f>
        <v/>
      </c>
      <c r="S628" s="24" t="str">
        <f ca="1">IF(T628="X","",IF(V628=1,"",IF(J628&gt;TODAY(),1,"")))</f>
        <v/>
      </c>
      <c r="T628" s="105"/>
      <c r="U628" s="18" t="str">
        <f ca="1">IF(T628="X","",IF(J628="","",IF(V628=1,"",IF(TODAY()&gt;=J628,1,""))))</f>
        <v/>
      </c>
      <c r="V628" s="31" t="str">
        <f t="shared" si="46"/>
        <v/>
      </c>
      <c r="W628" s="34" t="str">
        <f>IF(P628="","",VLOOKUP(P628,Données!$A$2:$C$16,3,FALSE))</f>
        <v/>
      </c>
      <c r="X628" s="19" t="str">
        <f>IF(N628="","",IF(P628="","",IF(W628="","",W628*N628)))</f>
        <v/>
      </c>
      <c r="Y628" s="108"/>
      <c r="Z628" s="62" t="str">
        <f t="shared" si="47"/>
        <v/>
      </c>
      <c r="AA628" s="26" t="str">
        <f t="shared" si="48"/>
        <v/>
      </c>
      <c r="AB628" s="105"/>
      <c r="AC628" s="111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39"/>
      <c r="BJ628" s="39"/>
      <c r="BK628" s="39"/>
      <c r="BL628" s="39"/>
      <c r="BM628" s="39"/>
      <c r="BN628" s="39"/>
      <c r="BO628" s="39"/>
      <c r="BP628" s="39"/>
    </row>
    <row r="629" spans="1:68" x14ac:dyDescent="0.25">
      <c r="A629" s="28" t="str">
        <f t="shared" si="49"/>
        <v/>
      </c>
      <c r="B629" s="91"/>
      <c r="C629" s="92"/>
      <c r="D629" s="93"/>
      <c r="E629" s="92"/>
      <c r="F629" s="113"/>
      <c r="G629" s="121"/>
      <c r="H629" s="126"/>
      <c r="I629" s="129"/>
      <c r="J629" s="94"/>
      <c r="K629" s="95"/>
      <c r="L629" s="17" t="str">
        <f>IF(T629="X","",IF(J629="","",IF(V629=1,"",J629)))</f>
        <v/>
      </c>
      <c r="M629" s="17" t="str">
        <f>IF(T629="X","",IF(K629="","",IF(V629=1,"",K629)))</f>
        <v/>
      </c>
      <c r="N629" s="18" t="str">
        <f>IF(V629=1,"",IF(J629="","",IF(K629="","",K629-J629)))</f>
        <v/>
      </c>
      <c r="O629" s="31" t="str">
        <f t="shared" si="45"/>
        <v/>
      </c>
      <c r="P629" s="102"/>
      <c r="Q629" s="24" t="str">
        <f>IF(P629="","",IF(T629="X","",P629))</f>
        <v/>
      </c>
      <c r="R629" s="18" t="str">
        <f>IF(P629="","",VLOOKUP(P629,Données!$A$2:$B$16,2,FALSE))</f>
        <v/>
      </c>
      <c r="S629" s="24" t="str">
        <f ca="1">IF(T629="X","",IF(V629=1,"",IF(J629&gt;TODAY(),1,"")))</f>
        <v/>
      </c>
      <c r="T629" s="105"/>
      <c r="U629" s="18" t="str">
        <f ca="1">IF(T629="X","",IF(J629="","",IF(V629=1,"",IF(TODAY()&gt;=J629,1,""))))</f>
        <v/>
      </c>
      <c r="V629" s="31" t="str">
        <f t="shared" si="46"/>
        <v/>
      </c>
      <c r="W629" s="34" t="str">
        <f>IF(P629="","",VLOOKUP(P629,Données!$A$2:$C$16,3,FALSE))</f>
        <v/>
      </c>
      <c r="X629" s="19" t="str">
        <f>IF(N629="","",IF(P629="","",IF(W629="","",W629*N629)))</f>
        <v/>
      </c>
      <c r="Y629" s="108"/>
      <c r="Z629" s="62" t="str">
        <f t="shared" si="47"/>
        <v/>
      </c>
      <c r="AA629" s="26" t="str">
        <f t="shared" si="48"/>
        <v/>
      </c>
      <c r="AB629" s="105"/>
      <c r="AC629" s="111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39"/>
      <c r="BJ629" s="39"/>
      <c r="BK629" s="39"/>
      <c r="BL629" s="39"/>
      <c r="BM629" s="39"/>
      <c r="BN629" s="39"/>
      <c r="BO629" s="39"/>
      <c r="BP629" s="39"/>
    </row>
    <row r="630" spans="1:68" x14ac:dyDescent="0.25">
      <c r="A630" s="28" t="str">
        <f t="shared" si="49"/>
        <v/>
      </c>
      <c r="B630" s="91"/>
      <c r="C630" s="92"/>
      <c r="D630" s="93"/>
      <c r="E630" s="92"/>
      <c r="F630" s="113"/>
      <c r="G630" s="121"/>
      <c r="H630" s="126"/>
      <c r="I630" s="129"/>
      <c r="J630" s="94"/>
      <c r="K630" s="95"/>
      <c r="L630" s="17" t="str">
        <f>IF(T630="X","",IF(J630="","",IF(V630=1,"",J630)))</f>
        <v/>
      </c>
      <c r="M630" s="17" t="str">
        <f>IF(T630="X","",IF(K630="","",IF(V630=1,"",K630)))</f>
        <v/>
      </c>
      <c r="N630" s="18" t="str">
        <f>IF(V630=1,"",IF(J630="","",IF(K630="","",K630-J630)))</f>
        <v/>
      </c>
      <c r="O630" s="31" t="str">
        <f t="shared" si="45"/>
        <v/>
      </c>
      <c r="P630" s="102"/>
      <c r="Q630" s="24" t="str">
        <f>IF(P630="","",IF(T630="X","",P630))</f>
        <v/>
      </c>
      <c r="R630" s="18" t="str">
        <f>IF(P630="","",VLOOKUP(P630,Données!$A$2:$B$16,2,FALSE))</f>
        <v/>
      </c>
      <c r="S630" s="24" t="str">
        <f ca="1">IF(T630="X","",IF(V630=1,"",IF(J630&gt;TODAY(),1,"")))</f>
        <v/>
      </c>
      <c r="T630" s="105"/>
      <c r="U630" s="18" t="str">
        <f ca="1">IF(T630="X","",IF(J630="","",IF(V630=1,"",IF(TODAY()&gt;=J630,1,""))))</f>
        <v/>
      </c>
      <c r="V630" s="31" t="str">
        <f t="shared" si="46"/>
        <v/>
      </c>
      <c r="W630" s="34" t="str">
        <f>IF(P630="","",VLOOKUP(P630,Données!$A$2:$C$16,3,FALSE))</f>
        <v/>
      </c>
      <c r="X630" s="19" t="str">
        <f>IF(N630="","",IF(P630="","",IF(W630="","",W630*N630)))</f>
        <v/>
      </c>
      <c r="Y630" s="108"/>
      <c r="Z630" s="62" t="str">
        <f t="shared" si="47"/>
        <v/>
      </c>
      <c r="AA630" s="26" t="str">
        <f t="shared" si="48"/>
        <v/>
      </c>
      <c r="AB630" s="105"/>
      <c r="AC630" s="111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39"/>
      <c r="BJ630" s="39"/>
      <c r="BK630" s="39"/>
      <c r="BL630" s="39"/>
      <c r="BM630" s="39"/>
      <c r="BN630" s="39"/>
      <c r="BO630" s="39"/>
      <c r="BP630" s="39"/>
    </row>
    <row r="631" spans="1:68" x14ac:dyDescent="0.25">
      <c r="A631" s="28" t="str">
        <f t="shared" si="49"/>
        <v/>
      </c>
      <c r="B631" s="91"/>
      <c r="C631" s="92"/>
      <c r="D631" s="93"/>
      <c r="E631" s="92"/>
      <c r="F631" s="113"/>
      <c r="G631" s="121"/>
      <c r="H631" s="126"/>
      <c r="I631" s="129"/>
      <c r="J631" s="94"/>
      <c r="K631" s="95"/>
      <c r="L631" s="17" t="str">
        <f>IF(T631="X","",IF(J631="","",IF(V631=1,"",J631)))</f>
        <v/>
      </c>
      <c r="M631" s="17" t="str">
        <f>IF(T631="X","",IF(K631="","",IF(V631=1,"",K631)))</f>
        <v/>
      </c>
      <c r="N631" s="18" t="str">
        <f>IF(V631=1,"",IF(J631="","",IF(K631="","",K631-J631)))</f>
        <v/>
      </c>
      <c r="O631" s="31" t="str">
        <f t="shared" si="45"/>
        <v/>
      </c>
      <c r="P631" s="102"/>
      <c r="Q631" s="24" t="str">
        <f>IF(P631="","",IF(T631="X","",P631))</f>
        <v/>
      </c>
      <c r="R631" s="18" t="str">
        <f>IF(P631="","",VLOOKUP(P631,Données!$A$2:$B$16,2,FALSE))</f>
        <v/>
      </c>
      <c r="S631" s="24" t="str">
        <f ca="1">IF(T631="X","",IF(V631=1,"",IF(J631&gt;TODAY(),1,"")))</f>
        <v/>
      </c>
      <c r="T631" s="105"/>
      <c r="U631" s="18" t="str">
        <f ca="1">IF(T631="X","",IF(J631="","",IF(V631=1,"",IF(TODAY()&gt;=J631,1,""))))</f>
        <v/>
      </c>
      <c r="V631" s="31" t="str">
        <f t="shared" si="46"/>
        <v/>
      </c>
      <c r="W631" s="34" t="str">
        <f>IF(P631="","",VLOOKUP(P631,Données!$A$2:$C$16,3,FALSE))</f>
        <v/>
      </c>
      <c r="X631" s="19" t="str">
        <f>IF(N631="","",IF(P631="","",IF(W631="","",W631*N631)))</f>
        <v/>
      </c>
      <c r="Y631" s="108"/>
      <c r="Z631" s="62" t="str">
        <f t="shared" si="47"/>
        <v/>
      </c>
      <c r="AA631" s="26" t="str">
        <f t="shared" si="48"/>
        <v/>
      </c>
      <c r="AB631" s="105"/>
      <c r="AC631" s="111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</row>
    <row r="632" spans="1:68" x14ac:dyDescent="0.25">
      <c r="A632" s="28" t="str">
        <f t="shared" si="49"/>
        <v/>
      </c>
      <c r="B632" s="91"/>
      <c r="C632" s="92"/>
      <c r="D632" s="93"/>
      <c r="E632" s="92"/>
      <c r="F632" s="113"/>
      <c r="G632" s="121"/>
      <c r="H632" s="126"/>
      <c r="I632" s="129"/>
      <c r="J632" s="94"/>
      <c r="K632" s="95"/>
      <c r="L632" s="17" t="str">
        <f>IF(T632="X","",IF(J632="","",IF(V632=1,"",J632)))</f>
        <v/>
      </c>
      <c r="M632" s="17" t="str">
        <f>IF(T632="X","",IF(K632="","",IF(V632=1,"",K632)))</f>
        <v/>
      </c>
      <c r="N632" s="18" t="str">
        <f>IF(V632=1,"",IF(J632="","",IF(K632="","",K632-J632)))</f>
        <v/>
      </c>
      <c r="O632" s="31" t="str">
        <f t="shared" si="45"/>
        <v/>
      </c>
      <c r="P632" s="102"/>
      <c r="Q632" s="24" t="str">
        <f>IF(P632="","",IF(T632="X","",P632))</f>
        <v/>
      </c>
      <c r="R632" s="18" t="str">
        <f>IF(P632="","",VLOOKUP(P632,Données!$A$2:$B$16,2,FALSE))</f>
        <v/>
      </c>
      <c r="S632" s="24" t="str">
        <f ca="1">IF(T632="X","",IF(V632=1,"",IF(J632&gt;TODAY(),1,"")))</f>
        <v/>
      </c>
      <c r="T632" s="105"/>
      <c r="U632" s="18" t="str">
        <f ca="1">IF(T632="X","",IF(J632="","",IF(V632=1,"",IF(TODAY()&gt;=J632,1,""))))</f>
        <v/>
      </c>
      <c r="V632" s="31" t="str">
        <f t="shared" si="46"/>
        <v/>
      </c>
      <c r="W632" s="34" t="str">
        <f>IF(P632="","",VLOOKUP(P632,Données!$A$2:$C$16,3,FALSE))</f>
        <v/>
      </c>
      <c r="X632" s="19" t="str">
        <f>IF(N632="","",IF(P632="","",IF(W632="","",W632*N632)))</f>
        <v/>
      </c>
      <c r="Y632" s="108"/>
      <c r="Z632" s="62" t="str">
        <f t="shared" si="47"/>
        <v/>
      </c>
      <c r="AA632" s="26" t="str">
        <f t="shared" si="48"/>
        <v/>
      </c>
      <c r="AB632" s="105"/>
      <c r="AC632" s="111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</row>
    <row r="633" spans="1:68" x14ac:dyDescent="0.25">
      <c r="A633" s="28" t="str">
        <f t="shared" si="49"/>
        <v/>
      </c>
      <c r="B633" s="91"/>
      <c r="C633" s="92"/>
      <c r="D633" s="93"/>
      <c r="E633" s="92"/>
      <c r="F633" s="113"/>
      <c r="G633" s="121"/>
      <c r="H633" s="126"/>
      <c r="I633" s="129"/>
      <c r="J633" s="94"/>
      <c r="K633" s="95"/>
      <c r="L633" s="17" t="str">
        <f>IF(T633="X","",IF(J633="","",IF(V633=1,"",J633)))</f>
        <v/>
      </c>
      <c r="M633" s="17" t="str">
        <f>IF(T633="X","",IF(K633="","",IF(V633=1,"",K633)))</f>
        <v/>
      </c>
      <c r="N633" s="18" t="str">
        <f>IF(V633=1,"",IF(J633="","",IF(K633="","",K633-J633)))</f>
        <v/>
      </c>
      <c r="O633" s="31" t="str">
        <f t="shared" si="45"/>
        <v/>
      </c>
      <c r="P633" s="102"/>
      <c r="Q633" s="24" t="str">
        <f>IF(P633="","",IF(T633="X","",P633))</f>
        <v/>
      </c>
      <c r="R633" s="18" t="str">
        <f>IF(P633="","",VLOOKUP(P633,Données!$A$2:$B$16,2,FALSE))</f>
        <v/>
      </c>
      <c r="S633" s="24" t="str">
        <f ca="1">IF(T633="X","",IF(V633=1,"",IF(J633&gt;TODAY(),1,"")))</f>
        <v/>
      </c>
      <c r="T633" s="105"/>
      <c r="U633" s="18" t="str">
        <f ca="1">IF(T633="X","",IF(J633="","",IF(V633=1,"",IF(TODAY()&gt;=J633,1,""))))</f>
        <v/>
      </c>
      <c r="V633" s="31" t="str">
        <f t="shared" si="46"/>
        <v/>
      </c>
      <c r="W633" s="34" t="str">
        <f>IF(P633="","",VLOOKUP(P633,Données!$A$2:$C$16,3,FALSE))</f>
        <v/>
      </c>
      <c r="X633" s="19" t="str">
        <f>IF(N633="","",IF(P633="","",IF(W633="","",W633*N633)))</f>
        <v/>
      </c>
      <c r="Y633" s="108"/>
      <c r="Z633" s="62" t="str">
        <f t="shared" si="47"/>
        <v/>
      </c>
      <c r="AA633" s="26" t="str">
        <f t="shared" si="48"/>
        <v/>
      </c>
      <c r="AB633" s="105"/>
      <c r="AC633" s="111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</row>
    <row r="634" spans="1:68" x14ac:dyDescent="0.25">
      <c r="A634" s="28" t="str">
        <f t="shared" si="49"/>
        <v/>
      </c>
      <c r="B634" s="91"/>
      <c r="C634" s="92"/>
      <c r="D634" s="93"/>
      <c r="E634" s="92"/>
      <c r="F634" s="113"/>
      <c r="G634" s="121"/>
      <c r="H634" s="126"/>
      <c r="I634" s="129"/>
      <c r="J634" s="94"/>
      <c r="K634" s="95"/>
      <c r="L634" s="17" t="str">
        <f>IF(T634="X","",IF(J634="","",IF(V634=1,"",J634)))</f>
        <v/>
      </c>
      <c r="M634" s="17" t="str">
        <f>IF(T634="X","",IF(K634="","",IF(V634=1,"",K634)))</f>
        <v/>
      </c>
      <c r="N634" s="18" t="str">
        <f>IF(V634=1,"",IF(J634="","",IF(K634="","",K634-J634)))</f>
        <v/>
      </c>
      <c r="O634" s="31" t="str">
        <f t="shared" si="45"/>
        <v/>
      </c>
      <c r="P634" s="102"/>
      <c r="Q634" s="24" t="str">
        <f>IF(P634="","",IF(T634="X","",P634))</f>
        <v/>
      </c>
      <c r="R634" s="18" t="str">
        <f>IF(P634="","",VLOOKUP(P634,Données!$A$2:$B$16,2,FALSE))</f>
        <v/>
      </c>
      <c r="S634" s="24" t="str">
        <f ca="1">IF(T634="X","",IF(V634=1,"",IF(J634&gt;TODAY(),1,"")))</f>
        <v/>
      </c>
      <c r="T634" s="105"/>
      <c r="U634" s="18" t="str">
        <f ca="1">IF(T634="X","",IF(J634="","",IF(V634=1,"",IF(TODAY()&gt;=J634,1,""))))</f>
        <v/>
      </c>
      <c r="V634" s="31" t="str">
        <f t="shared" si="46"/>
        <v/>
      </c>
      <c r="W634" s="34" t="str">
        <f>IF(P634="","",VLOOKUP(P634,Données!$A$2:$C$16,3,FALSE))</f>
        <v/>
      </c>
      <c r="X634" s="19" t="str">
        <f>IF(N634="","",IF(P634="","",IF(W634="","",W634*N634)))</f>
        <v/>
      </c>
      <c r="Y634" s="108"/>
      <c r="Z634" s="62" t="str">
        <f t="shared" si="47"/>
        <v/>
      </c>
      <c r="AA634" s="26" t="str">
        <f t="shared" si="48"/>
        <v/>
      </c>
      <c r="AB634" s="105"/>
      <c r="AC634" s="111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</row>
    <row r="635" spans="1:68" x14ac:dyDescent="0.25">
      <c r="A635" s="28" t="str">
        <f t="shared" si="49"/>
        <v/>
      </c>
      <c r="B635" s="91"/>
      <c r="C635" s="92"/>
      <c r="D635" s="93"/>
      <c r="E635" s="92"/>
      <c r="F635" s="113"/>
      <c r="G635" s="121"/>
      <c r="H635" s="126"/>
      <c r="I635" s="129"/>
      <c r="J635" s="94"/>
      <c r="K635" s="95"/>
      <c r="L635" s="17" t="str">
        <f>IF(T635="X","",IF(J635="","",IF(V635=1,"",J635)))</f>
        <v/>
      </c>
      <c r="M635" s="17" t="str">
        <f>IF(T635="X","",IF(K635="","",IF(V635=1,"",K635)))</f>
        <v/>
      </c>
      <c r="N635" s="18" t="str">
        <f>IF(V635=1,"",IF(J635="","",IF(K635="","",K635-J635)))</f>
        <v/>
      </c>
      <c r="O635" s="31" t="str">
        <f t="shared" si="45"/>
        <v/>
      </c>
      <c r="P635" s="102"/>
      <c r="Q635" s="24" t="str">
        <f>IF(P635="","",IF(T635="X","",P635))</f>
        <v/>
      </c>
      <c r="R635" s="18" t="str">
        <f>IF(P635="","",VLOOKUP(P635,Données!$A$2:$B$16,2,FALSE))</f>
        <v/>
      </c>
      <c r="S635" s="24" t="str">
        <f ca="1">IF(T635="X","",IF(V635=1,"",IF(J635&gt;TODAY(),1,"")))</f>
        <v/>
      </c>
      <c r="T635" s="105"/>
      <c r="U635" s="18" t="str">
        <f ca="1">IF(T635="X","",IF(J635="","",IF(V635=1,"",IF(TODAY()&gt;=J635,1,""))))</f>
        <v/>
      </c>
      <c r="V635" s="31" t="str">
        <f t="shared" si="46"/>
        <v/>
      </c>
      <c r="W635" s="34" t="str">
        <f>IF(P635="","",VLOOKUP(P635,Données!$A$2:$C$16,3,FALSE))</f>
        <v/>
      </c>
      <c r="X635" s="19" t="str">
        <f>IF(N635="","",IF(P635="","",IF(W635="","",W635*N635)))</f>
        <v/>
      </c>
      <c r="Y635" s="108"/>
      <c r="Z635" s="62" t="str">
        <f t="shared" si="47"/>
        <v/>
      </c>
      <c r="AA635" s="26" t="str">
        <f t="shared" si="48"/>
        <v/>
      </c>
      <c r="AB635" s="105"/>
      <c r="AC635" s="111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</row>
    <row r="636" spans="1:68" x14ac:dyDescent="0.25">
      <c r="A636" s="28" t="str">
        <f t="shared" si="49"/>
        <v/>
      </c>
      <c r="B636" s="91"/>
      <c r="C636" s="92"/>
      <c r="D636" s="93"/>
      <c r="E636" s="92"/>
      <c r="F636" s="113"/>
      <c r="G636" s="121"/>
      <c r="H636" s="126"/>
      <c r="I636" s="129"/>
      <c r="J636" s="94"/>
      <c r="K636" s="95"/>
      <c r="L636" s="17" t="str">
        <f>IF(T636="X","",IF(J636="","",IF(V636=1,"",J636)))</f>
        <v/>
      </c>
      <c r="M636" s="17" t="str">
        <f>IF(T636="X","",IF(K636="","",IF(V636=1,"",K636)))</f>
        <v/>
      </c>
      <c r="N636" s="18" t="str">
        <f>IF(V636=1,"",IF(J636="","",IF(K636="","",K636-J636)))</f>
        <v/>
      </c>
      <c r="O636" s="31" t="str">
        <f t="shared" si="45"/>
        <v/>
      </c>
      <c r="P636" s="102"/>
      <c r="Q636" s="24" t="str">
        <f>IF(P636="","",IF(T636="X","",P636))</f>
        <v/>
      </c>
      <c r="R636" s="18" t="str">
        <f>IF(P636="","",VLOOKUP(P636,Données!$A$2:$B$16,2,FALSE))</f>
        <v/>
      </c>
      <c r="S636" s="24" t="str">
        <f ca="1">IF(T636="X","",IF(V636=1,"",IF(J636&gt;TODAY(),1,"")))</f>
        <v/>
      </c>
      <c r="T636" s="105"/>
      <c r="U636" s="18" t="str">
        <f ca="1">IF(T636="X","",IF(J636="","",IF(V636=1,"",IF(TODAY()&gt;=J636,1,""))))</f>
        <v/>
      </c>
      <c r="V636" s="31" t="str">
        <f t="shared" si="46"/>
        <v/>
      </c>
      <c r="W636" s="34" t="str">
        <f>IF(P636="","",VLOOKUP(P636,Données!$A$2:$C$16,3,FALSE))</f>
        <v/>
      </c>
      <c r="X636" s="19" t="str">
        <f>IF(N636="","",IF(P636="","",IF(W636="","",W636*N636)))</f>
        <v/>
      </c>
      <c r="Y636" s="108"/>
      <c r="Z636" s="62" t="str">
        <f t="shared" si="47"/>
        <v/>
      </c>
      <c r="AA636" s="26" t="str">
        <f t="shared" si="48"/>
        <v/>
      </c>
      <c r="AB636" s="105"/>
      <c r="AC636" s="111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</row>
    <row r="637" spans="1:68" x14ac:dyDescent="0.25">
      <c r="A637" s="28" t="str">
        <f t="shared" si="49"/>
        <v/>
      </c>
      <c r="B637" s="91"/>
      <c r="C637" s="92"/>
      <c r="D637" s="93"/>
      <c r="E637" s="92"/>
      <c r="F637" s="113"/>
      <c r="G637" s="121"/>
      <c r="H637" s="126"/>
      <c r="I637" s="129"/>
      <c r="J637" s="94"/>
      <c r="K637" s="95"/>
      <c r="L637" s="17" t="str">
        <f>IF(T637="X","",IF(J637="","",IF(V637=1,"",J637)))</f>
        <v/>
      </c>
      <c r="M637" s="17" t="str">
        <f>IF(T637="X","",IF(K637="","",IF(V637=1,"",K637)))</f>
        <v/>
      </c>
      <c r="N637" s="18" t="str">
        <f>IF(V637=1,"",IF(J637="","",IF(K637="","",K637-J637)))</f>
        <v/>
      </c>
      <c r="O637" s="31" t="str">
        <f t="shared" si="45"/>
        <v/>
      </c>
      <c r="P637" s="102"/>
      <c r="Q637" s="24" t="str">
        <f>IF(P637="","",IF(T637="X","",P637))</f>
        <v/>
      </c>
      <c r="R637" s="18" t="str">
        <f>IF(P637="","",VLOOKUP(P637,Données!$A$2:$B$16,2,FALSE))</f>
        <v/>
      </c>
      <c r="S637" s="24" t="str">
        <f ca="1">IF(T637="X","",IF(V637=1,"",IF(J637&gt;TODAY(),1,"")))</f>
        <v/>
      </c>
      <c r="T637" s="105"/>
      <c r="U637" s="18" t="str">
        <f ca="1">IF(T637="X","",IF(J637="","",IF(V637=1,"",IF(TODAY()&gt;=J637,1,""))))</f>
        <v/>
      </c>
      <c r="V637" s="31" t="str">
        <f t="shared" si="46"/>
        <v/>
      </c>
      <c r="W637" s="34" t="str">
        <f>IF(P637="","",VLOOKUP(P637,Données!$A$2:$C$16,3,FALSE))</f>
        <v/>
      </c>
      <c r="X637" s="19" t="str">
        <f>IF(N637="","",IF(P637="","",IF(W637="","",W637*N637)))</f>
        <v/>
      </c>
      <c r="Y637" s="108"/>
      <c r="Z637" s="62" t="str">
        <f t="shared" si="47"/>
        <v/>
      </c>
      <c r="AA637" s="26" t="str">
        <f t="shared" si="48"/>
        <v/>
      </c>
      <c r="AB637" s="105"/>
      <c r="AC637" s="111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</row>
    <row r="638" spans="1:68" x14ac:dyDescent="0.25">
      <c r="A638" s="28" t="str">
        <f t="shared" si="49"/>
        <v/>
      </c>
      <c r="B638" s="91"/>
      <c r="C638" s="92"/>
      <c r="D638" s="93"/>
      <c r="E638" s="92"/>
      <c r="F638" s="113"/>
      <c r="G638" s="121"/>
      <c r="H638" s="126"/>
      <c r="I638" s="129"/>
      <c r="J638" s="94"/>
      <c r="K638" s="95"/>
      <c r="L638" s="17" t="str">
        <f>IF(T638="X","",IF(J638="","",IF(V638=1,"",J638)))</f>
        <v/>
      </c>
      <c r="M638" s="17" t="str">
        <f>IF(T638="X","",IF(K638="","",IF(V638=1,"",K638)))</f>
        <v/>
      </c>
      <c r="N638" s="18" t="str">
        <f>IF(V638=1,"",IF(J638="","",IF(K638="","",K638-J638)))</f>
        <v/>
      </c>
      <c r="O638" s="31" t="str">
        <f t="shared" si="45"/>
        <v/>
      </c>
      <c r="P638" s="102"/>
      <c r="Q638" s="24" t="str">
        <f>IF(P638="","",IF(T638="X","",P638))</f>
        <v/>
      </c>
      <c r="R638" s="18" t="str">
        <f>IF(P638="","",VLOOKUP(P638,Données!$A$2:$B$16,2,FALSE))</f>
        <v/>
      </c>
      <c r="S638" s="24" t="str">
        <f ca="1">IF(T638="X","",IF(V638=1,"",IF(J638&gt;TODAY(),1,"")))</f>
        <v/>
      </c>
      <c r="T638" s="105"/>
      <c r="U638" s="18" t="str">
        <f ca="1">IF(T638="X","",IF(J638="","",IF(V638=1,"",IF(TODAY()&gt;=J638,1,""))))</f>
        <v/>
      </c>
      <c r="V638" s="31" t="str">
        <f t="shared" si="46"/>
        <v/>
      </c>
      <c r="W638" s="34" t="str">
        <f>IF(P638="","",VLOOKUP(P638,Données!$A$2:$C$16,3,FALSE))</f>
        <v/>
      </c>
      <c r="X638" s="19" t="str">
        <f>IF(N638="","",IF(P638="","",IF(W638="","",W638*N638)))</f>
        <v/>
      </c>
      <c r="Y638" s="108"/>
      <c r="Z638" s="62" t="str">
        <f t="shared" si="47"/>
        <v/>
      </c>
      <c r="AA638" s="26" t="str">
        <f t="shared" si="48"/>
        <v/>
      </c>
      <c r="AB638" s="105"/>
      <c r="AC638" s="111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</row>
    <row r="639" spans="1:68" x14ac:dyDescent="0.25">
      <c r="A639" s="28" t="str">
        <f t="shared" si="49"/>
        <v/>
      </c>
      <c r="B639" s="91"/>
      <c r="C639" s="92"/>
      <c r="D639" s="93"/>
      <c r="E639" s="92"/>
      <c r="F639" s="113"/>
      <c r="G639" s="121"/>
      <c r="H639" s="126"/>
      <c r="I639" s="129"/>
      <c r="J639" s="94"/>
      <c r="K639" s="95"/>
      <c r="L639" s="17" t="str">
        <f>IF(T639="X","",IF(J639="","",IF(V639=1,"",J639)))</f>
        <v/>
      </c>
      <c r="M639" s="17" t="str">
        <f>IF(T639="X","",IF(K639="","",IF(V639=1,"",K639)))</f>
        <v/>
      </c>
      <c r="N639" s="18" t="str">
        <f>IF(V639=1,"",IF(J639="","",IF(K639="","",K639-J639)))</f>
        <v/>
      </c>
      <c r="O639" s="31" t="str">
        <f t="shared" si="45"/>
        <v/>
      </c>
      <c r="P639" s="102"/>
      <c r="Q639" s="24" t="str">
        <f>IF(P639="","",IF(T639="X","",P639))</f>
        <v/>
      </c>
      <c r="R639" s="18" t="str">
        <f>IF(P639="","",VLOOKUP(P639,Données!$A$2:$B$16,2,FALSE))</f>
        <v/>
      </c>
      <c r="S639" s="24" t="str">
        <f ca="1">IF(T639="X","",IF(V639=1,"",IF(J639&gt;TODAY(),1,"")))</f>
        <v/>
      </c>
      <c r="T639" s="105"/>
      <c r="U639" s="18" t="str">
        <f ca="1">IF(T639="X","",IF(J639="","",IF(V639=1,"",IF(TODAY()&gt;=J639,1,""))))</f>
        <v/>
      </c>
      <c r="V639" s="31" t="str">
        <f t="shared" si="46"/>
        <v/>
      </c>
      <c r="W639" s="34" t="str">
        <f>IF(P639="","",VLOOKUP(P639,Données!$A$2:$C$16,3,FALSE))</f>
        <v/>
      </c>
      <c r="X639" s="19" t="str">
        <f>IF(N639="","",IF(P639="","",IF(W639="","",W639*N639)))</f>
        <v/>
      </c>
      <c r="Y639" s="108"/>
      <c r="Z639" s="62" t="str">
        <f t="shared" si="47"/>
        <v/>
      </c>
      <c r="AA639" s="26" t="str">
        <f t="shared" si="48"/>
        <v/>
      </c>
      <c r="AB639" s="105"/>
      <c r="AC639" s="111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</row>
    <row r="640" spans="1:68" x14ac:dyDescent="0.25">
      <c r="A640" s="28" t="str">
        <f t="shared" si="49"/>
        <v/>
      </c>
      <c r="B640" s="91"/>
      <c r="C640" s="92"/>
      <c r="D640" s="93"/>
      <c r="E640" s="92"/>
      <c r="F640" s="113"/>
      <c r="G640" s="121"/>
      <c r="H640" s="126"/>
      <c r="I640" s="129"/>
      <c r="J640" s="94"/>
      <c r="K640" s="95"/>
      <c r="L640" s="17" t="str">
        <f>IF(T640="X","",IF(J640="","",IF(V640=1,"",J640)))</f>
        <v/>
      </c>
      <c r="M640" s="17" t="str">
        <f>IF(T640="X","",IF(K640="","",IF(V640=1,"",K640)))</f>
        <v/>
      </c>
      <c r="N640" s="18" t="str">
        <f>IF(V640=1,"",IF(J640="","",IF(K640="","",K640-J640)))</f>
        <v/>
      </c>
      <c r="O640" s="31" t="str">
        <f t="shared" si="45"/>
        <v/>
      </c>
      <c r="P640" s="102"/>
      <c r="Q640" s="24" t="str">
        <f>IF(P640="","",IF(T640="X","",P640))</f>
        <v/>
      </c>
      <c r="R640" s="18" t="str">
        <f>IF(P640="","",VLOOKUP(P640,Données!$A$2:$B$16,2,FALSE))</f>
        <v/>
      </c>
      <c r="S640" s="24" t="str">
        <f ca="1">IF(T640="X","",IF(V640=1,"",IF(J640&gt;TODAY(),1,"")))</f>
        <v/>
      </c>
      <c r="T640" s="105"/>
      <c r="U640" s="18" t="str">
        <f ca="1">IF(T640="X","",IF(J640="","",IF(V640=1,"",IF(TODAY()&gt;=J640,1,""))))</f>
        <v/>
      </c>
      <c r="V640" s="31" t="str">
        <f t="shared" si="46"/>
        <v/>
      </c>
      <c r="W640" s="34" t="str">
        <f>IF(P640="","",VLOOKUP(P640,Données!$A$2:$C$16,3,FALSE))</f>
        <v/>
      </c>
      <c r="X640" s="19" t="str">
        <f>IF(N640="","",IF(P640="","",IF(W640="","",W640*N640)))</f>
        <v/>
      </c>
      <c r="Y640" s="108"/>
      <c r="Z640" s="62" t="str">
        <f t="shared" si="47"/>
        <v/>
      </c>
      <c r="AA640" s="26" t="str">
        <f t="shared" si="48"/>
        <v/>
      </c>
      <c r="AB640" s="105"/>
      <c r="AC640" s="111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</row>
    <row r="641" spans="1:68" x14ac:dyDescent="0.25">
      <c r="A641" s="28" t="str">
        <f t="shared" si="49"/>
        <v/>
      </c>
      <c r="B641" s="91"/>
      <c r="C641" s="92"/>
      <c r="D641" s="93"/>
      <c r="E641" s="92"/>
      <c r="F641" s="113"/>
      <c r="G641" s="121"/>
      <c r="H641" s="126"/>
      <c r="I641" s="129"/>
      <c r="J641" s="94"/>
      <c r="K641" s="95"/>
      <c r="L641" s="17" t="str">
        <f>IF(T641="X","",IF(J641="","",IF(V641=1,"",J641)))</f>
        <v/>
      </c>
      <c r="M641" s="17" t="str">
        <f>IF(T641="X","",IF(K641="","",IF(V641=1,"",K641)))</f>
        <v/>
      </c>
      <c r="N641" s="18" t="str">
        <f>IF(V641=1,"",IF(J641="","",IF(K641="","",K641-J641)))</f>
        <v/>
      </c>
      <c r="O641" s="31" t="str">
        <f t="shared" si="45"/>
        <v/>
      </c>
      <c r="P641" s="102"/>
      <c r="Q641" s="24" t="str">
        <f>IF(P641="","",IF(T641="X","",P641))</f>
        <v/>
      </c>
      <c r="R641" s="18" t="str">
        <f>IF(P641="","",VLOOKUP(P641,Données!$A$2:$B$16,2,FALSE))</f>
        <v/>
      </c>
      <c r="S641" s="24" t="str">
        <f ca="1">IF(T641="X","",IF(V641=1,"",IF(J641&gt;TODAY(),1,"")))</f>
        <v/>
      </c>
      <c r="T641" s="105"/>
      <c r="U641" s="18" t="str">
        <f ca="1">IF(T641="X","",IF(J641="","",IF(V641=1,"",IF(TODAY()&gt;=J641,1,""))))</f>
        <v/>
      </c>
      <c r="V641" s="31" t="str">
        <f t="shared" si="46"/>
        <v/>
      </c>
      <c r="W641" s="34" t="str">
        <f>IF(P641="","",VLOOKUP(P641,Données!$A$2:$C$16,3,FALSE))</f>
        <v/>
      </c>
      <c r="X641" s="19" t="str">
        <f>IF(N641="","",IF(P641="","",IF(W641="","",W641*N641)))</f>
        <v/>
      </c>
      <c r="Y641" s="108"/>
      <c r="Z641" s="62" t="str">
        <f t="shared" si="47"/>
        <v/>
      </c>
      <c r="AA641" s="26" t="str">
        <f t="shared" si="48"/>
        <v/>
      </c>
      <c r="AB641" s="105"/>
      <c r="AC641" s="111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</row>
    <row r="642" spans="1:68" x14ac:dyDescent="0.25">
      <c r="A642" s="28" t="str">
        <f t="shared" si="49"/>
        <v/>
      </c>
      <c r="B642" s="91"/>
      <c r="C642" s="92"/>
      <c r="D642" s="93"/>
      <c r="E642" s="92"/>
      <c r="F642" s="113"/>
      <c r="G642" s="121"/>
      <c r="H642" s="126"/>
      <c r="I642" s="129"/>
      <c r="J642" s="94"/>
      <c r="K642" s="95"/>
      <c r="L642" s="17" t="str">
        <f>IF(T642="X","",IF(J642="","",IF(V642=1,"",J642)))</f>
        <v/>
      </c>
      <c r="M642" s="17" t="str">
        <f>IF(T642="X","",IF(K642="","",IF(V642=1,"",K642)))</f>
        <v/>
      </c>
      <c r="N642" s="18" t="str">
        <f>IF(V642=1,"",IF(J642="","",IF(K642="","",K642-J642)))</f>
        <v/>
      </c>
      <c r="O642" s="31" t="str">
        <f t="shared" si="45"/>
        <v/>
      </c>
      <c r="P642" s="102"/>
      <c r="Q642" s="24" t="str">
        <f>IF(P642="","",IF(T642="X","",P642))</f>
        <v/>
      </c>
      <c r="R642" s="18" t="str">
        <f>IF(P642="","",VLOOKUP(P642,Données!$A$2:$B$16,2,FALSE))</f>
        <v/>
      </c>
      <c r="S642" s="24" t="str">
        <f ca="1">IF(T642="X","",IF(V642=1,"",IF(J642&gt;TODAY(),1,"")))</f>
        <v/>
      </c>
      <c r="T642" s="105"/>
      <c r="U642" s="18" t="str">
        <f ca="1">IF(T642="X","",IF(J642="","",IF(V642=1,"",IF(TODAY()&gt;=J642,1,""))))</f>
        <v/>
      </c>
      <c r="V642" s="31" t="str">
        <f t="shared" si="46"/>
        <v/>
      </c>
      <c r="W642" s="34" t="str">
        <f>IF(P642="","",VLOOKUP(P642,Données!$A$2:$C$16,3,FALSE))</f>
        <v/>
      </c>
      <c r="X642" s="19" t="str">
        <f>IF(N642="","",IF(P642="","",IF(W642="","",W642*N642)))</f>
        <v/>
      </c>
      <c r="Y642" s="108"/>
      <c r="Z642" s="62" t="str">
        <f t="shared" si="47"/>
        <v/>
      </c>
      <c r="AA642" s="26" t="str">
        <f t="shared" si="48"/>
        <v/>
      </c>
      <c r="AB642" s="105"/>
      <c r="AC642" s="111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</row>
    <row r="643" spans="1:68" x14ac:dyDescent="0.25">
      <c r="A643" s="28" t="str">
        <f t="shared" si="49"/>
        <v/>
      </c>
      <c r="B643" s="91"/>
      <c r="C643" s="92"/>
      <c r="D643" s="93"/>
      <c r="E643" s="92"/>
      <c r="F643" s="113"/>
      <c r="G643" s="121"/>
      <c r="H643" s="126"/>
      <c r="I643" s="129"/>
      <c r="J643" s="94"/>
      <c r="K643" s="95"/>
      <c r="L643" s="17" t="str">
        <f>IF(T643="X","",IF(J643="","",IF(V643=1,"",J643)))</f>
        <v/>
      </c>
      <c r="M643" s="17" t="str">
        <f>IF(T643="X","",IF(K643="","",IF(V643=1,"",K643)))</f>
        <v/>
      </c>
      <c r="N643" s="18" t="str">
        <f>IF(V643=1,"",IF(J643="","",IF(K643="","",K643-J643)))</f>
        <v/>
      </c>
      <c r="O643" s="31" t="str">
        <f t="shared" si="45"/>
        <v/>
      </c>
      <c r="P643" s="102"/>
      <c r="Q643" s="24" t="str">
        <f>IF(P643="","",IF(T643="X","",P643))</f>
        <v/>
      </c>
      <c r="R643" s="18" t="str">
        <f>IF(P643="","",VLOOKUP(P643,Données!$A$2:$B$16,2,FALSE))</f>
        <v/>
      </c>
      <c r="S643" s="24" t="str">
        <f ca="1">IF(T643="X","",IF(V643=1,"",IF(J643&gt;TODAY(),1,"")))</f>
        <v/>
      </c>
      <c r="T643" s="105"/>
      <c r="U643" s="18" t="str">
        <f ca="1">IF(T643="X","",IF(J643="","",IF(V643=1,"",IF(TODAY()&gt;=J643,1,""))))</f>
        <v/>
      </c>
      <c r="V643" s="31" t="str">
        <f t="shared" si="46"/>
        <v/>
      </c>
      <c r="W643" s="34" t="str">
        <f>IF(P643="","",VLOOKUP(P643,Données!$A$2:$C$16,3,FALSE))</f>
        <v/>
      </c>
      <c r="X643" s="19" t="str">
        <f>IF(N643="","",IF(P643="","",IF(W643="","",W643*N643)))</f>
        <v/>
      </c>
      <c r="Y643" s="108"/>
      <c r="Z643" s="62" t="str">
        <f t="shared" si="47"/>
        <v/>
      </c>
      <c r="AA643" s="26" t="str">
        <f t="shared" si="48"/>
        <v/>
      </c>
      <c r="AB643" s="105"/>
      <c r="AC643" s="111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39"/>
      <c r="BJ643" s="39"/>
      <c r="BK643" s="39"/>
      <c r="BL643" s="39"/>
      <c r="BM643" s="39"/>
      <c r="BN643" s="39"/>
      <c r="BO643" s="39"/>
      <c r="BP643" s="39"/>
    </row>
    <row r="644" spans="1:68" x14ac:dyDescent="0.25">
      <c r="A644" s="28" t="str">
        <f t="shared" si="49"/>
        <v/>
      </c>
      <c r="B644" s="91"/>
      <c r="C644" s="92"/>
      <c r="D644" s="93"/>
      <c r="E644" s="92"/>
      <c r="F644" s="113"/>
      <c r="G644" s="121"/>
      <c r="H644" s="126"/>
      <c r="I644" s="129"/>
      <c r="J644" s="94"/>
      <c r="K644" s="95"/>
      <c r="L644" s="17" t="str">
        <f>IF(T644="X","",IF(J644="","",IF(V644=1,"",J644)))</f>
        <v/>
      </c>
      <c r="M644" s="17" t="str">
        <f>IF(T644="X","",IF(K644="","",IF(V644=1,"",K644)))</f>
        <v/>
      </c>
      <c r="N644" s="18" t="str">
        <f>IF(V644=1,"",IF(J644="","",IF(K644="","",K644-J644)))</f>
        <v/>
      </c>
      <c r="O644" s="31" t="str">
        <f t="shared" ref="O644:O707" si="50">IF(J644="","",IF(K644="","",K644-J644))</f>
        <v/>
      </c>
      <c r="P644" s="102"/>
      <c r="Q644" s="24" t="str">
        <f>IF(P644="","",IF(T644="X","",P644))</f>
        <v/>
      </c>
      <c r="R644" s="18" t="str">
        <f>IF(P644="","",VLOOKUP(P644,Données!$A$2:$B$16,2,FALSE))</f>
        <v/>
      </c>
      <c r="S644" s="24" t="str">
        <f ca="1">IF(T644="X","",IF(V644=1,"",IF(J644&gt;TODAY(),1,"")))</f>
        <v/>
      </c>
      <c r="T644" s="105"/>
      <c r="U644" s="18" t="str">
        <f ca="1">IF(T644="X","",IF(J644="","",IF(V644=1,"",IF(TODAY()&gt;=J644,1,""))))</f>
        <v/>
      </c>
      <c r="V644" s="31" t="str">
        <f t="shared" ref="V644:V707" si="51">IF(T644="X","",IF(AC644="","",IF(AC644&gt;0,1)))</f>
        <v/>
      </c>
      <c r="W644" s="34" t="str">
        <f>IF(P644="","",VLOOKUP(P644,Données!$A$2:$C$16,3,FALSE))</f>
        <v/>
      </c>
      <c r="X644" s="19" t="str">
        <f>IF(N644="","",IF(P644="","",IF(W644="","",W644*N644)))</f>
        <v/>
      </c>
      <c r="Y644" s="108"/>
      <c r="Z644" s="62" t="str">
        <f t="shared" ref="Z644:Z707" si="52">IF(X644="","",X644-Y644)</f>
        <v/>
      </c>
      <c r="AA644" s="26" t="str">
        <f t="shared" ref="AA644:AA707" si="53">IF(AB644="","","P")</f>
        <v/>
      </c>
      <c r="AB644" s="105"/>
      <c r="AC644" s="111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</row>
    <row r="645" spans="1:68" x14ac:dyDescent="0.25">
      <c r="A645" s="28" t="str">
        <f t="shared" ref="A645:A708" si="54">IF(B645="","",A644+1)</f>
        <v/>
      </c>
      <c r="B645" s="91"/>
      <c r="C645" s="92"/>
      <c r="D645" s="93"/>
      <c r="E645" s="92"/>
      <c r="F645" s="113"/>
      <c r="G645" s="121"/>
      <c r="H645" s="126"/>
      <c r="I645" s="129"/>
      <c r="J645" s="94"/>
      <c r="K645" s="95"/>
      <c r="L645" s="17" t="str">
        <f>IF(T645="X","",IF(J645="","",IF(V645=1,"",J645)))</f>
        <v/>
      </c>
      <c r="M645" s="17" t="str">
        <f>IF(T645="X","",IF(K645="","",IF(V645=1,"",K645)))</f>
        <v/>
      </c>
      <c r="N645" s="18" t="str">
        <f>IF(V645=1,"",IF(J645="","",IF(K645="","",K645-J645)))</f>
        <v/>
      </c>
      <c r="O645" s="31" t="str">
        <f t="shared" si="50"/>
        <v/>
      </c>
      <c r="P645" s="102"/>
      <c r="Q645" s="24" t="str">
        <f>IF(P645="","",IF(T645="X","",P645))</f>
        <v/>
      </c>
      <c r="R645" s="18" t="str">
        <f>IF(P645="","",VLOOKUP(P645,Données!$A$2:$B$16,2,FALSE))</f>
        <v/>
      </c>
      <c r="S645" s="24" t="str">
        <f ca="1">IF(T645="X","",IF(V645=1,"",IF(J645&gt;TODAY(),1,"")))</f>
        <v/>
      </c>
      <c r="T645" s="105"/>
      <c r="U645" s="18" t="str">
        <f ca="1">IF(T645="X","",IF(J645="","",IF(V645=1,"",IF(TODAY()&gt;=J645,1,""))))</f>
        <v/>
      </c>
      <c r="V645" s="31" t="str">
        <f t="shared" si="51"/>
        <v/>
      </c>
      <c r="W645" s="34" t="str">
        <f>IF(P645="","",VLOOKUP(P645,Données!$A$2:$C$16,3,FALSE))</f>
        <v/>
      </c>
      <c r="X645" s="19" t="str">
        <f>IF(N645="","",IF(P645="","",IF(W645="","",W645*N645)))</f>
        <v/>
      </c>
      <c r="Y645" s="108"/>
      <c r="Z645" s="62" t="str">
        <f t="shared" si="52"/>
        <v/>
      </c>
      <c r="AA645" s="26" t="str">
        <f t="shared" si="53"/>
        <v/>
      </c>
      <c r="AB645" s="105"/>
      <c r="AC645" s="111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</row>
    <row r="646" spans="1:68" x14ac:dyDescent="0.25">
      <c r="A646" s="28" t="str">
        <f t="shared" si="54"/>
        <v/>
      </c>
      <c r="B646" s="91"/>
      <c r="C646" s="92"/>
      <c r="D646" s="93"/>
      <c r="E646" s="92"/>
      <c r="F646" s="113"/>
      <c r="G646" s="121"/>
      <c r="H646" s="126"/>
      <c r="I646" s="129"/>
      <c r="J646" s="94"/>
      <c r="K646" s="95"/>
      <c r="L646" s="17" t="str">
        <f>IF(T646="X","",IF(J646="","",IF(V646=1,"",J646)))</f>
        <v/>
      </c>
      <c r="M646" s="17" t="str">
        <f>IF(T646="X","",IF(K646="","",IF(V646=1,"",K646)))</f>
        <v/>
      </c>
      <c r="N646" s="18" t="str">
        <f>IF(V646=1,"",IF(J646="","",IF(K646="","",K646-J646)))</f>
        <v/>
      </c>
      <c r="O646" s="31" t="str">
        <f t="shared" si="50"/>
        <v/>
      </c>
      <c r="P646" s="102"/>
      <c r="Q646" s="24" t="str">
        <f>IF(P646="","",IF(T646="X","",P646))</f>
        <v/>
      </c>
      <c r="R646" s="18" t="str">
        <f>IF(P646="","",VLOOKUP(P646,Données!$A$2:$B$16,2,FALSE))</f>
        <v/>
      </c>
      <c r="S646" s="24" t="str">
        <f ca="1">IF(T646="X","",IF(V646=1,"",IF(J646&gt;TODAY(),1,"")))</f>
        <v/>
      </c>
      <c r="T646" s="105"/>
      <c r="U646" s="18" t="str">
        <f ca="1">IF(T646="X","",IF(J646="","",IF(V646=1,"",IF(TODAY()&gt;=J646,1,""))))</f>
        <v/>
      </c>
      <c r="V646" s="31" t="str">
        <f t="shared" si="51"/>
        <v/>
      </c>
      <c r="W646" s="34" t="str">
        <f>IF(P646="","",VLOOKUP(P646,Données!$A$2:$C$16,3,FALSE))</f>
        <v/>
      </c>
      <c r="X646" s="19" t="str">
        <f>IF(N646="","",IF(P646="","",IF(W646="","",W646*N646)))</f>
        <v/>
      </c>
      <c r="Y646" s="108"/>
      <c r="Z646" s="62" t="str">
        <f t="shared" si="52"/>
        <v/>
      </c>
      <c r="AA646" s="26" t="str">
        <f t="shared" si="53"/>
        <v/>
      </c>
      <c r="AB646" s="105"/>
      <c r="AC646" s="111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</row>
    <row r="647" spans="1:68" x14ac:dyDescent="0.25">
      <c r="A647" s="28" t="str">
        <f t="shared" si="54"/>
        <v/>
      </c>
      <c r="B647" s="91"/>
      <c r="C647" s="92"/>
      <c r="D647" s="93"/>
      <c r="E647" s="92"/>
      <c r="F647" s="113"/>
      <c r="G647" s="121"/>
      <c r="H647" s="126"/>
      <c r="I647" s="129"/>
      <c r="J647" s="94"/>
      <c r="K647" s="95"/>
      <c r="L647" s="17" t="str">
        <f>IF(T647="X","",IF(J647="","",IF(V647=1,"",J647)))</f>
        <v/>
      </c>
      <c r="M647" s="17" t="str">
        <f>IF(T647="X","",IF(K647="","",IF(V647=1,"",K647)))</f>
        <v/>
      </c>
      <c r="N647" s="18" t="str">
        <f>IF(V647=1,"",IF(J647="","",IF(K647="","",K647-J647)))</f>
        <v/>
      </c>
      <c r="O647" s="31" t="str">
        <f t="shared" si="50"/>
        <v/>
      </c>
      <c r="P647" s="102"/>
      <c r="Q647" s="24" t="str">
        <f>IF(P647="","",IF(T647="X","",P647))</f>
        <v/>
      </c>
      <c r="R647" s="18" t="str">
        <f>IF(P647="","",VLOOKUP(P647,Données!$A$2:$B$16,2,FALSE))</f>
        <v/>
      </c>
      <c r="S647" s="24" t="str">
        <f ca="1">IF(T647="X","",IF(V647=1,"",IF(J647&gt;TODAY(),1,"")))</f>
        <v/>
      </c>
      <c r="T647" s="105"/>
      <c r="U647" s="18" t="str">
        <f ca="1">IF(T647="X","",IF(J647="","",IF(V647=1,"",IF(TODAY()&gt;=J647,1,""))))</f>
        <v/>
      </c>
      <c r="V647" s="31" t="str">
        <f t="shared" si="51"/>
        <v/>
      </c>
      <c r="W647" s="34" t="str">
        <f>IF(P647="","",VLOOKUP(P647,Données!$A$2:$C$16,3,FALSE))</f>
        <v/>
      </c>
      <c r="X647" s="19" t="str">
        <f>IF(N647="","",IF(P647="","",IF(W647="","",W647*N647)))</f>
        <v/>
      </c>
      <c r="Y647" s="108"/>
      <c r="Z647" s="62" t="str">
        <f t="shared" si="52"/>
        <v/>
      </c>
      <c r="AA647" s="26" t="str">
        <f t="shared" si="53"/>
        <v/>
      </c>
      <c r="AB647" s="105"/>
      <c r="AC647" s="111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</row>
    <row r="648" spans="1:68" x14ac:dyDescent="0.25">
      <c r="A648" s="28" t="str">
        <f t="shared" si="54"/>
        <v/>
      </c>
      <c r="B648" s="91"/>
      <c r="C648" s="92"/>
      <c r="D648" s="93"/>
      <c r="E648" s="92"/>
      <c r="F648" s="113"/>
      <c r="G648" s="121"/>
      <c r="H648" s="126"/>
      <c r="I648" s="129"/>
      <c r="J648" s="94"/>
      <c r="K648" s="95"/>
      <c r="L648" s="17" t="str">
        <f>IF(T648="X","",IF(J648="","",IF(V648=1,"",J648)))</f>
        <v/>
      </c>
      <c r="M648" s="17" t="str">
        <f>IF(T648="X","",IF(K648="","",IF(V648=1,"",K648)))</f>
        <v/>
      </c>
      <c r="N648" s="18" t="str">
        <f>IF(V648=1,"",IF(J648="","",IF(K648="","",K648-J648)))</f>
        <v/>
      </c>
      <c r="O648" s="31" t="str">
        <f t="shared" si="50"/>
        <v/>
      </c>
      <c r="P648" s="102"/>
      <c r="Q648" s="24" t="str">
        <f>IF(P648="","",IF(T648="X","",P648))</f>
        <v/>
      </c>
      <c r="R648" s="18" t="str">
        <f>IF(P648="","",VLOOKUP(P648,Données!$A$2:$B$16,2,FALSE))</f>
        <v/>
      </c>
      <c r="S648" s="24" t="str">
        <f ca="1">IF(T648="X","",IF(V648=1,"",IF(J648&gt;TODAY(),1,"")))</f>
        <v/>
      </c>
      <c r="T648" s="105"/>
      <c r="U648" s="18" t="str">
        <f ca="1">IF(T648="X","",IF(J648="","",IF(V648=1,"",IF(TODAY()&gt;=J648,1,""))))</f>
        <v/>
      </c>
      <c r="V648" s="31" t="str">
        <f t="shared" si="51"/>
        <v/>
      </c>
      <c r="W648" s="34" t="str">
        <f>IF(P648="","",VLOOKUP(P648,Données!$A$2:$C$16,3,FALSE))</f>
        <v/>
      </c>
      <c r="X648" s="19" t="str">
        <f>IF(N648="","",IF(P648="","",IF(W648="","",W648*N648)))</f>
        <v/>
      </c>
      <c r="Y648" s="108"/>
      <c r="Z648" s="62" t="str">
        <f t="shared" si="52"/>
        <v/>
      </c>
      <c r="AA648" s="26" t="str">
        <f t="shared" si="53"/>
        <v/>
      </c>
      <c r="AB648" s="105"/>
      <c r="AC648" s="111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</row>
    <row r="649" spans="1:68" x14ac:dyDescent="0.25">
      <c r="A649" s="28" t="str">
        <f t="shared" si="54"/>
        <v/>
      </c>
      <c r="B649" s="91"/>
      <c r="C649" s="92"/>
      <c r="D649" s="93"/>
      <c r="E649" s="92"/>
      <c r="F649" s="113"/>
      <c r="G649" s="121"/>
      <c r="H649" s="126"/>
      <c r="I649" s="129"/>
      <c r="J649" s="94"/>
      <c r="K649" s="95"/>
      <c r="L649" s="17" t="str">
        <f>IF(T649="X","",IF(J649="","",IF(V649=1,"",J649)))</f>
        <v/>
      </c>
      <c r="M649" s="17" t="str">
        <f>IF(T649="X","",IF(K649="","",IF(V649=1,"",K649)))</f>
        <v/>
      </c>
      <c r="N649" s="18" t="str">
        <f>IF(V649=1,"",IF(J649="","",IF(K649="","",K649-J649)))</f>
        <v/>
      </c>
      <c r="O649" s="31" t="str">
        <f t="shared" si="50"/>
        <v/>
      </c>
      <c r="P649" s="102"/>
      <c r="Q649" s="24" t="str">
        <f>IF(P649="","",IF(T649="X","",P649))</f>
        <v/>
      </c>
      <c r="R649" s="18" t="str">
        <f>IF(P649="","",VLOOKUP(P649,Données!$A$2:$B$16,2,FALSE))</f>
        <v/>
      </c>
      <c r="S649" s="24" t="str">
        <f ca="1">IF(T649="X","",IF(V649=1,"",IF(J649&gt;TODAY(),1,"")))</f>
        <v/>
      </c>
      <c r="T649" s="105"/>
      <c r="U649" s="18" t="str">
        <f ca="1">IF(T649="X","",IF(J649="","",IF(V649=1,"",IF(TODAY()&gt;=J649,1,""))))</f>
        <v/>
      </c>
      <c r="V649" s="31" t="str">
        <f t="shared" si="51"/>
        <v/>
      </c>
      <c r="W649" s="34" t="str">
        <f>IF(P649="","",VLOOKUP(P649,Données!$A$2:$C$16,3,FALSE))</f>
        <v/>
      </c>
      <c r="X649" s="19" t="str">
        <f>IF(N649="","",IF(P649="","",IF(W649="","",W649*N649)))</f>
        <v/>
      </c>
      <c r="Y649" s="108"/>
      <c r="Z649" s="62" t="str">
        <f t="shared" si="52"/>
        <v/>
      </c>
      <c r="AA649" s="26" t="str">
        <f t="shared" si="53"/>
        <v/>
      </c>
      <c r="AB649" s="105"/>
      <c r="AC649" s="111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</row>
    <row r="650" spans="1:68" x14ac:dyDescent="0.25">
      <c r="A650" s="28" t="str">
        <f t="shared" si="54"/>
        <v/>
      </c>
      <c r="B650" s="91"/>
      <c r="C650" s="92"/>
      <c r="D650" s="93"/>
      <c r="E650" s="92"/>
      <c r="F650" s="113"/>
      <c r="G650" s="121"/>
      <c r="H650" s="126"/>
      <c r="I650" s="129"/>
      <c r="J650" s="94"/>
      <c r="K650" s="95"/>
      <c r="L650" s="17" t="str">
        <f>IF(T650="X","",IF(J650="","",IF(V650=1,"",J650)))</f>
        <v/>
      </c>
      <c r="M650" s="17" t="str">
        <f>IF(T650="X","",IF(K650="","",IF(V650=1,"",K650)))</f>
        <v/>
      </c>
      <c r="N650" s="18" t="str">
        <f>IF(V650=1,"",IF(J650="","",IF(K650="","",K650-J650)))</f>
        <v/>
      </c>
      <c r="O650" s="31" t="str">
        <f t="shared" si="50"/>
        <v/>
      </c>
      <c r="P650" s="102"/>
      <c r="Q650" s="24" t="str">
        <f>IF(P650="","",IF(T650="X","",P650))</f>
        <v/>
      </c>
      <c r="R650" s="18" t="str">
        <f>IF(P650="","",VLOOKUP(P650,Données!$A$2:$B$16,2,FALSE))</f>
        <v/>
      </c>
      <c r="S650" s="24" t="str">
        <f ca="1">IF(T650="X","",IF(V650=1,"",IF(J650&gt;TODAY(),1,"")))</f>
        <v/>
      </c>
      <c r="T650" s="105"/>
      <c r="U650" s="18" t="str">
        <f ca="1">IF(T650="X","",IF(J650="","",IF(V650=1,"",IF(TODAY()&gt;=J650,1,""))))</f>
        <v/>
      </c>
      <c r="V650" s="31" t="str">
        <f t="shared" si="51"/>
        <v/>
      </c>
      <c r="W650" s="34" t="str">
        <f>IF(P650="","",VLOOKUP(P650,Données!$A$2:$C$16,3,FALSE))</f>
        <v/>
      </c>
      <c r="X650" s="19" t="str">
        <f>IF(N650="","",IF(P650="","",IF(W650="","",W650*N650)))</f>
        <v/>
      </c>
      <c r="Y650" s="108"/>
      <c r="Z650" s="62" t="str">
        <f t="shared" si="52"/>
        <v/>
      </c>
      <c r="AA650" s="26" t="str">
        <f t="shared" si="53"/>
        <v/>
      </c>
      <c r="AB650" s="105"/>
      <c r="AC650" s="111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</row>
    <row r="651" spans="1:68" x14ac:dyDescent="0.25">
      <c r="A651" s="28" t="str">
        <f t="shared" si="54"/>
        <v/>
      </c>
      <c r="B651" s="91"/>
      <c r="C651" s="92"/>
      <c r="D651" s="93"/>
      <c r="E651" s="92"/>
      <c r="F651" s="113"/>
      <c r="G651" s="121"/>
      <c r="H651" s="126"/>
      <c r="I651" s="129"/>
      <c r="J651" s="94"/>
      <c r="K651" s="95"/>
      <c r="L651" s="17" t="str">
        <f>IF(T651="X","",IF(J651="","",IF(V651=1,"",J651)))</f>
        <v/>
      </c>
      <c r="M651" s="17" t="str">
        <f>IF(T651="X","",IF(K651="","",IF(V651=1,"",K651)))</f>
        <v/>
      </c>
      <c r="N651" s="18" t="str">
        <f>IF(V651=1,"",IF(J651="","",IF(K651="","",K651-J651)))</f>
        <v/>
      </c>
      <c r="O651" s="31" t="str">
        <f t="shared" si="50"/>
        <v/>
      </c>
      <c r="P651" s="102"/>
      <c r="Q651" s="24" t="str">
        <f>IF(P651="","",IF(T651="X","",P651))</f>
        <v/>
      </c>
      <c r="R651" s="18" t="str">
        <f>IF(P651="","",VLOOKUP(P651,Données!$A$2:$B$16,2,FALSE))</f>
        <v/>
      </c>
      <c r="S651" s="24" t="str">
        <f ca="1">IF(T651="X","",IF(V651=1,"",IF(J651&gt;TODAY(),1,"")))</f>
        <v/>
      </c>
      <c r="T651" s="105"/>
      <c r="U651" s="18" t="str">
        <f ca="1">IF(T651="X","",IF(J651="","",IF(V651=1,"",IF(TODAY()&gt;=J651,1,""))))</f>
        <v/>
      </c>
      <c r="V651" s="31" t="str">
        <f t="shared" si="51"/>
        <v/>
      </c>
      <c r="W651" s="34" t="str">
        <f>IF(P651="","",VLOOKUP(P651,Données!$A$2:$C$16,3,FALSE))</f>
        <v/>
      </c>
      <c r="X651" s="19" t="str">
        <f>IF(N651="","",IF(P651="","",IF(W651="","",W651*N651)))</f>
        <v/>
      </c>
      <c r="Y651" s="108"/>
      <c r="Z651" s="62" t="str">
        <f t="shared" si="52"/>
        <v/>
      </c>
      <c r="AA651" s="26" t="str">
        <f t="shared" si="53"/>
        <v/>
      </c>
      <c r="AB651" s="105"/>
      <c r="AC651" s="111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</row>
    <row r="652" spans="1:68" x14ac:dyDescent="0.25">
      <c r="A652" s="28" t="str">
        <f t="shared" si="54"/>
        <v/>
      </c>
      <c r="B652" s="91"/>
      <c r="C652" s="92"/>
      <c r="D652" s="93"/>
      <c r="E652" s="92"/>
      <c r="F652" s="113"/>
      <c r="G652" s="121"/>
      <c r="H652" s="126"/>
      <c r="I652" s="129"/>
      <c r="J652" s="94"/>
      <c r="K652" s="95"/>
      <c r="L652" s="17" t="str">
        <f>IF(T652="X","",IF(J652="","",IF(V652=1,"",J652)))</f>
        <v/>
      </c>
      <c r="M652" s="17" t="str">
        <f>IF(T652="X","",IF(K652="","",IF(V652=1,"",K652)))</f>
        <v/>
      </c>
      <c r="N652" s="18" t="str">
        <f>IF(V652=1,"",IF(J652="","",IF(K652="","",K652-J652)))</f>
        <v/>
      </c>
      <c r="O652" s="31" t="str">
        <f t="shared" si="50"/>
        <v/>
      </c>
      <c r="P652" s="102"/>
      <c r="Q652" s="24" t="str">
        <f>IF(P652="","",IF(T652="X","",P652))</f>
        <v/>
      </c>
      <c r="R652" s="18" t="str">
        <f>IF(P652="","",VLOOKUP(P652,Données!$A$2:$B$16,2,FALSE))</f>
        <v/>
      </c>
      <c r="S652" s="24" t="str">
        <f ca="1">IF(T652="X","",IF(V652=1,"",IF(J652&gt;TODAY(),1,"")))</f>
        <v/>
      </c>
      <c r="T652" s="105"/>
      <c r="U652" s="18" t="str">
        <f ca="1">IF(T652="X","",IF(J652="","",IF(V652=1,"",IF(TODAY()&gt;=J652,1,""))))</f>
        <v/>
      </c>
      <c r="V652" s="31" t="str">
        <f t="shared" si="51"/>
        <v/>
      </c>
      <c r="W652" s="34" t="str">
        <f>IF(P652="","",VLOOKUP(P652,Données!$A$2:$C$16,3,FALSE))</f>
        <v/>
      </c>
      <c r="X652" s="19" t="str">
        <f>IF(N652="","",IF(P652="","",IF(W652="","",W652*N652)))</f>
        <v/>
      </c>
      <c r="Y652" s="108"/>
      <c r="Z652" s="62" t="str">
        <f t="shared" si="52"/>
        <v/>
      </c>
      <c r="AA652" s="26" t="str">
        <f t="shared" si="53"/>
        <v/>
      </c>
      <c r="AB652" s="105"/>
      <c r="AC652" s="111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</row>
    <row r="653" spans="1:68" x14ac:dyDescent="0.25">
      <c r="A653" s="28" t="str">
        <f t="shared" si="54"/>
        <v/>
      </c>
      <c r="B653" s="91"/>
      <c r="C653" s="92"/>
      <c r="D653" s="93"/>
      <c r="E653" s="92"/>
      <c r="F653" s="113"/>
      <c r="G653" s="121"/>
      <c r="H653" s="126"/>
      <c r="I653" s="129"/>
      <c r="J653" s="94"/>
      <c r="K653" s="95"/>
      <c r="L653" s="17" t="str">
        <f>IF(T653="X","",IF(J653="","",IF(V653=1,"",J653)))</f>
        <v/>
      </c>
      <c r="M653" s="17" t="str">
        <f>IF(T653="X","",IF(K653="","",IF(V653=1,"",K653)))</f>
        <v/>
      </c>
      <c r="N653" s="18" t="str">
        <f>IF(V653=1,"",IF(J653="","",IF(K653="","",K653-J653)))</f>
        <v/>
      </c>
      <c r="O653" s="31" t="str">
        <f t="shared" si="50"/>
        <v/>
      </c>
      <c r="P653" s="102"/>
      <c r="Q653" s="24" t="str">
        <f>IF(P653="","",IF(T653="X","",P653))</f>
        <v/>
      </c>
      <c r="R653" s="18" t="str">
        <f>IF(P653="","",VLOOKUP(P653,Données!$A$2:$B$16,2,FALSE))</f>
        <v/>
      </c>
      <c r="S653" s="24" t="str">
        <f ca="1">IF(T653="X","",IF(V653=1,"",IF(J653&gt;TODAY(),1,"")))</f>
        <v/>
      </c>
      <c r="T653" s="105"/>
      <c r="U653" s="18" t="str">
        <f ca="1">IF(T653="X","",IF(J653="","",IF(V653=1,"",IF(TODAY()&gt;=J653,1,""))))</f>
        <v/>
      </c>
      <c r="V653" s="31" t="str">
        <f t="shared" si="51"/>
        <v/>
      </c>
      <c r="W653" s="34" t="str">
        <f>IF(P653="","",VLOOKUP(P653,Données!$A$2:$C$16,3,FALSE))</f>
        <v/>
      </c>
      <c r="X653" s="19" t="str">
        <f>IF(N653="","",IF(P653="","",IF(W653="","",W653*N653)))</f>
        <v/>
      </c>
      <c r="Y653" s="108"/>
      <c r="Z653" s="62" t="str">
        <f t="shared" si="52"/>
        <v/>
      </c>
      <c r="AA653" s="26" t="str">
        <f t="shared" si="53"/>
        <v/>
      </c>
      <c r="AB653" s="105"/>
      <c r="AC653" s="111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</row>
    <row r="654" spans="1:68" x14ac:dyDescent="0.25">
      <c r="A654" s="28" t="str">
        <f t="shared" si="54"/>
        <v/>
      </c>
      <c r="B654" s="91"/>
      <c r="C654" s="92"/>
      <c r="D654" s="93"/>
      <c r="E654" s="92"/>
      <c r="F654" s="113"/>
      <c r="G654" s="121"/>
      <c r="H654" s="126"/>
      <c r="I654" s="129"/>
      <c r="J654" s="94"/>
      <c r="K654" s="95"/>
      <c r="L654" s="17" t="str">
        <f>IF(T654="X","",IF(J654="","",IF(V654=1,"",J654)))</f>
        <v/>
      </c>
      <c r="M654" s="17" t="str">
        <f>IF(T654="X","",IF(K654="","",IF(V654=1,"",K654)))</f>
        <v/>
      </c>
      <c r="N654" s="18" t="str">
        <f>IF(V654=1,"",IF(J654="","",IF(K654="","",K654-J654)))</f>
        <v/>
      </c>
      <c r="O654" s="31" t="str">
        <f t="shared" si="50"/>
        <v/>
      </c>
      <c r="P654" s="102"/>
      <c r="Q654" s="24" t="str">
        <f>IF(P654="","",IF(T654="X","",P654))</f>
        <v/>
      </c>
      <c r="R654" s="18" t="str">
        <f>IF(P654="","",VLOOKUP(P654,Données!$A$2:$B$16,2,FALSE))</f>
        <v/>
      </c>
      <c r="S654" s="24" t="str">
        <f ca="1">IF(T654="X","",IF(V654=1,"",IF(J654&gt;TODAY(),1,"")))</f>
        <v/>
      </c>
      <c r="T654" s="105"/>
      <c r="U654" s="18" t="str">
        <f ca="1">IF(T654="X","",IF(J654="","",IF(V654=1,"",IF(TODAY()&gt;=J654,1,""))))</f>
        <v/>
      </c>
      <c r="V654" s="31" t="str">
        <f t="shared" si="51"/>
        <v/>
      </c>
      <c r="W654" s="34" t="str">
        <f>IF(P654="","",VLOOKUP(P654,Données!$A$2:$C$16,3,FALSE))</f>
        <v/>
      </c>
      <c r="X654" s="19" t="str">
        <f>IF(N654="","",IF(P654="","",IF(W654="","",W654*N654)))</f>
        <v/>
      </c>
      <c r="Y654" s="108"/>
      <c r="Z654" s="62" t="str">
        <f t="shared" si="52"/>
        <v/>
      </c>
      <c r="AA654" s="26" t="str">
        <f t="shared" si="53"/>
        <v/>
      </c>
      <c r="AB654" s="105"/>
      <c r="AC654" s="111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</row>
    <row r="655" spans="1:68" x14ac:dyDescent="0.25">
      <c r="A655" s="28" t="str">
        <f t="shared" si="54"/>
        <v/>
      </c>
      <c r="B655" s="91"/>
      <c r="C655" s="92"/>
      <c r="D655" s="93"/>
      <c r="E655" s="92"/>
      <c r="F655" s="113"/>
      <c r="G655" s="121"/>
      <c r="H655" s="126"/>
      <c r="I655" s="129"/>
      <c r="J655" s="94"/>
      <c r="K655" s="95"/>
      <c r="L655" s="17" t="str">
        <f>IF(T655="X","",IF(J655="","",IF(V655=1,"",J655)))</f>
        <v/>
      </c>
      <c r="M655" s="17" t="str">
        <f>IF(T655="X","",IF(K655="","",IF(V655=1,"",K655)))</f>
        <v/>
      </c>
      <c r="N655" s="18" t="str">
        <f>IF(V655=1,"",IF(J655="","",IF(K655="","",K655-J655)))</f>
        <v/>
      </c>
      <c r="O655" s="31" t="str">
        <f t="shared" si="50"/>
        <v/>
      </c>
      <c r="P655" s="102"/>
      <c r="Q655" s="24" t="str">
        <f>IF(P655="","",IF(T655="X","",P655))</f>
        <v/>
      </c>
      <c r="R655" s="18" t="str">
        <f>IF(P655="","",VLOOKUP(P655,Données!$A$2:$B$16,2,FALSE))</f>
        <v/>
      </c>
      <c r="S655" s="24" t="str">
        <f ca="1">IF(T655="X","",IF(V655=1,"",IF(J655&gt;TODAY(),1,"")))</f>
        <v/>
      </c>
      <c r="T655" s="105"/>
      <c r="U655" s="18" t="str">
        <f ca="1">IF(T655="X","",IF(J655="","",IF(V655=1,"",IF(TODAY()&gt;=J655,1,""))))</f>
        <v/>
      </c>
      <c r="V655" s="31" t="str">
        <f t="shared" si="51"/>
        <v/>
      </c>
      <c r="W655" s="34" t="str">
        <f>IF(P655="","",VLOOKUP(P655,Données!$A$2:$C$16,3,FALSE))</f>
        <v/>
      </c>
      <c r="X655" s="19" t="str">
        <f>IF(N655="","",IF(P655="","",IF(W655="","",W655*N655)))</f>
        <v/>
      </c>
      <c r="Y655" s="108"/>
      <c r="Z655" s="62" t="str">
        <f t="shared" si="52"/>
        <v/>
      </c>
      <c r="AA655" s="26" t="str">
        <f t="shared" si="53"/>
        <v/>
      </c>
      <c r="AB655" s="105"/>
      <c r="AC655" s="111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</row>
    <row r="656" spans="1:68" x14ac:dyDescent="0.25">
      <c r="A656" s="28" t="str">
        <f t="shared" si="54"/>
        <v/>
      </c>
      <c r="B656" s="91"/>
      <c r="C656" s="92"/>
      <c r="D656" s="93"/>
      <c r="E656" s="92"/>
      <c r="F656" s="113"/>
      <c r="G656" s="121"/>
      <c r="H656" s="126"/>
      <c r="I656" s="129"/>
      <c r="J656" s="94"/>
      <c r="K656" s="95"/>
      <c r="L656" s="17" t="str">
        <f>IF(T656="X","",IF(J656="","",IF(V656=1,"",J656)))</f>
        <v/>
      </c>
      <c r="M656" s="17" t="str">
        <f>IF(T656="X","",IF(K656="","",IF(V656=1,"",K656)))</f>
        <v/>
      </c>
      <c r="N656" s="18" t="str">
        <f>IF(V656=1,"",IF(J656="","",IF(K656="","",K656-J656)))</f>
        <v/>
      </c>
      <c r="O656" s="31" t="str">
        <f t="shared" si="50"/>
        <v/>
      </c>
      <c r="P656" s="102"/>
      <c r="Q656" s="24" t="str">
        <f>IF(P656="","",IF(T656="X","",P656))</f>
        <v/>
      </c>
      <c r="R656" s="18" t="str">
        <f>IF(P656="","",VLOOKUP(P656,Données!$A$2:$B$16,2,FALSE))</f>
        <v/>
      </c>
      <c r="S656" s="24" t="str">
        <f ca="1">IF(T656="X","",IF(V656=1,"",IF(J656&gt;TODAY(),1,"")))</f>
        <v/>
      </c>
      <c r="T656" s="105"/>
      <c r="U656" s="18" t="str">
        <f ca="1">IF(T656="X","",IF(J656="","",IF(V656=1,"",IF(TODAY()&gt;=J656,1,""))))</f>
        <v/>
      </c>
      <c r="V656" s="31" t="str">
        <f t="shared" si="51"/>
        <v/>
      </c>
      <c r="W656" s="34" t="str">
        <f>IF(P656="","",VLOOKUP(P656,Données!$A$2:$C$16,3,FALSE))</f>
        <v/>
      </c>
      <c r="X656" s="19" t="str">
        <f>IF(N656="","",IF(P656="","",IF(W656="","",W656*N656)))</f>
        <v/>
      </c>
      <c r="Y656" s="108"/>
      <c r="Z656" s="62" t="str">
        <f t="shared" si="52"/>
        <v/>
      </c>
      <c r="AA656" s="26" t="str">
        <f t="shared" si="53"/>
        <v/>
      </c>
      <c r="AB656" s="105"/>
      <c r="AC656" s="111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</row>
    <row r="657" spans="1:68" x14ac:dyDescent="0.25">
      <c r="A657" s="28" t="str">
        <f t="shared" si="54"/>
        <v/>
      </c>
      <c r="B657" s="91"/>
      <c r="C657" s="92"/>
      <c r="D657" s="93"/>
      <c r="E657" s="92"/>
      <c r="F657" s="113"/>
      <c r="G657" s="121"/>
      <c r="H657" s="126"/>
      <c r="I657" s="129"/>
      <c r="J657" s="94"/>
      <c r="K657" s="95"/>
      <c r="L657" s="17" t="str">
        <f>IF(T657="X","",IF(J657="","",IF(V657=1,"",J657)))</f>
        <v/>
      </c>
      <c r="M657" s="17" t="str">
        <f>IF(T657="X","",IF(K657="","",IF(V657=1,"",K657)))</f>
        <v/>
      </c>
      <c r="N657" s="18" t="str">
        <f>IF(V657=1,"",IF(J657="","",IF(K657="","",K657-J657)))</f>
        <v/>
      </c>
      <c r="O657" s="31" t="str">
        <f t="shared" si="50"/>
        <v/>
      </c>
      <c r="P657" s="102"/>
      <c r="Q657" s="24" t="str">
        <f>IF(P657="","",IF(T657="X","",P657))</f>
        <v/>
      </c>
      <c r="R657" s="18" t="str">
        <f>IF(P657="","",VLOOKUP(P657,Données!$A$2:$B$16,2,FALSE))</f>
        <v/>
      </c>
      <c r="S657" s="24" t="str">
        <f ca="1">IF(T657="X","",IF(V657=1,"",IF(J657&gt;TODAY(),1,"")))</f>
        <v/>
      </c>
      <c r="T657" s="105"/>
      <c r="U657" s="18" t="str">
        <f ca="1">IF(T657="X","",IF(J657="","",IF(V657=1,"",IF(TODAY()&gt;=J657,1,""))))</f>
        <v/>
      </c>
      <c r="V657" s="31" t="str">
        <f t="shared" si="51"/>
        <v/>
      </c>
      <c r="W657" s="34" t="str">
        <f>IF(P657="","",VLOOKUP(P657,Données!$A$2:$C$16,3,FALSE))</f>
        <v/>
      </c>
      <c r="X657" s="19" t="str">
        <f>IF(N657="","",IF(P657="","",IF(W657="","",W657*N657)))</f>
        <v/>
      </c>
      <c r="Y657" s="108"/>
      <c r="Z657" s="62" t="str">
        <f t="shared" si="52"/>
        <v/>
      </c>
      <c r="AA657" s="26" t="str">
        <f t="shared" si="53"/>
        <v/>
      </c>
      <c r="AB657" s="105"/>
      <c r="AC657" s="111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</row>
    <row r="658" spans="1:68" x14ac:dyDescent="0.25">
      <c r="A658" s="28" t="str">
        <f t="shared" si="54"/>
        <v/>
      </c>
      <c r="B658" s="91"/>
      <c r="C658" s="92"/>
      <c r="D658" s="93"/>
      <c r="E658" s="92"/>
      <c r="F658" s="113"/>
      <c r="G658" s="121"/>
      <c r="H658" s="126"/>
      <c r="I658" s="129"/>
      <c r="J658" s="94"/>
      <c r="K658" s="95"/>
      <c r="L658" s="17" t="str">
        <f>IF(T658="X","",IF(J658="","",IF(V658=1,"",J658)))</f>
        <v/>
      </c>
      <c r="M658" s="17" t="str">
        <f>IF(T658="X","",IF(K658="","",IF(V658=1,"",K658)))</f>
        <v/>
      </c>
      <c r="N658" s="18" t="str">
        <f>IF(V658=1,"",IF(J658="","",IF(K658="","",K658-J658)))</f>
        <v/>
      </c>
      <c r="O658" s="31" t="str">
        <f t="shared" si="50"/>
        <v/>
      </c>
      <c r="P658" s="102"/>
      <c r="Q658" s="24" t="str">
        <f>IF(P658="","",IF(T658="X","",P658))</f>
        <v/>
      </c>
      <c r="R658" s="18" t="str">
        <f>IF(P658="","",VLOOKUP(P658,Données!$A$2:$B$16,2,FALSE))</f>
        <v/>
      </c>
      <c r="S658" s="24" t="str">
        <f ca="1">IF(T658="X","",IF(V658=1,"",IF(J658&gt;TODAY(),1,"")))</f>
        <v/>
      </c>
      <c r="T658" s="105"/>
      <c r="U658" s="18" t="str">
        <f ca="1">IF(T658="X","",IF(J658="","",IF(V658=1,"",IF(TODAY()&gt;=J658,1,""))))</f>
        <v/>
      </c>
      <c r="V658" s="31" t="str">
        <f t="shared" si="51"/>
        <v/>
      </c>
      <c r="W658" s="34" t="str">
        <f>IF(P658="","",VLOOKUP(P658,Données!$A$2:$C$16,3,FALSE))</f>
        <v/>
      </c>
      <c r="X658" s="19" t="str">
        <f>IF(N658="","",IF(P658="","",IF(W658="","",W658*N658)))</f>
        <v/>
      </c>
      <c r="Y658" s="108"/>
      <c r="Z658" s="62" t="str">
        <f t="shared" si="52"/>
        <v/>
      </c>
      <c r="AA658" s="26" t="str">
        <f t="shared" si="53"/>
        <v/>
      </c>
      <c r="AB658" s="105"/>
      <c r="AC658" s="111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</row>
    <row r="659" spans="1:68" x14ac:dyDescent="0.25">
      <c r="A659" s="28" t="str">
        <f t="shared" si="54"/>
        <v/>
      </c>
      <c r="B659" s="91"/>
      <c r="C659" s="92"/>
      <c r="D659" s="93"/>
      <c r="E659" s="92"/>
      <c r="F659" s="113"/>
      <c r="G659" s="121"/>
      <c r="H659" s="126"/>
      <c r="I659" s="129"/>
      <c r="J659" s="94"/>
      <c r="K659" s="95"/>
      <c r="L659" s="17" t="str">
        <f>IF(T659="X","",IF(J659="","",IF(V659=1,"",J659)))</f>
        <v/>
      </c>
      <c r="M659" s="17" t="str">
        <f>IF(T659="X","",IF(K659="","",IF(V659=1,"",K659)))</f>
        <v/>
      </c>
      <c r="N659" s="18" t="str">
        <f>IF(V659=1,"",IF(J659="","",IF(K659="","",K659-J659)))</f>
        <v/>
      </c>
      <c r="O659" s="31" t="str">
        <f t="shared" si="50"/>
        <v/>
      </c>
      <c r="P659" s="102"/>
      <c r="Q659" s="24" t="str">
        <f>IF(P659="","",IF(T659="X","",P659))</f>
        <v/>
      </c>
      <c r="R659" s="18" t="str">
        <f>IF(P659="","",VLOOKUP(P659,Données!$A$2:$B$16,2,FALSE))</f>
        <v/>
      </c>
      <c r="S659" s="24" t="str">
        <f ca="1">IF(T659="X","",IF(V659=1,"",IF(J659&gt;TODAY(),1,"")))</f>
        <v/>
      </c>
      <c r="T659" s="105"/>
      <c r="U659" s="18" t="str">
        <f ca="1">IF(T659="X","",IF(J659="","",IF(V659=1,"",IF(TODAY()&gt;=J659,1,""))))</f>
        <v/>
      </c>
      <c r="V659" s="31" t="str">
        <f t="shared" si="51"/>
        <v/>
      </c>
      <c r="W659" s="34" t="str">
        <f>IF(P659="","",VLOOKUP(P659,Données!$A$2:$C$16,3,FALSE))</f>
        <v/>
      </c>
      <c r="X659" s="19" t="str">
        <f>IF(N659="","",IF(P659="","",IF(W659="","",W659*N659)))</f>
        <v/>
      </c>
      <c r="Y659" s="108"/>
      <c r="Z659" s="62" t="str">
        <f t="shared" si="52"/>
        <v/>
      </c>
      <c r="AA659" s="26" t="str">
        <f t="shared" si="53"/>
        <v/>
      </c>
      <c r="AB659" s="105"/>
      <c r="AC659" s="111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</row>
    <row r="660" spans="1:68" x14ac:dyDescent="0.25">
      <c r="A660" s="28" t="str">
        <f t="shared" si="54"/>
        <v/>
      </c>
      <c r="B660" s="91"/>
      <c r="C660" s="92"/>
      <c r="D660" s="93"/>
      <c r="E660" s="92"/>
      <c r="F660" s="113"/>
      <c r="G660" s="121"/>
      <c r="H660" s="126"/>
      <c r="I660" s="129"/>
      <c r="J660" s="94"/>
      <c r="K660" s="95"/>
      <c r="L660" s="17" t="str">
        <f>IF(T660="X","",IF(J660="","",IF(V660=1,"",J660)))</f>
        <v/>
      </c>
      <c r="M660" s="17" t="str">
        <f>IF(T660="X","",IF(K660="","",IF(V660=1,"",K660)))</f>
        <v/>
      </c>
      <c r="N660" s="18" t="str">
        <f>IF(V660=1,"",IF(J660="","",IF(K660="","",K660-J660)))</f>
        <v/>
      </c>
      <c r="O660" s="31" t="str">
        <f t="shared" si="50"/>
        <v/>
      </c>
      <c r="P660" s="102"/>
      <c r="Q660" s="24" t="str">
        <f>IF(P660="","",IF(T660="X","",P660))</f>
        <v/>
      </c>
      <c r="R660" s="18" t="str">
        <f>IF(P660="","",VLOOKUP(P660,Données!$A$2:$B$16,2,FALSE))</f>
        <v/>
      </c>
      <c r="S660" s="24" t="str">
        <f ca="1">IF(T660="X","",IF(V660=1,"",IF(J660&gt;TODAY(),1,"")))</f>
        <v/>
      </c>
      <c r="T660" s="105"/>
      <c r="U660" s="18" t="str">
        <f ca="1">IF(T660="X","",IF(J660="","",IF(V660=1,"",IF(TODAY()&gt;=J660,1,""))))</f>
        <v/>
      </c>
      <c r="V660" s="31" t="str">
        <f t="shared" si="51"/>
        <v/>
      </c>
      <c r="W660" s="34" t="str">
        <f>IF(P660="","",VLOOKUP(P660,Données!$A$2:$C$16,3,FALSE))</f>
        <v/>
      </c>
      <c r="X660" s="19" t="str">
        <f>IF(N660="","",IF(P660="","",IF(W660="","",W660*N660)))</f>
        <v/>
      </c>
      <c r="Y660" s="108"/>
      <c r="Z660" s="62" t="str">
        <f t="shared" si="52"/>
        <v/>
      </c>
      <c r="AA660" s="26" t="str">
        <f t="shared" si="53"/>
        <v/>
      </c>
      <c r="AB660" s="105"/>
      <c r="AC660" s="111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</row>
    <row r="661" spans="1:68" x14ac:dyDescent="0.25">
      <c r="A661" s="28" t="str">
        <f t="shared" si="54"/>
        <v/>
      </c>
      <c r="B661" s="91"/>
      <c r="C661" s="92"/>
      <c r="D661" s="93"/>
      <c r="E661" s="92"/>
      <c r="F661" s="113"/>
      <c r="G661" s="121"/>
      <c r="H661" s="126"/>
      <c r="I661" s="129"/>
      <c r="J661" s="94"/>
      <c r="K661" s="95"/>
      <c r="L661" s="17" t="str">
        <f>IF(T661="X","",IF(J661="","",IF(V661=1,"",J661)))</f>
        <v/>
      </c>
      <c r="M661" s="17" t="str">
        <f>IF(T661="X","",IF(K661="","",IF(V661=1,"",K661)))</f>
        <v/>
      </c>
      <c r="N661" s="18" t="str">
        <f>IF(V661=1,"",IF(J661="","",IF(K661="","",K661-J661)))</f>
        <v/>
      </c>
      <c r="O661" s="31" t="str">
        <f t="shared" si="50"/>
        <v/>
      </c>
      <c r="P661" s="102"/>
      <c r="Q661" s="24" t="str">
        <f>IF(P661="","",IF(T661="X","",P661))</f>
        <v/>
      </c>
      <c r="R661" s="18" t="str">
        <f>IF(P661="","",VLOOKUP(P661,Données!$A$2:$B$16,2,FALSE))</f>
        <v/>
      </c>
      <c r="S661" s="24" t="str">
        <f ca="1">IF(T661="X","",IF(V661=1,"",IF(J661&gt;TODAY(),1,"")))</f>
        <v/>
      </c>
      <c r="T661" s="105"/>
      <c r="U661" s="18" t="str">
        <f ca="1">IF(T661="X","",IF(J661="","",IF(V661=1,"",IF(TODAY()&gt;=J661,1,""))))</f>
        <v/>
      </c>
      <c r="V661" s="31" t="str">
        <f t="shared" si="51"/>
        <v/>
      </c>
      <c r="W661" s="34" t="str">
        <f>IF(P661="","",VLOOKUP(P661,Données!$A$2:$C$16,3,FALSE))</f>
        <v/>
      </c>
      <c r="X661" s="19" t="str">
        <f>IF(N661="","",IF(P661="","",IF(W661="","",W661*N661)))</f>
        <v/>
      </c>
      <c r="Y661" s="108"/>
      <c r="Z661" s="62" t="str">
        <f t="shared" si="52"/>
        <v/>
      </c>
      <c r="AA661" s="26" t="str">
        <f t="shared" si="53"/>
        <v/>
      </c>
      <c r="AB661" s="105"/>
      <c r="AC661" s="111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</row>
    <row r="662" spans="1:68" x14ac:dyDescent="0.25">
      <c r="A662" s="28" t="str">
        <f t="shared" si="54"/>
        <v/>
      </c>
      <c r="B662" s="91"/>
      <c r="C662" s="92"/>
      <c r="D662" s="93"/>
      <c r="E662" s="92"/>
      <c r="F662" s="113"/>
      <c r="G662" s="121"/>
      <c r="H662" s="126"/>
      <c r="I662" s="129"/>
      <c r="J662" s="94"/>
      <c r="K662" s="95"/>
      <c r="L662" s="17" t="str">
        <f>IF(T662="X","",IF(J662="","",IF(V662=1,"",J662)))</f>
        <v/>
      </c>
      <c r="M662" s="17" t="str">
        <f>IF(T662="X","",IF(K662="","",IF(V662=1,"",K662)))</f>
        <v/>
      </c>
      <c r="N662" s="18" t="str">
        <f>IF(V662=1,"",IF(J662="","",IF(K662="","",K662-J662)))</f>
        <v/>
      </c>
      <c r="O662" s="31" t="str">
        <f t="shared" si="50"/>
        <v/>
      </c>
      <c r="P662" s="102"/>
      <c r="Q662" s="24" t="str">
        <f>IF(P662="","",IF(T662="X","",P662))</f>
        <v/>
      </c>
      <c r="R662" s="18" t="str">
        <f>IF(P662="","",VLOOKUP(P662,Données!$A$2:$B$16,2,FALSE))</f>
        <v/>
      </c>
      <c r="S662" s="24" t="str">
        <f ca="1">IF(T662="X","",IF(V662=1,"",IF(J662&gt;TODAY(),1,"")))</f>
        <v/>
      </c>
      <c r="T662" s="105"/>
      <c r="U662" s="18" t="str">
        <f ca="1">IF(T662="X","",IF(J662="","",IF(V662=1,"",IF(TODAY()&gt;=J662,1,""))))</f>
        <v/>
      </c>
      <c r="V662" s="31" t="str">
        <f t="shared" si="51"/>
        <v/>
      </c>
      <c r="W662" s="34" t="str">
        <f>IF(P662="","",VLOOKUP(P662,Données!$A$2:$C$16,3,FALSE))</f>
        <v/>
      </c>
      <c r="X662" s="19" t="str">
        <f>IF(N662="","",IF(P662="","",IF(W662="","",W662*N662)))</f>
        <v/>
      </c>
      <c r="Y662" s="108"/>
      <c r="Z662" s="62" t="str">
        <f t="shared" si="52"/>
        <v/>
      </c>
      <c r="AA662" s="26" t="str">
        <f t="shared" si="53"/>
        <v/>
      </c>
      <c r="AB662" s="105"/>
      <c r="AC662" s="111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</row>
    <row r="663" spans="1:68" x14ac:dyDescent="0.25">
      <c r="A663" s="28" t="str">
        <f t="shared" si="54"/>
        <v/>
      </c>
      <c r="B663" s="91"/>
      <c r="C663" s="92"/>
      <c r="D663" s="93"/>
      <c r="E663" s="92"/>
      <c r="F663" s="113"/>
      <c r="G663" s="121"/>
      <c r="H663" s="126"/>
      <c r="I663" s="129"/>
      <c r="J663" s="94"/>
      <c r="K663" s="95"/>
      <c r="L663" s="17" t="str">
        <f>IF(T663="X","",IF(J663="","",IF(V663=1,"",J663)))</f>
        <v/>
      </c>
      <c r="M663" s="17" t="str">
        <f>IF(T663="X","",IF(K663="","",IF(V663=1,"",K663)))</f>
        <v/>
      </c>
      <c r="N663" s="18" t="str">
        <f>IF(V663=1,"",IF(J663="","",IF(K663="","",K663-J663)))</f>
        <v/>
      </c>
      <c r="O663" s="31" t="str">
        <f t="shared" si="50"/>
        <v/>
      </c>
      <c r="P663" s="102"/>
      <c r="Q663" s="24" t="str">
        <f>IF(P663="","",IF(T663="X","",P663))</f>
        <v/>
      </c>
      <c r="R663" s="18" t="str">
        <f>IF(P663="","",VLOOKUP(P663,Données!$A$2:$B$16,2,FALSE))</f>
        <v/>
      </c>
      <c r="S663" s="24" t="str">
        <f ca="1">IF(T663="X","",IF(V663=1,"",IF(J663&gt;TODAY(),1,"")))</f>
        <v/>
      </c>
      <c r="T663" s="105"/>
      <c r="U663" s="18" t="str">
        <f ca="1">IF(T663="X","",IF(J663="","",IF(V663=1,"",IF(TODAY()&gt;=J663,1,""))))</f>
        <v/>
      </c>
      <c r="V663" s="31" t="str">
        <f t="shared" si="51"/>
        <v/>
      </c>
      <c r="W663" s="34" t="str">
        <f>IF(P663="","",VLOOKUP(P663,Données!$A$2:$C$16,3,FALSE))</f>
        <v/>
      </c>
      <c r="X663" s="19" t="str">
        <f>IF(N663="","",IF(P663="","",IF(W663="","",W663*N663)))</f>
        <v/>
      </c>
      <c r="Y663" s="108"/>
      <c r="Z663" s="62" t="str">
        <f t="shared" si="52"/>
        <v/>
      </c>
      <c r="AA663" s="26" t="str">
        <f t="shared" si="53"/>
        <v/>
      </c>
      <c r="AB663" s="105"/>
      <c r="AC663" s="111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</row>
    <row r="664" spans="1:68" x14ac:dyDescent="0.25">
      <c r="A664" s="28" t="str">
        <f t="shared" si="54"/>
        <v/>
      </c>
      <c r="B664" s="91"/>
      <c r="C664" s="92"/>
      <c r="D664" s="93"/>
      <c r="E664" s="92"/>
      <c r="F664" s="113"/>
      <c r="G664" s="121"/>
      <c r="H664" s="126"/>
      <c r="I664" s="129"/>
      <c r="J664" s="94"/>
      <c r="K664" s="95"/>
      <c r="L664" s="17" t="str">
        <f>IF(T664="X","",IF(J664="","",IF(V664=1,"",J664)))</f>
        <v/>
      </c>
      <c r="M664" s="17" t="str">
        <f>IF(T664="X","",IF(K664="","",IF(V664=1,"",K664)))</f>
        <v/>
      </c>
      <c r="N664" s="18" t="str">
        <f>IF(V664=1,"",IF(J664="","",IF(K664="","",K664-J664)))</f>
        <v/>
      </c>
      <c r="O664" s="31" t="str">
        <f t="shared" si="50"/>
        <v/>
      </c>
      <c r="P664" s="102"/>
      <c r="Q664" s="24" t="str">
        <f>IF(P664="","",IF(T664="X","",P664))</f>
        <v/>
      </c>
      <c r="R664" s="18" t="str">
        <f>IF(P664="","",VLOOKUP(P664,Données!$A$2:$B$16,2,FALSE))</f>
        <v/>
      </c>
      <c r="S664" s="24" t="str">
        <f ca="1">IF(T664="X","",IF(V664=1,"",IF(J664&gt;TODAY(),1,"")))</f>
        <v/>
      </c>
      <c r="T664" s="105"/>
      <c r="U664" s="18" t="str">
        <f ca="1">IF(T664="X","",IF(J664="","",IF(V664=1,"",IF(TODAY()&gt;=J664,1,""))))</f>
        <v/>
      </c>
      <c r="V664" s="31" t="str">
        <f t="shared" si="51"/>
        <v/>
      </c>
      <c r="W664" s="34" t="str">
        <f>IF(P664="","",VLOOKUP(P664,Données!$A$2:$C$16,3,FALSE))</f>
        <v/>
      </c>
      <c r="X664" s="19" t="str">
        <f>IF(N664="","",IF(P664="","",IF(W664="","",W664*N664)))</f>
        <v/>
      </c>
      <c r="Y664" s="108"/>
      <c r="Z664" s="62" t="str">
        <f t="shared" si="52"/>
        <v/>
      </c>
      <c r="AA664" s="26" t="str">
        <f t="shared" si="53"/>
        <v/>
      </c>
      <c r="AB664" s="105"/>
      <c r="AC664" s="111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</row>
    <row r="665" spans="1:68" x14ac:dyDescent="0.25">
      <c r="A665" s="28" t="str">
        <f t="shared" si="54"/>
        <v/>
      </c>
      <c r="B665" s="91"/>
      <c r="C665" s="92"/>
      <c r="D665" s="93"/>
      <c r="E665" s="92"/>
      <c r="F665" s="113"/>
      <c r="G665" s="121"/>
      <c r="H665" s="126"/>
      <c r="I665" s="129"/>
      <c r="J665" s="94"/>
      <c r="K665" s="95"/>
      <c r="L665" s="17" t="str">
        <f>IF(T665="X","",IF(J665="","",IF(V665=1,"",J665)))</f>
        <v/>
      </c>
      <c r="M665" s="17" t="str">
        <f>IF(T665="X","",IF(K665="","",IF(V665=1,"",K665)))</f>
        <v/>
      </c>
      <c r="N665" s="18" t="str">
        <f>IF(V665=1,"",IF(J665="","",IF(K665="","",K665-J665)))</f>
        <v/>
      </c>
      <c r="O665" s="31" t="str">
        <f t="shared" si="50"/>
        <v/>
      </c>
      <c r="P665" s="102"/>
      <c r="Q665" s="24" t="str">
        <f>IF(P665="","",IF(T665="X","",P665))</f>
        <v/>
      </c>
      <c r="R665" s="18" t="str">
        <f>IF(P665="","",VLOOKUP(P665,Données!$A$2:$B$16,2,FALSE))</f>
        <v/>
      </c>
      <c r="S665" s="24" t="str">
        <f ca="1">IF(T665="X","",IF(V665=1,"",IF(J665&gt;TODAY(),1,"")))</f>
        <v/>
      </c>
      <c r="T665" s="105"/>
      <c r="U665" s="18" t="str">
        <f ca="1">IF(T665="X","",IF(J665="","",IF(V665=1,"",IF(TODAY()&gt;=J665,1,""))))</f>
        <v/>
      </c>
      <c r="V665" s="31" t="str">
        <f t="shared" si="51"/>
        <v/>
      </c>
      <c r="W665" s="34" t="str">
        <f>IF(P665="","",VLOOKUP(P665,Données!$A$2:$C$16,3,FALSE))</f>
        <v/>
      </c>
      <c r="X665" s="19" t="str">
        <f>IF(N665="","",IF(P665="","",IF(W665="","",W665*N665)))</f>
        <v/>
      </c>
      <c r="Y665" s="108"/>
      <c r="Z665" s="62" t="str">
        <f t="shared" si="52"/>
        <v/>
      </c>
      <c r="AA665" s="26" t="str">
        <f t="shared" si="53"/>
        <v/>
      </c>
      <c r="AB665" s="105"/>
      <c r="AC665" s="111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</row>
    <row r="666" spans="1:68" x14ac:dyDescent="0.25">
      <c r="A666" s="28" t="str">
        <f t="shared" si="54"/>
        <v/>
      </c>
      <c r="B666" s="91"/>
      <c r="C666" s="92"/>
      <c r="D666" s="93"/>
      <c r="E666" s="92"/>
      <c r="F666" s="113"/>
      <c r="G666" s="121"/>
      <c r="H666" s="126"/>
      <c r="I666" s="129"/>
      <c r="J666" s="94"/>
      <c r="K666" s="95"/>
      <c r="L666" s="17" t="str">
        <f>IF(T666="X","",IF(J666="","",IF(V666=1,"",J666)))</f>
        <v/>
      </c>
      <c r="M666" s="17" t="str">
        <f>IF(T666="X","",IF(K666="","",IF(V666=1,"",K666)))</f>
        <v/>
      </c>
      <c r="N666" s="18" t="str">
        <f>IF(V666=1,"",IF(J666="","",IF(K666="","",K666-J666)))</f>
        <v/>
      </c>
      <c r="O666" s="31" t="str">
        <f t="shared" si="50"/>
        <v/>
      </c>
      <c r="P666" s="102"/>
      <c r="Q666" s="24" t="str">
        <f>IF(P666="","",IF(T666="X","",P666))</f>
        <v/>
      </c>
      <c r="R666" s="18" t="str">
        <f>IF(P666="","",VLOOKUP(P666,Données!$A$2:$B$16,2,FALSE))</f>
        <v/>
      </c>
      <c r="S666" s="24" t="str">
        <f ca="1">IF(T666="X","",IF(V666=1,"",IF(J666&gt;TODAY(),1,"")))</f>
        <v/>
      </c>
      <c r="T666" s="105"/>
      <c r="U666" s="18" t="str">
        <f ca="1">IF(T666="X","",IF(J666="","",IF(V666=1,"",IF(TODAY()&gt;=J666,1,""))))</f>
        <v/>
      </c>
      <c r="V666" s="31" t="str">
        <f t="shared" si="51"/>
        <v/>
      </c>
      <c r="W666" s="34" t="str">
        <f>IF(P666="","",VLOOKUP(P666,Données!$A$2:$C$16,3,FALSE))</f>
        <v/>
      </c>
      <c r="X666" s="19" t="str">
        <f>IF(N666="","",IF(P666="","",IF(W666="","",W666*N666)))</f>
        <v/>
      </c>
      <c r="Y666" s="108"/>
      <c r="Z666" s="62" t="str">
        <f t="shared" si="52"/>
        <v/>
      </c>
      <c r="AA666" s="26" t="str">
        <f t="shared" si="53"/>
        <v/>
      </c>
      <c r="AB666" s="105"/>
      <c r="AC666" s="111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</row>
    <row r="667" spans="1:68" x14ac:dyDescent="0.25">
      <c r="A667" s="28" t="str">
        <f t="shared" si="54"/>
        <v/>
      </c>
      <c r="B667" s="91"/>
      <c r="C667" s="92"/>
      <c r="D667" s="93"/>
      <c r="E667" s="92"/>
      <c r="F667" s="113"/>
      <c r="G667" s="121"/>
      <c r="H667" s="126"/>
      <c r="I667" s="129"/>
      <c r="J667" s="94"/>
      <c r="K667" s="95"/>
      <c r="L667" s="17" t="str">
        <f>IF(T667="X","",IF(J667="","",IF(V667=1,"",J667)))</f>
        <v/>
      </c>
      <c r="M667" s="17" t="str">
        <f>IF(T667="X","",IF(K667="","",IF(V667=1,"",K667)))</f>
        <v/>
      </c>
      <c r="N667" s="18" t="str">
        <f>IF(V667=1,"",IF(J667="","",IF(K667="","",K667-J667)))</f>
        <v/>
      </c>
      <c r="O667" s="31" t="str">
        <f t="shared" si="50"/>
        <v/>
      </c>
      <c r="P667" s="102"/>
      <c r="Q667" s="24" t="str">
        <f>IF(P667="","",IF(T667="X","",P667))</f>
        <v/>
      </c>
      <c r="R667" s="18" t="str">
        <f>IF(P667="","",VLOOKUP(P667,Données!$A$2:$B$16,2,FALSE))</f>
        <v/>
      </c>
      <c r="S667" s="24" t="str">
        <f ca="1">IF(T667="X","",IF(V667=1,"",IF(J667&gt;TODAY(),1,"")))</f>
        <v/>
      </c>
      <c r="T667" s="105"/>
      <c r="U667" s="18" t="str">
        <f ca="1">IF(T667="X","",IF(J667="","",IF(V667=1,"",IF(TODAY()&gt;=J667,1,""))))</f>
        <v/>
      </c>
      <c r="V667" s="31" t="str">
        <f t="shared" si="51"/>
        <v/>
      </c>
      <c r="W667" s="34" t="str">
        <f>IF(P667="","",VLOOKUP(P667,Données!$A$2:$C$16,3,FALSE))</f>
        <v/>
      </c>
      <c r="X667" s="19" t="str">
        <f>IF(N667="","",IF(P667="","",IF(W667="","",W667*N667)))</f>
        <v/>
      </c>
      <c r="Y667" s="108"/>
      <c r="Z667" s="62" t="str">
        <f t="shared" si="52"/>
        <v/>
      </c>
      <c r="AA667" s="26" t="str">
        <f t="shared" si="53"/>
        <v/>
      </c>
      <c r="AB667" s="105"/>
      <c r="AC667" s="111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</row>
    <row r="668" spans="1:68" x14ac:dyDescent="0.25">
      <c r="A668" s="28" t="str">
        <f t="shared" si="54"/>
        <v/>
      </c>
      <c r="B668" s="91"/>
      <c r="C668" s="92"/>
      <c r="D668" s="93"/>
      <c r="E668" s="92"/>
      <c r="F668" s="113"/>
      <c r="G668" s="121"/>
      <c r="H668" s="126"/>
      <c r="I668" s="129"/>
      <c r="J668" s="94"/>
      <c r="K668" s="95"/>
      <c r="L668" s="17" t="str">
        <f>IF(T668="X","",IF(J668="","",IF(V668=1,"",J668)))</f>
        <v/>
      </c>
      <c r="M668" s="17" t="str">
        <f>IF(T668="X","",IF(K668="","",IF(V668=1,"",K668)))</f>
        <v/>
      </c>
      <c r="N668" s="18" t="str">
        <f>IF(V668=1,"",IF(J668="","",IF(K668="","",K668-J668)))</f>
        <v/>
      </c>
      <c r="O668" s="31" t="str">
        <f t="shared" si="50"/>
        <v/>
      </c>
      <c r="P668" s="102"/>
      <c r="Q668" s="24" t="str">
        <f>IF(P668="","",IF(T668="X","",P668))</f>
        <v/>
      </c>
      <c r="R668" s="18" t="str">
        <f>IF(P668="","",VLOOKUP(P668,Données!$A$2:$B$16,2,FALSE))</f>
        <v/>
      </c>
      <c r="S668" s="24" t="str">
        <f ca="1">IF(T668="X","",IF(V668=1,"",IF(J668&gt;TODAY(),1,"")))</f>
        <v/>
      </c>
      <c r="T668" s="105"/>
      <c r="U668" s="18" t="str">
        <f ca="1">IF(T668="X","",IF(J668="","",IF(V668=1,"",IF(TODAY()&gt;=J668,1,""))))</f>
        <v/>
      </c>
      <c r="V668" s="31" t="str">
        <f t="shared" si="51"/>
        <v/>
      </c>
      <c r="W668" s="34" t="str">
        <f>IF(P668="","",VLOOKUP(P668,Données!$A$2:$C$16,3,FALSE))</f>
        <v/>
      </c>
      <c r="X668" s="19" t="str">
        <f>IF(N668="","",IF(P668="","",IF(W668="","",W668*N668)))</f>
        <v/>
      </c>
      <c r="Y668" s="108"/>
      <c r="Z668" s="62" t="str">
        <f t="shared" si="52"/>
        <v/>
      </c>
      <c r="AA668" s="26" t="str">
        <f t="shared" si="53"/>
        <v/>
      </c>
      <c r="AB668" s="105"/>
      <c r="AC668" s="111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</row>
    <row r="669" spans="1:68" x14ac:dyDescent="0.25">
      <c r="A669" s="28" t="str">
        <f t="shared" si="54"/>
        <v/>
      </c>
      <c r="B669" s="91"/>
      <c r="C669" s="92"/>
      <c r="D669" s="93"/>
      <c r="E669" s="92"/>
      <c r="F669" s="113"/>
      <c r="G669" s="121"/>
      <c r="H669" s="126"/>
      <c r="I669" s="129"/>
      <c r="J669" s="94"/>
      <c r="K669" s="95"/>
      <c r="L669" s="17" t="str">
        <f>IF(T669="X","",IF(J669="","",IF(V669=1,"",J669)))</f>
        <v/>
      </c>
      <c r="M669" s="17" t="str">
        <f>IF(T669="X","",IF(K669="","",IF(V669=1,"",K669)))</f>
        <v/>
      </c>
      <c r="N669" s="18" t="str">
        <f>IF(V669=1,"",IF(J669="","",IF(K669="","",K669-J669)))</f>
        <v/>
      </c>
      <c r="O669" s="31" t="str">
        <f t="shared" si="50"/>
        <v/>
      </c>
      <c r="P669" s="102"/>
      <c r="Q669" s="24" t="str">
        <f>IF(P669="","",IF(T669="X","",P669))</f>
        <v/>
      </c>
      <c r="R669" s="18" t="str">
        <f>IF(P669="","",VLOOKUP(P669,Données!$A$2:$B$16,2,FALSE))</f>
        <v/>
      </c>
      <c r="S669" s="24" t="str">
        <f ca="1">IF(T669="X","",IF(V669=1,"",IF(J669&gt;TODAY(),1,"")))</f>
        <v/>
      </c>
      <c r="T669" s="105"/>
      <c r="U669" s="18" t="str">
        <f ca="1">IF(T669="X","",IF(J669="","",IF(V669=1,"",IF(TODAY()&gt;=J669,1,""))))</f>
        <v/>
      </c>
      <c r="V669" s="31" t="str">
        <f t="shared" si="51"/>
        <v/>
      </c>
      <c r="W669" s="34" t="str">
        <f>IF(P669="","",VLOOKUP(P669,Données!$A$2:$C$16,3,FALSE))</f>
        <v/>
      </c>
      <c r="X669" s="19" t="str">
        <f>IF(N669="","",IF(P669="","",IF(W669="","",W669*N669)))</f>
        <v/>
      </c>
      <c r="Y669" s="108"/>
      <c r="Z669" s="62" t="str">
        <f t="shared" si="52"/>
        <v/>
      </c>
      <c r="AA669" s="26" t="str">
        <f t="shared" si="53"/>
        <v/>
      </c>
      <c r="AB669" s="105"/>
      <c r="AC669" s="111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</row>
    <row r="670" spans="1:68" x14ac:dyDescent="0.25">
      <c r="A670" s="28" t="str">
        <f t="shared" si="54"/>
        <v/>
      </c>
      <c r="B670" s="91"/>
      <c r="C670" s="92"/>
      <c r="D670" s="93"/>
      <c r="E670" s="92"/>
      <c r="F670" s="113"/>
      <c r="G670" s="121"/>
      <c r="H670" s="126"/>
      <c r="I670" s="129"/>
      <c r="J670" s="94"/>
      <c r="K670" s="95"/>
      <c r="L670" s="17" t="str">
        <f>IF(T670="X","",IF(J670="","",IF(V670=1,"",J670)))</f>
        <v/>
      </c>
      <c r="M670" s="17" t="str">
        <f>IF(T670="X","",IF(K670="","",IF(V670=1,"",K670)))</f>
        <v/>
      </c>
      <c r="N670" s="18" t="str">
        <f>IF(V670=1,"",IF(J670="","",IF(K670="","",K670-J670)))</f>
        <v/>
      </c>
      <c r="O670" s="31" t="str">
        <f t="shared" si="50"/>
        <v/>
      </c>
      <c r="P670" s="102"/>
      <c r="Q670" s="24" t="str">
        <f>IF(P670="","",IF(T670="X","",P670))</f>
        <v/>
      </c>
      <c r="R670" s="18" t="str">
        <f>IF(P670="","",VLOOKUP(P670,Données!$A$2:$B$16,2,FALSE))</f>
        <v/>
      </c>
      <c r="S670" s="24" t="str">
        <f ca="1">IF(T670="X","",IF(V670=1,"",IF(J670&gt;TODAY(),1,"")))</f>
        <v/>
      </c>
      <c r="T670" s="105"/>
      <c r="U670" s="18" t="str">
        <f ca="1">IF(T670="X","",IF(J670="","",IF(V670=1,"",IF(TODAY()&gt;=J670,1,""))))</f>
        <v/>
      </c>
      <c r="V670" s="31" t="str">
        <f t="shared" si="51"/>
        <v/>
      </c>
      <c r="W670" s="34" t="str">
        <f>IF(P670="","",VLOOKUP(P670,Données!$A$2:$C$16,3,FALSE))</f>
        <v/>
      </c>
      <c r="X670" s="19" t="str">
        <f>IF(N670="","",IF(P670="","",IF(W670="","",W670*N670)))</f>
        <v/>
      </c>
      <c r="Y670" s="108"/>
      <c r="Z670" s="62" t="str">
        <f t="shared" si="52"/>
        <v/>
      </c>
      <c r="AA670" s="26" t="str">
        <f t="shared" si="53"/>
        <v/>
      </c>
      <c r="AB670" s="105"/>
      <c r="AC670" s="111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</row>
    <row r="671" spans="1:68" x14ac:dyDescent="0.25">
      <c r="A671" s="28" t="str">
        <f t="shared" si="54"/>
        <v/>
      </c>
      <c r="B671" s="91"/>
      <c r="C671" s="92"/>
      <c r="D671" s="93"/>
      <c r="E671" s="92"/>
      <c r="F671" s="113"/>
      <c r="G671" s="121"/>
      <c r="H671" s="126"/>
      <c r="I671" s="129"/>
      <c r="J671" s="94"/>
      <c r="K671" s="95"/>
      <c r="L671" s="17" t="str">
        <f>IF(T671="X","",IF(J671="","",IF(V671=1,"",J671)))</f>
        <v/>
      </c>
      <c r="M671" s="17" t="str">
        <f>IF(T671="X","",IF(K671="","",IF(V671=1,"",K671)))</f>
        <v/>
      </c>
      <c r="N671" s="18" t="str">
        <f>IF(V671=1,"",IF(J671="","",IF(K671="","",K671-J671)))</f>
        <v/>
      </c>
      <c r="O671" s="31" t="str">
        <f t="shared" si="50"/>
        <v/>
      </c>
      <c r="P671" s="102"/>
      <c r="Q671" s="24" t="str">
        <f>IF(P671="","",IF(T671="X","",P671))</f>
        <v/>
      </c>
      <c r="R671" s="18" t="str">
        <f>IF(P671="","",VLOOKUP(P671,Données!$A$2:$B$16,2,FALSE))</f>
        <v/>
      </c>
      <c r="S671" s="24" t="str">
        <f ca="1">IF(T671="X","",IF(V671=1,"",IF(J671&gt;TODAY(),1,"")))</f>
        <v/>
      </c>
      <c r="T671" s="105"/>
      <c r="U671" s="18" t="str">
        <f ca="1">IF(T671="X","",IF(J671="","",IF(V671=1,"",IF(TODAY()&gt;=J671,1,""))))</f>
        <v/>
      </c>
      <c r="V671" s="31" t="str">
        <f t="shared" si="51"/>
        <v/>
      </c>
      <c r="W671" s="34" t="str">
        <f>IF(P671="","",VLOOKUP(P671,Données!$A$2:$C$16,3,FALSE))</f>
        <v/>
      </c>
      <c r="X671" s="19" t="str">
        <f>IF(N671="","",IF(P671="","",IF(W671="","",W671*N671)))</f>
        <v/>
      </c>
      <c r="Y671" s="108"/>
      <c r="Z671" s="62" t="str">
        <f t="shared" si="52"/>
        <v/>
      </c>
      <c r="AA671" s="26" t="str">
        <f t="shared" si="53"/>
        <v/>
      </c>
      <c r="AB671" s="105"/>
      <c r="AC671" s="111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</row>
    <row r="672" spans="1:68" x14ac:dyDescent="0.25">
      <c r="A672" s="28" t="str">
        <f t="shared" si="54"/>
        <v/>
      </c>
      <c r="B672" s="91"/>
      <c r="C672" s="92"/>
      <c r="D672" s="93"/>
      <c r="E672" s="92"/>
      <c r="F672" s="113"/>
      <c r="G672" s="121"/>
      <c r="H672" s="126"/>
      <c r="I672" s="129"/>
      <c r="J672" s="94"/>
      <c r="K672" s="95"/>
      <c r="L672" s="17" t="str">
        <f>IF(T672="X","",IF(J672="","",IF(V672=1,"",J672)))</f>
        <v/>
      </c>
      <c r="M672" s="17" t="str">
        <f>IF(T672="X","",IF(K672="","",IF(V672=1,"",K672)))</f>
        <v/>
      </c>
      <c r="N672" s="18" t="str">
        <f>IF(V672=1,"",IF(J672="","",IF(K672="","",K672-J672)))</f>
        <v/>
      </c>
      <c r="O672" s="31" t="str">
        <f t="shared" si="50"/>
        <v/>
      </c>
      <c r="P672" s="102"/>
      <c r="Q672" s="24" t="str">
        <f>IF(P672="","",IF(T672="X","",P672))</f>
        <v/>
      </c>
      <c r="R672" s="18" t="str">
        <f>IF(P672="","",VLOOKUP(P672,Données!$A$2:$B$16,2,FALSE))</f>
        <v/>
      </c>
      <c r="S672" s="24" t="str">
        <f ca="1">IF(T672="X","",IF(V672=1,"",IF(J672&gt;TODAY(),1,"")))</f>
        <v/>
      </c>
      <c r="T672" s="105"/>
      <c r="U672" s="18" t="str">
        <f ca="1">IF(T672="X","",IF(J672="","",IF(V672=1,"",IF(TODAY()&gt;=J672,1,""))))</f>
        <v/>
      </c>
      <c r="V672" s="31" t="str">
        <f t="shared" si="51"/>
        <v/>
      </c>
      <c r="W672" s="34" t="str">
        <f>IF(P672="","",VLOOKUP(P672,Données!$A$2:$C$16,3,FALSE))</f>
        <v/>
      </c>
      <c r="X672" s="19" t="str">
        <f>IF(N672="","",IF(P672="","",IF(W672="","",W672*N672)))</f>
        <v/>
      </c>
      <c r="Y672" s="108"/>
      <c r="Z672" s="62" t="str">
        <f t="shared" si="52"/>
        <v/>
      </c>
      <c r="AA672" s="26" t="str">
        <f t="shared" si="53"/>
        <v/>
      </c>
      <c r="AB672" s="105"/>
      <c r="AC672" s="111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</row>
    <row r="673" spans="1:68" x14ac:dyDescent="0.25">
      <c r="A673" s="28" t="str">
        <f t="shared" si="54"/>
        <v/>
      </c>
      <c r="B673" s="91"/>
      <c r="C673" s="92"/>
      <c r="D673" s="93"/>
      <c r="E673" s="92"/>
      <c r="F673" s="113"/>
      <c r="G673" s="121"/>
      <c r="H673" s="126"/>
      <c r="I673" s="129"/>
      <c r="J673" s="94"/>
      <c r="K673" s="95"/>
      <c r="L673" s="17" t="str">
        <f>IF(T673="X","",IF(J673="","",IF(V673=1,"",J673)))</f>
        <v/>
      </c>
      <c r="M673" s="17" t="str">
        <f>IF(T673="X","",IF(K673="","",IF(V673=1,"",K673)))</f>
        <v/>
      </c>
      <c r="N673" s="18" t="str">
        <f>IF(V673=1,"",IF(J673="","",IF(K673="","",K673-J673)))</f>
        <v/>
      </c>
      <c r="O673" s="31" t="str">
        <f t="shared" si="50"/>
        <v/>
      </c>
      <c r="P673" s="102"/>
      <c r="Q673" s="24" t="str">
        <f>IF(P673="","",IF(T673="X","",P673))</f>
        <v/>
      </c>
      <c r="R673" s="18" t="str">
        <f>IF(P673="","",VLOOKUP(P673,Données!$A$2:$B$16,2,FALSE))</f>
        <v/>
      </c>
      <c r="S673" s="24" t="str">
        <f ca="1">IF(T673="X","",IF(V673=1,"",IF(J673&gt;TODAY(),1,"")))</f>
        <v/>
      </c>
      <c r="T673" s="105"/>
      <c r="U673" s="18" t="str">
        <f ca="1">IF(T673="X","",IF(J673="","",IF(V673=1,"",IF(TODAY()&gt;=J673,1,""))))</f>
        <v/>
      </c>
      <c r="V673" s="31" t="str">
        <f t="shared" si="51"/>
        <v/>
      </c>
      <c r="W673" s="34" t="str">
        <f>IF(P673="","",VLOOKUP(P673,Données!$A$2:$C$16,3,FALSE))</f>
        <v/>
      </c>
      <c r="X673" s="19" t="str">
        <f>IF(N673="","",IF(P673="","",IF(W673="","",W673*N673)))</f>
        <v/>
      </c>
      <c r="Y673" s="108"/>
      <c r="Z673" s="62" t="str">
        <f t="shared" si="52"/>
        <v/>
      </c>
      <c r="AA673" s="26" t="str">
        <f t="shared" si="53"/>
        <v/>
      </c>
      <c r="AB673" s="105"/>
      <c r="AC673" s="111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39"/>
      <c r="BJ673" s="39"/>
      <c r="BK673" s="39"/>
      <c r="BL673" s="39"/>
      <c r="BM673" s="39"/>
      <c r="BN673" s="39"/>
      <c r="BO673" s="39"/>
      <c r="BP673" s="39"/>
    </row>
    <row r="674" spans="1:68" x14ac:dyDescent="0.25">
      <c r="A674" s="28" t="str">
        <f t="shared" si="54"/>
        <v/>
      </c>
      <c r="B674" s="91"/>
      <c r="C674" s="92"/>
      <c r="D674" s="93"/>
      <c r="E674" s="92"/>
      <c r="F674" s="113"/>
      <c r="G674" s="121"/>
      <c r="H674" s="126"/>
      <c r="I674" s="129"/>
      <c r="J674" s="94"/>
      <c r="K674" s="95"/>
      <c r="L674" s="17" t="str">
        <f>IF(T674="X","",IF(J674="","",IF(V674=1,"",J674)))</f>
        <v/>
      </c>
      <c r="M674" s="17" t="str">
        <f>IF(T674="X","",IF(K674="","",IF(V674=1,"",K674)))</f>
        <v/>
      </c>
      <c r="N674" s="18" t="str">
        <f>IF(V674=1,"",IF(J674="","",IF(K674="","",K674-J674)))</f>
        <v/>
      </c>
      <c r="O674" s="31" t="str">
        <f t="shared" si="50"/>
        <v/>
      </c>
      <c r="P674" s="102"/>
      <c r="Q674" s="24" t="str">
        <f>IF(P674="","",IF(T674="X","",P674))</f>
        <v/>
      </c>
      <c r="R674" s="18" t="str">
        <f>IF(P674="","",VLOOKUP(P674,Données!$A$2:$B$16,2,FALSE))</f>
        <v/>
      </c>
      <c r="S674" s="24" t="str">
        <f ca="1">IF(T674="X","",IF(V674=1,"",IF(J674&gt;TODAY(),1,"")))</f>
        <v/>
      </c>
      <c r="T674" s="105"/>
      <c r="U674" s="18" t="str">
        <f ca="1">IF(T674="X","",IF(J674="","",IF(V674=1,"",IF(TODAY()&gt;=J674,1,""))))</f>
        <v/>
      </c>
      <c r="V674" s="31" t="str">
        <f t="shared" si="51"/>
        <v/>
      </c>
      <c r="W674" s="34" t="str">
        <f>IF(P674="","",VLOOKUP(P674,Données!$A$2:$C$16,3,FALSE))</f>
        <v/>
      </c>
      <c r="X674" s="19" t="str">
        <f>IF(N674="","",IF(P674="","",IF(W674="","",W674*N674)))</f>
        <v/>
      </c>
      <c r="Y674" s="108"/>
      <c r="Z674" s="62" t="str">
        <f t="shared" si="52"/>
        <v/>
      </c>
      <c r="AA674" s="26" t="str">
        <f t="shared" si="53"/>
        <v/>
      </c>
      <c r="AB674" s="105"/>
      <c r="AC674" s="111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</row>
    <row r="675" spans="1:68" x14ac:dyDescent="0.25">
      <c r="A675" s="28" t="str">
        <f t="shared" si="54"/>
        <v/>
      </c>
      <c r="B675" s="91"/>
      <c r="C675" s="92"/>
      <c r="D675" s="93"/>
      <c r="E675" s="92"/>
      <c r="F675" s="113"/>
      <c r="G675" s="121"/>
      <c r="H675" s="126"/>
      <c r="I675" s="129"/>
      <c r="J675" s="94"/>
      <c r="K675" s="95"/>
      <c r="L675" s="17" t="str">
        <f>IF(T675="X","",IF(J675="","",IF(V675=1,"",J675)))</f>
        <v/>
      </c>
      <c r="M675" s="17" t="str">
        <f>IF(T675="X","",IF(K675="","",IF(V675=1,"",K675)))</f>
        <v/>
      </c>
      <c r="N675" s="18" t="str">
        <f>IF(V675=1,"",IF(J675="","",IF(K675="","",K675-J675)))</f>
        <v/>
      </c>
      <c r="O675" s="31" t="str">
        <f t="shared" si="50"/>
        <v/>
      </c>
      <c r="P675" s="102"/>
      <c r="Q675" s="24" t="str">
        <f>IF(P675="","",IF(T675="X","",P675))</f>
        <v/>
      </c>
      <c r="R675" s="18" t="str">
        <f>IF(P675="","",VLOOKUP(P675,Données!$A$2:$B$16,2,FALSE))</f>
        <v/>
      </c>
      <c r="S675" s="24" t="str">
        <f ca="1">IF(T675="X","",IF(V675=1,"",IF(J675&gt;TODAY(),1,"")))</f>
        <v/>
      </c>
      <c r="T675" s="105"/>
      <c r="U675" s="18" t="str">
        <f ca="1">IF(T675="X","",IF(J675="","",IF(V675=1,"",IF(TODAY()&gt;=J675,1,""))))</f>
        <v/>
      </c>
      <c r="V675" s="31" t="str">
        <f t="shared" si="51"/>
        <v/>
      </c>
      <c r="W675" s="34" t="str">
        <f>IF(P675="","",VLOOKUP(P675,Données!$A$2:$C$16,3,FALSE))</f>
        <v/>
      </c>
      <c r="X675" s="19" t="str">
        <f>IF(N675="","",IF(P675="","",IF(W675="","",W675*N675)))</f>
        <v/>
      </c>
      <c r="Y675" s="108"/>
      <c r="Z675" s="62" t="str">
        <f t="shared" si="52"/>
        <v/>
      </c>
      <c r="AA675" s="26" t="str">
        <f t="shared" si="53"/>
        <v/>
      </c>
      <c r="AB675" s="105"/>
      <c r="AC675" s="111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</row>
    <row r="676" spans="1:68" x14ac:dyDescent="0.25">
      <c r="A676" s="28" t="str">
        <f t="shared" si="54"/>
        <v/>
      </c>
      <c r="B676" s="91"/>
      <c r="C676" s="92"/>
      <c r="D676" s="93"/>
      <c r="E676" s="92"/>
      <c r="F676" s="113"/>
      <c r="G676" s="121"/>
      <c r="H676" s="126"/>
      <c r="I676" s="129"/>
      <c r="J676" s="94"/>
      <c r="K676" s="95"/>
      <c r="L676" s="17" t="str">
        <f>IF(T676="X","",IF(J676="","",IF(V676=1,"",J676)))</f>
        <v/>
      </c>
      <c r="M676" s="17" t="str">
        <f>IF(T676="X","",IF(K676="","",IF(V676=1,"",K676)))</f>
        <v/>
      </c>
      <c r="N676" s="18" t="str">
        <f>IF(V676=1,"",IF(J676="","",IF(K676="","",K676-J676)))</f>
        <v/>
      </c>
      <c r="O676" s="31" t="str">
        <f t="shared" si="50"/>
        <v/>
      </c>
      <c r="P676" s="102"/>
      <c r="Q676" s="24" t="str">
        <f>IF(P676="","",IF(T676="X","",P676))</f>
        <v/>
      </c>
      <c r="R676" s="18" t="str">
        <f>IF(P676="","",VLOOKUP(P676,Données!$A$2:$B$16,2,FALSE))</f>
        <v/>
      </c>
      <c r="S676" s="24" t="str">
        <f ca="1">IF(T676="X","",IF(V676=1,"",IF(J676&gt;TODAY(),1,"")))</f>
        <v/>
      </c>
      <c r="T676" s="105"/>
      <c r="U676" s="18" t="str">
        <f ca="1">IF(T676="X","",IF(J676="","",IF(V676=1,"",IF(TODAY()&gt;=J676,1,""))))</f>
        <v/>
      </c>
      <c r="V676" s="31" t="str">
        <f t="shared" si="51"/>
        <v/>
      </c>
      <c r="W676" s="34" t="str">
        <f>IF(P676="","",VLOOKUP(P676,Données!$A$2:$C$16,3,FALSE))</f>
        <v/>
      </c>
      <c r="X676" s="19" t="str">
        <f>IF(N676="","",IF(P676="","",IF(W676="","",W676*N676)))</f>
        <v/>
      </c>
      <c r="Y676" s="108"/>
      <c r="Z676" s="62" t="str">
        <f t="shared" si="52"/>
        <v/>
      </c>
      <c r="AA676" s="26" t="str">
        <f t="shared" si="53"/>
        <v/>
      </c>
      <c r="AB676" s="105"/>
      <c r="AC676" s="111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</row>
    <row r="677" spans="1:68" x14ac:dyDescent="0.25">
      <c r="A677" s="28" t="str">
        <f t="shared" si="54"/>
        <v/>
      </c>
      <c r="B677" s="91"/>
      <c r="C677" s="92"/>
      <c r="D677" s="93"/>
      <c r="E677" s="92"/>
      <c r="F677" s="113"/>
      <c r="G677" s="121"/>
      <c r="H677" s="126"/>
      <c r="I677" s="129"/>
      <c r="J677" s="94"/>
      <c r="K677" s="95"/>
      <c r="L677" s="17" t="str">
        <f>IF(T677="X","",IF(J677="","",IF(V677=1,"",J677)))</f>
        <v/>
      </c>
      <c r="M677" s="17" t="str">
        <f>IF(T677="X","",IF(K677="","",IF(V677=1,"",K677)))</f>
        <v/>
      </c>
      <c r="N677" s="18" t="str">
        <f>IF(V677=1,"",IF(J677="","",IF(K677="","",K677-J677)))</f>
        <v/>
      </c>
      <c r="O677" s="31" t="str">
        <f t="shared" si="50"/>
        <v/>
      </c>
      <c r="P677" s="102"/>
      <c r="Q677" s="24" t="str">
        <f>IF(P677="","",IF(T677="X","",P677))</f>
        <v/>
      </c>
      <c r="R677" s="18" t="str">
        <f>IF(P677="","",VLOOKUP(P677,Données!$A$2:$B$16,2,FALSE))</f>
        <v/>
      </c>
      <c r="S677" s="24" t="str">
        <f ca="1">IF(T677="X","",IF(V677=1,"",IF(J677&gt;TODAY(),1,"")))</f>
        <v/>
      </c>
      <c r="T677" s="105"/>
      <c r="U677" s="18" t="str">
        <f ca="1">IF(T677="X","",IF(J677="","",IF(V677=1,"",IF(TODAY()&gt;=J677,1,""))))</f>
        <v/>
      </c>
      <c r="V677" s="31" t="str">
        <f t="shared" si="51"/>
        <v/>
      </c>
      <c r="W677" s="34" t="str">
        <f>IF(P677="","",VLOOKUP(P677,Données!$A$2:$C$16,3,FALSE))</f>
        <v/>
      </c>
      <c r="X677" s="19" t="str">
        <f>IF(N677="","",IF(P677="","",IF(W677="","",W677*N677)))</f>
        <v/>
      </c>
      <c r="Y677" s="108"/>
      <c r="Z677" s="62" t="str">
        <f t="shared" si="52"/>
        <v/>
      </c>
      <c r="AA677" s="26" t="str">
        <f t="shared" si="53"/>
        <v/>
      </c>
      <c r="AB677" s="105"/>
      <c r="AC677" s="111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</row>
    <row r="678" spans="1:68" x14ac:dyDescent="0.25">
      <c r="A678" s="28" t="str">
        <f t="shared" si="54"/>
        <v/>
      </c>
      <c r="B678" s="91"/>
      <c r="C678" s="92"/>
      <c r="D678" s="93"/>
      <c r="E678" s="92"/>
      <c r="F678" s="113"/>
      <c r="G678" s="121"/>
      <c r="H678" s="126"/>
      <c r="I678" s="129"/>
      <c r="J678" s="94"/>
      <c r="K678" s="95"/>
      <c r="L678" s="17" t="str">
        <f>IF(T678="X","",IF(J678="","",IF(V678=1,"",J678)))</f>
        <v/>
      </c>
      <c r="M678" s="17" t="str">
        <f>IF(T678="X","",IF(K678="","",IF(V678=1,"",K678)))</f>
        <v/>
      </c>
      <c r="N678" s="18" t="str">
        <f>IF(V678=1,"",IF(J678="","",IF(K678="","",K678-J678)))</f>
        <v/>
      </c>
      <c r="O678" s="31" t="str">
        <f t="shared" si="50"/>
        <v/>
      </c>
      <c r="P678" s="102"/>
      <c r="Q678" s="24" t="str">
        <f>IF(P678="","",IF(T678="X","",P678))</f>
        <v/>
      </c>
      <c r="R678" s="18" t="str">
        <f>IF(P678="","",VLOOKUP(P678,Données!$A$2:$B$16,2,FALSE))</f>
        <v/>
      </c>
      <c r="S678" s="24" t="str">
        <f ca="1">IF(T678="X","",IF(V678=1,"",IF(J678&gt;TODAY(),1,"")))</f>
        <v/>
      </c>
      <c r="T678" s="105"/>
      <c r="U678" s="18" t="str">
        <f ca="1">IF(T678="X","",IF(J678="","",IF(V678=1,"",IF(TODAY()&gt;=J678,1,""))))</f>
        <v/>
      </c>
      <c r="V678" s="31" t="str">
        <f t="shared" si="51"/>
        <v/>
      </c>
      <c r="W678" s="34" t="str">
        <f>IF(P678="","",VLOOKUP(P678,Données!$A$2:$C$16,3,FALSE))</f>
        <v/>
      </c>
      <c r="X678" s="19" t="str">
        <f>IF(N678="","",IF(P678="","",IF(W678="","",W678*N678)))</f>
        <v/>
      </c>
      <c r="Y678" s="108"/>
      <c r="Z678" s="62" t="str">
        <f t="shared" si="52"/>
        <v/>
      </c>
      <c r="AA678" s="26" t="str">
        <f t="shared" si="53"/>
        <v/>
      </c>
      <c r="AB678" s="105"/>
      <c r="AC678" s="111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</row>
    <row r="679" spans="1:68" x14ac:dyDescent="0.25">
      <c r="A679" s="28" t="str">
        <f t="shared" si="54"/>
        <v/>
      </c>
      <c r="B679" s="91"/>
      <c r="C679" s="92"/>
      <c r="D679" s="93"/>
      <c r="E679" s="92"/>
      <c r="F679" s="113"/>
      <c r="G679" s="121"/>
      <c r="H679" s="126"/>
      <c r="I679" s="129"/>
      <c r="J679" s="94"/>
      <c r="K679" s="95"/>
      <c r="L679" s="17" t="str">
        <f>IF(T679="X","",IF(J679="","",IF(V679=1,"",J679)))</f>
        <v/>
      </c>
      <c r="M679" s="17" t="str">
        <f>IF(T679="X","",IF(K679="","",IF(V679=1,"",K679)))</f>
        <v/>
      </c>
      <c r="N679" s="18" t="str">
        <f>IF(V679=1,"",IF(J679="","",IF(K679="","",K679-J679)))</f>
        <v/>
      </c>
      <c r="O679" s="31" t="str">
        <f t="shared" si="50"/>
        <v/>
      </c>
      <c r="P679" s="102"/>
      <c r="Q679" s="24" t="str">
        <f>IF(P679="","",IF(T679="X","",P679))</f>
        <v/>
      </c>
      <c r="R679" s="18" t="str">
        <f>IF(P679="","",VLOOKUP(P679,Données!$A$2:$B$16,2,FALSE))</f>
        <v/>
      </c>
      <c r="S679" s="24" t="str">
        <f ca="1">IF(T679="X","",IF(V679=1,"",IF(J679&gt;TODAY(),1,"")))</f>
        <v/>
      </c>
      <c r="T679" s="105"/>
      <c r="U679" s="18" t="str">
        <f ca="1">IF(T679="X","",IF(J679="","",IF(V679=1,"",IF(TODAY()&gt;=J679,1,""))))</f>
        <v/>
      </c>
      <c r="V679" s="31" t="str">
        <f t="shared" si="51"/>
        <v/>
      </c>
      <c r="W679" s="34" t="str">
        <f>IF(P679="","",VLOOKUP(P679,Données!$A$2:$C$16,3,FALSE))</f>
        <v/>
      </c>
      <c r="X679" s="19" t="str">
        <f>IF(N679="","",IF(P679="","",IF(W679="","",W679*N679)))</f>
        <v/>
      </c>
      <c r="Y679" s="108"/>
      <c r="Z679" s="62" t="str">
        <f t="shared" si="52"/>
        <v/>
      </c>
      <c r="AA679" s="26" t="str">
        <f t="shared" si="53"/>
        <v/>
      </c>
      <c r="AB679" s="105"/>
      <c r="AC679" s="111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</row>
    <row r="680" spans="1:68" x14ac:dyDescent="0.25">
      <c r="A680" s="28" t="str">
        <f t="shared" si="54"/>
        <v/>
      </c>
      <c r="B680" s="91"/>
      <c r="C680" s="92"/>
      <c r="D680" s="93"/>
      <c r="E680" s="92"/>
      <c r="F680" s="113"/>
      <c r="G680" s="121"/>
      <c r="H680" s="126"/>
      <c r="I680" s="129"/>
      <c r="J680" s="94"/>
      <c r="K680" s="95"/>
      <c r="L680" s="17" t="str">
        <f>IF(T680="X","",IF(J680="","",IF(V680=1,"",J680)))</f>
        <v/>
      </c>
      <c r="M680" s="17" t="str">
        <f>IF(T680="X","",IF(K680="","",IF(V680=1,"",K680)))</f>
        <v/>
      </c>
      <c r="N680" s="18" t="str">
        <f>IF(V680=1,"",IF(J680="","",IF(K680="","",K680-J680)))</f>
        <v/>
      </c>
      <c r="O680" s="31" t="str">
        <f t="shared" si="50"/>
        <v/>
      </c>
      <c r="P680" s="102"/>
      <c r="Q680" s="24" t="str">
        <f>IF(P680="","",IF(T680="X","",P680))</f>
        <v/>
      </c>
      <c r="R680" s="18" t="str">
        <f>IF(P680="","",VLOOKUP(P680,Données!$A$2:$B$16,2,FALSE))</f>
        <v/>
      </c>
      <c r="S680" s="24" t="str">
        <f ca="1">IF(T680="X","",IF(V680=1,"",IF(J680&gt;TODAY(),1,"")))</f>
        <v/>
      </c>
      <c r="T680" s="105"/>
      <c r="U680" s="18" t="str">
        <f ca="1">IF(T680="X","",IF(J680="","",IF(V680=1,"",IF(TODAY()&gt;=J680,1,""))))</f>
        <v/>
      </c>
      <c r="V680" s="31" t="str">
        <f t="shared" si="51"/>
        <v/>
      </c>
      <c r="W680" s="34" t="str">
        <f>IF(P680="","",VLOOKUP(P680,Données!$A$2:$C$16,3,FALSE))</f>
        <v/>
      </c>
      <c r="X680" s="19" t="str">
        <f>IF(N680="","",IF(P680="","",IF(W680="","",W680*N680)))</f>
        <v/>
      </c>
      <c r="Y680" s="108"/>
      <c r="Z680" s="62" t="str">
        <f t="shared" si="52"/>
        <v/>
      </c>
      <c r="AA680" s="26" t="str">
        <f t="shared" si="53"/>
        <v/>
      </c>
      <c r="AB680" s="105"/>
      <c r="AC680" s="111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</row>
    <row r="681" spans="1:68" x14ac:dyDescent="0.25">
      <c r="A681" s="28" t="str">
        <f t="shared" si="54"/>
        <v/>
      </c>
      <c r="B681" s="91"/>
      <c r="C681" s="92"/>
      <c r="D681" s="93"/>
      <c r="E681" s="92"/>
      <c r="F681" s="113"/>
      <c r="G681" s="121"/>
      <c r="H681" s="126"/>
      <c r="I681" s="129"/>
      <c r="J681" s="94"/>
      <c r="K681" s="95"/>
      <c r="L681" s="17" t="str">
        <f>IF(T681="X","",IF(J681="","",IF(V681=1,"",J681)))</f>
        <v/>
      </c>
      <c r="M681" s="17" t="str">
        <f>IF(T681="X","",IF(K681="","",IF(V681=1,"",K681)))</f>
        <v/>
      </c>
      <c r="N681" s="18" t="str">
        <f>IF(V681=1,"",IF(J681="","",IF(K681="","",K681-J681)))</f>
        <v/>
      </c>
      <c r="O681" s="31" t="str">
        <f t="shared" si="50"/>
        <v/>
      </c>
      <c r="P681" s="102"/>
      <c r="Q681" s="24" t="str">
        <f>IF(P681="","",IF(T681="X","",P681))</f>
        <v/>
      </c>
      <c r="R681" s="18" t="str">
        <f>IF(P681="","",VLOOKUP(P681,Données!$A$2:$B$16,2,FALSE))</f>
        <v/>
      </c>
      <c r="S681" s="24" t="str">
        <f ca="1">IF(T681="X","",IF(V681=1,"",IF(J681&gt;TODAY(),1,"")))</f>
        <v/>
      </c>
      <c r="T681" s="105"/>
      <c r="U681" s="18" t="str">
        <f ca="1">IF(T681="X","",IF(J681="","",IF(V681=1,"",IF(TODAY()&gt;=J681,1,""))))</f>
        <v/>
      </c>
      <c r="V681" s="31" t="str">
        <f t="shared" si="51"/>
        <v/>
      </c>
      <c r="W681" s="34" t="str">
        <f>IF(P681="","",VLOOKUP(P681,Données!$A$2:$C$16,3,FALSE))</f>
        <v/>
      </c>
      <c r="X681" s="19" t="str">
        <f>IF(N681="","",IF(P681="","",IF(W681="","",W681*N681)))</f>
        <v/>
      </c>
      <c r="Y681" s="108"/>
      <c r="Z681" s="62" t="str">
        <f t="shared" si="52"/>
        <v/>
      </c>
      <c r="AA681" s="26" t="str">
        <f t="shared" si="53"/>
        <v/>
      </c>
      <c r="AB681" s="105"/>
      <c r="AC681" s="111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39"/>
      <c r="BJ681" s="39"/>
      <c r="BK681" s="39"/>
      <c r="BL681" s="39"/>
      <c r="BM681" s="39"/>
      <c r="BN681" s="39"/>
      <c r="BO681" s="39"/>
      <c r="BP681" s="39"/>
    </row>
    <row r="682" spans="1:68" x14ac:dyDescent="0.25">
      <c r="A682" s="28" t="str">
        <f t="shared" si="54"/>
        <v/>
      </c>
      <c r="B682" s="91"/>
      <c r="C682" s="92"/>
      <c r="D682" s="93"/>
      <c r="E682" s="92"/>
      <c r="F682" s="113"/>
      <c r="G682" s="121"/>
      <c r="H682" s="126"/>
      <c r="I682" s="129"/>
      <c r="J682" s="94"/>
      <c r="K682" s="95"/>
      <c r="L682" s="17" t="str">
        <f>IF(T682="X","",IF(J682="","",IF(V682=1,"",J682)))</f>
        <v/>
      </c>
      <c r="M682" s="17" t="str">
        <f>IF(T682="X","",IF(K682="","",IF(V682=1,"",K682)))</f>
        <v/>
      </c>
      <c r="N682" s="18" t="str">
        <f>IF(V682=1,"",IF(J682="","",IF(K682="","",K682-J682)))</f>
        <v/>
      </c>
      <c r="O682" s="31" t="str">
        <f t="shared" si="50"/>
        <v/>
      </c>
      <c r="P682" s="102"/>
      <c r="Q682" s="24" t="str">
        <f>IF(P682="","",IF(T682="X","",P682))</f>
        <v/>
      </c>
      <c r="R682" s="18" t="str">
        <f>IF(P682="","",VLOOKUP(P682,Données!$A$2:$B$16,2,FALSE))</f>
        <v/>
      </c>
      <c r="S682" s="24" t="str">
        <f ca="1">IF(T682="X","",IF(V682=1,"",IF(J682&gt;TODAY(),1,"")))</f>
        <v/>
      </c>
      <c r="T682" s="105"/>
      <c r="U682" s="18" t="str">
        <f ca="1">IF(T682="X","",IF(J682="","",IF(V682=1,"",IF(TODAY()&gt;=J682,1,""))))</f>
        <v/>
      </c>
      <c r="V682" s="31" t="str">
        <f t="shared" si="51"/>
        <v/>
      </c>
      <c r="W682" s="34" t="str">
        <f>IF(P682="","",VLOOKUP(P682,Données!$A$2:$C$16,3,FALSE))</f>
        <v/>
      </c>
      <c r="X682" s="19" t="str">
        <f>IF(N682="","",IF(P682="","",IF(W682="","",W682*N682)))</f>
        <v/>
      </c>
      <c r="Y682" s="108"/>
      <c r="Z682" s="62" t="str">
        <f t="shared" si="52"/>
        <v/>
      </c>
      <c r="AA682" s="26" t="str">
        <f t="shared" si="53"/>
        <v/>
      </c>
      <c r="AB682" s="105"/>
      <c r="AC682" s="111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39"/>
      <c r="BJ682" s="39"/>
      <c r="BK682" s="39"/>
      <c r="BL682" s="39"/>
      <c r="BM682" s="39"/>
      <c r="BN682" s="39"/>
      <c r="BO682" s="39"/>
      <c r="BP682" s="39"/>
    </row>
    <row r="683" spans="1:68" x14ac:dyDescent="0.25">
      <c r="A683" s="28" t="str">
        <f t="shared" si="54"/>
        <v/>
      </c>
      <c r="B683" s="91"/>
      <c r="C683" s="92"/>
      <c r="D683" s="93"/>
      <c r="E683" s="92"/>
      <c r="F683" s="113"/>
      <c r="G683" s="121"/>
      <c r="H683" s="126"/>
      <c r="I683" s="129"/>
      <c r="J683" s="94"/>
      <c r="K683" s="95"/>
      <c r="L683" s="17" t="str">
        <f>IF(T683="X","",IF(J683="","",IF(V683=1,"",J683)))</f>
        <v/>
      </c>
      <c r="M683" s="17" t="str">
        <f>IF(T683="X","",IF(K683="","",IF(V683=1,"",K683)))</f>
        <v/>
      </c>
      <c r="N683" s="18" t="str">
        <f>IF(V683=1,"",IF(J683="","",IF(K683="","",K683-J683)))</f>
        <v/>
      </c>
      <c r="O683" s="31" t="str">
        <f t="shared" si="50"/>
        <v/>
      </c>
      <c r="P683" s="102"/>
      <c r="Q683" s="24" t="str">
        <f>IF(P683="","",IF(T683="X","",P683))</f>
        <v/>
      </c>
      <c r="R683" s="18" t="str">
        <f>IF(P683="","",VLOOKUP(P683,Données!$A$2:$B$16,2,FALSE))</f>
        <v/>
      </c>
      <c r="S683" s="24" t="str">
        <f ca="1">IF(T683="X","",IF(V683=1,"",IF(J683&gt;TODAY(),1,"")))</f>
        <v/>
      </c>
      <c r="T683" s="105"/>
      <c r="U683" s="18" t="str">
        <f ca="1">IF(T683="X","",IF(J683="","",IF(V683=1,"",IF(TODAY()&gt;=J683,1,""))))</f>
        <v/>
      </c>
      <c r="V683" s="31" t="str">
        <f t="shared" si="51"/>
        <v/>
      </c>
      <c r="W683" s="34" t="str">
        <f>IF(P683="","",VLOOKUP(P683,Données!$A$2:$C$16,3,FALSE))</f>
        <v/>
      </c>
      <c r="X683" s="19" t="str">
        <f>IF(N683="","",IF(P683="","",IF(W683="","",W683*N683)))</f>
        <v/>
      </c>
      <c r="Y683" s="108"/>
      <c r="Z683" s="62" t="str">
        <f t="shared" si="52"/>
        <v/>
      </c>
      <c r="AA683" s="26" t="str">
        <f t="shared" si="53"/>
        <v/>
      </c>
      <c r="AB683" s="105"/>
      <c r="AC683" s="111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39"/>
      <c r="BJ683" s="39"/>
      <c r="BK683" s="39"/>
      <c r="BL683" s="39"/>
      <c r="BM683" s="39"/>
      <c r="BN683" s="39"/>
      <c r="BO683" s="39"/>
      <c r="BP683" s="39"/>
    </row>
    <row r="684" spans="1:68" x14ac:dyDescent="0.25">
      <c r="A684" s="28" t="str">
        <f t="shared" si="54"/>
        <v/>
      </c>
      <c r="B684" s="91"/>
      <c r="C684" s="92"/>
      <c r="D684" s="93"/>
      <c r="E684" s="92"/>
      <c r="F684" s="113"/>
      <c r="G684" s="121"/>
      <c r="H684" s="126"/>
      <c r="I684" s="129"/>
      <c r="J684" s="94"/>
      <c r="K684" s="95"/>
      <c r="L684" s="17" t="str">
        <f>IF(T684="X","",IF(J684="","",IF(V684=1,"",J684)))</f>
        <v/>
      </c>
      <c r="M684" s="17" t="str">
        <f>IF(T684="X","",IF(K684="","",IF(V684=1,"",K684)))</f>
        <v/>
      </c>
      <c r="N684" s="18" t="str">
        <f>IF(V684=1,"",IF(J684="","",IF(K684="","",K684-J684)))</f>
        <v/>
      </c>
      <c r="O684" s="31" t="str">
        <f t="shared" si="50"/>
        <v/>
      </c>
      <c r="P684" s="102"/>
      <c r="Q684" s="24" t="str">
        <f>IF(P684="","",IF(T684="X","",P684))</f>
        <v/>
      </c>
      <c r="R684" s="18" t="str">
        <f>IF(P684="","",VLOOKUP(P684,Données!$A$2:$B$16,2,FALSE))</f>
        <v/>
      </c>
      <c r="S684" s="24" t="str">
        <f ca="1">IF(T684="X","",IF(V684=1,"",IF(J684&gt;TODAY(),1,"")))</f>
        <v/>
      </c>
      <c r="T684" s="105"/>
      <c r="U684" s="18" t="str">
        <f ca="1">IF(T684="X","",IF(J684="","",IF(V684=1,"",IF(TODAY()&gt;=J684,1,""))))</f>
        <v/>
      </c>
      <c r="V684" s="31" t="str">
        <f t="shared" si="51"/>
        <v/>
      </c>
      <c r="W684" s="34" t="str">
        <f>IF(P684="","",VLOOKUP(P684,Données!$A$2:$C$16,3,FALSE))</f>
        <v/>
      </c>
      <c r="X684" s="19" t="str">
        <f>IF(N684="","",IF(P684="","",IF(W684="","",W684*N684)))</f>
        <v/>
      </c>
      <c r="Y684" s="108"/>
      <c r="Z684" s="62" t="str">
        <f t="shared" si="52"/>
        <v/>
      </c>
      <c r="AA684" s="26" t="str">
        <f t="shared" si="53"/>
        <v/>
      </c>
      <c r="AB684" s="105"/>
      <c r="AC684" s="111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39"/>
      <c r="BJ684" s="39"/>
      <c r="BK684" s="39"/>
      <c r="BL684" s="39"/>
      <c r="BM684" s="39"/>
      <c r="BN684" s="39"/>
      <c r="BO684" s="39"/>
      <c r="BP684" s="39"/>
    </row>
    <row r="685" spans="1:68" x14ac:dyDescent="0.25">
      <c r="A685" s="28" t="str">
        <f t="shared" si="54"/>
        <v/>
      </c>
      <c r="B685" s="91"/>
      <c r="C685" s="92"/>
      <c r="D685" s="93"/>
      <c r="E685" s="92"/>
      <c r="F685" s="113"/>
      <c r="G685" s="121"/>
      <c r="H685" s="126"/>
      <c r="I685" s="129"/>
      <c r="J685" s="94"/>
      <c r="K685" s="95"/>
      <c r="L685" s="17" t="str">
        <f>IF(T685="X","",IF(J685="","",IF(V685=1,"",J685)))</f>
        <v/>
      </c>
      <c r="M685" s="17" t="str">
        <f>IF(T685="X","",IF(K685="","",IF(V685=1,"",K685)))</f>
        <v/>
      </c>
      <c r="N685" s="18" t="str">
        <f>IF(V685=1,"",IF(J685="","",IF(K685="","",K685-J685)))</f>
        <v/>
      </c>
      <c r="O685" s="31" t="str">
        <f t="shared" si="50"/>
        <v/>
      </c>
      <c r="P685" s="102"/>
      <c r="Q685" s="24" t="str">
        <f>IF(P685="","",IF(T685="X","",P685))</f>
        <v/>
      </c>
      <c r="R685" s="18" t="str">
        <f>IF(P685="","",VLOOKUP(P685,Données!$A$2:$B$16,2,FALSE))</f>
        <v/>
      </c>
      <c r="S685" s="24" t="str">
        <f ca="1">IF(T685="X","",IF(V685=1,"",IF(J685&gt;TODAY(),1,"")))</f>
        <v/>
      </c>
      <c r="T685" s="105"/>
      <c r="U685" s="18" t="str">
        <f ca="1">IF(T685="X","",IF(J685="","",IF(V685=1,"",IF(TODAY()&gt;=J685,1,""))))</f>
        <v/>
      </c>
      <c r="V685" s="31" t="str">
        <f t="shared" si="51"/>
        <v/>
      </c>
      <c r="W685" s="34" t="str">
        <f>IF(P685="","",VLOOKUP(P685,Données!$A$2:$C$16,3,FALSE))</f>
        <v/>
      </c>
      <c r="X685" s="19" t="str">
        <f>IF(N685="","",IF(P685="","",IF(W685="","",W685*N685)))</f>
        <v/>
      </c>
      <c r="Y685" s="108"/>
      <c r="Z685" s="62" t="str">
        <f t="shared" si="52"/>
        <v/>
      </c>
      <c r="AA685" s="26" t="str">
        <f t="shared" si="53"/>
        <v/>
      </c>
      <c r="AB685" s="105"/>
      <c r="AC685" s="111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39"/>
      <c r="BJ685" s="39"/>
      <c r="BK685" s="39"/>
      <c r="BL685" s="39"/>
      <c r="BM685" s="39"/>
      <c r="BN685" s="39"/>
      <c r="BO685" s="39"/>
      <c r="BP685" s="39"/>
    </row>
    <row r="686" spans="1:68" x14ac:dyDescent="0.25">
      <c r="A686" s="28" t="str">
        <f t="shared" si="54"/>
        <v/>
      </c>
      <c r="B686" s="91"/>
      <c r="C686" s="92"/>
      <c r="D686" s="93"/>
      <c r="E686" s="92"/>
      <c r="F686" s="113"/>
      <c r="G686" s="121"/>
      <c r="H686" s="126"/>
      <c r="I686" s="129"/>
      <c r="J686" s="94"/>
      <c r="K686" s="95"/>
      <c r="L686" s="17" t="str">
        <f>IF(T686="X","",IF(J686="","",IF(V686=1,"",J686)))</f>
        <v/>
      </c>
      <c r="M686" s="17" t="str">
        <f>IF(T686="X","",IF(K686="","",IF(V686=1,"",K686)))</f>
        <v/>
      </c>
      <c r="N686" s="18" t="str">
        <f>IF(V686=1,"",IF(J686="","",IF(K686="","",K686-J686)))</f>
        <v/>
      </c>
      <c r="O686" s="31" t="str">
        <f t="shared" si="50"/>
        <v/>
      </c>
      <c r="P686" s="102"/>
      <c r="Q686" s="24" t="str">
        <f>IF(P686="","",IF(T686="X","",P686))</f>
        <v/>
      </c>
      <c r="R686" s="18" t="str">
        <f>IF(P686="","",VLOOKUP(P686,Données!$A$2:$B$16,2,FALSE))</f>
        <v/>
      </c>
      <c r="S686" s="24" t="str">
        <f ca="1">IF(T686="X","",IF(V686=1,"",IF(J686&gt;TODAY(),1,"")))</f>
        <v/>
      </c>
      <c r="T686" s="105"/>
      <c r="U686" s="18" t="str">
        <f ca="1">IF(T686="X","",IF(J686="","",IF(V686=1,"",IF(TODAY()&gt;=J686,1,""))))</f>
        <v/>
      </c>
      <c r="V686" s="31" t="str">
        <f t="shared" si="51"/>
        <v/>
      </c>
      <c r="W686" s="34" t="str">
        <f>IF(P686="","",VLOOKUP(P686,Données!$A$2:$C$16,3,FALSE))</f>
        <v/>
      </c>
      <c r="X686" s="19" t="str">
        <f>IF(N686="","",IF(P686="","",IF(W686="","",W686*N686)))</f>
        <v/>
      </c>
      <c r="Y686" s="108"/>
      <c r="Z686" s="62" t="str">
        <f t="shared" si="52"/>
        <v/>
      </c>
      <c r="AA686" s="26" t="str">
        <f t="shared" si="53"/>
        <v/>
      </c>
      <c r="AB686" s="105"/>
      <c r="AC686" s="111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39"/>
      <c r="BJ686" s="39"/>
      <c r="BK686" s="39"/>
      <c r="BL686" s="39"/>
      <c r="BM686" s="39"/>
      <c r="BN686" s="39"/>
      <c r="BO686" s="39"/>
      <c r="BP686" s="39"/>
    </row>
    <row r="687" spans="1:68" x14ac:dyDescent="0.25">
      <c r="A687" s="28" t="str">
        <f t="shared" si="54"/>
        <v/>
      </c>
      <c r="B687" s="91"/>
      <c r="C687" s="92"/>
      <c r="D687" s="93"/>
      <c r="E687" s="92"/>
      <c r="F687" s="113"/>
      <c r="G687" s="121"/>
      <c r="H687" s="126"/>
      <c r="I687" s="129"/>
      <c r="J687" s="94"/>
      <c r="K687" s="95"/>
      <c r="L687" s="17" t="str">
        <f>IF(T687="X","",IF(J687="","",IF(V687=1,"",J687)))</f>
        <v/>
      </c>
      <c r="M687" s="17" t="str">
        <f>IF(T687="X","",IF(K687="","",IF(V687=1,"",K687)))</f>
        <v/>
      </c>
      <c r="N687" s="18" t="str">
        <f>IF(V687=1,"",IF(J687="","",IF(K687="","",K687-J687)))</f>
        <v/>
      </c>
      <c r="O687" s="31" t="str">
        <f t="shared" si="50"/>
        <v/>
      </c>
      <c r="P687" s="102"/>
      <c r="Q687" s="24" t="str">
        <f>IF(P687="","",IF(T687="X","",P687))</f>
        <v/>
      </c>
      <c r="R687" s="18" t="str">
        <f>IF(P687="","",VLOOKUP(P687,Données!$A$2:$B$16,2,FALSE))</f>
        <v/>
      </c>
      <c r="S687" s="24" t="str">
        <f ca="1">IF(T687="X","",IF(V687=1,"",IF(J687&gt;TODAY(),1,"")))</f>
        <v/>
      </c>
      <c r="T687" s="105"/>
      <c r="U687" s="18" t="str">
        <f ca="1">IF(T687="X","",IF(J687="","",IF(V687=1,"",IF(TODAY()&gt;=J687,1,""))))</f>
        <v/>
      </c>
      <c r="V687" s="31" t="str">
        <f t="shared" si="51"/>
        <v/>
      </c>
      <c r="W687" s="34" t="str">
        <f>IF(P687="","",VLOOKUP(P687,Données!$A$2:$C$16,3,FALSE))</f>
        <v/>
      </c>
      <c r="X687" s="19" t="str">
        <f>IF(N687="","",IF(P687="","",IF(W687="","",W687*N687)))</f>
        <v/>
      </c>
      <c r="Y687" s="108"/>
      <c r="Z687" s="62" t="str">
        <f t="shared" si="52"/>
        <v/>
      </c>
      <c r="AA687" s="26" t="str">
        <f t="shared" si="53"/>
        <v/>
      </c>
      <c r="AB687" s="105"/>
      <c r="AC687" s="111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39"/>
      <c r="BJ687" s="39"/>
      <c r="BK687" s="39"/>
      <c r="BL687" s="39"/>
      <c r="BM687" s="39"/>
      <c r="BN687" s="39"/>
      <c r="BO687" s="39"/>
      <c r="BP687" s="39"/>
    </row>
    <row r="688" spans="1:68" x14ac:dyDescent="0.25">
      <c r="A688" s="28" t="str">
        <f t="shared" si="54"/>
        <v/>
      </c>
      <c r="B688" s="91"/>
      <c r="C688" s="92"/>
      <c r="D688" s="93"/>
      <c r="E688" s="92"/>
      <c r="F688" s="113"/>
      <c r="G688" s="121"/>
      <c r="H688" s="126"/>
      <c r="I688" s="129"/>
      <c r="J688" s="94"/>
      <c r="K688" s="95"/>
      <c r="L688" s="17" t="str">
        <f>IF(T688="X","",IF(J688="","",IF(V688=1,"",J688)))</f>
        <v/>
      </c>
      <c r="M688" s="17" t="str">
        <f>IF(T688="X","",IF(K688="","",IF(V688=1,"",K688)))</f>
        <v/>
      </c>
      <c r="N688" s="18" t="str">
        <f>IF(V688=1,"",IF(J688="","",IF(K688="","",K688-J688)))</f>
        <v/>
      </c>
      <c r="O688" s="31" t="str">
        <f t="shared" si="50"/>
        <v/>
      </c>
      <c r="P688" s="102"/>
      <c r="Q688" s="24" t="str">
        <f>IF(P688="","",IF(T688="X","",P688))</f>
        <v/>
      </c>
      <c r="R688" s="18" t="str">
        <f>IF(P688="","",VLOOKUP(P688,Données!$A$2:$B$16,2,FALSE))</f>
        <v/>
      </c>
      <c r="S688" s="24" t="str">
        <f ca="1">IF(T688="X","",IF(V688=1,"",IF(J688&gt;TODAY(),1,"")))</f>
        <v/>
      </c>
      <c r="T688" s="105"/>
      <c r="U688" s="18" t="str">
        <f ca="1">IF(T688="X","",IF(J688="","",IF(V688=1,"",IF(TODAY()&gt;=J688,1,""))))</f>
        <v/>
      </c>
      <c r="V688" s="31" t="str">
        <f t="shared" si="51"/>
        <v/>
      </c>
      <c r="W688" s="34" t="str">
        <f>IF(P688="","",VLOOKUP(P688,Données!$A$2:$C$16,3,FALSE))</f>
        <v/>
      </c>
      <c r="X688" s="19" t="str">
        <f>IF(N688="","",IF(P688="","",IF(W688="","",W688*N688)))</f>
        <v/>
      </c>
      <c r="Y688" s="108"/>
      <c r="Z688" s="62" t="str">
        <f t="shared" si="52"/>
        <v/>
      </c>
      <c r="AA688" s="26" t="str">
        <f t="shared" si="53"/>
        <v/>
      </c>
      <c r="AB688" s="105"/>
      <c r="AC688" s="111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39"/>
      <c r="BJ688" s="39"/>
      <c r="BK688" s="39"/>
      <c r="BL688" s="39"/>
      <c r="BM688" s="39"/>
      <c r="BN688" s="39"/>
      <c r="BO688" s="39"/>
      <c r="BP688" s="39"/>
    </row>
    <row r="689" spans="1:68" x14ac:dyDescent="0.25">
      <c r="A689" s="28" t="str">
        <f t="shared" si="54"/>
        <v/>
      </c>
      <c r="B689" s="91"/>
      <c r="C689" s="92"/>
      <c r="D689" s="93"/>
      <c r="E689" s="92"/>
      <c r="F689" s="113"/>
      <c r="G689" s="121"/>
      <c r="H689" s="126"/>
      <c r="I689" s="129"/>
      <c r="J689" s="94"/>
      <c r="K689" s="95"/>
      <c r="L689" s="17" t="str">
        <f>IF(T689="X","",IF(J689="","",IF(V689=1,"",J689)))</f>
        <v/>
      </c>
      <c r="M689" s="17" t="str">
        <f>IF(T689="X","",IF(K689="","",IF(V689=1,"",K689)))</f>
        <v/>
      </c>
      <c r="N689" s="18" t="str">
        <f>IF(V689=1,"",IF(J689="","",IF(K689="","",K689-J689)))</f>
        <v/>
      </c>
      <c r="O689" s="31" t="str">
        <f t="shared" si="50"/>
        <v/>
      </c>
      <c r="P689" s="102"/>
      <c r="Q689" s="24" t="str">
        <f>IF(P689="","",IF(T689="X","",P689))</f>
        <v/>
      </c>
      <c r="R689" s="18" t="str">
        <f>IF(P689="","",VLOOKUP(P689,Données!$A$2:$B$16,2,FALSE))</f>
        <v/>
      </c>
      <c r="S689" s="24" t="str">
        <f ca="1">IF(T689="X","",IF(V689=1,"",IF(J689&gt;TODAY(),1,"")))</f>
        <v/>
      </c>
      <c r="T689" s="105"/>
      <c r="U689" s="18" t="str">
        <f ca="1">IF(T689="X","",IF(J689="","",IF(V689=1,"",IF(TODAY()&gt;=J689,1,""))))</f>
        <v/>
      </c>
      <c r="V689" s="31" t="str">
        <f t="shared" si="51"/>
        <v/>
      </c>
      <c r="W689" s="34" t="str">
        <f>IF(P689="","",VLOOKUP(P689,Données!$A$2:$C$16,3,FALSE))</f>
        <v/>
      </c>
      <c r="X689" s="19" t="str">
        <f>IF(N689="","",IF(P689="","",IF(W689="","",W689*N689)))</f>
        <v/>
      </c>
      <c r="Y689" s="108"/>
      <c r="Z689" s="62" t="str">
        <f t="shared" si="52"/>
        <v/>
      </c>
      <c r="AA689" s="26" t="str">
        <f t="shared" si="53"/>
        <v/>
      </c>
      <c r="AB689" s="105"/>
      <c r="AC689" s="111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39"/>
      <c r="BJ689" s="39"/>
      <c r="BK689" s="39"/>
      <c r="BL689" s="39"/>
      <c r="BM689" s="39"/>
      <c r="BN689" s="39"/>
      <c r="BO689" s="39"/>
      <c r="BP689" s="39"/>
    </row>
    <row r="690" spans="1:68" x14ac:dyDescent="0.25">
      <c r="A690" s="28" t="str">
        <f t="shared" si="54"/>
        <v/>
      </c>
      <c r="B690" s="91"/>
      <c r="C690" s="92"/>
      <c r="D690" s="93"/>
      <c r="E690" s="92"/>
      <c r="F690" s="113"/>
      <c r="G690" s="121"/>
      <c r="H690" s="126"/>
      <c r="I690" s="129"/>
      <c r="J690" s="94"/>
      <c r="K690" s="95"/>
      <c r="L690" s="17" t="str">
        <f>IF(T690="X","",IF(J690="","",IF(V690=1,"",J690)))</f>
        <v/>
      </c>
      <c r="M690" s="17" t="str">
        <f>IF(T690="X","",IF(K690="","",IF(V690=1,"",K690)))</f>
        <v/>
      </c>
      <c r="N690" s="18" t="str">
        <f>IF(V690=1,"",IF(J690="","",IF(K690="","",K690-J690)))</f>
        <v/>
      </c>
      <c r="O690" s="31" t="str">
        <f t="shared" si="50"/>
        <v/>
      </c>
      <c r="P690" s="102"/>
      <c r="Q690" s="24" t="str">
        <f>IF(P690="","",IF(T690="X","",P690))</f>
        <v/>
      </c>
      <c r="R690" s="18" t="str">
        <f>IF(P690="","",VLOOKUP(P690,Données!$A$2:$B$16,2,FALSE))</f>
        <v/>
      </c>
      <c r="S690" s="24" t="str">
        <f ca="1">IF(T690="X","",IF(V690=1,"",IF(J690&gt;TODAY(),1,"")))</f>
        <v/>
      </c>
      <c r="T690" s="105"/>
      <c r="U690" s="18" t="str">
        <f ca="1">IF(T690="X","",IF(J690="","",IF(V690=1,"",IF(TODAY()&gt;=J690,1,""))))</f>
        <v/>
      </c>
      <c r="V690" s="31" t="str">
        <f t="shared" si="51"/>
        <v/>
      </c>
      <c r="W690" s="34" t="str">
        <f>IF(P690="","",VLOOKUP(P690,Données!$A$2:$C$16,3,FALSE))</f>
        <v/>
      </c>
      <c r="X690" s="19" t="str">
        <f>IF(N690="","",IF(P690="","",IF(W690="","",W690*N690)))</f>
        <v/>
      </c>
      <c r="Y690" s="108"/>
      <c r="Z690" s="62" t="str">
        <f t="shared" si="52"/>
        <v/>
      </c>
      <c r="AA690" s="26" t="str">
        <f t="shared" si="53"/>
        <v/>
      </c>
      <c r="AB690" s="105"/>
      <c r="AC690" s="111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39"/>
      <c r="BJ690" s="39"/>
      <c r="BK690" s="39"/>
      <c r="BL690" s="39"/>
      <c r="BM690" s="39"/>
      <c r="BN690" s="39"/>
      <c r="BO690" s="39"/>
      <c r="BP690" s="39"/>
    </row>
    <row r="691" spans="1:68" x14ac:dyDescent="0.25">
      <c r="A691" s="28" t="str">
        <f t="shared" si="54"/>
        <v/>
      </c>
      <c r="B691" s="91"/>
      <c r="C691" s="92"/>
      <c r="D691" s="93"/>
      <c r="E691" s="92"/>
      <c r="F691" s="113"/>
      <c r="G691" s="121"/>
      <c r="H691" s="126"/>
      <c r="I691" s="129"/>
      <c r="J691" s="94"/>
      <c r="K691" s="95"/>
      <c r="L691" s="17" t="str">
        <f>IF(T691="X","",IF(J691="","",IF(V691=1,"",J691)))</f>
        <v/>
      </c>
      <c r="M691" s="17" t="str">
        <f>IF(T691="X","",IF(K691="","",IF(V691=1,"",K691)))</f>
        <v/>
      </c>
      <c r="N691" s="18" t="str">
        <f>IF(V691=1,"",IF(J691="","",IF(K691="","",K691-J691)))</f>
        <v/>
      </c>
      <c r="O691" s="31" t="str">
        <f t="shared" si="50"/>
        <v/>
      </c>
      <c r="P691" s="102"/>
      <c r="Q691" s="24" t="str">
        <f>IF(P691="","",IF(T691="X","",P691))</f>
        <v/>
      </c>
      <c r="R691" s="18" t="str">
        <f>IF(P691="","",VLOOKUP(P691,Données!$A$2:$B$16,2,FALSE))</f>
        <v/>
      </c>
      <c r="S691" s="24" t="str">
        <f ca="1">IF(T691="X","",IF(V691=1,"",IF(J691&gt;TODAY(),1,"")))</f>
        <v/>
      </c>
      <c r="T691" s="105"/>
      <c r="U691" s="18" t="str">
        <f ca="1">IF(T691="X","",IF(J691="","",IF(V691=1,"",IF(TODAY()&gt;=J691,1,""))))</f>
        <v/>
      </c>
      <c r="V691" s="31" t="str">
        <f t="shared" si="51"/>
        <v/>
      </c>
      <c r="W691" s="34" t="str">
        <f>IF(P691="","",VLOOKUP(P691,Données!$A$2:$C$16,3,FALSE))</f>
        <v/>
      </c>
      <c r="X691" s="19" t="str">
        <f>IF(N691="","",IF(P691="","",IF(W691="","",W691*N691)))</f>
        <v/>
      </c>
      <c r="Y691" s="108"/>
      <c r="Z691" s="62" t="str">
        <f t="shared" si="52"/>
        <v/>
      </c>
      <c r="AA691" s="26" t="str">
        <f t="shared" si="53"/>
        <v/>
      </c>
      <c r="AB691" s="105"/>
      <c r="AC691" s="111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39"/>
      <c r="BJ691" s="39"/>
      <c r="BK691" s="39"/>
      <c r="BL691" s="39"/>
      <c r="BM691" s="39"/>
      <c r="BN691" s="39"/>
      <c r="BO691" s="39"/>
      <c r="BP691" s="39"/>
    </row>
    <row r="692" spans="1:68" x14ac:dyDescent="0.25">
      <c r="A692" s="28" t="str">
        <f t="shared" si="54"/>
        <v/>
      </c>
      <c r="B692" s="91"/>
      <c r="C692" s="92"/>
      <c r="D692" s="93"/>
      <c r="E692" s="92"/>
      <c r="F692" s="113"/>
      <c r="G692" s="121"/>
      <c r="H692" s="126"/>
      <c r="I692" s="129"/>
      <c r="J692" s="94"/>
      <c r="K692" s="95"/>
      <c r="L692" s="17" t="str">
        <f>IF(T692="X","",IF(J692="","",IF(V692=1,"",J692)))</f>
        <v/>
      </c>
      <c r="M692" s="17" t="str">
        <f>IF(T692="X","",IF(K692="","",IF(V692=1,"",K692)))</f>
        <v/>
      </c>
      <c r="N692" s="18" t="str">
        <f>IF(V692=1,"",IF(J692="","",IF(K692="","",K692-J692)))</f>
        <v/>
      </c>
      <c r="O692" s="31" t="str">
        <f t="shared" si="50"/>
        <v/>
      </c>
      <c r="P692" s="102"/>
      <c r="Q692" s="24" t="str">
        <f>IF(P692="","",IF(T692="X","",P692))</f>
        <v/>
      </c>
      <c r="R692" s="18" t="str">
        <f>IF(P692="","",VLOOKUP(P692,Données!$A$2:$B$16,2,FALSE))</f>
        <v/>
      </c>
      <c r="S692" s="24" t="str">
        <f ca="1">IF(T692="X","",IF(V692=1,"",IF(J692&gt;TODAY(),1,"")))</f>
        <v/>
      </c>
      <c r="T692" s="105"/>
      <c r="U692" s="18" t="str">
        <f ca="1">IF(T692="X","",IF(J692="","",IF(V692=1,"",IF(TODAY()&gt;=J692,1,""))))</f>
        <v/>
      </c>
      <c r="V692" s="31" t="str">
        <f t="shared" si="51"/>
        <v/>
      </c>
      <c r="W692" s="34" t="str">
        <f>IF(P692="","",VLOOKUP(P692,Données!$A$2:$C$16,3,FALSE))</f>
        <v/>
      </c>
      <c r="X692" s="19" t="str">
        <f>IF(N692="","",IF(P692="","",IF(W692="","",W692*N692)))</f>
        <v/>
      </c>
      <c r="Y692" s="108"/>
      <c r="Z692" s="62" t="str">
        <f t="shared" si="52"/>
        <v/>
      </c>
      <c r="AA692" s="26" t="str">
        <f t="shared" si="53"/>
        <v/>
      </c>
      <c r="AB692" s="105"/>
      <c r="AC692" s="111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39"/>
      <c r="BJ692" s="39"/>
      <c r="BK692" s="39"/>
      <c r="BL692" s="39"/>
      <c r="BM692" s="39"/>
      <c r="BN692" s="39"/>
      <c r="BO692" s="39"/>
      <c r="BP692" s="39"/>
    </row>
    <row r="693" spans="1:68" x14ac:dyDescent="0.25">
      <c r="A693" s="28" t="str">
        <f t="shared" si="54"/>
        <v/>
      </c>
      <c r="B693" s="91"/>
      <c r="C693" s="92"/>
      <c r="D693" s="93"/>
      <c r="E693" s="92"/>
      <c r="F693" s="113"/>
      <c r="G693" s="121"/>
      <c r="H693" s="126"/>
      <c r="I693" s="129"/>
      <c r="J693" s="94"/>
      <c r="K693" s="95"/>
      <c r="L693" s="17" t="str">
        <f>IF(T693="X","",IF(J693="","",IF(V693=1,"",J693)))</f>
        <v/>
      </c>
      <c r="M693" s="17" t="str">
        <f>IF(T693="X","",IF(K693="","",IF(V693=1,"",K693)))</f>
        <v/>
      </c>
      <c r="N693" s="18" t="str">
        <f>IF(V693=1,"",IF(J693="","",IF(K693="","",K693-J693)))</f>
        <v/>
      </c>
      <c r="O693" s="31" t="str">
        <f t="shared" si="50"/>
        <v/>
      </c>
      <c r="P693" s="102"/>
      <c r="Q693" s="24" t="str">
        <f>IF(P693="","",IF(T693="X","",P693))</f>
        <v/>
      </c>
      <c r="R693" s="18" t="str">
        <f>IF(P693="","",VLOOKUP(P693,Données!$A$2:$B$16,2,FALSE))</f>
        <v/>
      </c>
      <c r="S693" s="24" t="str">
        <f ca="1">IF(T693="X","",IF(V693=1,"",IF(J693&gt;TODAY(),1,"")))</f>
        <v/>
      </c>
      <c r="T693" s="105"/>
      <c r="U693" s="18" t="str">
        <f ca="1">IF(T693="X","",IF(J693="","",IF(V693=1,"",IF(TODAY()&gt;=J693,1,""))))</f>
        <v/>
      </c>
      <c r="V693" s="31" t="str">
        <f t="shared" si="51"/>
        <v/>
      </c>
      <c r="W693" s="34" t="str">
        <f>IF(P693="","",VLOOKUP(P693,Données!$A$2:$C$16,3,FALSE))</f>
        <v/>
      </c>
      <c r="X693" s="19" t="str">
        <f>IF(N693="","",IF(P693="","",IF(W693="","",W693*N693)))</f>
        <v/>
      </c>
      <c r="Y693" s="108"/>
      <c r="Z693" s="62" t="str">
        <f t="shared" si="52"/>
        <v/>
      </c>
      <c r="AA693" s="26" t="str">
        <f t="shared" si="53"/>
        <v/>
      </c>
      <c r="AB693" s="105"/>
      <c r="AC693" s="111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39"/>
      <c r="BJ693" s="39"/>
      <c r="BK693" s="39"/>
      <c r="BL693" s="39"/>
      <c r="BM693" s="39"/>
      <c r="BN693" s="39"/>
      <c r="BO693" s="39"/>
      <c r="BP693" s="39"/>
    </row>
    <row r="694" spans="1:68" x14ac:dyDescent="0.25">
      <c r="A694" s="28" t="str">
        <f t="shared" si="54"/>
        <v/>
      </c>
      <c r="B694" s="91"/>
      <c r="C694" s="92"/>
      <c r="D694" s="93"/>
      <c r="E694" s="92"/>
      <c r="F694" s="113"/>
      <c r="G694" s="121"/>
      <c r="H694" s="126"/>
      <c r="I694" s="129"/>
      <c r="J694" s="94"/>
      <c r="K694" s="95"/>
      <c r="L694" s="17" t="str">
        <f>IF(T694="X","",IF(J694="","",IF(V694=1,"",J694)))</f>
        <v/>
      </c>
      <c r="M694" s="17" t="str">
        <f>IF(T694="X","",IF(K694="","",IF(V694=1,"",K694)))</f>
        <v/>
      </c>
      <c r="N694" s="18" t="str">
        <f>IF(V694=1,"",IF(J694="","",IF(K694="","",K694-J694)))</f>
        <v/>
      </c>
      <c r="O694" s="31" t="str">
        <f t="shared" si="50"/>
        <v/>
      </c>
      <c r="P694" s="102"/>
      <c r="Q694" s="24" t="str">
        <f>IF(P694="","",IF(T694="X","",P694))</f>
        <v/>
      </c>
      <c r="R694" s="18" t="str">
        <f>IF(P694="","",VLOOKUP(P694,Données!$A$2:$B$16,2,FALSE))</f>
        <v/>
      </c>
      <c r="S694" s="24" t="str">
        <f ca="1">IF(T694="X","",IF(V694=1,"",IF(J694&gt;TODAY(),1,"")))</f>
        <v/>
      </c>
      <c r="T694" s="105"/>
      <c r="U694" s="18" t="str">
        <f ca="1">IF(T694="X","",IF(J694="","",IF(V694=1,"",IF(TODAY()&gt;=J694,1,""))))</f>
        <v/>
      </c>
      <c r="V694" s="31" t="str">
        <f t="shared" si="51"/>
        <v/>
      </c>
      <c r="W694" s="34" t="str">
        <f>IF(P694="","",VLOOKUP(P694,Données!$A$2:$C$16,3,FALSE))</f>
        <v/>
      </c>
      <c r="X694" s="19" t="str">
        <f>IF(N694="","",IF(P694="","",IF(W694="","",W694*N694)))</f>
        <v/>
      </c>
      <c r="Y694" s="108"/>
      <c r="Z694" s="62" t="str">
        <f t="shared" si="52"/>
        <v/>
      </c>
      <c r="AA694" s="26" t="str">
        <f t="shared" si="53"/>
        <v/>
      </c>
      <c r="AB694" s="105"/>
      <c r="AC694" s="111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39"/>
      <c r="BJ694" s="39"/>
      <c r="BK694" s="39"/>
      <c r="BL694" s="39"/>
      <c r="BM694" s="39"/>
      <c r="BN694" s="39"/>
      <c r="BO694" s="39"/>
      <c r="BP694" s="39"/>
    </row>
    <row r="695" spans="1:68" x14ac:dyDescent="0.25">
      <c r="A695" s="28" t="str">
        <f t="shared" si="54"/>
        <v/>
      </c>
      <c r="B695" s="91"/>
      <c r="C695" s="92"/>
      <c r="D695" s="93"/>
      <c r="E695" s="92"/>
      <c r="F695" s="113"/>
      <c r="G695" s="121"/>
      <c r="H695" s="126"/>
      <c r="I695" s="129"/>
      <c r="J695" s="94"/>
      <c r="K695" s="95"/>
      <c r="L695" s="17" t="str">
        <f>IF(T695="X","",IF(J695="","",IF(V695=1,"",J695)))</f>
        <v/>
      </c>
      <c r="M695" s="17" t="str">
        <f>IF(T695="X","",IF(K695="","",IF(V695=1,"",K695)))</f>
        <v/>
      </c>
      <c r="N695" s="18" t="str">
        <f>IF(V695=1,"",IF(J695="","",IF(K695="","",K695-J695)))</f>
        <v/>
      </c>
      <c r="O695" s="31" t="str">
        <f t="shared" si="50"/>
        <v/>
      </c>
      <c r="P695" s="102"/>
      <c r="Q695" s="24" t="str">
        <f>IF(P695="","",IF(T695="X","",P695))</f>
        <v/>
      </c>
      <c r="R695" s="18" t="str">
        <f>IF(P695="","",VLOOKUP(P695,Données!$A$2:$B$16,2,FALSE))</f>
        <v/>
      </c>
      <c r="S695" s="24" t="str">
        <f ca="1">IF(T695="X","",IF(V695=1,"",IF(J695&gt;TODAY(),1,"")))</f>
        <v/>
      </c>
      <c r="T695" s="105"/>
      <c r="U695" s="18" t="str">
        <f ca="1">IF(T695="X","",IF(J695="","",IF(V695=1,"",IF(TODAY()&gt;=J695,1,""))))</f>
        <v/>
      </c>
      <c r="V695" s="31" t="str">
        <f t="shared" si="51"/>
        <v/>
      </c>
      <c r="W695" s="34" t="str">
        <f>IF(P695="","",VLOOKUP(P695,Données!$A$2:$C$16,3,FALSE))</f>
        <v/>
      </c>
      <c r="X695" s="19" t="str">
        <f>IF(N695="","",IF(P695="","",IF(W695="","",W695*N695)))</f>
        <v/>
      </c>
      <c r="Y695" s="108"/>
      <c r="Z695" s="62" t="str">
        <f t="shared" si="52"/>
        <v/>
      </c>
      <c r="AA695" s="26" t="str">
        <f t="shared" si="53"/>
        <v/>
      </c>
      <c r="AB695" s="105"/>
      <c r="AC695" s="111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39"/>
      <c r="BJ695" s="39"/>
      <c r="BK695" s="39"/>
      <c r="BL695" s="39"/>
      <c r="BM695" s="39"/>
      <c r="BN695" s="39"/>
      <c r="BO695" s="39"/>
      <c r="BP695" s="39"/>
    </row>
    <row r="696" spans="1:68" x14ac:dyDescent="0.25">
      <c r="A696" s="28" t="str">
        <f t="shared" si="54"/>
        <v/>
      </c>
      <c r="B696" s="91"/>
      <c r="C696" s="92"/>
      <c r="D696" s="93"/>
      <c r="E696" s="92"/>
      <c r="F696" s="113"/>
      <c r="G696" s="121"/>
      <c r="H696" s="126"/>
      <c r="I696" s="129"/>
      <c r="J696" s="94"/>
      <c r="K696" s="95"/>
      <c r="L696" s="17" t="str">
        <f>IF(T696="X","",IF(J696="","",IF(V696=1,"",J696)))</f>
        <v/>
      </c>
      <c r="M696" s="17" t="str">
        <f>IF(T696="X","",IF(K696="","",IF(V696=1,"",K696)))</f>
        <v/>
      </c>
      <c r="N696" s="18" t="str">
        <f>IF(V696=1,"",IF(J696="","",IF(K696="","",K696-J696)))</f>
        <v/>
      </c>
      <c r="O696" s="31" t="str">
        <f t="shared" si="50"/>
        <v/>
      </c>
      <c r="P696" s="102"/>
      <c r="Q696" s="24" t="str">
        <f>IF(P696="","",IF(T696="X","",P696))</f>
        <v/>
      </c>
      <c r="R696" s="18" t="str">
        <f>IF(P696="","",VLOOKUP(P696,Données!$A$2:$B$16,2,FALSE))</f>
        <v/>
      </c>
      <c r="S696" s="24" t="str">
        <f ca="1">IF(T696="X","",IF(V696=1,"",IF(J696&gt;TODAY(),1,"")))</f>
        <v/>
      </c>
      <c r="T696" s="105"/>
      <c r="U696" s="18" t="str">
        <f ca="1">IF(T696="X","",IF(J696="","",IF(V696=1,"",IF(TODAY()&gt;=J696,1,""))))</f>
        <v/>
      </c>
      <c r="V696" s="31" t="str">
        <f t="shared" si="51"/>
        <v/>
      </c>
      <c r="W696" s="34" t="str">
        <f>IF(P696="","",VLOOKUP(P696,Données!$A$2:$C$16,3,FALSE))</f>
        <v/>
      </c>
      <c r="X696" s="19" t="str">
        <f>IF(N696="","",IF(P696="","",IF(W696="","",W696*N696)))</f>
        <v/>
      </c>
      <c r="Y696" s="108"/>
      <c r="Z696" s="62" t="str">
        <f t="shared" si="52"/>
        <v/>
      </c>
      <c r="AA696" s="26" t="str">
        <f t="shared" si="53"/>
        <v/>
      </c>
      <c r="AB696" s="105"/>
      <c r="AC696" s="111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39"/>
      <c r="BJ696" s="39"/>
      <c r="BK696" s="39"/>
      <c r="BL696" s="39"/>
      <c r="BM696" s="39"/>
      <c r="BN696" s="39"/>
      <c r="BO696" s="39"/>
      <c r="BP696" s="39"/>
    </row>
    <row r="697" spans="1:68" x14ac:dyDescent="0.25">
      <c r="A697" s="28" t="str">
        <f t="shared" si="54"/>
        <v/>
      </c>
      <c r="B697" s="91"/>
      <c r="C697" s="92"/>
      <c r="D697" s="93"/>
      <c r="E697" s="92"/>
      <c r="F697" s="113"/>
      <c r="G697" s="121"/>
      <c r="H697" s="126"/>
      <c r="I697" s="129"/>
      <c r="J697" s="94"/>
      <c r="K697" s="95"/>
      <c r="L697" s="17" t="str">
        <f>IF(T697="X","",IF(J697="","",IF(V697=1,"",J697)))</f>
        <v/>
      </c>
      <c r="M697" s="17" t="str">
        <f>IF(T697="X","",IF(K697="","",IF(V697=1,"",K697)))</f>
        <v/>
      </c>
      <c r="N697" s="18" t="str">
        <f>IF(V697=1,"",IF(J697="","",IF(K697="","",K697-J697)))</f>
        <v/>
      </c>
      <c r="O697" s="31" t="str">
        <f t="shared" si="50"/>
        <v/>
      </c>
      <c r="P697" s="102"/>
      <c r="Q697" s="24" t="str">
        <f>IF(P697="","",IF(T697="X","",P697))</f>
        <v/>
      </c>
      <c r="R697" s="18" t="str">
        <f>IF(P697="","",VLOOKUP(P697,Données!$A$2:$B$16,2,FALSE))</f>
        <v/>
      </c>
      <c r="S697" s="24" t="str">
        <f ca="1">IF(T697="X","",IF(V697=1,"",IF(J697&gt;TODAY(),1,"")))</f>
        <v/>
      </c>
      <c r="T697" s="105"/>
      <c r="U697" s="18" t="str">
        <f ca="1">IF(T697="X","",IF(J697="","",IF(V697=1,"",IF(TODAY()&gt;=J697,1,""))))</f>
        <v/>
      </c>
      <c r="V697" s="31" t="str">
        <f t="shared" si="51"/>
        <v/>
      </c>
      <c r="W697" s="34" t="str">
        <f>IF(P697="","",VLOOKUP(P697,Données!$A$2:$C$16,3,FALSE))</f>
        <v/>
      </c>
      <c r="X697" s="19" t="str">
        <f>IF(N697="","",IF(P697="","",IF(W697="","",W697*N697)))</f>
        <v/>
      </c>
      <c r="Y697" s="108"/>
      <c r="Z697" s="62" t="str">
        <f t="shared" si="52"/>
        <v/>
      </c>
      <c r="AA697" s="26" t="str">
        <f t="shared" si="53"/>
        <v/>
      </c>
      <c r="AB697" s="105"/>
      <c r="AC697" s="111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39"/>
      <c r="BJ697" s="39"/>
      <c r="BK697" s="39"/>
      <c r="BL697" s="39"/>
      <c r="BM697" s="39"/>
      <c r="BN697" s="39"/>
      <c r="BO697" s="39"/>
      <c r="BP697" s="39"/>
    </row>
    <row r="698" spans="1:68" x14ac:dyDescent="0.25">
      <c r="A698" s="28" t="str">
        <f t="shared" si="54"/>
        <v/>
      </c>
      <c r="B698" s="91"/>
      <c r="C698" s="92"/>
      <c r="D698" s="93"/>
      <c r="E698" s="92"/>
      <c r="F698" s="113"/>
      <c r="G698" s="121"/>
      <c r="H698" s="126"/>
      <c r="I698" s="129"/>
      <c r="J698" s="94"/>
      <c r="K698" s="95"/>
      <c r="L698" s="17" t="str">
        <f>IF(T698="X","",IF(J698="","",IF(V698=1,"",J698)))</f>
        <v/>
      </c>
      <c r="M698" s="17" t="str">
        <f>IF(T698="X","",IF(K698="","",IF(V698=1,"",K698)))</f>
        <v/>
      </c>
      <c r="N698" s="18" t="str">
        <f>IF(V698=1,"",IF(J698="","",IF(K698="","",K698-J698)))</f>
        <v/>
      </c>
      <c r="O698" s="31" t="str">
        <f t="shared" si="50"/>
        <v/>
      </c>
      <c r="P698" s="102"/>
      <c r="Q698" s="24" t="str">
        <f>IF(P698="","",IF(T698="X","",P698))</f>
        <v/>
      </c>
      <c r="R698" s="18" t="str">
        <f>IF(P698="","",VLOOKUP(P698,Données!$A$2:$B$16,2,FALSE))</f>
        <v/>
      </c>
      <c r="S698" s="24" t="str">
        <f ca="1">IF(T698="X","",IF(V698=1,"",IF(J698&gt;TODAY(),1,"")))</f>
        <v/>
      </c>
      <c r="T698" s="105"/>
      <c r="U698" s="18" t="str">
        <f ca="1">IF(T698="X","",IF(J698="","",IF(V698=1,"",IF(TODAY()&gt;=J698,1,""))))</f>
        <v/>
      </c>
      <c r="V698" s="31" t="str">
        <f t="shared" si="51"/>
        <v/>
      </c>
      <c r="W698" s="34" t="str">
        <f>IF(P698="","",VLOOKUP(P698,Données!$A$2:$C$16,3,FALSE))</f>
        <v/>
      </c>
      <c r="X698" s="19" t="str">
        <f>IF(N698="","",IF(P698="","",IF(W698="","",W698*N698)))</f>
        <v/>
      </c>
      <c r="Y698" s="108"/>
      <c r="Z698" s="62" t="str">
        <f t="shared" si="52"/>
        <v/>
      </c>
      <c r="AA698" s="26" t="str">
        <f t="shared" si="53"/>
        <v/>
      </c>
      <c r="AB698" s="105"/>
      <c r="AC698" s="111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39"/>
      <c r="BJ698" s="39"/>
      <c r="BK698" s="39"/>
      <c r="BL698" s="39"/>
      <c r="BM698" s="39"/>
      <c r="BN698" s="39"/>
      <c r="BO698" s="39"/>
      <c r="BP698" s="39"/>
    </row>
    <row r="699" spans="1:68" x14ac:dyDescent="0.25">
      <c r="A699" s="28" t="str">
        <f t="shared" si="54"/>
        <v/>
      </c>
      <c r="B699" s="91"/>
      <c r="C699" s="92"/>
      <c r="D699" s="93"/>
      <c r="E699" s="92"/>
      <c r="F699" s="113"/>
      <c r="G699" s="121"/>
      <c r="H699" s="126"/>
      <c r="I699" s="129"/>
      <c r="J699" s="94"/>
      <c r="K699" s="95"/>
      <c r="L699" s="17" t="str">
        <f>IF(T699="X","",IF(J699="","",IF(V699=1,"",J699)))</f>
        <v/>
      </c>
      <c r="M699" s="17" t="str">
        <f>IF(T699="X","",IF(K699="","",IF(V699=1,"",K699)))</f>
        <v/>
      </c>
      <c r="N699" s="18" t="str">
        <f>IF(V699=1,"",IF(J699="","",IF(K699="","",K699-J699)))</f>
        <v/>
      </c>
      <c r="O699" s="31" t="str">
        <f t="shared" si="50"/>
        <v/>
      </c>
      <c r="P699" s="102"/>
      <c r="Q699" s="24" t="str">
        <f>IF(P699="","",IF(T699="X","",P699))</f>
        <v/>
      </c>
      <c r="R699" s="18" t="str">
        <f>IF(P699="","",VLOOKUP(P699,Données!$A$2:$B$16,2,FALSE))</f>
        <v/>
      </c>
      <c r="S699" s="24" t="str">
        <f ca="1">IF(T699="X","",IF(V699=1,"",IF(J699&gt;TODAY(),1,"")))</f>
        <v/>
      </c>
      <c r="T699" s="105"/>
      <c r="U699" s="18" t="str">
        <f ca="1">IF(T699="X","",IF(J699="","",IF(V699=1,"",IF(TODAY()&gt;=J699,1,""))))</f>
        <v/>
      </c>
      <c r="V699" s="31" t="str">
        <f t="shared" si="51"/>
        <v/>
      </c>
      <c r="W699" s="34" t="str">
        <f>IF(P699="","",VLOOKUP(P699,Données!$A$2:$C$16,3,FALSE))</f>
        <v/>
      </c>
      <c r="X699" s="19" t="str">
        <f>IF(N699="","",IF(P699="","",IF(W699="","",W699*N699)))</f>
        <v/>
      </c>
      <c r="Y699" s="108"/>
      <c r="Z699" s="62" t="str">
        <f t="shared" si="52"/>
        <v/>
      </c>
      <c r="AA699" s="26" t="str">
        <f t="shared" si="53"/>
        <v/>
      </c>
      <c r="AB699" s="105"/>
      <c r="AC699" s="111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39"/>
      <c r="BJ699" s="39"/>
      <c r="BK699" s="39"/>
      <c r="BL699" s="39"/>
      <c r="BM699" s="39"/>
      <c r="BN699" s="39"/>
      <c r="BO699" s="39"/>
      <c r="BP699" s="39"/>
    </row>
    <row r="700" spans="1:68" x14ac:dyDescent="0.25">
      <c r="A700" s="28" t="str">
        <f t="shared" si="54"/>
        <v/>
      </c>
      <c r="B700" s="91"/>
      <c r="C700" s="92"/>
      <c r="D700" s="93"/>
      <c r="E700" s="92"/>
      <c r="F700" s="113"/>
      <c r="G700" s="121"/>
      <c r="H700" s="126"/>
      <c r="I700" s="129"/>
      <c r="J700" s="94"/>
      <c r="K700" s="95"/>
      <c r="L700" s="17" t="str">
        <f>IF(T700="X","",IF(J700="","",IF(V700=1,"",J700)))</f>
        <v/>
      </c>
      <c r="M700" s="17" t="str">
        <f>IF(T700="X","",IF(K700="","",IF(V700=1,"",K700)))</f>
        <v/>
      </c>
      <c r="N700" s="18" t="str">
        <f>IF(V700=1,"",IF(J700="","",IF(K700="","",K700-J700)))</f>
        <v/>
      </c>
      <c r="O700" s="31" t="str">
        <f t="shared" si="50"/>
        <v/>
      </c>
      <c r="P700" s="102"/>
      <c r="Q700" s="24" t="str">
        <f>IF(P700="","",IF(T700="X","",P700))</f>
        <v/>
      </c>
      <c r="R700" s="18" t="str">
        <f>IF(P700="","",VLOOKUP(P700,Données!$A$2:$B$16,2,FALSE))</f>
        <v/>
      </c>
      <c r="S700" s="24" t="str">
        <f ca="1">IF(T700="X","",IF(V700=1,"",IF(J700&gt;TODAY(),1,"")))</f>
        <v/>
      </c>
      <c r="T700" s="105"/>
      <c r="U700" s="18" t="str">
        <f ca="1">IF(T700="X","",IF(J700="","",IF(V700=1,"",IF(TODAY()&gt;=J700,1,""))))</f>
        <v/>
      </c>
      <c r="V700" s="31" t="str">
        <f t="shared" si="51"/>
        <v/>
      </c>
      <c r="W700" s="34" t="str">
        <f>IF(P700="","",VLOOKUP(P700,Données!$A$2:$C$16,3,FALSE))</f>
        <v/>
      </c>
      <c r="X700" s="19" t="str">
        <f>IF(N700="","",IF(P700="","",IF(W700="","",W700*N700)))</f>
        <v/>
      </c>
      <c r="Y700" s="108"/>
      <c r="Z700" s="62" t="str">
        <f t="shared" si="52"/>
        <v/>
      </c>
      <c r="AA700" s="26" t="str">
        <f t="shared" si="53"/>
        <v/>
      </c>
      <c r="AB700" s="105"/>
      <c r="AC700" s="111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39"/>
      <c r="BJ700" s="39"/>
      <c r="BK700" s="39"/>
      <c r="BL700" s="39"/>
      <c r="BM700" s="39"/>
      <c r="BN700" s="39"/>
      <c r="BO700" s="39"/>
      <c r="BP700" s="39"/>
    </row>
    <row r="701" spans="1:68" x14ac:dyDescent="0.25">
      <c r="A701" s="28" t="str">
        <f t="shared" si="54"/>
        <v/>
      </c>
      <c r="B701" s="91"/>
      <c r="C701" s="92"/>
      <c r="D701" s="93"/>
      <c r="E701" s="92"/>
      <c r="F701" s="113"/>
      <c r="G701" s="121"/>
      <c r="H701" s="126"/>
      <c r="I701" s="129"/>
      <c r="J701" s="94"/>
      <c r="K701" s="95"/>
      <c r="L701" s="17" t="str">
        <f>IF(T701="X","",IF(J701="","",IF(V701=1,"",J701)))</f>
        <v/>
      </c>
      <c r="M701" s="17" t="str">
        <f>IF(T701="X","",IF(K701="","",IF(V701=1,"",K701)))</f>
        <v/>
      </c>
      <c r="N701" s="18" t="str">
        <f>IF(V701=1,"",IF(J701="","",IF(K701="","",K701-J701)))</f>
        <v/>
      </c>
      <c r="O701" s="31" t="str">
        <f t="shared" si="50"/>
        <v/>
      </c>
      <c r="P701" s="102"/>
      <c r="Q701" s="24" t="str">
        <f>IF(P701="","",IF(T701="X","",P701))</f>
        <v/>
      </c>
      <c r="R701" s="18" t="str">
        <f>IF(P701="","",VLOOKUP(P701,Données!$A$2:$B$16,2,FALSE))</f>
        <v/>
      </c>
      <c r="S701" s="24" t="str">
        <f ca="1">IF(T701="X","",IF(V701=1,"",IF(J701&gt;TODAY(),1,"")))</f>
        <v/>
      </c>
      <c r="T701" s="105"/>
      <c r="U701" s="18" t="str">
        <f ca="1">IF(T701="X","",IF(J701="","",IF(V701=1,"",IF(TODAY()&gt;=J701,1,""))))</f>
        <v/>
      </c>
      <c r="V701" s="31" t="str">
        <f t="shared" si="51"/>
        <v/>
      </c>
      <c r="W701" s="34" t="str">
        <f>IF(P701="","",VLOOKUP(P701,Données!$A$2:$C$16,3,FALSE))</f>
        <v/>
      </c>
      <c r="X701" s="19" t="str">
        <f>IF(N701="","",IF(P701="","",IF(W701="","",W701*N701)))</f>
        <v/>
      </c>
      <c r="Y701" s="108"/>
      <c r="Z701" s="62" t="str">
        <f t="shared" si="52"/>
        <v/>
      </c>
      <c r="AA701" s="26" t="str">
        <f t="shared" si="53"/>
        <v/>
      </c>
      <c r="AB701" s="105"/>
      <c r="AC701" s="111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39"/>
      <c r="BJ701" s="39"/>
      <c r="BK701" s="39"/>
      <c r="BL701" s="39"/>
      <c r="BM701" s="39"/>
      <c r="BN701" s="39"/>
      <c r="BO701" s="39"/>
      <c r="BP701" s="39"/>
    </row>
    <row r="702" spans="1:68" x14ac:dyDescent="0.25">
      <c r="A702" s="28" t="str">
        <f t="shared" si="54"/>
        <v/>
      </c>
      <c r="B702" s="91"/>
      <c r="C702" s="92"/>
      <c r="D702" s="93"/>
      <c r="E702" s="92"/>
      <c r="F702" s="113"/>
      <c r="G702" s="121"/>
      <c r="H702" s="126"/>
      <c r="I702" s="129"/>
      <c r="J702" s="94"/>
      <c r="K702" s="95"/>
      <c r="L702" s="17" t="str">
        <f>IF(T702="X","",IF(J702="","",IF(V702=1,"",J702)))</f>
        <v/>
      </c>
      <c r="M702" s="17" t="str">
        <f>IF(T702="X","",IF(K702="","",IF(V702=1,"",K702)))</f>
        <v/>
      </c>
      <c r="N702" s="18" t="str">
        <f>IF(V702=1,"",IF(J702="","",IF(K702="","",K702-J702)))</f>
        <v/>
      </c>
      <c r="O702" s="31" t="str">
        <f t="shared" si="50"/>
        <v/>
      </c>
      <c r="P702" s="102"/>
      <c r="Q702" s="24" t="str">
        <f>IF(P702="","",IF(T702="X","",P702))</f>
        <v/>
      </c>
      <c r="R702" s="18" t="str">
        <f>IF(P702="","",VLOOKUP(P702,Données!$A$2:$B$16,2,FALSE))</f>
        <v/>
      </c>
      <c r="S702" s="24" t="str">
        <f ca="1">IF(T702="X","",IF(V702=1,"",IF(J702&gt;TODAY(),1,"")))</f>
        <v/>
      </c>
      <c r="T702" s="105"/>
      <c r="U702" s="18" t="str">
        <f ca="1">IF(T702="X","",IF(J702="","",IF(V702=1,"",IF(TODAY()&gt;=J702,1,""))))</f>
        <v/>
      </c>
      <c r="V702" s="31" t="str">
        <f t="shared" si="51"/>
        <v/>
      </c>
      <c r="W702" s="34" t="str">
        <f>IF(P702="","",VLOOKUP(P702,Données!$A$2:$C$16,3,FALSE))</f>
        <v/>
      </c>
      <c r="X702" s="19" t="str">
        <f>IF(N702="","",IF(P702="","",IF(W702="","",W702*N702)))</f>
        <v/>
      </c>
      <c r="Y702" s="108"/>
      <c r="Z702" s="62" t="str">
        <f t="shared" si="52"/>
        <v/>
      </c>
      <c r="AA702" s="26" t="str">
        <f t="shared" si="53"/>
        <v/>
      </c>
      <c r="AB702" s="105"/>
      <c r="AC702" s="111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39"/>
      <c r="BJ702" s="39"/>
      <c r="BK702" s="39"/>
      <c r="BL702" s="39"/>
      <c r="BM702" s="39"/>
      <c r="BN702" s="39"/>
      <c r="BO702" s="39"/>
      <c r="BP702" s="39"/>
    </row>
    <row r="703" spans="1:68" x14ac:dyDescent="0.25">
      <c r="A703" s="28" t="str">
        <f t="shared" si="54"/>
        <v/>
      </c>
      <c r="B703" s="91"/>
      <c r="C703" s="92"/>
      <c r="D703" s="93"/>
      <c r="E703" s="92"/>
      <c r="F703" s="113"/>
      <c r="G703" s="121"/>
      <c r="H703" s="126"/>
      <c r="I703" s="129"/>
      <c r="J703" s="94"/>
      <c r="K703" s="95"/>
      <c r="L703" s="17" t="str">
        <f>IF(T703="X","",IF(J703="","",IF(V703=1,"",J703)))</f>
        <v/>
      </c>
      <c r="M703" s="17" t="str">
        <f>IF(T703="X","",IF(K703="","",IF(V703=1,"",K703)))</f>
        <v/>
      </c>
      <c r="N703" s="18" t="str">
        <f>IF(V703=1,"",IF(J703="","",IF(K703="","",K703-J703)))</f>
        <v/>
      </c>
      <c r="O703" s="31" t="str">
        <f t="shared" si="50"/>
        <v/>
      </c>
      <c r="P703" s="102"/>
      <c r="Q703" s="24" t="str">
        <f>IF(P703="","",IF(T703="X","",P703))</f>
        <v/>
      </c>
      <c r="R703" s="18" t="str">
        <f>IF(P703="","",VLOOKUP(P703,Données!$A$2:$B$16,2,FALSE))</f>
        <v/>
      </c>
      <c r="S703" s="24" t="str">
        <f ca="1">IF(T703="X","",IF(V703=1,"",IF(J703&gt;TODAY(),1,"")))</f>
        <v/>
      </c>
      <c r="T703" s="105"/>
      <c r="U703" s="18" t="str">
        <f ca="1">IF(T703="X","",IF(J703="","",IF(V703=1,"",IF(TODAY()&gt;=J703,1,""))))</f>
        <v/>
      </c>
      <c r="V703" s="31" t="str">
        <f t="shared" si="51"/>
        <v/>
      </c>
      <c r="W703" s="34" t="str">
        <f>IF(P703="","",VLOOKUP(P703,Données!$A$2:$C$16,3,FALSE))</f>
        <v/>
      </c>
      <c r="X703" s="19" t="str">
        <f>IF(N703="","",IF(P703="","",IF(W703="","",W703*N703)))</f>
        <v/>
      </c>
      <c r="Y703" s="108"/>
      <c r="Z703" s="62" t="str">
        <f t="shared" si="52"/>
        <v/>
      </c>
      <c r="AA703" s="26" t="str">
        <f t="shared" si="53"/>
        <v/>
      </c>
      <c r="AB703" s="105"/>
      <c r="AC703" s="111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39"/>
      <c r="BJ703" s="39"/>
      <c r="BK703" s="39"/>
      <c r="BL703" s="39"/>
      <c r="BM703" s="39"/>
      <c r="BN703" s="39"/>
      <c r="BO703" s="39"/>
      <c r="BP703" s="39"/>
    </row>
    <row r="704" spans="1:68" x14ac:dyDescent="0.25">
      <c r="A704" s="28" t="str">
        <f t="shared" si="54"/>
        <v/>
      </c>
      <c r="B704" s="91"/>
      <c r="C704" s="92"/>
      <c r="D704" s="93"/>
      <c r="E704" s="92"/>
      <c r="F704" s="113"/>
      <c r="G704" s="121"/>
      <c r="H704" s="126"/>
      <c r="I704" s="129"/>
      <c r="J704" s="94"/>
      <c r="K704" s="95"/>
      <c r="L704" s="17" t="str">
        <f>IF(T704="X","",IF(J704="","",IF(V704=1,"",J704)))</f>
        <v/>
      </c>
      <c r="M704" s="17" t="str">
        <f>IF(T704="X","",IF(K704="","",IF(V704=1,"",K704)))</f>
        <v/>
      </c>
      <c r="N704" s="18" t="str">
        <f>IF(V704=1,"",IF(J704="","",IF(K704="","",K704-J704)))</f>
        <v/>
      </c>
      <c r="O704" s="31" t="str">
        <f t="shared" si="50"/>
        <v/>
      </c>
      <c r="P704" s="102"/>
      <c r="Q704" s="24" t="str">
        <f>IF(P704="","",IF(T704="X","",P704))</f>
        <v/>
      </c>
      <c r="R704" s="18" t="str">
        <f>IF(P704="","",VLOOKUP(P704,Données!$A$2:$B$16,2,FALSE))</f>
        <v/>
      </c>
      <c r="S704" s="24" t="str">
        <f ca="1">IF(T704="X","",IF(V704=1,"",IF(J704&gt;TODAY(),1,"")))</f>
        <v/>
      </c>
      <c r="T704" s="105"/>
      <c r="U704" s="18" t="str">
        <f ca="1">IF(T704="X","",IF(J704="","",IF(V704=1,"",IF(TODAY()&gt;=J704,1,""))))</f>
        <v/>
      </c>
      <c r="V704" s="31" t="str">
        <f t="shared" si="51"/>
        <v/>
      </c>
      <c r="W704" s="34" t="str">
        <f>IF(P704="","",VLOOKUP(P704,Données!$A$2:$C$16,3,FALSE))</f>
        <v/>
      </c>
      <c r="X704" s="19" t="str">
        <f>IF(N704="","",IF(P704="","",IF(W704="","",W704*N704)))</f>
        <v/>
      </c>
      <c r="Y704" s="108"/>
      <c r="Z704" s="62" t="str">
        <f t="shared" si="52"/>
        <v/>
      </c>
      <c r="AA704" s="26" t="str">
        <f t="shared" si="53"/>
        <v/>
      </c>
      <c r="AB704" s="105"/>
      <c r="AC704" s="111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39"/>
      <c r="BJ704" s="39"/>
      <c r="BK704" s="39"/>
      <c r="BL704" s="39"/>
      <c r="BM704" s="39"/>
      <c r="BN704" s="39"/>
      <c r="BO704" s="39"/>
      <c r="BP704" s="39"/>
    </row>
    <row r="705" spans="1:68" x14ac:dyDescent="0.25">
      <c r="A705" s="28" t="str">
        <f t="shared" si="54"/>
        <v/>
      </c>
      <c r="B705" s="91"/>
      <c r="C705" s="92"/>
      <c r="D705" s="93"/>
      <c r="E705" s="92"/>
      <c r="F705" s="113"/>
      <c r="G705" s="121"/>
      <c r="H705" s="126"/>
      <c r="I705" s="129"/>
      <c r="J705" s="94"/>
      <c r="K705" s="95"/>
      <c r="L705" s="17" t="str">
        <f>IF(T705="X","",IF(J705="","",IF(V705=1,"",J705)))</f>
        <v/>
      </c>
      <c r="M705" s="17" t="str">
        <f>IF(T705="X","",IF(K705="","",IF(V705=1,"",K705)))</f>
        <v/>
      </c>
      <c r="N705" s="18" t="str">
        <f>IF(V705=1,"",IF(J705="","",IF(K705="","",K705-J705)))</f>
        <v/>
      </c>
      <c r="O705" s="31" t="str">
        <f t="shared" si="50"/>
        <v/>
      </c>
      <c r="P705" s="102"/>
      <c r="Q705" s="24" t="str">
        <f>IF(P705="","",IF(T705="X","",P705))</f>
        <v/>
      </c>
      <c r="R705" s="18" t="str">
        <f>IF(P705="","",VLOOKUP(P705,Données!$A$2:$B$16,2,FALSE))</f>
        <v/>
      </c>
      <c r="S705" s="24" t="str">
        <f ca="1">IF(T705="X","",IF(V705=1,"",IF(J705&gt;TODAY(),1,"")))</f>
        <v/>
      </c>
      <c r="T705" s="105"/>
      <c r="U705" s="18" t="str">
        <f ca="1">IF(T705="X","",IF(J705="","",IF(V705=1,"",IF(TODAY()&gt;=J705,1,""))))</f>
        <v/>
      </c>
      <c r="V705" s="31" t="str">
        <f t="shared" si="51"/>
        <v/>
      </c>
      <c r="W705" s="34" t="str">
        <f>IF(P705="","",VLOOKUP(P705,Données!$A$2:$C$16,3,FALSE))</f>
        <v/>
      </c>
      <c r="X705" s="19" t="str">
        <f>IF(N705="","",IF(P705="","",IF(W705="","",W705*N705)))</f>
        <v/>
      </c>
      <c r="Y705" s="108"/>
      <c r="Z705" s="62" t="str">
        <f t="shared" si="52"/>
        <v/>
      </c>
      <c r="AA705" s="26" t="str">
        <f t="shared" si="53"/>
        <v/>
      </c>
      <c r="AB705" s="105"/>
      <c r="AC705" s="111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39"/>
      <c r="BJ705" s="39"/>
      <c r="BK705" s="39"/>
      <c r="BL705" s="39"/>
      <c r="BM705" s="39"/>
      <c r="BN705" s="39"/>
      <c r="BO705" s="39"/>
      <c r="BP705" s="39"/>
    </row>
    <row r="706" spans="1:68" x14ac:dyDescent="0.25">
      <c r="A706" s="28" t="str">
        <f t="shared" si="54"/>
        <v/>
      </c>
      <c r="B706" s="91"/>
      <c r="C706" s="92"/>
      <c r="D706" s="93"/>
      <c r="E706" s="92"/>
      <c r="F706" s="113"/>
      <c r="G706" s="121"/>
      <c r="H706" s="126"/>
      <c r="I706" s="129"/>
      <c r="J706" s="94"/>
      <c r="K706" s="95"/>
      <c r="L706" s="17" t="str">
        <f>IF(T706="X","",IF(J706="","",IF(V706=1,"",J706)))</f>
        <v/>
      </c>
      <c r="M706" s="17" t="str">
        <f>IF(T706="X","",IF(K706="","",IF(V706=1,"",K706)))</f>
        <v/>
      </c>
      <c r="N706" s="18" t="str">
        <f>IF(V706=1,"",IF(J706="","",IF(K706="","",K706-J706)))</f>
        <v/>
      </c>
      <c r="O706" s="31" t="str">
        <f t="shared" si="50"/>
        <v/>
      </c>
      <c r="P706" s="102"/>
      <c r="Q706" s="24" t="str">
        <f>IF(P706="","",IF(T706="X","",P706))</f>
        <v/>
      </c>
      <c r="R706" s="18" t="str">
        <f>IF(P706="","",VLOOKUP(P706,Données!$A$2:$B$16,2,FALSE))</f>
        <v/>
      </c>
      <c r="S706" s="24" t="str">
        <f ca="1">IF(T706="X","",IF(V706=1,"",IF(J706&gt;TODAY(),1,"")))</f>
        <v/>
      </c>
      <c r="T706" s="105"/>
      <c r="U706" s="18" t="str">
        <f ca="1">IF(T706="X","",IF(J706="","",IF(V706=1,"",IF(TODAY()&gt;=J706,1,""))))</f>
        <v/>
      </c>
      <c r="V706" s="31" t="str">
        <f t="shared" si="51"/>
        <v/>
      </c>
      <c r="W706" s="34" t="str">
        <f>IF(P706="","",VLOOKUP(P706,Données!$A$2:$C$16,3,FALSE))</f>
        <v/>
      </c>
      <c r="X706" s="19" t="str">
        <f>IF(N706="","",IF(P706="","",IF(W706="","",W706*N706)))</f>
        <v/>
      </c>
      <c r="Y706" s="108"/>
      <c r="Z706" s="62" t="str">
        <f t="shared" si="52"/>
        <v/>
      </c>
      <c r="AA706" s="26" t="str">
        <f t="shared" si="53"/>
        <v/>
      </c>
      <c r="AB706" s="105"/>
      <c r="AC706" s="111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39"/>
      <c r="BJ706" s="39"/>
      <c r="BK706" s="39"/>
      <c r="BL706" s="39"/>
      <c r="BM706" s="39"/>
      <c r="BN706" s="39"/>
      <c r="BO706" s="39"/>
      <c r="BP706" s="39"/>
    </row>
    <row r="707" spans="1:68" x14ac:dyDescent="0.25">
      <c r="A707" s="28" t="str">
        <f t="shared" si="54"/>
        <v/>
      </c>
      <c r="B707" s="91"/>
      <c r="C707" s="92"/>
      <c r="D707" s="93"/>
      <c r="E707" s="92"/>
      <c r="F707" s="113"/>
      <c r="G707" s="121"/>
      <c r="H707" s="126"/>
      <c r="I707" s="129"/>
      <c r="J707" s="94"/>
      <c r="K707" s="95"/>
      <c r="L707" s="17" t="str">
        <f>IF(T707="X","",IF(J707="","",IF(V707=1,"",J707)))</f>
        <v/>
      </c>
      <c r="M707" s="17" t="str">
        <f>IF(T707="X","",IF(K707="","",IF(V707=1,"",K707)))</f>
        <v/>
      </c>
      <c r="N707" s="18" t="str">
        <f>IF(V707=1,"",IF(J707="","",IF(K707="","",K707-J707)))</f>
        <v/>
      </c>
      <c r="O707" s="31" t="str">
        <f t="shared" si="50"/>
        <v/>
      </c>
      <c r="P707" s="102"/>
      <c r="Q707" s="24" t="str">
        <f>IF(P707="","",IF(T707="X","",P707))</f>
        <v/>
      </c>
      <c r="R707" s="18" t="str">
        <f>IF(P707="","",VLOOKUP(P707,Données!$A$2:$B$16,2,FALSE))</f>
        <v/>
      </c>
      <c r="S707" s="24" t="str">
        <f ca="1">IF(T707="X","",IF(V707=1,"",IF(J707&gt;TODAY(),1,"")))</f>
        <v/>
      </c>
      <c r="T707" s="105"/>
      <c r="U707" s="18" t="str">
        <f ca="1">IF(T707="X","",IF(J707="","",IF(V707=1,"",IF(TODAY()&gt;=J707,1,""))))</f>
        <v/>
      </c>
      <c r="V707" s="31" t="str">
        <f t="shared" si="51"/>
        <v/>
      </c>
      <c r="W707" s="34" t="str">
        <f>IF(P707="","",VLOOKUP(P707,Données!$A$2:$C$16,3,FALSE))</f>
        <v/>
      </c>
      <c r="X707" s="19" t="str">
        <f>IF(N707="","",IF(P707="","",IF(W707="","",W707*N707)))</f>
        <v/>
      </c>
      <c r="Y707" s="108"/>
      <c r="Z707" s="62" t="str">
        <f t="shared" si="52"/>
        <v/>
      </c>
      <c r="AA707" s="26" t="str">
        <f t="shared" si="53"/>
        <v/>
      </c>
      <c r="AB707" s="105"/>
      <c r="AC707" s="111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39"/>
      <c r="BJ707" s="39"/>
      <c r="BK707" s="39"/>
      <c r="BL707" s="39"/>
      <c r="BM707" s="39"/>
      <c r="BN707" s="39"/>
      <c r="BO707" s="39"/>
      <c r="BP707" s="39"/>
    </row>
    <row r="708" spans="1:68" x14ac:dyDescent="0.25">
      <c r="A708" s="28" t="str">
        <f t="shared" si="54"/>
        <v/>
      </c>
      <c r="B708" s="91"/>
      <c r="C708" s="92"/>
      <c r="D708" s="93"/>
      <c r="E708" s="92"/>
      <c r="F708" s="113"/>
      <c r="G708" s="121"/>
      <c r="H708" s="126"/>
      <c r="I708" s="129"/>
      <c r="J708" s="94"/>
      <c r="K708" s="95"/>
      <c r="L708" s="17" t="str">
        <f>IF(T708="X","",IF(J708="","",IF(V708=1,"",J708)))</f>
        <v/>
      </c>
      <c r="M708" s="17" t="str">
        <f>IF(T708="X","",IF(K708="","",IF(V708=1,"",K708)))</f>
        <v/>
      </c>
      <c r="N708" s="18" t="str">
        <f>IF(V708=1,"",IF(J708="","",IF(K708="","",K708-J708)))</f>
        <v/>
      </c>
      <c r="O708" s="31" t="str">
        <f t="shared" ref="O708:O771" si="55">IF(J708="","",IF(K708="","",K708-J708))</f>
        <v/>
      </c>
      <c r="P708" s="102"/>
      <c r="Q708" s="24" t="str">
        <f>IF(P708="","",IF(T708="X","",P708))</f>
        <v/>
      </c>
      <c r="R708" s="18" t="str">
        <f>IF(P708="","",VLOOKUP(P708,Données!$A$2:$B$16,2,FALSE))</f>
        <v/>
      </c>
      <c r="S708" s="24" t="str">
        <f ca="1">IF(T708="X","",IF(V708=1,"",IF(J708&gt;TODAY(),1,"")))</f>
        <v/>
      </c>
      <c r="T708" s="105"/>
      <c r="U708" s="18" t="str">
        <f ca="1">IF(T708="X","",IF(J708="","",IF(V708=1,"",IF(TODAY()&gt;=J708,1,""))))</f>
        <v/>
      </c>
      <c r="V708" s="31" t="str">
        <f t="shared" ref="V708:V771" si="56">IF(T708="X","",IF(AC708="","",IF(AC708&gt;0,1)))</f>
        <v/>
      </c>
      <c r="W708" s="34" t="str">
        <f>IF(P708="","",VLOOKUP(P708,Données!$A$2:$C$16,3,FALSE))</f>
        <v/>
      </c>
      <c r="X708" s="19" t="str">
        <f>IF(N708="","",IF(P708="","",IF(W708="","",W708*N708)))</f>
        <v/>
      </c>
      <c r="Y708" s="108"/>
      <c r="Z708" s="62" t="str">
        <f t="shared" ref="Z708:Z771" si="57">IF(X708="","",X708-Y708)</f>
        <v/>
      </c>
      <c r="AA708" s="26" t="str">
        <f t="shared" ref="AA708:AA771" si="58">IF(AB708="","","P")</f>
        <v/>
      </c>
      <c r="AB708" s="105"/>
      <c r="AC708" s="111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39"/>
      <c r="BJ708" s="39"/>
      <c r="BK708" s="39"/>
      <c r="BL708" s="39"/>
      <c r="BM708" s="39"/>
      <c r="BN708" s="39"/>
      <c r="BO708" s="39"/>
      <c r="BP708" s="39"/>
    </row>
    <row r="709" spans="1:68" x14ac:dyDescent="0.25">
      <c r="A709" s="28" t="str">
        <f t="shared" ref="A709:A772" si="59">IF(B709="","",A708+1)</f>
        <v/>
      </c>
      <c r="B709" s="91"/>
      <c r="C709" s="92"/>
      <c r="D709" s="93"/>
      <c r="E709" s="92"/>
      <c r="F709" s="113"/>
      <c r="G709" s="121"/>
      <c r="H709" s="126"/>
      <c r="I709" s="129"/>
      <c r="J709" s="94"/>
      <c r="K709" s="95"/>
      <c r="L709" s="17" t="str">
        <f>IF(T709="X","",IF(J709="","",IF(V709=1,"",J709)))</f>
        <v/>
      </c>
      <c r="M709" s="17" t="str">
        <f>IF(T709="X","",IF(K709="","",IF(V709=1,"",K709)))</f>
        <v/>
      </c>
      <c r="N709" s="18" t="str">
        <f>IF(V709=1,"",IF(J709="","",IF(K709="","",K709-J709)))</f>
        <v/>
      </c>
      <c r="O709" s="31" t="str">
        <f t="shared" si="55"/>
        <v/>
      </c>
      <c r="P709" s="102"/>
      <c r="Q709" s="24" t="str">
        <f>IF(P709="","",IF(T709="X","",P709))</f>
        <v/>
      </c>
      <c r="R709" s="18" t="str">
        <f>IF(P709="","",VLOOKUP(P709,Données!$A$2:$B$16,2,FALSE))</f>
        <v/>
      </c>
      <c r="S709" s="24" t="str">
        <f ca="1">IF(T709="X","",IF(V709=1,"",IF(J709&gt;TODAY(),1,"")))</f>
        <v/>
      </c>
      <c r="T709" s="105"/>
      <c r="U709" s="18" t="str">
        <f ca="1">IF(T709="X","",IF(J709="","",IF(V709=1,"",IF(TODAY()&gt;=J709,1,""))))</f>
        <v/>
      </c>
      <c r="V709" s="31" t="str">
        <f t="shared" si="56"/>
        <v/>
      </c>
      <c r="W709" s="34" t="str">
        <f>IF(P709="","",VLOOKUP(P709,Données!$A$2:$C$16,3,FALSE))</f>
        <v/>
      </c>
      <c r="X709" s="19" t="str">
        <f>IF(N709="","",IF(P709="","",IF(W709="","",W709*N709)))</f>
        <v/>
      </c>
      <c r="Y709" s="108"/>
      <c r="Z709" s="62" t="str">
        <f t="shared" si="57"/>
        <v/>
      </c>
      <c r="AA709" s="26" t="str">
        <f t="shared" si="58"/>
        <v/>
      </c>
      <c r="AB709" s="105"/>
      <c r="AC709" s="111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39"/>
      <c r="BJ709" s="39"/>
      <c r="BK709" s="39"/>
      <c r="BL709" s="39"/>
      <c r="BM709" s="39"/>
      <c r="BN709" s="39"/>
      <c r="BO709" s="39"/>
      <c r="BP709" s="39"/>
    </row>
    <row r="710" spans="1:68" x14ac:dyDescent="0.25">
      <c r="A710" s="28" t="str">
        <f t="shared" si="59"/>
        <v/>
      </c>
      <c r="B710" s="91"/>
      <c r="C710" s="92"/>
      <c r="D710" s="93"/>
      <c r="E710" s="92"/>
      <c r="F710" s="113"/>
      <c r="G710" s="121"/>
      <c r="H710" s="126"/>
      <c r="I710" s="129"/>
      <c r="J710" s="94"/>
      <c r="K710" s="95"/>
      <c r="L710" s="17" t="str">
        <f>IF(T710="X","",IF(J710="","",IF(V710=1,"",J710)))</f>
        <v/>
      </c>
      <c r="M710" s="17" t="str">
        <f>IF(T710="X","",IF(K710="","",IF(V710=1,"",K710)))</f>
        <v/>
      </c>
      <c r="N710" s="18" t="str">
        <f>IF(V710=1,"",IF(J710="","",IF(K710="","",K710-J710)))</f>
        <v/>
      </c>
      <c r="O710" s="31" t="str">
        <f t="shared" si="55"/>
        <v/>
      </c>
      <c r="P710" s="102"/>
      <c r="Q710" s="24" t="str">
        <f>IF(P710="","",IF(T710="X","",P710))</f>
        <v/>
      </c>
      <c r="R710" s="18" t="str">
        <f>IF(P710="","",VLOOKUP(P710,Données!$A$2:$B$16,2,FALSE))</f>
        <v/>
      </c>
      <c r="S710" s="24" t="str">
        <f ca="1">IF(T710="X","",IF(V710=1,"",IF(J710&gt;TODAY(),1,"")))</f>
        <v/>
      </c>
      <c r="T710" s="105"/>
      <c r="U710" s="18" t="str">
        <f ca="1">IF(T710="X","",IF(J710="","",IF(V710=1,"",IF(TODAY()&gt;=J710,1,""))))</f>
        <v/>
      </c>
      <c r="V710" s="31" t="str">
        <f t="shared" si="56"/>
        <v/>
      </c>
      <c r="W710" s="34" t="str">
        <f>IF(P710="","",VLOOKUP(P710,Données!$A$2:$C$16,3,FALSE))</f>
        <v/>
      </c>
      <c r="X710" s="19" t="str">
        <f>IF(N710="","",IF(P710="","",IF(W710="","",W710*N710)))</f>
        <v/>
      </c>
      <c r="Y710" s="108"/>
      <c r="Z710" s="62" t="str">
        <f t="shared" si="57"/>
        <v/>
      </c>
      <c r="AA710" s="26" t="str">
        <f t="shared" si="58"/>
        <v/>
      </c>
      <c r="AB710" s="105"/>
      <c r="AC710" s="111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39"/>
      <c r="BJ710" s="39"/>
      <c r="BK710" s="39"/>
      <c r="BL710" s="39"/>
      <c r="BM710" s="39"/>
      <c r="BN710" s="39"/>
      <c r="BO710" s="39"/>
      <c r="BP710" s="39"/>
    </row>
    <row r="711" spans="1:68" x14ac:dyDescent="0.25">
      <c r="A711" s="28" t="str">
        <f t="shared" si="59"/>
        <v/>
      </c>
      <c r="B711" s="91"/>
      <c r="C711" s="92"/>
      <c r="D711" s="93"/>
      <c r="E711" s="92"/>
      <c r="F711" s="113"/>
      <c r="G711" s="121"/>
      <c r="H711" s="126"/>
      <c r="I711" s="129"/>
      <c r="J711" s="94"/>
      <c r="K711" s="95"/>
      <c r="L711" s="17" t="str">
        <f>IF(T711="X","",IF(J711="","",IF(V711=1,"",J711)))</f>
        <v/>
      </c>
      <c r="M711" s="17" t="str">
        <f>IF(T711="X","",IF(K711="","",IF(V711=1,"",K711)))</f>
        <v/>
      </c>
      <c r="N711" s="18" t="str">
        <f>IF(V711=1,"",IF(J711="","",IF(K711="","",K711-J711)))</f>
        <v/>
      </c>
      <c r="O711" s="31" t="str">
        <f t="shared" si="55"/>
        <v/>
      </c>
      <c r="P711" s="102"/>
      <c r="Q711" s="24" t="str">
        <f>IF(P711="","",IF(T711="X","",P711))</f>
        <v/>
      </c>
      <c r="R711" s="18" t="str">
        <f>IF(P711="","",VLOOKUP(P711,Données!$A$2:$B$16,2,FALSE))</f>
        <v/>
      </c>
      <c r="S711" s="24" t="str">
        <f ca="1">IF(T711="X","",IF(V711=1,"",IF(J711&gt;TODAY(),1,"")))</f>
        <v/>
      </c>
      <c r="T711" s="105"/>
      <c r="U711" s="18" t="str">
        <f ca="1">IF(T711="X","",IF(J711="","",IF(V711=1,"",IF(TODAY()&gt;=J711,1,""))))</f>
        <v/>
      </c>
      <c r="V711" s="31" t="str">
        <f t="shared" si="56"/>
        <v/>
      </c>
      <c r="W711" s="34" t="str">
        <f>IF(P711="","",VLOOKUP(P711,Données!$A$2:$C$16,3,FALSE))</f>
        <v/>
      </c>
      <c r="X711" s="19" t="str">
        <f>IF(N711="","",IF(P711="","",IF(W711="","",W711*N711)))</f>
        <v/>
      </c>
      <c r="Y711" s="108"/>
      <c r="Z711" s="62" t="str">
        <f t="shared" si="57"/>
        <v/>
      </c>
      <c r="AA711" s="26" t="str">
        <f t="shared" si="58"/>
        <v/>
      </c>
      <c r="AB711" s="105"/>
      <c r="AC711" s="111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39"/>
      <c r="BJ711" s="39"/>
      <c r="BK711" s="39"/>
      <c r="BL711" s="39"/>
      <c r="BM711" s="39"/>
      <c r="BN711" s="39"/>
      <c r="BO711" s="39"/>
      <c r="BP711" s="39"/>
    </row>
    <row r="712" spans="1:68" x14ac:dyDescent="0.25">
      <c r="A712" s="28" t="str">
        <f t="shared" si="59"/>
        <v/>
      </c>
      <c r="B712" s="91"/>
      <c r="C712" s="92"/>
      <c r="D712" s="93"/>
      <c r="E712" s="92"/>
      <c r="F712" s="113"/>
      <c r="G712" s="121"/>
      <c r="H712" s="126"/>
      <c r="I712" s="129"/>
      <c r="J712" s="94"/>
      <c r="K712" s="95"/>
      <c r="L712" s="17" t="str">
        <f>IF(T712="X","",IF(J712="","",IF(V712=1,"",J712)))</f>
        <v/>
      </c>
      <c r="M712" s="17" t="str">
        <f>IF(T712="X","",IF(K712="","",IF(V712=1,"",K712)))</f>
        <v/>
      </c>
      <c r="N712" s="18" t="str">
        <f>IF(V712=1,"",IF(J712="","",IF(K712="","",K712-J712)))</f>
        <v/>
      </c>
      <c r="O712" s="31" t="str">
        <f t="shared" si="55"/>
        <v/>
      </c>
      <c r="P712" s="102"/>
      <c r="Q712" s="24" t="str">
        <f>IF(P712="","",IF(T712="X","",P712))</f>
        <v/>
      </c>
      <c r="R712" s="18" t="str">
        <f>IF(P712="","",VLOOKUP(P712,Données!$A$2:$B$16,2,FALSE))</f>
        <v/>
      </c>
      <c r="S712" s="24" t="str">
        <f ca="1">IF(T712="X","",IF(V712=1,"",IF(J712&gt;TODAY(),1,"")))</f>
        <v/>
      </c>
      <c r="T712" s="105"/>
      <c r="U712" s="18" t="str">
        <f ca="1">IF(T712="X","",IF(J712="","",IF(V712=1,"",IF(TODAY()&gt;=J712,1,""))))</f>
        <v/>
      </c>
      <c r="V712" s="31" t="str">
        <f t="shared" si="56"/>
        <v/>
      </c>
      <c r="W712" s="34" t="str">
        <f>IF(P712="","",VLOOKUP(P712,Données!$A$2:$C$16,3,FALSE))</f>
        <v/>
      </c>
      <c r="X712" s="19" t="str">
        <f>IF(N712="","",IF(P712="","",IF(W712="","",W712*N712)))</f>
        <v/>
      </c>
      <c r="Y712" s="108"/>
      <c r="Z712" s="62" t="str">
        <f t="shared" si="57"/>
        <v/>
      </c>
      <c r="AA712" s="26" t="str">
        <f t="shared" si="58"/>
        <v/>
      </c>
      <c r="AB712" s="105"/>
      <c r="AC712" s="111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39"/>
      <c r="BJ712" s="39"/>
      <c r="BK712" s="39"/>
      <c r="BL712" s="39"/>
      <c r="BM712" s="39"/>
      <c r="BN712" s="39"/>
      <c r="BO712" s="39"/>
      <c r="BP712" s="39"/>
    </row>
    <row r="713" spans="1:68" x14ac:dyDescent="0.25">
      <c r="A713" s="28" t="str">
        <f t="shared" si="59"/>
        <v/>
      </c>
      <c r="B713" s="91"/>
      <c r="C713" s="92"/>
      <c r="D713" s="93"/>
      <c r="E713" s="92"/>
      <c r="F713" s="113"/>
      <c r="G713" s="121"/>
      <c r="H713" s="126"/>
      <c r="I713" s="129"/>
      <c r="J713" s="94"/>
      <c r="K713" s="95"/>
      <c r="L713" s="17" t="str">
        <f>IF(T713="X","",IF(J713="","",IF(V713=1,"",J713)))</f>
        <v/>
      </c>
      <c r="M713" s="17" t="str">
        <f>IF(T713="X","",IF(K713="","",IF(V713=1,"",K713)))</f>
        <v/>
      </c>
      <c r="N713" s="18" t="str">
        <f>IF(V713=1,"",IF(J713="","",IF(K713="","",K713-J713)))</f>
        <v/>
      </c>
      <c r="O713" s="31" t="str">
        <f t="shared" si="55"/>
        <v/>
      </c>
      <c r="P713" s="102"/>
      <c r="Q713" s="24" t="str">
        <f>IF(P713="","",IF(T713="X","",P713))</f>
        <v/>
      </c>
      <c r="R713" s="18" t="str">
        <f>IF(P713="","",VLOOKUP(P713,Données!$A$2:$B$16,2,FALSE))</f>
        <v/>
      </c>
      <c r="S713" s="24" t="str">
        <f ca="1">IF(T713="X","",IF(V713=1,"",IF(J713&gt;TODAY(),1,"")))</f>
        <v/>
      </c>
      <c r="T713" s="105"/>
      <c r="U713" s="18" t="str">
        <f ca="1">IF(T713="X","",IF(J713="","",IF(V713=1,"",IF(TODAY()&gt;=J713,1,""))))</f>
        <v/>
      </c>
      <c r="V713" s="31" t="str">
        <f t="shared" si="56"/>
        <v/>
      </c>
      <c r="W713" s="34" t="str">
        <f>IF(P713="","",VLOOKUP(P713,Données!$A$2:$C$16,3,FALSE))</f>
        <v/>
      </c>
      <c r="X713" s="19" t="str">
        <f>IF(N713="","",IF(P713="","",IF(W713="","",W713*N713)))</f>
        <v/>
      </c>
      <c r="Y713" s="108"/>
      <c r="Z713" s="62" t="str">
        <f t="shared" si="57"/>
        <v/>
      </c>
      <c r="AA713" s="26" t="str">
        <f t="shared" si="58"/>
        <v/>
      </c>
      <c r="AB713" s="105"/>
      <c r="AC713" s="111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39"/>
      <c r="BJ713" s="39"/>
      <c r="BK713" s="39"/>
      <c r="BL713" s="39"/>
      <c r="BM713" s="39"/>
      <c r="BN713" s="39"/>
      <c r="BO713" s="39"/>
      <c r="BP713" s="39"/>
    </row>
    <row r="714" spans="1:68" x14ac:dyDescent="0.25">
      <c r="A714" s="28" t="str">
        <f t="shared" si="59"/>
        <v/>
      </c>
      <c r="B714" s="91"/>
      <c r="C714" s="92"/>
      <c r="D714" s="93"/>
      <c r="E714" s="92"/>
      <c r="F714" s="113"/>
      <c r="G714" s="121"/>
      <c r="H714" s="126"/>
      <c r="I714" s="129"/>
      <c r="J714" s="94"/>
      <c r="K714" s="95"/>
      <c r="L714" s="17" t="str">
        <f>IF(T714="X","",IF(J714="","",IF(V714=1,"",J714)))</f>
        <v/>
      </c>
      <c r="M714" s="17" t="str">
        <f>IF(T714="X","",IF(K714="","",IF(V714=1,"",K714)))</f>
        <v/>
      </c>
      <c r="N714" s="18" t="str">
        <f>IF(V714=1,"",IF(J714="","",IF(K714="","",K714-J714)))</f>
        <v/>
      </c>
      <c r="O714" s="31" t="str">
        <f t="shared" si="55"/>
        <v/>
      </c>
      <c r="P714" s="102"/>
      <c r="Q714" s="24" t="str">
        <f>IF(P714="","",IF(T714="X","",P714))</f>
        <v/>
      </c>
      <c r="R714" s="18" t="str">
        <f>IF(P714="","",VLOOKUP(P714,Données!$A$2:$B$16,2,FALSE))</f>
        <v/>
      </c>
      <c r="S714" s="24" t="str">
        <f ca="1">IF(T714="X","",IF(V714=1,"",IF(J714&gt;TODAY(),1,"")))</f>
        <v/>
      </c>
      <c r="T714" s="105"/>
      <c r="U714" s="18" t="str">
        <f ca="1">IF(T714="X","",IF(J714="","",IF(V714=1,"",IF(TODAY()&gt;=J714,1,""))))</f>
        <v/>
      </c>
      <c r="V714" s="31" t="str">
        <f t="shared" si="56"/>
        <v/>
      </c>
      <c r="W714" s="34" t="str">
        <f>IF(P714="","",VLOOKUP(P714,Données!$A$2:$C$16,3,FALSE))</f>
        <v/>
      </c>
      <c r="X714" s="19" t="str">
        <f>IF(N714="","",IF(P714="","",IF(W714="","",W714*N714)))</f>
        <v/>
      </c>
      <c r="Y714" s="108"/>
      <c r="Z714" s="62" t="str">
        <f t="shared" si="57"/>
        <v/>
      </c>
      <c r="AA714" s="26" t="str">
        <f t="shared" si="58"/>
        <v/>
      </c>
      <c r="AB714" s="105"/>
      <c r="AC714" s="111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39"/>
      <c r="BJ714" s="39"/>
      <c r="BK714" s="39"/>
      <c r="BL714" s="39"/>
      <c r="BM714" s="39"/>
      <c r="BN714" s="39"/>
      <c r="BO714" s="39"/>
      <c r="BP714" s="39"/>
    </row>
    <row r="715" spans="1:68" x14ac:dyDescent="0.25">
      <c r="A715" s="28" t="str">
        <f t="shared" si="59"/>
        <v/>
      </c>
      <c r="B715" s="91"/>
      <c r="C715" s="92"/>
      <c r="D715" s="93"/>
      <c r="E715" s="92"/>
      <c r="F715" s="113"/>
      <c r="G715" s="121"/>
      <c r="H715" s="126"/>
      <c r="I715" s="129"/>
      <c r="J715" s="94"/>
      <c r="K715" s="95"/>
      <c r="L715" s="17" t="str">
        <f>IF(T715="X","",IF(J715="","",IF(V715=1,"",J715)))</f>
        <v/>
      </c>
      <c r="M715" s="17" t="str">
        <f>IF(T715="X","",IF(K715="","",IF(V715=1,"",K715)))</f>
        <v/>
      </c>
      <c r="N715" s="18" t="str">
        <f>IF(V715=1,"",IF(J715="","",IF(K715="","",K715-J715)))</f>
        <v/>
      </c>
      <c r="O715" s="31" t="str">
        <f t="shared" si="55"/>
        <v/>
      </c>
      <c r="P715" s="102"/>
      <c r="Q715" s="24" t="str">
        <f>IF(P715="","",IF(T715="X","",P715))</f>
        <v/>
      </c>
      <c r="R715" s="18" t="str">
        <f>IF(P715="","",VLOOKUP(P715,Données!$A$2:$B$16,2,FALSE))</f>
        <v/>
      </c>
      <c r="S715" s="24" t="str">
        <f ca="1">IF(T715="X","",IF(V715=1,"",IF(J715&gt;TODAY(),1,"")))</f>
        <v/>
      </c>
      <c r="T715" s="105"/>
      <c r="U715" s="18" t="str">
        <f ca="1">IF(T715="X","",IF(J715="","",IF(V715=1,"",IF(TODAY()&gt;=J715,1,""))))</f>
        <v/>
      </c>
      <c r="V715" s="31" t="str">
        <f t="shared" si="56"/>
        <v/>
      </c>
      <c r="W715" s="34" t="str">
        <f>IF(P715="","",VLOOKUP(P715,Données!$A$2:$C$16,3,FALSE))</f>
        <v/>
      </c>
      <c r="X715" s="19" t="str">
        <f>IF(N715="","",IF(P715="","",IF(W715="","",W715*N715)))</f>
        <v/>
      </c>
      <c r="Y715" s="108"/>
      <c r="Z715" s="62" t="str">
        <f t="shared" si="57"/>
        <v/>
      </c>
      <c r="AA715" s="26" t="str">
        <f t="shared" si="58"/>
        <v/>
      </c>
      <c r="AB715" s="105"/>
      <c r="AC715" s="111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39"/>
      <c r="BJ715" s="39"/>
      <c r="BK715" s="39"/>
      <c r="BL715" s="39"/>
      <c r="BM715" s="39"/>
      <c r="BN715" s="39"/>
      <c r="BO715" s="39"/>
      <c r="BP715" s="39"/>
    </row>
    <row r="716" spans="1:68" x14ac:dyDescent="0.25">
      <c r="A716" s="28" t="str">
        <f t="shared" si="59"/>
        <v/>
      </c>
      <c r="B716" s="91"/>
      <c r="C716" s="92"/>
      <c r="D716" s="93"/>
      <c r="E716" s="92"/>
      <c r="F716" s="113"/>
      <c r="G716" s="121"/>
      <c r="H716" s="126"/>
      <c r="I716" s="129"/>
      <c r="J716" s="94"/>
      <c r="K716" s="95"/>
      <c r="L716" s="17" t="str">
        <f>IF(T716="X","",IF(J716="","",IF(V716=1,"",J716)))</f>
        <v/>
      </c>
      <c r="M716" s="17" t="str">
        <f>IF(T716="X","",IF(K716="","",IF(V716=1,"",K716)))</f>
        <v/>
      </c>
      <c r="N716" s="18" t="str">
        <f>IF(V716=1,"",IF(J716="","",IF(K716="","",K716-J716)))</f>
        <v/>
      </c>
      <c r="O716" s="31" t="str">
        <f t="shared" si="55"/>
        <v/>
      </c>
      <c r="P716" s="102"/>
      <c r="Q716" s="24" t="str">
        <f>IF(P716="","",IF(T716="X","",P716))</f>
        <v/>
      </c>
      <c r="R716" s="18" t="str">
        <f>IF(P716="","",VLOOKUP(P716,Données!$A$2:$B$16,2,FALSE))</f>
        <v/>
      </c>
      <c r="S716" s="24" t="str">
        <f ca="1">IF(T716="X","",IF(V716=1,"",IF(J716&gt;TODAY(),1,"")))</f>
        <v/>
      </c>
      <c r="T716" s="105"/>
      <c r="U716" s="18" t="str">
        <f ca="1">IF(T716="X","",IF(J716="","",IF(V716=1,"",IF(TODAY()&gt;=J716,1,""))))</f>
        <v/>
      </c>
      <c r="V716" s="31" t="str">
        <f t="shared" si="56"/>
        <v/>
      </c>
      <c r="W716" s="34" t="str">
        <f>IF(P716="","",VLOOKUP(P716,Données!$A$2:$C$16,3,FALSE))</f>
        <v/>
      </c>
      <c r="X716" s="19" t="str">
        <f>IF(N716="","",IF(P716="","",IF(W716="","",W716*N716)))</f>
        <v/>
      </c>
      <c r="Y716" s="108"/>
      <c r="Z716" s="62" t="str">
        <f t="shared" si="57"/>
        <v/>
      </c>
      <c r="AA716" s="26" t="str">
        <f t="shared" si="58"/>
        <v/>
      </c>
      <c r="AB716" s="105"/>
      <c r="AC716" s="111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39"/>
      <c r="BJ716" s="39"/>
      <c r="BK716" s="39"/>
      <c r="BL716" s="39"/>
      <c r="BM716" s="39"/>
      <c r="BN716" s="39"/>
      <c r="BO716" s="39"/>
      <c r="BP716" s="39"/>
    </row>
    <row r="717" spans="1:68" x14ac:dyDescent="0.25">
      <c r="A717" s="28" t="str">
        <f t="shared" si="59"/>
        <v/>
      </c>
      <c r="B717" s="91"/>
      <c r="C717" s="92"/>
      <c r="D717" s="93"/>
      <c r="E717" s="92"/>
      <c r="F717" s="113"/>
      <c r="G717" s="121"/>
      <c r="H717" s="126"/>
      <c r="I717" s="129"/>
      <c r="J717" s="94"/>
      <c r="K717" s="95"/>
      <c r="L717" s="17" t="str">
        <f>IF(T717="X","",IF(J717="","",IF(V717=1,"",J717)))</f>
        <v/>
      </c>
      <c r="M717" s="17" t="str">
        <f>IF(T717="X","",IF(K717="","",IF(V717=1,"",K717)))</f>
        <v/>
      </c>
      <c r="N717" s="18" t="str">
        <f>IF(V717=1,"",IF(J717="","",IF(K717="","",K717-J717)))</f>
        <v/>
      </c>
      <c r="O717" s="31" t="str">
        <f t="shared" si="55"/>
        <v/>
      </c>
      <c r="P717" s="102"/>
      <c r="Q717" s="24" t="str">
        <f>IF(P717="","",IF(T717="X","",P717))</f>
        <v/>
      </c>
      <c r="R717" s="18" t="str">
        <f>IF(P717="","",VLOOKUP(P717,Données!$A$2:$B$16,2,FALSE))</f>
        <v/>
      </c>
      <c r="S717" s="24" t="str">
        <f ca="1">IF(T717="X","",IF(V717=1,"",IF(J717&gt;TODAY(),1,"")))</f>
        <v/>
      </c>
      <c r="T717" s="105"/>
      <c r="U717" s="18" t="str">
        <f ca="1">IF(T717="X","",IF(J717="","",IF(V717=1,"",IF(TODAY()&gt;=J717,1,""))))</f>
        <v/>
      </c>
      <c r="V717" s="31" t="str">
        <f t="shared" si="56"/>
        <v/>
      </c>
      <c r="W717" s="34" t="str">
        <f>IF(P717="","",VLOOKUP(P717,Données!$A$2:$C$16,3,FALSE))</f>
        <v/>
      </c>
      <c r="X717" s="19" t="str">
        <f>IF(N717="","",IF(P717="","",IF(W717="","",W717*N717)))</f>
        <v/>
      </c>
      <c r="Y717" s="108"/>
      <c r="Z717" s="62" t="str">
        <f t="shared" si="57"/>
        <v/>
      </c>
      <c r="AA717" s="26" t="str">
        <f t="shared" si="58"/>
        <v/>
      </c>
      <c r="AB717" s="105"/>
      <c r="AC717" s="111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39"/>
      <c r="BJ717" s="39"/>
      <c r="BK717" s="39"/>
      <c r="BL717" s="39"/>
      <c r="BM717" s="39"/>
      <c r="BN717" s="39"/>
      <c r="BO717" s="39"/>
      <c r="BP717" s="39"/>
    </row>
    <row r="718" spans="1:68" x14ac:dyDescent="0.25">
      <c r="A718" s="28" t="str">
        <f t="shared" si="59"/>
        <v/>
      </c>
      <c r="B718" s="91"/>
      <c r="C718" s="92"/>
      <c r="D718" s="93"/>
      <c r="E718" s="92"/>
      <c r="F718" s="113"/>
      <c r="G718" s="121"/>
      <c r="H718" s="126"/>
      <c r="I718" s="129"/>
      <c r="J718" s="94"/>
      <c r="K718" s="95"/>
      <c r="L718" s="17" t="str">
        <f>IF(T718="X","",IF(J718="","",IF(V718=1,"",J718)))</f>
        <v/>
      </c>
      <c r="M718" s="17" t="str">
        <f>IF(T718="X","",IF(K718="","",IF(V718=1,"",K718)))</f>
        <v/>
      </c>
      <c r="N718" s="18" t="str">
        <f>IF(V718=1,"",IF(J718="","",IF(K718="","",K718-J718)))</f>
        <v/>
      </c>
      <c r="O718" s="31" t="str">
        <f t="shared" si="55"/>
        <v/>
      </c>
      <c r="P718" s="102"/>
      <c r="Q718" s="24" t="str">
        <f>IF(P718="","",IF(T718="X","",P718))</f>
        <v/>
      </c>
      <c r="R718" s="18" t="str">
        <f>IF(P718="","",VLOOKUP(P718,Données!$A$2:$B$16,2,FALSE))</f>
        <v/>
      </c>
      <c r="S718" s="24" t="str">
        <f ca="1">IF(T718="X","",IF(V718=1,"",IF(J718&gt;TODAY(),1,"")))</f>
        <v/>
      </c>
      <c r="T718" s="105"/>
      <c r="U718" s="18" t="str">
        <f ca="1">IF(T718="X","",IF(J718="","",IF(V718=1,"",IF(TODAY()&gt;=J718,1,""))))</f>
        <v/>
      </c>
      <c r="V718" s="31" t="str">
        <f t="shared" si="56"/>
        <v/>
      </c>
      <c r="W718" s="34" t="str">
        <f>IF(P718="","",VLOOKUP(P718,Données!$A$2:$C$16,3,FALSE))</f>
        <v/>
      </c>
      <c r="X718" s="19" t="str">
        <f>IF(N718="","",IF(P718="","",IF(W718="","",W718*N718)))</f>
        <v/>
      </c>
      <c r="Y718" s="108"/>
      <c r="Z718" s="62" t="str">
        <f t="shared" si="57"/>
        <v/>
      </c>
      <c r="AA718" s="26" t="str">
        <f t="shared" si="58"/>
        <v/>
      </c>
      <c r="AB718" s="105"/>
      <c r="AC718" s="111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39"/>
      <c r="BJ718" s="39"/>
      <c r="BK718" s="39"/>
      <c r="BL718" s="39"/>
      <c r="BM718" s="39"/>
      <c r="BN718" s="39"/>
      <c r="BO718" s="39"/>
      <c r="BP718" s="39"/>
    </row>
    <row r="719" spans="1:68" x14ac:dyDescent="0.25">
      <c r="A719" s="28" t="str">
        <f t="shared" si="59"/>
        <v/>
      </c>
      <c r="B719" s="91"/>
      <c r="C719" s="92"/>
      <c r="D719" s="93"/>
      <c r="E719" s="92"/>
      <c r="F719" s="113"/>
      <c r="G719" s="121"/>
      <c r="H719" s="126"/>
      <c r="I719" s="129"/>
      <c r="J719" s="94"/>
      <c r="K719" s="95"/>
      <c r="L719" s="17" t="str">
        <f>IF(T719="X","",IF(J719="","",IF(V719=1,"",J719)))</f>
        <v/>
      </c>
      <c r="M719" s="17" t="str">
        <f>IF(T719="X","",IF(K719="","",IF(V719=1,"",K719)))</f>
        <v/>
      </c>
      <c r="N719" s="18" t="str">
        <f>IF(V719=1,"",IF(J719="","",IF(K719="","",K719-J719)))</f>
        <v/>
      </c>
      <c r="O719" s="31" t="str">
        <f t="shared" si="55"/>
        <v/>
      </c>
      <c r="P719" s="102"/>
      <c r="Q719" s="24" t="str">
        <f>IF(P719="","",IF(T719="X","",P719))</f>
        <v/>
      </c>
      <c r="R719" s="18" t="str">
        <f>IF(P719="","",VLOOKUP(P719,Données!$A$2:$B$16,2,FALSE))</f>
        <v/>
      </c>
      <c r="S719" s="24" t="str">
        <f ca="1">IF(T719="X","",IF(V719=1,"",IF(J719&gt;TODAY(),1,"")))</f>
        <v/>
      </c>
      <c r="T719" s="105"/>
      <c r="U719" s="18" t="str">
        <f ca="1">IF(T719="X","",IF(J719="","",IF(V719=1,"",IF(TODAY()&gt;=J719,1,""))))</f>
        <v/>
      </c>
      <c r="V719" s="31" t="str">
        <f t="shared" si="56"/>
        <v/>
      </c>
      <c r="W719" s="34" t="str">
        <f>IF(P719="","",VLOOKUP(P719,Données!$A$2:$C$16,3,FALSE))</f>
        <v/>
      </c>
      <c r="X719" s="19" t="str">
        <f>IF(N719="","",IF(P719="","",IF(W719="","",W719*N719)))</f>
        <v/>
      </c>
      <c r="Y719" s="108"/>
      <c r="Z719" s="62" t="str">
        <f t="shared" si="57"/>
        <v/>
      </c>
      <c r="AA719" s="26" t="str">
        <f t="shared" si="58"/>
        <v/>
      </c>
      <c r="AB719" s="105"/>
      <c r="AC719" s="111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39"/>
      <c r="BJ719" s="39"/>
      <c r="BK719" s="39"/>
      <c r="BL719" s="39"/>
      <c r="BM719" s="39"/>
      <c r="BN719" s="39"/>
      <c r="BO719" s="39"/>
      <c r="BP719" s="39"/>
    </row>
    <row r="720" spans="1:68" x14ac:dyDescent="0.25">
      <c r="A720" s="28" t="str">
        <f t="shared" si="59"/>
        <v/>
      </c>
      <c r="B720" s="91"/>
      <c r="C720" s="92"/>
      <c r="D720" s="93"/>
      <c r="E720" s="92"/>
      <c r="F720" s="113"/>
      <c r="G720" s="121"/>
      <c r="H720" s="126"/>
      <c r="I720" s="129"/>
      <c r="J720" s="94"/>
      <c r="K720" s="95"/>
      <c r="L720" s="17" t="str">
        <f>IF(T720="X","",IF(J720="","",IF(V720=1,"",J720)))</f>
        <v/>
      </c>
      <c r="M720" s="17" t="str">
        <f>IF(T720="X","",IF(K720="","",IF(V720=1,"",K720)))</f>
        <v/>
      </c>
      <c r="N720" s="18" t="str">
        <f>IF(V720=1,"",IF(J720="","",IF(K720="","",K720-J720)))</f>
        <v/>
      </c>
      <c r="O720" s="31" t="str">
        <f t="shared" si="55"/>
        <v/>
      </c>
      <c r="P720" s="102"/>
      <c r="Q720" s="24" t="str">
        <f>IF(P720="","",IF(T720="X","",P720))</f>
        <v/>
      </c>
      <c r="R720" s="18" t="str">
        <f>IF(P720="","",VLOOKUP(P720,Données!$A$2:$B$16,2,FALSE))</f>
        <v/>
      </c>
      <c r="S720" s="24" t="str">
        <f ca="1">IF(T720="X","",IF(V720=1,"",IF(J720&gt;TODAY(),1,"")))</f>
        <v/>
      </c>
      <c r="T720" s="105"/>
      <c r="U720" s="18" t="str">
        <f ca="1">IF(T720="X","",IF(J720="","",IF(V720=1,"",IF(TODAY()&gt;=J720,1,""))))</f>
        <v/>
      </c>
      <c r="V720" s="31" t="str">
        <f t="shared" si="56"/>
        <v/>
      </c>
      <c r="W720" s="34" t="str">
        <f>IF(P720="","",VLOOKUP(P720,Données!$A$2:$C$16,3,FALSE))</f>
        <v/>
      </c>
      <c r="X720" s="19" t="str">
        <f>IF(N720="","",IF(P720="","",IF(W720="","",W720*N720)))</f>
        <v/>
      </c>
      <c r="Y720" s="108"/>
      <c r="Z720" s="62" t="str">
        <f t="shared" si="57"/>
        <v/>
      </c>
      <c r="AA720" s="26" t="str">
        <f t="shared" si="58"/>
        <v/>
      </c>
      <c r="AB720" s="105"/>
      <c r="AC720" s="111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39"/>
      <c r="BJ720" s="39"/>
      <c r="BK720" s="39"/>
      <c r="BL720" s="39"/>
      <c r="BM720" s="39"/>
      <c r="BN720" s="39"/>
      <c r="BO720" s="39"/>
      <c r="BP720" s="39"/>
    </row>
    <row r="721" spans="1:68" x14ac:dyDescent="0.25">
      <c r="A721" s="28" t="str">
        <f t="shared" si="59"/>
        <v/>
      </c>
      <c r="B721" s="91"/>
      <c r="C721" s="92"/>
      <c r="D721" s="93"/>
      <c r="E721" s="92"/>
      <c r="F721" s="113"/>
      <c r="G721" s="121"/>
      <c r="H721" s="126"/>
      <c r="I721" s="129"/>
      <c r="J721" s="94"/>
      <c r="K721" s="95"/>
      <c r="L721" s="17" t="str">
        <f>IF(T721="X","",IF(J721="","",IF(V721=1,"",J721)))</f>
        <v/>
      </c>
      <c r="M721" s="17" t="str">
        <f>IF(T721="X","",IF(K721="","",IF(V721=1,"",K721)))</f>
        <v/>
      </c>
      <c r="N721" s="18" t="str">
        <f>IF(V721=1,"",IF(J721="","",IF(K721="","",K721-J721)))</f>
        <v/>
      </c>
      <c r="O721" s="31" t="str">
        <f t="shared" si="55"/>
        <v/>
      </c>
      <c r="P721" s="102"/>
      <c r="Q721" s="24" t="str">
        <f>IF(P721="","",IF(T721="X","",P721))</f>
        <v/>
      </c>
      <c r="R721" s="18" t="str">
        <f>IF(P721="","",VLOOKUP(P721,Données!$A$2:$B$16,2,FALSE))</f>
        <v/>
      </c>
      <c r="S721" s="24" t="str">
        <f ca="1">IF(T721="X","",IF(V721=1,"",IF(J721&gt;TODAY(),1,"")))</f>
        <v/>
      </c>
      <c r="T721" s="105"/>
      <c r="U721" s="18" t="str">
        <f ca="1">IF(T721="X","",IF(J721="","",IF(V721=1,"",IF(TODAY()&gt;=J721,1,""))))</f>
        <v/>
      </c>
      <c r="V721" s="31" t="str">
        <f t="shared" si="56"/>
        <v/>
      </c>
      <c r="W721" s="34" t="str">
        <f>IF(P721="","",VLOOKUP(P721,Données!$A$2:$C$16,3,FALSE))</f>
        <v/>
      </c>
      <c r="X721" s="19" t="str">
        <f>IF(N721="","",IF(P721="","",IF(W721="","",W721*N721)))</f>
        <v/>
      </c>
      <c r="Y721" s="108"/>
      <c r="Z721" s="62" t="str">
        <f t="shared" si="57"/>
        <v/>
      </c>
      <c r="AA721" s="26" t="str">
        <f t="shared" si="58"/>
        <v/>
      </c>
      <c r="AB721" s="105"/>
      <c r="AC721" s="111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39"/>
      <c r="BJ721" s="39"/>
      <c r="BK721" s="39"/>
      <c r="BL721" s="39"/>
      <c r="BM721" s="39"/>
      <c r="BN721" s="39"/>
      <c r="BO721" s="39"/>
      <c r="BP721" s="39"/>
    </row>
    <row r="722" spans="1:68" x14ac:dyDescent="0.25">
      <c r="A722" s="28" t="str">
        <f t="shared" si="59"/>
        <v/>
      </c>
      <c r="B722" s="91"/>
      <c r="C722" s="92"/>
      <c r="D722" s="93"/>
      <c r="E722" s="92"/>
      <c r="F722" s="113"/>
      <c r="G722" s="121"/>
      <c r="H722" s="126"/>
      <c r="I722" s="129"/>
      <c r="J722" s="94"/>
      <c r="K722" s="95"/>
      <c r="L722" s="17" t="str">
        <f>IF(T722="X","",IF(J722="","",IF(V722=1,"",J722)))</f>
        <v/>
      </c>
      <c r="M722" s="17" t="str">
        <f>IF(T722="X","",IF(K722="","",IF(V722=1,"",K722)))</f>
        <v/>
      </c>
      <c r="N722" s="18" t="str">
        <f>IF(V722=1,"",IF(J722="","",IF(K722="","",K722-J722)))</f>
        <v/>
      </c>
      <c r="O722" s="31" t="str">
        <f t="shared" si="55"/>
        <v/>
      </c>
      <c r="P722" s="102"/>
      <c r="Q722" s="24" t="str">
        <f>IF(P722="","",IF(T722="X","",P722))</f>
        <v/>
      </c>
      <c r="R722" s="18" t="str">
        <f>IF(P722="","",VLOOKUP(P722,Données!$A$2:$B$16,2,FALSE))</f>
        <v/>
      </c>
      <c r="S722" s="24" t="str">
        <f ca="1">IF(T722="X","",IF(V722=1,"",IF(J722&gt;TODAY(),1,"")))</f>
        <v/>
      </c>
      <c r="T722" s="105"/>
      <c r="U722" s="18" t="str">
        <f ca="1">IF(T722="X","",IF(J722="","",IF(V722=1,"",IF(TODAY()&gt;=J722,1,""))))</f>
        <v/>
      </c>
      <c r="V722" s="31" t="str">
        <f t="shared" si="56"/>
        <v/>
      </c>
      <c r="W722" s="34" t="str">
        <f>IF(P722="","",VLOOKUP(P722,Données!$A$2:$C$16,3,FALSE))</f>
        <v/>
      </c>
      <c r="X722" s="19" t="str">
        <f>IF(N722="","",IF(P722="","",IF(W722="","",W722*N722)))</f>
        <v/>
      </c>
      <c r="Y722" s="108"/>
      <c r="Z722" s="62" t="str">
        <f t="shared" si="57"/>
        <v/>
      </c>
      <c r="AA722" s="26" t="str">
        <f t="shared" si="58"/>
        <v/>
      </c>
      <c r="AB722" s="105"/>
      <c r="AC722" s="111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39"/>
      <c r="BJ722" s="39"/>
      <c r="BK722" s="39"/>
      <c r="BL722" s="39"/>
      <c r="BM722" s="39"/>
      <c r="BN722" s="39"/>
      <c r="BO722" s="39"/>
      <c r="BP722" s="39"/>
    </row>
    <row r="723" spans="1:68" x14ac:dyDescent="0.25">
      <c r="A723" s="28" t="str">
        <f t="shared" si="59"/>
        <v/>
      </c>
      <c r="B723" s="91"/>
      <c r="C723" s="92"/>
      <c r="D723" s="93"/>
      <c r="E723" s="92"/>
      <c r="F723" s="113"/>
      <c r="G723" s="121"/>
      <c r="H723" s="126"/>
      <c r="I723" s="129"/>
      <c r="J723" s="94"/>
      <c r="K723" s="95"/>
      <c r="L723" s="17" t="str">
        <f>IF(T723="X","",IF(J723="","",IF(V723=1,"",J723)))</f>
        <v/>
      </c>
      <c r="M723" s="17" t="str">
        <f>IF(T723="X","",IF(K723="","",IF(V723=1,"",K723)))</f>
        <v/>
      </c>
      <c r="N723" s="18" t="str">
        <f>IF(V723=1,"",IF(J723="","",IF(K723="","",K723-J723)))</f>
        <v/>
      </c>
      <c r="O723" s="31" t="str">
        <f t="shared" si="55"/>
        <v/>
      </c>
      <c r="P723" s="102"/>
      <c r="Q723" s="24" t="str">
        <f>IF(P723="","",IF(T723="X","",P723))</f>
        <v/>
      </c>
      <c r="R723" s="18" t="str">
        <f>IF(P723="","",VLOOKUP(P723,Données!$A$2:$B$16,2,FALSE))</f>
        <v/>
      </c>
      <c r="S723" s="24" t="str">
        <f ca="1">IF(T723="X","",IF(V723=1,"",IF(J723&gt;TODAY(),1,"")))</f>
        <v/>
      </c>
      <c r="T723" s="105"/>
      <c r="U723" s="18" t="str">
        <f ca="1">IF(T723="X","",IF(J723="","",IF(V723=1,"",IF(TODAY()&gt;=J723,1,""))))</f>
        <v/>
      </c>
      <c r="V723" s="31" t="str">
        <f t="shared" si="56"/>
        <v/>
      </c>
      <c r="W723" s="34" t="str">
        <f>IF(P723="","",VLOOKUP(P723,Données!$A$2:$C$16,3,FALSE))</f>
        <v/>
      </c>
      <c r="X723" s="19" t="str">
        <f>IF(N723="","",IF(P723="","",IF(W723="","",W723*N723)))</f>
        <v/>
      </c>
      <c r="Y723" s="108"/>
      <c r="Z723" s="62" t="str">
        <f t="shared" si="57"/>
        <v/>
      </c>
      <c r="AA723" s="26" t="str">
        <f t="shared" si="58"/>
        <v/>
      </c>
      <c r="AB723" s="105"/>
      <c r="AC723" s="111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39"/>
      <c r="BJ723" s="39"/>
      <c r="BK723" s="39"/>
      <c r="BL723" s="39"/>
      <c r="BM723" s="39"/>
      <c r="BN723" s="39"/>
      <c r="BO723" s="39"/>
      <c r="BP723" s="39"/>
    </row>
    <row r="724" spans="1:68" x14ac:dyDescent="0.25">
      <c r="A724" s="28" t="str">
        <f t="shared" si="59"/>
        <v/>
      </c>
      <c r="B724" s="91"/>
      <c r="C724" s="92"/>
      <c r="D724" s="93"/>
      <c r="E724" s="92"/>
      <c r="F724" s="113"/>
      <c r="G724" s="121"/>
      <c r="H724" s="126"/>
      <c r="I724" s="129"/>
      <c r="J724" s="94"/>
      <c r="K724" s="95"/>
      <c r="L724" s="17" t="str">
        <f>IF(T724="X","",IF(J724="","",IF(V724=1,"",J724)))</f>
        <v/>
      </c>
      <c r="M724" s="17" t="str">
        <f>IF(T724="X","",IF(K724="","",IF(V724=1,"",K724)))</f>
        <v/>
      </c>
      <c r="N724" s="18" t="str">
        <f>IF(V724=1,"",IF(J724="","",IF(K724="","",K724-J724)))</f>
        <v/>
      </c>
      <c r="O724" s="31" t="str">
        <f t="shared" si="55"/>
        <v/>
      </c>
      <c r="P724" s="102"/>
      <c r="Q724" s="24" t="str">
        <f>IF(P724="","",IF(T724="X","",P724))</f>
        <v/>
      </c>
      <c r="R724" s="18" t="str">
        <f>IF(P724="","",VLOOKUP(P724,Données!$A$2:$B$16,2,FALSE))</f>
        <v/>
      </c>
      <c r="S724" s="24" t="str">
        <f ca="1">IF(T724="X","",IF(V724=1,"",IF(J724&gt;TODAY(),1,"")))</f>
        <v/>
      </c>
      <c r="T724" s="105"/>
      <c r="U724" s="18" t="str">
        <f ca="1">IF(T724="X","",IF(J724="","",IF(V724=1,"",IF(TODAY()&gt;=J724,1,""))))</f>
        <v/>
      </c>
      <c r="V724" s="31" t="str">
        <f t="shared" si="56"/>
        <v/>
      </c>
      <c r="W724" s="34" t="str">
        <f>IF(P724="","",VLOOKUP(P724,Données!$A$2:$C$16,3,FALSE))</f>
        <v/>
      </c>
      <c r="X724" s="19" t="str">
        <f>IF(N724="","",IF(P724="","",IF(W724="","",W724*N724)))</f>
        <v/>
      </c>
      <c r="Y724" s="108"/>
      <c r="Z724" s="62" t="str">
        <f t="shared" si="57"/>
        <v/>
      </c>
      <c r="AA724" s="26" t="str">
        <f t="shared" si="58"/>
        <v/>
      </c>
      <c r="AB724" s="105"/>
      <c r="AC724" s="111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39"/>
      <c r="BJ724" s="39"/>
      <c r="BK724" s="39"/>
      <c r="BL724" s="39"/>
      <c r="BM724" s="39"/>
      <c r="BN724" s="39"/>
      <c r="BO724" s="39"/>
      <c r="BP724" s="39"/>
    </row>
    <row r="725" spans="1:68" x14ac:dyDescent="0.25">
      <c r="A725" s="28" t="str">
        <f t="shared" si="59"/>
        <v/>
      </c>
      <c r="B725" s="91"/>
      <c r="C725" s="92"/>
      <c r="D725" s="93"/>
      <c r="E725" s="92"/>
      <c r="F725" s="113"/>
      <c r="G725" s="121"/>
      <c r="H725" s="126"/>
      <c r="I725" s="129"/>
      <c r="J725" s="94"/>
      <c r="K725" s="95"/>
      <c r="L725" s="17" t="str">
        <f>IF(T725="X","",IF(J725="","",IF(V725=1,"",J725)))</f>
        <v/>
      </c>
      <c r="M725" s="17" t="str">
        <f>IF(T725="X","",IF(K725="","",IF(V725=1,"",K725)))</f>
        <v/>
      </c>
      <c r="N725" s="18" t="str">
        <f>IF(V725=1,"",IF(J725="","",IF(K725="","",K725-J725)))</f>
        <v/>
      </c>
      <c r="O725" s="31" t="str">
        <f t="shared" si="55"/>
        <v/>
      </c>
      <c r="P725" s="102"/>
      <c r="Q725" s="24" t="str">
        <f>IF(P725="","",IF(T725="X","",P725))</f>
        <v/>
      </c>
      <c r="R725" s="18" t="str">
        <f>IF(P725="","",VLOOKUP(P725,Données!$A$2:$B$16,2,FALSE))</f>
        <v/>
      </c>
      <c r="S725" s="24" t="str">
        <f ca="1">IF(T725="X","",IF(V725=1,"",IF(J725&gt;TODAY(),1,"")))</f>
        <v/>
      </c>
      <c r="T725" s="105"/>
      <c r="U725" s="18" t="str">
        <f ca="1">IF(T725="X","",IF(J725="","",IF(V725=1,"",IF(TODAY()&gt;=J725,1,""))))</f>
        <v/>
      </c>
      <c r="V725" s="31" t="str">
        <f t="shared" si="56"/>
        <v/>
      </c>
      <c r="W725" s="34" t="str">
        <f>IF(P725="","",VLOOKUP(P725,Données!$A$2:$C$16,3,FALSE))</f>
        <v/>
      </c>
      <c r="X725" s="19" t="str">
        <f>IF(N725="","",IF(P725="","",IF(W725="","",W725*N725)))</f>
        <v/>
      </c>
      <c r="Y725" s="108"/>
      <c r="Z725" s="62" t="str">
        <f t="shared" si="57"/>
        <v/>
      </c>
      <c r="AA725" s="26" t="str">
        <f t="shared" si="58"/>
        <v/>
      </c>
      <c r="AB725" s="105"/>
      <c r="AC725" s="111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39"/>
      <c r="BJ725" s="39"/>
      <c r="BK725" s="39"/>
      <c r="BL725" s="39"/>
      <c r="BM725" s="39"/>
      <c r="BN725" s="39"/>
      <c r="BO725" s="39"/>
      <c r="BP725" s="39"/>
    </row>
    <row r="726" spans="1:68" x14ac:dyDescent="0.25">
      <c r="A726" s="28" t="str">
        <f t="shared" si="59"/>
        <v/>
      </c>
      <c r="B726" s="91"/>
      <c r="C726" s="92"/>
      <c r="D726" s="93"/>
      <c r="E726" s="92"/>
      <c r="F726" s="113"/>
      <c r="G726" s="121"/>
      <c r="H726" s="126"/>
      <c r="I726" s="129"/>
      <c r="J726" s="94"/>
      <c r="K726" s="95"/>
      <c r="L726" s="17" t="str">
        <f>IF(T726="X","",IF(J726="","",IF(V726=1,"",J726)))</f>
        <v/>
      </c>
      <c r="M726" s="17" t="str">
        <f>IF(T726="X","",IF(K726="","",IF(V726=1,"",K726)))</f>
        <v/>
      </c>
      <c r="N726" s="18" t="str">
        <f>IF(V726=1,"",IF(J726="","",IF(K726="","",K726-J726)))</f>
        <v/>
      </c>
      <c r="O726" s="31" t="str">
        <f t="shared" si="55"/>
        <v/>
      </c>
      <c r="P726" s="102"/>
      <c r="Q726" s="24" t="str">
        <f>IF(P726="","",IF(T726="X","",P726))</f>
        <v/>
      </c>
      <c r="R726" s="18" t="str">
        <f>IF(P726="","",VLOOKUP(P726,Données!$A$2:$B$16,2,FALSE))</f>
        <v/>
      </c>
      <c r="S726" s="24" t="str">
        <f ca="1">IF(T726="X","",IF(V726=1,"",IF(J726&gt;TODAY(),1,"")))</f>
        <v/>
      </c>
      <c r="T726" s="105"/>
      <c r="U726" s="18" t="str">
        <f ca="1">IF(T726="X","",IF(J726="","",IF(V726=1,"",IF(TODAY()&gt;=J726,1,""))))</f>
        <v/>
      </c>
      <c r="V726" s="31" t="str">
        <f t="shared" si="56"/>
        <v/>
      </c>
      <c r="W726" s="34" t="str">
        <f>IF(P726="","",VLOOKUP(P726,Données!$A$2:$C$16,3,FALSE))</f>
        <v/>
      </c>
      <c r="X726" s="19" t="str">
        <f>IF(N726="","",IF(P726="","",IF(W726="","",W726*N726)))</f>
        <v/>
      </c>
      <c r="Y726" s="108"/>
      <c r="Z726" s="62" t="str">
        <f t="shared" si="57"/>
        <v/>
      </c>
      <c r="AA726" s="26" t="str">
        <f t="shared" si="58"/>
        <v/>
      </c>
      <c r="AB726" s="105"/>
      <c r="AC726" s="111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39"/>
      <c r="BJ726" s="39"/>
      <c r="BK726" s="39"/>
      <c r="BL726" s="39"/>
      <c r="BM726" s="39"/>
      <c r="BN726" s="39"/>
      <c r="BO726" s="39"/>
      <c r="BP726" s="39"/>
    </row>
    <row r="727" spans="1:68" x14ac:dyDescent="0.25">
      <c r="A727" s="28" t="str">
        <f t="shared" si="59"/>
        <v/>
      </c>
      <c r="B727" s="91"/>
      <c r="C727" s="92"/>
      <c r="D727" s="93"/>
      <c r="E727" s="92"/>
      <c r="F727" s="113"/>
      <c r="G727" s="121"/>
      <c r="H727" s="126"/>
      <c r="I727" s="129"/>
      <c r="J727" s="94"/>
      <c r="K727" s="95"/>
      <c r="L727" s="17" t="str">
        <f>IF(T727="X","",IF(J727="","",IF(V727=1,"",J727)))</f>
        <v/>
      </c>
      <c r="M727" s="17" t="str">
        <f>IF(T727="X","",IF(K727="","",IF(V727=1,"",K727)))</f>
        <v/>
      </c>
      <c r="N727" s="18" t="str">
        <f>IF(V727=1,"",IF(J727="","",IF(K727="","",K727-J727)))</f>
        <v/>
      </c>
      <c r="O727" s="31" t="str">
        <f t="shared" si="55"/>
        <v/>
      </c>
      <c r="P727" s="102"/>
      <c r="Q727" s="24" t="str">
        <f>IF(P727="","",IF(T727="X","",P727))</f>
        <v/>
      </c>
      <c r="R727" s="18" t="str">
        <f>IF(P727="","",VLOOKUP(P727,Données!$A$2:$B$16,2,FALSE))</f>
        <v/>
      </c>
      <c r="S727" s="24" t="str">
        <f ca="1">IF(T727="X","",IF(V727=1,"",IF(J727&gt;TODAY(),1,"")))</f>
        <v/>
      </c>
      <c r="T727" s="105"/>
      <c r="U727" s="18" t="str">
        <f ca="1">IF(T727="X","",IF(J727="","",IF(V727=1,"",IF(TODAY()&gt;=J727,1,""))))</f>
        <v/>
      </c>
      <c r="V727" s="31" t="str">
        <f t="shared" si="56"/>
        <v/>
      </c>
      <c r="W727" s="34" t="str">
        <f>IF(P727="","",VLOOKUP(P727,Données!$A$2:$C$16,3,FALSE))</f>
        <v/>
      </c>
      <c r="X727" s="19" t="str">
        <f>IF(N727="","",IF(P727="","",IF(W727="","",W727*N727)))</f>
        <v/>
      </c>
      <c r="Y727" s="108"/>
      <c r="Z727" s="62" t="str">
        <f t="shared" si="57"/>
        <v/>
      </c>
      <c r="AA727" s="26" t="str">
        <f t="shared" si="58"/>
        <v/>
      </c>
      <c r="AB727" s="105"/>
      <c r="AC727" s="111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39"/>
      <c r="BJ727" s="39"/>
      <c r="BK727" s="39"/>
      <c r="BL727" s="39"/>
      <c r="BM727" s="39"/>
      <c r="BN727" s="39"/>
      <c r="BO727" s="39"/>
      <c r="BP727" s="39"/>
    </row>
    <row r="728" spans="1:68" x14ac:dyDescent="0.25">
      <c r="A728" s="28" t="str">
        <f t="shared" si="59"/>
        <v/>
      </c>
      <c r="B728" s="91"/>
      <c r="C728" s="92"/>
      <c r="D728" s="93"/>
      <c r="E728" s="92"/>
      <c r="F728" s="113"/>
      <c r="G728" s="121"/>
      <c r="H728" s="126"/>
      <c r="I728" s="129"/>
      <c r="J728" s="94"/>
      <c r="K728" s="95"/>
      <c r="L728" s="17" t="str">
        <f>IF(T728="X","",IF(J728="","",IF(V728=1,"",J728)))</f>
        <v/>
      </c>
      <c r="M728" s="17" t="str">
        <f>IF(T728="X","",IF(K728="","",IF(V728=1,"",K728)))</f>
        <v/>
      </c>
      <c r="N728" s="18" t="str">
        <f>IF(V728=1,"",IF(J728="","",IF(K728="","",K728-J728)))</f>
        <v/>
      </c>
      <c r="O728" s="31" t="str">
        <f t="shared" si="55"/>
        <v/>
      </c>
      <c r="P728" s="102"/>
      <c r="Q728" s="24" t="str">
        <f>IF(P728="","",IF(T728="X","",P728))</f>
        <v/>
      </c>
      <c r="R728" s="18" t="str">
        <f>IF(P728="","",VLOOKUP(P728,Données!$A$2:$B$16,2,FALSE))</f>
        <v/>
      </c>
      <c r="S728" s="24" t="str">
        <f ca="1">IF(T728="X","",IF(V728=1,"",IF(J728&gt;TODAY(),1,"")))</f>
        <v/>
      </c>
      <c r="T728" s="105"/>
      <c r="U728" s="18" t="str">
        <f ca="1">IF(T728="X","",IF(J728="","",IF(V728=1,"",IF(TODAY()&gt;=J728,1,""))))</f>
        <v/>
      </c>
      <c r="V728" s="31" t="str">
        <f t="shared" si="56"/>
        <v/>
      </c>
      <c r="W728" s="34" t="str">
        <f>IF(P728="","",VLOOKUP(P728,Données!$A$2:$C$16,3,FALSE))</f>
        <v/>
      </c>
      <c r="X728" s="19" t="str">
        <f>IF(N728="","",IF(P728="","",IF(W728="","",W728*N728)))</f>
        <v/>
      </c>
      <c r="Y728" s="108"/>
      <c r="Z728" s="62" t="str">
        <f t="shared" si="57"/>
        <v/>
      </c>
      <c r="AA728" s="26" t="str">
        <f t="shared" si="58"/>
        <v/>
      </c>
      <c r="AB728" s="105"/>
      <c r="AC728" s="111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39"/>
      <c r="BJ728" s="39"/>
      <c r="BK728" s="39"/>
      <c r="BL728" s="39"/>
      <c r="BM728" s="39"/>
      <c r="BN728" s="39"/>
      <c r="BO728" s="39"/>
      <c r="BP728" s="39"/>
    </row>
    <row r="729" spans="1:68" x14ac:dyDescent="0.25">
      <c r="A729" s="28" t="str">
        <f t="shared" si="59"/>
        <v/>
      </c>
      <c r="B729" s="91"/>
      <c r="C729" s="92"/>
      <c r="D729" s="93"/>
      <c r="E729" s="92"/>
      <c r="F729" s="113"/>
      <c r="G729" s="121"/>
      <c r="H729" s="126"/>
      <c r="I729" s="129"/>
      <c r="J729" s="94"/>
      <c r="K729" s="95"/>
      <c r="L729" s="17" t="str">
        <f>IF(T729="X","",IF(J729="","",IF(V729=1,"",J729)))</f>
        <v/>
      </c>
      <c r="M729" s="17" t="str">
        <f>IF(T729="X","",IF(K729="","",IF(V729=1,"",K729)))</f>
        <v/>
      </c>
      <c r="N729" s="18" t="str">
        <f>IF(V729=1,"",IF(J729="","",IF(K729="","",K729-J729)))</f>
        <v/>
      </c>
      <c r="O729" s="31" t="str">
        <f t="shared" si="55"/>
        <v/>
      </c>
      <c r="P729" s="102"/>
      <c r="Q729" s="24" t="str">
        <f>IF(P729="","",IF(T729="X","",P729))</f>
        <v/>
      </c>
      <c r="R729" s="18" t="str">
        <f>IF(P729="","",VLOOKUP(P729,Données!$A$2:$B$16,2,FALSE))</f>
        <v/>
      </c>
      <c r="S729" s="24" t="str">
        <f ca="1">IF(T729="X","",IF(V729=1,"",IF(J729&gt;TODAY(),1,"")))</f>
        <v/>
      </c>
      <c r="T729" s="105"/>
      <c r="U729" s="18" t="str">
        <f ca="1">IF(T729="X","",IF(J729="","",IF(V729=1,"",IF(TODAY()&gt;=J729,1,""))))</f>
        <v/>
      </c>
      <c r="V729" s="31" t="str">
        <f t="shared" si="56"/>
        <v/>
      </c>
      <c r="W729" s="34" t="str">
        <f>IF(P729="","",VLOOKUP(P729,Données!$A$2:$C$16,3,FALSE))</f>
        <v/>
      </c>
      <c r="X729" s="19" t="str">
        <f>IF(N729="","",IF(P729="","",IF(W729="","",W729*N729)))</f>
        <v/>
      </c>
      <c r="Y729" s="108"/>
      <c r="Z729" s="62" t="str">
        <f t="shared" si="57"/>
        <v/>
      </c>
      <c r="AA729" s="26" t="str">
        <f t="shared" si="58"/>
        <v/>
      </c>
      <c r="AB729" s="105"/>
      <c r="AC729" s="111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39"/>
      <c r="BJ729" s="39"/>
      <c r="BK729" s="39"/>
      <c r="BL729" s="39"/>
      <c r="BM729" s="39"/>
      <c r="BN729" s="39"/>
      <c r="BO729" s="39"/>
      <c r="BP729" s="39"/>
    </row>
    <row r="730" spans="1:68" x14ac:dyDescent="0.25">
      <c r="A730" s="28" t="str">
        <f t="shared" si="59"/>
        <v/>
      </c>
      <c r="B730" s="91"/>
      <c r="C730" s="92"/>
      <c r="D730" s="93"/>
      <c r="E730" s="92"/>
      <c r="F730" s="113"/>
      <c r="G730" s="121"/>
      <c r="H730" s="126"/>
      <c r="I730" s="129"/>
      <c r="J730" s="94"/>
      <c r="K730" s="95"/>
      <c r="L730" s="17" t="str">
        <f>IF(T730="X","",IF(J730="","",IF(V730=1,"",J730)))</f>
        <v/>
      </c>
      <c r="M730" s="17" t="str">
        <f>IF(T730="X","",IF(K730="","",IF(V730=1,"",K730)))</f>
        <v/>
      </c>
      <c r="N730" s="18" t="str">
        <f>IF(V730=1,"",IF(J730="","",IF(K730="","",K730-J730)))</f>
        <v/>
      </c>
      <c r="O730" s="31" t="str">
        <f t="shared" si="55"/>
        <v/>
      </c>
      <c r="P730" s="102"/>
      <c r="Q730" s="24" t="str">
        <f>IF(P730="","",IF(T730="X","",P730))</f>
        <v/>
      </c>
      <c r="R730" s="18" t="str">
        <f>IF(P730="","",VLOOKUP(P730,Données!$A$2:$B$16,2,FALSE))</f>
        <v/>
      </c>
      <c r="S730" s="24" t="str">
        <f ca="1">IF(T730="X","",IF(V730=1,"",IF(J730&gt;TODAY(),1,"")))</f>
        <v/>
      </c>
      <c r="T730" s="105"/>
      <c r="U730" s="18" t="str">
        <f ca="1">IF(T730="X","",IF(J730="","",IF(V730=1,"",IF(TODAY()&gt;=J730,1,""))))</f>
        <v/>
      </c>
      <c r="V730" s="31" t="str">
        <f t="shared" si="56"/>
        <v/>
      </c>
      <c r="W730" s="34" t="str">
        <f>IF(P730="","",VLOOKUP(P730,Données!$A$2:$C$16,3,FALSE))</f>
        <v/>
      </c>
      <c r="X730" s="19" t="str">
        <f>IF(N730="","",IF(P730="","",IF(W730="","",W730*N730)))</f>
        <v/>
      </c>
      <c r="Y730" s="108"/>
      <c r="Z730" s="62" t="str">
        <f t="shared" si="57"/>
        <v/>
      </c>
      <c r="AA730" s="26" t="str">
        <f t="shared" si="58"/>
        <v/>
      </c>
      <c r="AB730" s="105"/>
      <c r="AC730" s="111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39"/>
      <c r="BJ730" s="39"/>
      <c r="BK730" s="39"/>
      <c r="BL730" s="39"/>
      <c r="BM730" s="39"/>
      <c r="BN730" s="39"/>
      <c r="BO730" s="39"/>
      <c r="BP730" s="39"/>
    </row>
    <row r="731" spans="1:68" x14ac:dyDescent="0.25">
      <c r="A731" s="28" t="str">
        <f t="shared" si="59"/>
        <v/>
      </c>
      <c r="B731" s="91"/>
      <c r="C731" s="92"/>
      <c r="D731" s="93"/>
      <c r="E731" s="92"/>
      <c r="F731" s="113"/>
      <c r="G731" s="121"/>
      <c r="H731" s="126"/>
      <c r="I731" s="129"/>
      <c r="J731" s="94"/>
      <c r="K731" s="95"/>
      <c r="L731" s="17" t="str">
        <f>IF(T731="X","",IF(J731="","",IF(V731=1,"",J731)))</f>
        <v/>
      </c>
      <c r="M731" s="17" t="str">
        <f>IF(T731="X","",IF(K731="","",IF(V731=1,"",K731)))</f>
        <v/>
      </c>
      <c r="N731" s="18" t="str">
        <f>IF(V731=1,"",IF(J731="","",IF(K731="","",K731-J731)))</f>
        <v/>
      </c>
      <c r="O731" s="31" t="str">
        <f t="shared" si="55"/>
        <v/>
      </c>
      <c r="P731" s="102"/>
      <c r="Q731" s="24" t="str">
        <f>IF(P731="","",IF(T731="X","",P731))</f>
        <v/>
      </c>
      <c r="R731" s="18" t="str">
        <f>IF(P731="","",VLOOKUP(P731,Données!$A$2:$B$16,2,FALSE))</f>
        <v/>
      </c>
      <c r="S731" s="24" t="str">
        <f ca="1">IF(T731="X","",IF(V731=1,"",IF(J731&gt;TODAY(),1,"")))</f>
        <v/>
      </c>
      <c r="T731" s="105"/>
      <c r="U731" s="18" t="str">
        <f ca="1">IF(T731="X","",IF(J731="","",IF(V731=1,"",IF(TODAY()&gt;=J731,1,""))))</f>
        <v/>
      </c>
      <c r="V731" s="31" t="str">
        <f t="shared" si="56"/>
        <v/>
      </c>
      <c r="W731" s="34" t="str">
        <f>IF(P731="","",VLOOKUP(P731,Données!$A$2:$C$16,3,FALSE))</f>
        <v/>
      </c>
      <c r="X731" s="19" t="str">
        <f>IF(N731="","",IF(P731="","",IF(W731="","",W731*N731)))</f>
        <v/>
      </c>
      <c r="Y731" s="108"/>
      <c r="Z731" s="62" t="str">
        <f t="shared" si="57"/>
        <v/>
      </c>
      <c r="AA731" s="26" t="str">
        <f t="shared" si="58"/>
        <v/>
      </c>
      <c r="AB731" s="105"/>
      <c r="AC731" s="111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39"/>
      <c r="BJ731" s="39"/>
      <c r="BK731" s="39"/>
      <c r="BL731" s="39"/>
      <c r="BM731" s="39"/>
      <c r="BN731" s="39"/>
      <c r="BO731" s="39"/>
      <c r="BP731" s="39"/>
    </row>
    <row r="732" spans="1:68" x14ac:dyDescent="0.25">
      <c r="A732" s="28" t="str">
        <f t="shared" si="59"/>
        <v/>
      </c>
      <c r="B732" s="91"/>
      <c r="C732" s="92"/>
      <c r="D732" s="93"/>
      <c r="E732" s="92"/>
      <c r="F732" s="113"/>
      <c r="G732" s="121"/>
      <c r="H732" s="126"/>
      <c r="I732" s="129"/>
      <c r="J732" s="94"/>
      <c r="K732" s="95"/>
      <c r="L732" s="17" t="str">
        <f>IF(T732="X","",IF(J732="","",IF(V732=1,"",J732)))</f>
        <v/>
      </c>
      <c r="M732" s="17" t="str">
        <f>IF(T732="X","",IF(K732="","",IF(V732=1,"",K732)))</f>
        <v/>
      </c>
      <c r="N732" s="18" t="str">
        <f>IF(V732=1,"",IF(J732="","",IF(K732="","",K732-J732)))</f>
        <v/>
      </c>
      <c r="O732" s="31" t="str">
        <f t="shared" si="55"/>
        <v/>
      </c>
      <c r="P732" s="102"/>
      <c r="Q732" s="24" t="str">
        <f>IF(P732="","",IF(T732="X","",P732))</f>
        <v/>
      </c>
      <c r="R732" s="18" t="str">
        <f>IF(P732="","",VLOOKUP(P732,Données!$A$2:$B$16,2,FALSE))</f>
        <v/>
      </c>
      <c r="S732" s="24" t="str">
        <f ca="1">IF(T732="X","",IF(V732=1,"",IF(J732&gt;TODAY(),1,"")))</f>
        <v/>
      </c>
      <c r="T732" s="105"/>
      <c r="U732" s="18" t="str">
        <f ca="1">IF(T732="X","",IF(J732="","",IF(V732=1,"",IF(TODAY()&gt;=J732,1,""))))</f>
        <v/>
      </c>
      <c r="V732" s="31" t="str">
        <f t="shared" si="56"/>
        <v/>
      </c>
      <c r="W732" s="34" t="str">
        <f>IF(P732="","",VLOOKUP(P732,Données!$A$2:$C$16,3,FALSE))</f>
        <v/>
      </c>
      <c r="X732" s="19" t="str">
        <f>IF(N732="","",IF(P732="","",IF(W732="","",W732*N732)))</f>
        <v/>
      </c>
      <c r="Y732" s="108"/>
      <c r="Z732" s="62" t="str">
        <f t="shared" si="57"/>
        <v/>
      </c>
      <c r="AA732" s="26" t="str">
        <f t="shared" si="58"/>
        <v/>
      </c>
      <c r="AB732" s="105"/>
      <c r="AC732" s="111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39"/>
      <c r="BJ732" s="39"/>
      <c r="BK732" s="39"/>
      <c r="BL732" s="39"/>
      <c r="BM732" s="39"/>
      <c r="BN732" s="39"/>
      <c r="BO732" s="39"/>
      <c r="BP732" s="39"/>
    </row>
    <row r="733" spans="1:68" x14ac:dyDescent="0.25">
      <c r="A733" s="28" t="str">
        <f t="shared" si="59"/>
        <v/>
      </c>
      <c r="B733" s="91"/>
      <c r="C733" s="92"/>
      <c r="D733" s="93"/>
      <c r="E733" s="92"/>
      <c r="F733" s="113"/>
      <c r="G733" s="121"/>
      <c r="H733" s="126"/>
      <c r="I733" s="129"/>
      <c r="J733" s="94"/>
      <c r="K733" s="95"/>
      <c r="L733" s="17" t="str">
        <f>IF(T733="X","",IF(J733="","",IF(V733=1,"",J733)))</f>
        <v/>
      </c>
      <c r="M733" s="17" t="str">
        <f>IF(T733="X","",IF(K733="","",IF(V733=1,"",K733)))</f>
        <v/>
      </c>
      <c r="N733" s="18" t="str">
        <f>IF(V733=1,"",IF(J733="","",IF(K733="","",K733-J733)))</f>
        <v/>
      </c>
      <c r="O733" s="31" t="str">
        <f t="shared" si="55"/>
        <v/>
      </c>
      <c r="P733" s="102"/>
      <c r="Q733" s="24" t="str">
        <f>IF(P733="","",IF(T733="X","",P733))</f>
        <v/>
      </c>
      <c r="R733" s="18" t="str">
        <f>IF(P733="","",VLOOKUP(P733,Données!$A$2:$B$16,2,FALSE))</f>
        <v/>
      </c>
      <c r="S733" s="24" t="str">
        <f ca="1">IF(T733="X","",IF(V733=1,"",IF(J733&gt;TODAY(),1,"")))</f>
        <v/>
      </c>
      <c r="T733" s="105"/>
      <c r="U733" s="18" t="str">
        <f ca="1">IF(T733="X","",IF(J733="","",IF(V733=1,"",IF(TODAY()&gt;=J733,1,""))))</f>
        <v/>
      </c>
      <c r="V733" s="31" t="str">
        <f t="shared" si="56"/>
        <v/>
      </c>
      <c r="W733" s="34" t="str">
        <f>IF(P733="","",VLOOKUP(P733,Données!$A$2:$C$16,3,FALSE))</f>
        <v/>
      </c>
      <c r="X733" s="19" t="str">
        <f>IF(N733="","",IF(P733="","",IF(W733="","",W733*N733)))</f>
        <v/>
      </c>
      <c r="Y733" s="108"/>
      <c r="Z733" s="62" t="str">
        <f t="shared" si="57"/>
        <v/>
      </c>
      <c r="AA733" s="26" t="str">
        <f t="shared" si="58"/>
        <v/>
      </c>
      <c r="AB733" s="105"/>
      <c r="AC733" s="111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39"/>
      <c r="BJ733" s="39"/>
      <c r="BK733" s="39"/>
      <c r="BL733" s="39"/>
      <c r="BM733" s="39"/>
      <c r="BN733" s="39"/>
      <c r="BO733" s="39"/>
      <c r="BP733" s="39"/>
    </row>
    <row r="734" spans="1:68" x14ac:dyDescent="0.25">
      <c r="A734" s="28" t="str">
        <f t="shared" si="59"/>
        <v/>
      </c>
      <c r="B734" s="91"/>
      <c r="C734" s="92"/>
      <c r="D734" s="93"/>
      <c r="E734" s="92"/>
      <c r="F734" s="113"/>
      <c r="G734" s="121"/>
      <c r="H734" s="126"/>
      <c r="I734" s="129"/>
      <c r="J734" s="94"/>
      <c r="K734" s="95"/>
      <c r="L734" s="17" t="str">
        <f>IF(T734="X","",IF(J734="","",IF(V734=1,"",J734)))</f>
        <v/>
      </c>
      <c r="M734" s="17" t="str">
        <f>IF(T734="X","",IF(K734="","",IF(V734=1,"",K734)))</f>
        <v/>
      </c>
      <c r="N734" s="18" t="str">
        <f>IF(V734=1,"",IF(J734="","",IF(K734="","",K734-J734)))</f>
        <v/>
      </c>
      <c r="O734" s="31" t="str">
        <f t="shared" si="55"/>
        <v/>
      </c>
      <c r="P734" s="102"/>
      <c r="Q734" s="24" t="str">
        <f>IF(P734="","",IF(T734="X","",P734))</f>
        <v/>
      </c>
      <c r="R734" s="18" t="str">
        <f>IF(P734="","",VLOOKUP(P734,Données!$A$2:$B$16,2,FALSE))</f>
        <v/>
      </c>
      <c r="S734" s="24" t="str">
        <f ca="1">IF(T734="X","",IF(V734=1,"",IF(J734&gt;TODAY(),1,"")))</f>
        <v/>
      </c>
      <c r="T734" s="105"/>
      <c r="U734" s="18" t="str">
        <f ca="1">IF(T734="X","",IF(J734="","",IF(V734=1,"",IF(TODAY()&gt;=J734,1,""))))</f>
        <v/>
      </c>
      <c r="V734" s="31" t="str">
        <f t="shared" si="56"/>
        <v/>
      </c>
      <c r="W734" s="34" t="str">
        <f>IF(P734="","",VLOOKUP(P734,Données!$A$2:$C$16,3,FALSE))</f>
        <v/>
      </c>
      <c r="X734" s="19" t="str">
        <f>IF(N734="","",IF(P734="","",IF(W734="","",W734*N734)))</f>
        <v/>
      </c>
      <c r="Y734" s="108"/>
      <c r="Z734" s="62" t="str">
        <f t="shared" si="57"/>
        <v/>
      </c>
      <c r="AA734" s="26" t="str">
        <f t="shared" si="58"/>
        <v/>
      </c>
      <c r="AB734" s="105"/>
      <c r="AC734" s="111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39"/>
      <c r="BJ734" s="39"/>
      <c r="BK734" s="39"/>
      <c r="BL734" s="39"/>
      <c r="BM734" s="39"/>
      <c r="BN734" s="39"/>
      <c r="BO734" s="39"/>
      <c r="BP734" s="39"/>
    </row>
    <row r="735" spans="1:68" x14ac:dyDescent="0.25">
      <c r="A735" s="28" t="str">
        <f t="shared" si="59"/>
        <v/>
      </c>
      <c r="B735" s="91"/>
      <c r="C735" s="92"/>
      <c r="D735" s="93"/>
      <c r="E735" s="92"/>
      <c r="F735" s="113"/>
      <c r="G735" s="121"/>
      <c r="H735" s="126"/>
      <c r="I735" s="129"/>
      <c r="J735" s="94"/>
      <c r="K735" s="95"/>
      <c r="L735" s="17" t="str">
        <f>IF(T735="X","",IF(J735="","",IF(V735=1,"",J735)))</f>
        <v/>
      </c>
      <c r="M735" s="17" t="str">
        <f>IF(T735="X","",IF(K735="","",IF(V735=1,"",K735)))</f>
        <v/>
      </c>
      <c r="N735" s="18" t="str">
        <f>IF(V735=1,"",IF(J735="","",IF(K735="","",K735-J735)))</f>
        <v/>
      </c>
      <c r="O735" s="31" t="str">
        <f t="shared" si="55"/>
        <v/>
      </c>
      <c r="P735" s="102"/>
      <c r="Q735" s="24" t="str">
        <f>IF(P735="","",IF(T735="X","",P735))</f>
        <v/>
      </c>
      <c r="R735" s="18" t="str">
        <f>IF(P735="","",VLOOKUP(P735,Données!$A$2:$B$16,2,FALSE))</f>
        <v/>
      </c>
      <c r="S735" s="24" t="str">
        <f ca="1">IF(T735="X","",IF(V735=1,"",IF(J735&gt;TODAY(),1,"")))</f>
        <v/>
      </c>
      <c r="T735" s="105"/>
      <c r="U735" s="18" t="str">
        <f ca="1">IF(T735="X","",IF(J735="","",IF(V735=1,"",IF(TODAY()&gt;=J735,1,""))))</f>
        <v/>
      </c>
      <c r="V735" s="31" t="str">
        <f t="shared" si="56"/>
        <v/>
      </c>
      <c r="W735" s="34" t="str">
        <f>IF(P735="","",VLOOKUP(P735,Données!$A$2:$C$16,3,FALSE))</f>
        <v/>
      </c>
      <c r="X735" s="19" t="str">
        <f>IF(N735="","",IF(P735="","",IF(W735="","",W735*N735)))</f>
        <v/>
      </c>
      <c r="Y735" s="108"/>
      <c r="Z735" s="62" t="str">
        <f t="shared" si="57"/>
        <v/>
      </c>
      <c r="AA735" s="26" t="str">
        <f t="shared" si="58"/>
        <v/>
      </c>
      <c r="AB735" s="105"/>
      <c r="AC735" s="111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39"/>
      <c r="BJ735" s="39"/>
      <c r="BK735" s="39"/>
      <c r="BL735" s="39"/>
      <c r="BM735" s="39"/>
      <c r="BN735" s="39"/>
      <c r="BO735" s="39"/>
      <c r="BP735" s="39"/>
    </row>
    <row r="736" spans="1:68" x14ac:dyDescent="0.25">
      <c r="A736" s="28" t="str">
        <f t="shared" si="59"/>
        <v/>
      </c>
      <c r="B736" s="91"/>
      <c r="C736" s="92"/>
      <c r="D736" s="93"/>
      <c r="E736" s="92"/>
      <c r="F736" s="113"/>
      <c r="G736" s="121"/>
      <c r="H736" s="126"/>
      <c r="I736" s="129"/>
      <c r="J736" s="94"/>
      <c r="K736" s="95"/>
      <c r="L736" s="17" t="str">
        <f>IF(T736="X","",IF(J736="","",IF(V736=1,"",J736)))</f>
        <v/>
      </c>
      <c r="M736" s="17" t="str">
        <f>IF(T736="X","",IF(K736="","",IF(V736=1,"",K736)))</f>
        <v/>
      </c>
      <c r="N736" s="18" t="str">
        <f>IF(V736=1,"",IF(J736="","",IF(K736="","",K736-J736)))</f>
        <v/>
      </c>
      <c r="O736" s="31" t="str">
        <f t="shared" si="55"/>
        <v/>
      </c>
      <c r="P736" s="102"/>
      <c r="Q736" s="24" t="str">
        <f>IF(P736="","",IF(T736="X","",P736))</f>
        <v/>
      </c>
      <c r="R736" s="18" t="str">
        <f>IF(P736="","",VLOOKUP(P736,Données!$A$2:$B$16,2,FALSE))</f>
        <v/>
      </c>
      <c r="S736" s="24" t="str">
        <f ca="1">IF(T736="X","",IF(V736=1,"",IF(J736&gt;TODAY(),1,"")))</f>
        <v/>
      </c>
      <c r="T736" s="105"/>
      <c r="U736" s="18" t="str">
        <f ca="1">IF(T736="X","",IF(J736="","",IF(V736=1,"",IF(TODAY()&gt;=J736,1,""))))</f>
        <v/>
      </c>
      <c r="V736" s="31" t="str">
        <f t="shared" si="56"/>
        <v/>
      </c>
      <c r="W736" s="34" t="str">
        <f>IF(P736="","",VLOOKUP(P736,Données!$A$2:$C$16,3,FALSE))</f>
        <v/>
      </c>
      <c r="X736" s="19" t="str">
        <f>IF(N736="","",IF(P736="","",IF(W736="","",W736*N736)))</f>
        <v/>
      </c>
      <c r="Y736" s="108"/>
      <c r="Z736" s="62" t="str">
        <f t="shared" si="57"/>
        <v/>
      </c>
      <c r="AA736" s="26" t="str">
        <f t="shared" si="58"/>
        <v/>
      </c>
      <c r="AB736" s="105"/>
      <c r="AC736" s="111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39"/>
      <c r="BJ736" s="39"/>
      <c r="BK736" s="39"/>
      <c r="BL736" s="39"/>
      <c r="BM736" s="39"/>
      <c r="BN736" s="39"/>
      <c r="BO736" s="39"/>
      <c r="BP736" s="39"/>
    </row>
    <row r="737" spans="1:68" x14ac:dyDescent="0.25">
      <c r="A737" s="28" t="str">
        <f t="shared" si="59"/>
        <v/>
      </c>
      <c r="B737" s="91"/>
      <c r="C737" s="92"/>
      <c r="D737" s="93"/>
      <c r="E737" s="92"/>
      <c r="F737" s="113"/>
      <c r="G737" s="121"/>
      <c r="H737" s="126"/>
      <c r="I737" s="129"/>
      <c r="J737" s="94"/>
      <c r="K737" s="95"/>
      <c r="L737" s="17" t="str">
        <f>IF(T737="X","",IF(J737="","",IF(V737=1,"",J737)))</f>
        <v/>
      </c>
      <c r="M737" s="17" t="str">
        <f>IF(T737="X","",IF(K737="","",IF(V737=1,"",K737)))</f>
        <v/>
      </c>
      <c r="N737" s="18" t="str">
        <f>IF(V737=1,"",IF(J737="","",IF(K737="","",K737-J737)))</f>
        <v/>
      </c>
      <c r="O737" s="31" t="str">
        <f t="shared" si="55"/>
        <v/>
      </c>
      <c r="P737" s="102"/>
      <c r="Q737" s="24" t="str">
        <f>IF(P737="","",IF(T737="X","",P737))</f>
        <v/>
      </c>
      <c r="R737" s="18" t="str">
        <f>IF(P737="","",VLOOKUP(P737,Données!$A$2:$B$16,2,FALSE))</f>
        <v/>
      </c>
      <c r="S737" s="24" t="str">
        <f ca="1">IF(T737="X","",IF(V737=1,"",IF(J737&gt;TODAY(),1,"")))</f>
        <v/>
      </c>
      <c r="T737" s="105"/>
      <c r="U737" s="18" t="str">
        <f ca="1">IF(T737="X","",IF(J737="","",IF(V737=1,"",IF(TODAY()&gt;=J737,1,""))))</f>
        <v/>
      </c>
      <c r="V737" s="31" t="str">
        <f t="shared" si="56"/>
        <v/>
      </c>
      <c r="W737" s="34" t="str">
        <f>IF(P737="","",VLOOKUP(P737,Données!$A$2:$C$16,3,FALSE))</f>
        <v/>
      </c>
      <c r="X737" s="19" t="str">
        <f>IF(N737="","",IF(P737="","",IF(W737="","",W737*N737)))</f>
        <v/>
      </c>
      <c r="Y737" s="108"/>
      <c r="Z737" s="62" t="str">
        <f t="shared" si="57"/>
        <v/>
      </c>
      <c r="AA737" s="26" t="str">
        <f t="shared" si="58"/>
        <v/>
      </c>
      <c r="AB737" s="105"/>
      <c r="AC737" s="111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39"/>
      <c r="BJ737" s="39"/>
      <c r="BK737" s="39"/>
      <c r="BL737" s="39"/>
      <c r="BM737" s="39"/>
      <c r="BN737" s="39"/>
      <c r="BO737" s="39"/>
      <c r="BP737" s="39"/>
    </row>
    <row r="738" spans="1:68" x14ac:dyDescent="0.25">
      <c r="A738" s="28" t="str">
        <f t="shared" si="59"/>
        <v/>
      </c>
      <c r="B738" s="91"/>
      <c r="C738" s="92"/>
      <c r="D738" s="93"/>
      <c r="E738" s="92"/>
      <c r="F738" s="113"/>
      <c r="G738" s="121"/>
      <c r="H738" s="126"/>
      <c r="I738" s="129"/>
      <c r="J738" s="94"/>
      <c r="K738" s="95"/>
      <c r="L738" s="17" t="str">
        <f>IF(T738="X","",IF(J738="","",IF(V738=1,"",J738)))</f>
        <v/>
      </c>
      <c r="M738" s="17" t="str">
        <f>IF(T738="X","",IF(K738="","",IF(V738=1,"",K738)))</f>
        <v/>
      </c>
      <c r="N738" s="18" t="str">
        <f>IF(V738=1,"",IF(J738="","",IF(K738="","",K738-J738)))</f>
        <v/>
      </c>
      <c r="O738" s="31" t="str">
        <f t="shared" si="55"/>
        <v/>
      </c>
      <c r="P738" s="102"/>
      <c r="Q738" s="24" t="str">
        <f>IF(P738="","",IF(T738="X","",P738))</f>
        <v/>
      </c>
      <c r="R738" s="18" t="str">
        <f>IF(P738="","",VLOOKUP(P738,Données!$A$2:$B$16,2,FALSE))</f>
        <v/>
      </c>
      <c r="S738" s="24" t="str">
        <f ca="1">IF(T738="X","",IF(V738=1,"",IF(J738&gt;TODAY(),1,"")))</f>
        <v/>
      </c>
      <c r="T738" s="105"/>
      <c r="U738" s="18" t="str">
        <f ca="1">IF(T738="X","",IF(J738="","",IF(V738=1,"",IF(TODAY()&gt;=J738,1,""))))</f>
        <v/>
      </c>
      <c r="V738" s="31" t="str">
        <f t="shared" si="56"/>
        <v/>
      </c>
      <c r="W738" s="34" t="str">
        <f>IF(P738="","",VLOOKUP(P738,Données!$A$2:$C$16,3,FALSE))</f>
        <v/>
      </c>
      <c r="X738" s="19" t="str">
        <f>IF(N738="","",IF(P738="","",IF(W738="","",W738*N738)))</f>
        <v/>
      </c>
      <c r="Y738" s="108"/>
      <c r="Z738" s="62" t="str">
        <f t="shared" si="57"/>
        <v/>
      </c>
      <c r="AA738" s="26" t="str">
        <f t="shared" si="58"/>
        <v/>
      </c>
      <c r="AB738" s="105"/>
      <c r="AC738" s="111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39"/>
      <c r="BJ738" s="39"/>
      <c r="BK738" s="39"/>
      <c r="BL738" s="39"/>
      <c r="BM738" s="39"/>
      <c r="BN738" s="39"/>
      <c r="BO738" s="39"/>
      <c r="BP738" s="39"/>
    </row>
    <row r="739" spans="1:68" x14ac:dyDescent="0.25">
      <c r="A739" s="28" t="str">
        <f t="shared" si="59"/>
        <v/>
      </c>
      <c r="B739" s="91"/>
      <c r="C739" s="92"/>
      <c r="D739" s="93"/>
      <c r="E739" s="92"/>
      <c r="F739" s="113"/>
      <c r="G739" s="121"/>
      <c r="H739" s="126"/>
      <c r="I739" s="129"/>
      <c r="J739" s="94"/>
      <c r="K739" s="95"/>
      <c r="L739" s="17" t="str">
        <f>IF(T739="X","",IF(J739="","",IF(V739=1,"",J739)))</f>
        <v/>
      </c>
      <c r="M739" s="17" t="str">
        <f>IF(T739="X","",IF(K739="","",IF(V739=1,"",K739)))</f>
        <v/>
      </c>
      <c r="N739" s="18" t="str">
        <f>IF(V739=1,"",IF(J739="","",IF(K739="","",K739-J739)))</f>
        <v/>
      </c>
      <c r="O739" s="31" t="str">
        <f t="shared" si="55"/>
        <v/>
      </c>
      <c r="P739" s="102"/>
      <c r="Q739" s="24" t="str">
        <f>IF(P739="","",IF(T739="X","",P739))</f>
        <v/>
      </c>
      <c r="R739" s="18" t="str">
        <f>IF(P739="","",VLOOKUP(P739,Données!$A$2:$B$16,2,FALSE))</f>
        <v/>
      </c>
      <c r="S739" s="24" t="str">
        <f ca="1">IF(T739="X","",IF(V739=1,"",IF(J739&gt;TODAY(),1,"")))</f>
        <v/>
      </c>
      <c r="T739" s="105"/>
      <c r="U739" s="18" t="str">
        <f ca="1">IF(T739="X","",IF(J739="","",IF(V739=1,"",IF(TODAY()&gt;=J739,1,""))))</f>
        <v/>
      </c>
      <c r="V739" s="31" t="str">
        <f t="shared" si="56"/>
        <v/>
      </c>
      <c r="W739" s="34" t="str">
        <f>IF(P739="","",VLOOKUP(P739,Données!$A$2:$C$16,3,FALSE))</f>
        <v/>
      </c>
      <c r="X739" s="19" t="str">
        <f>IF(N739="","",IF(P739="","",IF(W739="","",W739*N739)))</f>
        <v/>
      </c>
      <c r="Y739" s="108"/>
      <c r="Z739" s="62" t="str">
        <f t="shared" si="57"/>
        <v/>
      </c>
      <c r="AA739" s="26" t="str">
        <f t="shared" si="58"/>
        <v/>
      </c>
      <c r="AB739" s="105"/>
      <c r="AC739" s="111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39"/>
      <c r="BJ739" s="39"/>
      <c r="BK739" s="39"/>
      <c r="BL739" s="39"/>
      <c r="BM739" s="39"/>
      <c r="BN739" s="39"/>
      <c r="BO739" s="39"/>
      <c r="BP739" s="39"/>
    </row>
    <row r="740" spans="1:68" x14ac:dyDescent="0.25">
      <c r="A740" s="28" t="str">
        <f t="shared" si="59"/>
        <v/>
      </c>
      <c r="B740" s="91"/>
      <c r="C740" s="92"/>
      <c r="D740" s="93"/>
      <c r="E740" s="92"/>
      <c r="F740" s="113"/>
      <c r="G740" s="121"/>
      <c r="H740" s="126"/>
      <c r="I740" s="129"/>
      <c r="J740" s="94"/>
      <c r="K740" s="95"/>
      <c r="L740" s="17" t="str">
        <f>IF(T740="X","",IF(J740="","",IF(V740=1,"",J740)))</f>
        <v/>
      </c>
      <c r="M740" s="17" t="str">
        <f>IF(T740="X","",IF(K740="","",IF(V740=1,"",K740)))</f>
        <v/>
      </c>
      <c r="N740" s="18" t="str">
        <f>IF(V740=1,"",IF(J740="","",IF(K740="","",K740-J740)))</f>
        <v/>
      </c>
      <c r="O740" s="31" t="str">
        <f t="shared" si="55"/>
        <v/>
      </c>
      <c r="P740" s="102"/>
      <c r="Q740" s="24" t="str">
        <f>IF(P740="","",IF(T740="X","",P740))</f>
        <v/>
      </c>
      <c r="R740" s="18" t="str">
        <f>IF(P740="","",VLOOKUP(P740,Données!$A$2:$B$16,2,FALSE))</f>
        <v/>
      </c>
      <c r="S740" s="24" t="str">
        <f ca="1">IF(T740="X","",IF(V740=1,"",IF(J740&gt;TODAY(),1,"")))</f>
        <v/>
      </c>
      <c r="T740" s="105"/>
      <c r="U740" s="18" t="str">
        <f ca="1">IF(T740="X","",IF(J740="","",IF(V740=1,"",IF(TODAY()&gt;=J740,1,""))))</f>
        <v/>
      </c>
      <c r="V740" s="31" t="str">
        <f t="shared" si="56"/>
        <v/>
      </c>
      <c r="W740" s="34" t="str">
        <f>IF(P740="","",VLOOKUP(P740,Données!$A$2:$C$16,3,FALSE))</f>
        <v/>
      </c>
      <c r="X740" s="19" t="str">
        <f>IF(N740="","",IF(P740="","",IF(W740="","",W740*N740)))</f>
        <v/>
      </c>
      <c r="Y740" s="108"/>
      <c r="Z740" s="62" t="str">
        <f t="shared" si="57"/>
        <v/>
      </c>
      <c r="AA740" s="26" t="str">
        <f t="shared" si="58"/>
        <v/>
      </c>
      <c r="AB740" s="105"/>
      <c r="AC740" s="111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39"/>
      <c r="BJ740" s="39"/>
      <c r="BK740" s="39"/>
      <c r="BL740" s="39"/>
      <c r="BM740" s="39"/>
      <c r="BN740" s="39"/>
      <c r="BO740" s="39"/>
      <c r="BP740" s="39"/>
    </row>
    <row r="741" spans="1:68" x14ac:dyDescent="0.25">
      <c r="A741" s="28" t="str">
        <f t="shared" si="59"/>
        <v/>
      </c>
      <c r="B741" s="91"/>
      <c r="C741" s="92"/>
      <c r="D741" s="93"/>
      <c r="E741" s="92"/>
      <c r="F741" s="113"/>
      <c r="G741" s="121"/>
      <c r="H741" s="126"/>
      <c r="I741" s="129"/>
      <c r="J741" s="94"/>
      <c r="K741" s="95"/>
      <c r="L741" s="17" t="str">
        <f>IF(T741="X","",IF(J741="","",IF(V741=1,"",J741)))</f>
        <v/>
      </c>
      <c r="M741" s="17" t="str">
        <f>IF(T741="X","",IF(K741="","",IF(V741=1,"",K741)))</f>
        <v/>
      </c>
      <c r="N741" s="18" t="str">
        <f>IF(V741=1,"",IF(J741="","",IF(K741="","",K741-J741)))</f>
        <v/>
      </c>
      <c r="O741" s="31" t="str">
        <f t="shared" si="55"/>
        <v/>
      </c>
      <c r="P741" s="102"/>
      <c r="Q741" s="24" t="str">
        <f>IF(P741="","",IF(T741="X","",P741))</f>
        <v/>
      </c>
      <c r="R741" s="18" t="str">
        <f>IF(P741="","",VLOOKUP(P741,Données!$A$2:$B$16,2,FALSE))</f>
        <v/>
      </c>
      <c r="S741" s="24" t="str">
        <f ca="1">IF(T741="X","",IF(V741=1,"",IF(J741&gt;TODAY(),1,"")))</f>
        <v/>
      </c>
      <c r="T741" s="105"/>
      <c r="U741" s="18" t="str">
        <f ca="1">IF(T741="X","",IF(J741="","",IF(V741=1,"",IF(TODAY()&gt;=J741,1,""))))</f>
        <v/>
      </c>
      <c r="V741" s="31" t="str">
        <f t="shared" si="56"/>
        <v/>
      </c>
      <c r="W741" s="34" t="str">
        <f>IF(P741="","",VLOOKUP(P741,Données!$A$2:$C$16,3,FALSE))</f>
        <v/>
      </c>
      <c r="X741" s="19" t="str">
        <f>IF(N741="","",IF(P741="","",IF(W741="","",W741*N741)))</f>
        <v/>
      </c>
      <c r="Y741" s="108"/>
      <c r="Z741" s="62" t="str">
        <f t="shared" si="57"/>
        <v/>
      </c>
      <c r="AA741" s="26" t="str">
        <f t="shared" si="58"/>
        <v/>
      </c>
      <c r="AB741" s="105"/>
      <c r="AC741" s="111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39"/>
      <c r="BJ741" s="39"/>
      <c r="BK741" s="39"/>
      <c r="BL741" s="39"/>
      <c r="BM741" s="39"/>
      <c r="BN741" s="39"/>
      <c r="BO741" s="39"/>
      <c r="BP741" s="39"/>
    </row>
    <row r="742" spans="1:68" x14ac:dyDescent="0.25">
      <c r="A742" s="28" t="str">
        <f t="shared" si="59"/>
        <v/>
      </c>
      <c r="B742" s="91"/>
      <c r="C742" s="92"/>
      <c r="D742" s="93"/>
      <c r="E742" s="92"/>
      <c r="F742" s="113"/>
      <c r="G742" s="121"/>
      <c r="H742" s="126"/>
      <c r="I742" s="129"/>
      <c r="J742" s="94"/>
      <c r="K742" s="95"/>
      <c r="L742" s="17" t="str">
        <f>IF(T742="X","",IF(J742="","",IF(V742=1,"",J742)))</f>
        <v/>
      </c>
      <c r="M742" s="17" t="str">
        <f>IF(T742="X","",IF(K742="","",IF(V742=1,"",K742)))</f>
        <v/>
      </c>
      <c r="N742" s="18" t="str">
        <f>IF(V742=1,"",IF(J742="","",IF(K742="","",K742-J742)))</f>
        <v/>
      </c>
      <c r="O742" s="31" t="str">
        <f t="shared" si="55"/>
        <v/>
      </c>
      <c r="P742" s="102"/>
      <c r="Q742" s="24" t="str">
        <f>IF(P742="","",IF(T742="X","",P742))</f>
        <v/>
      </c>
      <c r="R742" s="18" t="str">
        <f>IF(P742="","",VLOOKUP(P742,Données!$A$2:$B$16,2,FALSE))</f>
        <v/>
      </c>
      <c r="S742" s="24" t="str">
        <f ca="1">IF(T742="X","",IF(V742=1,"",IF(J742&gt;TODAY(),1,"")))</f>
        <v/>
      </c>
      <c r="T742" s="105"/>
      <c r="U742" s="18" t="str">
        <f ca="1">IF(T742="X","",IF(J742="","",IF(V742=1,"",IF(TODAY()&gt;=J742,1,""))))</f>
        <v/>
      </c>
      <c r="V742" s="31" t="str">
        <f t="shared" si="56"/>
        <v/>
      </c>
      <c r="W742" s="34" t="str">
        <f>IF(P742="","",VLOOKUP(P742,Données!$A$2:$C$16,3,FALSE))</f>
        <v/>
      </c>
      <c r="X742" s="19" t="str">
        <f>IF(N742="","",IF(P742="","",IF(W742="","",W742*N742)))</f>
        <v/>
      </c>
      <c r="Y742" s="108"/>
      <c r="Z742" s="62" t="str">
        <f t="shared" si="57"/>
        <v/>
      </c>
      <c r="AA742" s="26" t="str">
        <f t="shared" si="58"/>
        <v/>
      </c>
      <c r="AB742" s="105"/>
      <c r="AC742" s="111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39"/>
      <c r="BJ742" s="39"/>
      <c r="BK742" s="39"/>
      <c r="BL742" s="39"/>
      <c r="BM742" s="39"/>
      <c r="BN742" s="39"/>
      <c r="BO742" s="39"/>
      <c r="BP742" s="39"/>
    </row>
    <row r="743" spans="1:68" x14ac:dyDescent="0.25">
      <c r="A743" s="28" t="str">
        <f t="shared" si="59"/>
        <v/>
      </c>
      <c r="B743" s="91"/>
      <c r="C743" s="92"/>
      <c r="D743" s="93"/>
      <c r="E743" s="92"/>
      <c r="F743" s="113"/>
      <c r="G743" s="121"/>
      <c r="H743" s="126"/>
      <c r="I743" s="129"/>
      <c r="J743" s="94"/>
      <c r="K743" s="95"/>
      <c r="L743" s="17" t="str">
        <f>IF(T743="X","",IF(J743="","",IF(V743=1,"",J743)))</f>
        <v/>
      </c>
      <c r="M743" s="17" t="str">
        <f>IF(T743="X","",IF(K743="","",IF(V743=1,"",K743)))</f>
        <v/>
      </c>
      <c r="N743" s="18" t="str">
        <f>IF(V743=1,"",IF(J743="","",IF(K743="","",K743-J743)))</f>
        <v/>
      </c>
      <c r="O743" s="31" t="str">
        <f t="shared" si="55"/>
        <v/>
      </c>
      <c r="P743" s="102"/>
      <c r="Q743" s="24" t="str">
        <f>IF(P743="","",IF(T743="X","",P743))</f>
        <v/>
      </c>
      <c r="R743" s="18" t="str">
        <f>IF(P743="","",VLOOKUP(P743,Données!$A$2:$B$16,2,FALSE))</f>
        <v/>
      </c>
      <c r="S743" s="24" t="str">
        <f ca="1">IF(T743="X","",IF(V743=1,"",IF(J743&gt;TODAY(),1,"")))</f>
        <v/>
      </c>
      <c r="T743" s="105"/>
      <c r="U743" s="18" t="str">
        <f ca="1">IF(T743="X","",IF(J743="","",IF(V743=1,"",IF(TODAY()&gt;=J743,1,""))))</f>
        <v/>
      </c>
      <c r="V743" s="31" t="str">
        <f t="shared" si="56"/>
        <v/>
      </c>
      <c r="W743" s="34" t="str">
        <f>IF(P743="","",VLOOKUP(P743,Données!$A$2:$C$16,3,FALSE))</f>
        <v/>
      </c>
      <c r="X743" s="19" t="str">
        <f>IF(N743="","",IF(P743="","",IF(W743="","",W743*N743)))</f>
        <v/>
      </c>
      <c r="Y743" s="108"/>
      <c r="Z743" s="62" t="str">
        <f t="shared" si="57"/>
        <v/>
      </c>
      <c r="AA743" s="26" t="str">
        <f t="shared" si="58"/>
        <v/>
      </c>
      <c r="AB743" s="105"/>
      <c r="AC743" s="111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39"/>
      <c r="BJ743" s="39"/>
      <c r="BK743" s="39"/>
      <c r="BL743" s="39"/>
      <c r="BM743" s="39"/>
      <c r="BN743" s="39"/>
      <c r="BO743" s="39"/>
      <c r="BP743" s="39"/>
    </row>
    <row r="744" spans="1:68" x14ac:dyDescent="0.25">
      <c r="A744" s="28" t="str">
        <f t="shared" si="59"/>
        <v/>
      </c>
      <c r="B744" s="91"/>
      <c r="C744" s="92"/>
      <c r="D744" s="93"/>
      <c r="E744" s="92"/>
      <c r="F744" s="113"/>
      <c r="G744" s="121"/>
      <c r="H744" s="126"/>
      <c r="I744" s="129"/>
      <c r="J744" s="94"/>
      <c r="K744" s="95"/>
      <c r="L744" s="17" t="str">
        <f>IF(T744="X","",IF(J744="","",IF(V744=1,"",J744)))</f>
        <v/>
      </c>
      <c r="M744" s="17" t="str">
        <f>IF(T744="X","",IF(K744="","",IF(V744=1,"",K744)))</f>
        <v/>
      </c>
      <c r="N744" s="18" t="str">
        <f>IF(V744=1,"",IF(J744="","",IF(K744="","",K744-J744)))</f>
        <v/>
      </c>
      <c r="O744" s="31" t="str">
        <f t="shared" si="55"/>
        <v/>
      </c>
      <c r="P744" s="102"/>
      <c r="Q744" s="24" t="str">
        <f>IF(P744="","",IF(T744="X","",P744))</f>
        <v/>
      </c>
      <c r="R744" s="18" t="str">
        <f>IF(P744="","",VLOOKUP(P744,Données!$A$2:$B$16,2,FALSE))</f>
        <v/>
      </c>
      <c r="S744" s="24" t="str">
        <f ca="1">IF(T744="X","",IF(V744=1,"",IF(J744&gt;TODAY(),1,"")))</f>
        <v/>
      </c>
      <c r="T744" s="105"/>
      <c r="U744" s="18" t="str">
        <f ca="1">IF(T744="X","",IF(J744="","",IF(V744=1,"",IF(TODAY()&gt;=J744,1,""))))</f>
        <v/>
      </c>
      <c r="V744" s="31" t="str">
        <f t="shared" si="56"/>
        <v/>
      </c>
      <c r="W744" s="34" t="str">
        <f>IF(P744="","",VLOOKUP(P744,Données!$A$2:$C$16,3,FALSE))</f>
        <v/>
      </c>
      <c r="X744" s="19" t="str">
        <f>IF(N744="","",IF(P744="","",IF(W744="","",W744*N744)))</f>
        <v/>
      </c>
      <c r="Y744" s="108"/>
      <c r="Z744" s="62" t="str">
        <f t="shared" si="57"/>
        <v/>
      </c>
      <c r="AA744" s="26" t="str">
        <f t="shared" si="58"/>
        <v/>
      </c>
      <c r="AB744" s="105"/>
      <c r="AC744" s="111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39"/>
      <c r="BJ744" s="39"/>
      <c r="BK744" s="39"/>
      <c r="BL744" s="39"/>
      <c r="BM744" s="39"/>
      <c r="BN744" s="39"/>
      <c r="BO744" s="39"/>
      <c r="BP744" s="39"/>
    </row>
    <row r="745" spans="1:68" x14ac:dyDescent="0.25">
      <c r="A745" s="28" t="str">
        <f t="shared" si="59"/>
        <v/>
      </c>
      <c r="B745" s="91"/>
      <c r="C745" s="92"/>
      <c r="D745" s="93"/>
      <c r="E745" s="92"/>
      <c r="F745" s="113"/>
      <c r="G745" s="121"/>
      <c r="H745" s="126"/>
      <c r="I745" s="129"/>
      <c r="J745" s="94"/>
      <c r="K745" s="95"/>
      <c r="L745" s="17" t="str">
        <f>IF(T745="X","",IF(J745="","",IF(V745=1,"",J745)))</f>
        <v/>
      </c>
      <c r="M745" s="17" t="str">
        <f>IF(T745="X","",IF(K745="","",IF(V745=1,"",K745)))</f>
        <v/>
      </c>
      <c r="N745" s="18" t="str">
        <f>IF(V745=1,"",IF(J745="","",IF(K745="","",K745-J745)))</f>
        <v/>
      </c>
      <c r="O745" s="31" t="str">
        <f t="shared" si="55"/>
        <v/>
      </c>
      <c r="P745" s="102"/>
      <c r="Q745" s="24" t="str">
        <f>IF(P745="","",IF(T745="X","",P745))</f>
        <v/>
      </c>
      <c r="R745" s="18" t="str">
        <f>IF(P745="","",VLOOKUP(P745,Données!$A$2:$B$16,2,FALSE))</f>
        <v/>
      </c>
      <c r="S745" s="24" t="str">
        <f ca="1">IF(T745="X","",IF(V745=1,"",IF(J745&gt;TODAY(),1,"")))</f>
        <v/>
      </c>
      <c r="T745" s="105"/>
      <c r="U745" s="18" t="str">
        <f ca="1">IF(T745="X","",IF(J745="","",IF(V745=1,"",IF(TODAY()&gt;=J745,1,""))))</f>
        <v/>
      </c>
      <c r="V745" s="31" t="str">
        <f t="shared" si="56"/>
        <v/>
      </c>
      <c r="W745" s="34" t="str">
        <f>IF(P745="","",VLOOKUP(P745,Données!$A$2:$C$16,3,FALSE))</f>
        <v/>
      </c>
      <c r="X745" s="19" t="str">
        <f>IF(N745="","",IF(P745="","",IF(W745="","",W745*N745)))</f>
        <v/>
      </c>
      <c r="Y745" s="108"/>
      <c r="Z745" s="62" t="str">
        <f t="shared" si="57"/>
        <v/>
      </c>
      <c r="AA745" s="26" t="str">
        <f t="shared" si="58"/>
        <v/>
      </c>
      <c r="AB745" s="105"/>
      <c r="AC745" s="111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39"/>
      <c r="BJ745" s="39"/>
      <c r="BK745" s="39"/>
      <c r="BL745" s="39"/>
      <c r="BM745" s="39"/>
      <c r="BN745" s="39"/>
      <c r="BO745" s="39"/>
      <c r="BP745" s="39"/>
    </row>
    <row r="746" spans="1:68" x14ac:dyDescent="0.25">
      <c r="A746" s="28" t="str">
        <f t="shared" si="59"/>
        <v/>
      </c>
      <c r="B746" s="91"/>
      <c r="C746" s="92"/>
      <c r="D746" s="93"/>
      <c r="E746" s="92"/>
      <c r="F746" s="113"/>
      <c r="G746" s="121"/>
      <c r="H746" s="126"/>
      <c r="I746" s="129"/>
      <c r="J746" s="94"/>
      <c r="K746" s="95"/>
      <c r="L746" s="17" t="str">
        <f>IF(T746="X","",IF(J746="","",IF(V746=1,"",J746)))</f>
        <v/>
      </c>
      <c r="M746" s="17" t="str">
        <f>IF(T746="X","",IF(K746="","",IF(V746=1,"",K746)))</f>
        <v/>
      </c>
      <c r="N746" s="18" t="str">
        <f>IF(V746=1,"",IF(J746="","",IF(K746="","",K746-J746)))</f>
        <v/>
      </c>
      <c r="O746" s="31" t="str">
        <f t="shared" si="55"/>
        <v/>
      </c>
      <c r="P746" s="102"/>
      <c r="Q746" s="24" t="str">
        <f>IF(P746="","",IF(T746="X","",P746))</f>
        <v/>
      </c>
      <c r="R746" s="18" t="str">
        <f>IF(P746="","",VLOOKUP(P746,Données!$A$2:$B$16,2,FALSE))</f>
        <v/>
      </c>
      <c r="S746" s="24" t="str">
        <f ca="1">IF(T746="X","",IF(V746=1,"",IF(J746&gt;TODAY(),1,"")))</f>
        <v/>
      </c>
      <c r="T746" s="105"/>
      <c r="U746" s="18" t="str">
        <f ca="1">IF(T746="X","",IF(J746="","",IF(V746=1,"",IF(TODAY()&gt;=J746,1,""))))</f>
        <v/>
      </c>
      <c r="V746" s="31" t="str">
        <f t="shared" si="56"/>
        <v/>
      </c>
      <c r="W746" s="34" t="str">
        <f>IF(P746="","",VLOOKUP(P746,Données!$A$2:$C$16,3,FALSE))</f>
        <v/>
      </c>
      <c r="X746" s="19" t="str">
        <f>IF(N746="","",IF(P746="","",IF(W746="","",W746*N746)))</f>
        <v/>
      </c>
      <c r="Y746" s="108"/>
      <c r="Z746" s="62" t="str">
        <f t="shared" si="57"/>
        <v/>
      </c>
      <c r="AA746" s="26" t="str">
        <f t="shared" si="58"/>
        <v/>
      </c>
      <c r="AB746" s="105"/>
      <c r="AC746" s="111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39"/>
      <c r="BJ746" s="39"/>
      <c r="BK746" s="39"/>
      <c r="BL746" s="39"/>
      <c r="BM746" s="39"/>
      <c r="BN746" s="39"/>
      <c r="BO746" s="39"/>
      <c r="BP746" s="39"/>
    </row>
    <row r="747" spans="1:68" x14ac:dyDescent="0.25">
      <c r="A747" s="28" t="str">
        <f t="shared" si="59"/>
        <v/>
      </c>
      <c r="B747" s="91"/>
      <c r="C747" s="92"/>
      <c r="D747" s="93"/>
      <c r="E747" s="92"/>
      <c r="F747" s="113"/>
      <c r="G747" s="121"/>
      <c r="H747" s="126"/>
      <c r="I747" s="129"/>
      <c r="J747" s="94"/>
      <c r="K747" s="95"/>
      <c r="L747" s="17" t="str">
        <f>IF(T747="X","",IF(J747="","",IF(V747=1,"",J747)))</f>
        <v/>
      </c>
      <c r="M747" s="17" t="str">
        <f>IF(T747="X","",IF(K747="","",IF(V747=1,"",K747)))</f>
        <v/>
      </c>
      <c r="N747" s="18" t="str">
        <f>IF(V747=1,"",IF(J747="","",IF(K747="","",K747-J747)))</f>
        <v/>
      </c>
      <c r="O747" s="31" t="str">
        <f t="shared" si="55"/>
        <v/>
      </c>
      <c r="P747" s="102"/>
      <c r="Q747" s="24" t="str">
        <f>IF(P747="","",IF(T747="X","",P747))</f>
        <v/>
      </c>
      <c r="R747" s="18" t="str">
        <f>IF(P747="","",VLOOKUP(P747,Données!$A$2:$B$16,2,FALSE))</f>
        <v/>
      </c>
      <c r="S747" s="24" t="str">
        <f ca="1">IF(T747="X","",IF(V747=1,"",IF(J747&gt;TODAY(),1,"")))</f>
        <v/>
      </c>
      <c r="T747" s="105"/>
      <c r="U747" s="18" t="str">
        <f ca="1">IF(T747="X","",IF(J747="","",IF(V747=1,"",IF(TODAY()&gt;=J747,1,""))))</f>
        <v/>
      </c>
      <c r="V747" s="31" t="str">
        <f t="shared" si="56"/>
        <v/>
      </c>
      <c r="W747" s="34" t="str">
        <f>IF(P747="","",VLOOKUP(P747,Données!$A$2:$C$16,3,FALSE))</f>
        <v/>
      </c>
      <c r="X747" s="19" t="str">
        <f>IF(N747="","",IF(P747="","",IF(W747="","",W747*N747)))</f>
        <v/>
      </c>
      <c r="Y747" s="108"/>
      <c r="Z747" s="62" t="str">
        <f t="shared" si="57"/>
        <v/>
      </c>
      <c r="AA747" s="26" t="str">
        <f t="shared" si="58"/>
        <v/>
      </c>
      <c r="AB747" s="105"/>
      <c r="AC747" s="111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39"/>
      <c r="BJ747" s="39"/>
      <c r="BK747" s="39"/>
      <c r="BL747" s="39"/>
      <c r="BM747" s="39"/>
      <c r="BN747" s="39"/>
      <c r="BO747" s="39"/>
      <c r="BP747" s="39"/>
    </row>
    <row r="748" spans="1:68" x14ac:dyDescent="0.25">
      <c r="A748" s="28" t="str">
        <f t="shared" si="59"/>
        <v/>
      </c>
      <c r="B748" s="91"/>
      <c r="C748" s="92"/>
      <c r="D748" s="93"/>
      <c r="E748" s="92"/>
      <c r="F748" s="113"/>
      <c r="G748" s="121"/>
      <c r="H748" s="126"/>
      <c r="I748" s="129"/>
      <c r="J748" s="94"/>
      <c r="K748" s="95"/>
      <c r="L748" s="17" t="str">
        <f>IF(T748="X","",IF(J748="","",IF(V748=1,"",J748)))</f>
        <v/>
      </c>
      <c r="M748" s="17" t="str">
        <f>IF(T748="X","",IF(K748="","",IF(V748=1,"",K748)))</f>
        <v/>
      </c>
      <c r="N748" s="18" t="str">
        <f>IF(V748=1,"",IF(J748="","",IF(K748="","",K748-J748)))</f>
        <v/>
      </c>
      <c r="O748" s="31" t="str">
        <f t="shared" si="55"/>
        <v/>
      </c>
      <c r="P748" s="102"/>
      <c r="Q748" s="24" t="str">
        <f>IF(P748="","",IF(T748="X","",P748))</f>
        <v/>
      </c>
      <c r="R748" s="18" t="str">
        <f>IF(P748="","",VLOOKUP(P748,Données!$A$2:$B$16,2,FALSE))</f>
        <v/>
      </c>
      <c r="S748" s="24" t="str">
        <f ca="1">IF(T748="X","",IF(V748=1,"",IF(J748&gt;TODAY(),1,"")))</f>
        <v/>
      </c>
      <c r="T748" s="105"/>
      <c r="U748" s="18" t="str">
        <f ca="1">IF(T748="X","",IF(J748="","",IF(V748=1,"",IF(TODAY()&gt;=J748,1,""))))</f>
        <v/>
      </c>
      <c r="V748" s="31" t="str">
        <f t="shared" si="56"/>
        <v/>
      </c>
      <c r="W748" s="34" t="str">
        <f>IF(P748="","",VLOOKUP(P748,Données!$A$2:$C$16,3,FALSE))</f>
        <v/>
      </c>
      <c r="X748" s="19" t="str">
        <f>IF(N748="","",IF(P748="","",IF(W748="","",W748*N748)))</f>
        <v/>
      </c>
      <c r="Y748" s="108"/>
      <c r="Z748" s="62" t="str">
        <f t="shared" si="57"/>
        <v/>
      </c>
      <c r="AA748" s="26" t="str">
        <f t="shared" si="58"/>
        <v/>
      </c>
      <c r="AB748" s="105"/>
      <c r="AC748" s="111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39"/>
      <c r="BJ748" s="39"/>
      <c r="BK748" s="39"/>
      <c r="BL748" s="39"/>
      <c r="BM748" s="39"/>
      <c r="BN748" s="39"/>
      <c r="BO748" s="39"/>
      <c r="BP748" s="39"/>
    </row>
    <row r="749" spans="1:68" x14ac:dyDescent="0.25">
      <c r="A749" s="28" t="str">
        <f t="shared" si="59"/>
        <v/>
      </c>
      <c r="B749" s="91"/>
      <c r="C749" s="92"/>
      <c r="D749" s="93"/>
      <c r="E749" s="92"/>
      <c r="F749" s="113"/>
      <c r="G749" s="121"/>
      <c r="H749" s="126"/>
      <c r="I749" s="129"/>
      <c r="J749" s="94"/>
      <c r="K749" s="95"/>
      <c r="L749" s="17" t="str">
        <f>IF(T749="X","",IF(J749="","",IF(V749=1,"",J749)))</f>
        <v/>
      </c>
      <c r="M749" s="17" t="str">
        <f>IF(T749="X","",IF(K749="","",IF(V749=1,"",K749)))</f>
        <v/>
      </c>
      <c r="N749" s="18" t="str">
        <f>IF(V749=1,"",IF(J749="","",IF(K749="","",K749-J749)))</f>
        <v/>
      </c>
      <c r="O749" s="31" t="str">
        <f t="shared" si="55"/>
        <v/>
      </c>
      <c r="P749" s="102"/>
      <c r="Q749" s="24" t="str">
        <f>IF(P749="","",IF(T749="X","",P749))</f>
        <v/>
      </c>
      <c r="R749" s="18" t="str">
        <f>IF(P749="","",VLOOKUP(P749,Données!$A$2:$B$16,2,FALSE))</f>
        <v/>
      </c>
      <c r="S749" s="24" t="str">
        <f ca="1">IF(T749="X","",IF(V749=1,"",IF(J749&gt;TODAY(),1,"")))</f>
        <v/>
      </c>
      <c r="T749" s="105"/>
      <c r="U749" s="18" t="str">
        <f ca="1">IF(T749="X","",IF(J749="","",IF(V749=1,"",IF(TODAY()&gt;=J749,1,""))))</f>
        <v/>
      </c>
      <c r="V749" s="31" t="str">
        <f t="shared" si="56"/>
        <v/>
      </c>
      <c r="W749" s="34" t="str">
        <f>IF(P749="","",VLOOKUP(P749,Données!$A$2:$C$16,3,FALSE))</f>
        <v/>
      </c>
      <c r="X749" s="19" t="str">
        <f>IF(N749="","",IF(P749="","",IF(W749="","",W749*N749)))</f>
        <v/>
      </c>
      <c r="Y749" s="108"/>
      <c r="Z749" s="62" t="str">
        <f t="shared" si="57"/>
        <v/>
      </c>
      <c r="AA749" s="26" t="str">
        <f t="shared" si="58"/>
        <v/>
      </c>
      <c r="AB749" s="105"/>
      <c r="AC749" s="111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39"/>
      <c r="BJ749" s="39"/>
      <c r="BK749" s="39"/>
      <c r="BL749" s="39"/>
      <c r="BM749" s="39"/>
      <c r="BN749" s="39"/>
      <c r="BO749" s="39"/>
      <c r="BP749" s="39"/>
    </row>
    <row r="750" spans="1:68" x14ac:dyDescent="0.25">
      <c r="A750" s="28" t="str">
        <f t="shared" si="59"/>
        <v/>
      </c>
      <c r="B750" s="91"/>
      <c r="C750" s="92"/>
      <c r="D750" s="93"/>
      <c r="E750" s="92"/>
      <c r="F750" s="113"/>
      <c r="G750" s="121"/>
      <c r="H750" s="126"/>
      <c r="I750" s="129"/>
      <c r="J750" s="94"/>
      <c r="K750" s="95"/>
      <c r="L750" s="17" t="str">
        <f>IF(T750="X","",IF(J750="","",IF(V750=1,"",J750)))</f>
        <v/>
      </c>
      <c r="M750" s="17" t="str">
        <f>IF(T750="X","",IF(K750="","",IF(V750=1,"",K750)))</f>
        <v/>
      </c>
      <c r="N750" s="18" t="str">
        <f>IF(V750=1,"",IF(J750="","",IF(K750="","",K750-J750)))</f>
        <v/>
      </c>
      <c r="O750" s="31" t="str">
        <f t="shared" si="55"/>
        <v/>
      </c>
      <c r="P750" s="102"/>
      <c r="Q750" s="24" t="str">
        <f>IF(P750="","",IF(T750="X","",P750))</f>
        <v/>
      </c>
      <c r="R750" s="18" t="str">
        <f>IF(P750="","",VLOOKUP(P750,Données!$A$2:$B$16,2,FALSE))</f>
        <v/>
      </c>
      <c r="S750" s="24" t="str">
        <f ca="1">IF(T750="X","",IF(V750=1,"",IF(J750&gt;TODAY(),1,"")))</f>
        <v/>
      </c>
      <c r="T750" s="105"/>
      <c r="U750" s="18" t="str">
        <f ca="1">IF(T750="X","",IF(J750="","",IF(V750=1,"",IF(TODAY()&gt;=J750,1,""))))</f>
        <v/>
      </c>
      <c r="V750" s="31" t="str">
        <f t="shared" si="56"/>
        <v/>
      </c>
      <c r="W750" s="34" t="str">
        <f>IF(P750="","",VLOOKUP(P750,Données!$A$2:$C$16,3,FALSE))</f>
        <v/>
      </c>
      <c r="X750" s="19" t="str">
        <f>IF(N750="","",IF(P750="","",IF(W750="","",W750*N750)))</f>
        <v/>
      </c>
      <c r="Y750" s="108"/>
      <c r="Z750" s="62" t="str">
        <f t="shared" si="57"/>
        <v/>
      </c>
      <c r="AA750" s="26" t="str">
        <f t="shared" si="58"/>
        <v/>
      </c>
      <c r="AB750" s="105"/>
      <c r="AC750" s="111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39"/>
      <c r="BJ750" s="39"/>
      <c r="BK750" s="39"/>
      <c r="BL750" s="39"/>
      <c r="BM750" s="39"/>
      <c r="BN750" s="39"/>
      <c r="BO750" s="39"/>
      <c r="BP750" s="39"/>
    </row>
    <row r="751" spans="1:68" x14ac:dyDescent="0.25">
      <c r="A751" s="28" t="str">
        <f t="shared" si="59"/>
        <v/>
      </c>
      <c r="B751" s="91"/>
      <c r="C751" s="92"/>
      <c r="D751" s="93"/>
      <c r="E751" s="92"/>
      <c r="F751" s="113"/>
      <c r="G751" s="121"/>
      <c r="H751" s="126"/>
      <c r="I751" s="129"/>
      <c r="J751" s="94"/>
      <c r="K751" s="95"/>
      <c r="L751" s="17" t="str">
        <f>IF(T751="X","",IF(J751="","",IF(V751=1,"",J751)))</f>
        <v/>
      </c>
      <c r="M751" s="17" t="str">
        <f>IF(T751="X","",IF(K751="","",IF(V751=1,"",K751)))</f>
        <v/>
      </c>
      <c r="N751" s="18" t="str">
        <f>IF(V751=1,"",IF(J751="","",IF(K751="","",K751-J751)))</f>
        <v/>
      </c>
      <c r="O751" s="31" t="str">
        <f t="shared" si="55"/>
        <v/>
      </c>
      <c r="P751" s="102"/>
      <c r="Q751" s="24" t="str">
        <f>IF(P751="","",IF(T751="X","",P751))</f>
        <v/>
      </c>
      <c r="R751" s="18" t="str">
        <f>IF(P751="","",VLOOKUP(P751,Données!$A$2:$B$16,2,FALSE))</f>
        <v/>
      </c>
      <c r="S751" s="24" t="str">
        <f ca="1">IF(T751="X","",IF(V751=1,"",IF(J751&gt;TODAY(),1,"")))</f>
        <v/>
      </c>
      <c r="T751" s="105"/>
      <c r="U751" s="18" t="str">
        <f ca="1">IF(T751="X","",IF(J751="","",IF(V751=1,"",IF(TODAY()&gt;=J751,1,""))))</f>
        <v/>
      </c>
      <c r="V751" s="31" t="str">
        <f t="shared" si="56"/>
        <v/>
      </c>
      <c r="W751" s="34" t="str">
        <f>IF(P751="","",VLOOKUP(P751,Données!$A$2:$C$16,3,FALSE))</f>
        <v/>
      </c>
      <c r="X751" s="19" t="str">
        <f>IF(N751="","",IF(P751="","",IF(W751="","",W751*N751)))</f>
        <v/>
      </c>
      <c r="Y751" s="108"/>
      <c r="Z751" s="62" t="str">
        <f t="shared" si="57"/>
        <v/>
      </c>
      <c r="AA751" s="26" t="str">
        <f t="shared" si="58"/>
        <v/>
      </c>
      <c r="AB751" s="105"/>
      <c r="AC751" s="111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39"/>
      <c r="BJ751" s="39"/>
      <c r="BK751" s="39"/>
      <c r="BL751" s="39"/>
      <c r="BM751" s="39"/>
      <c r="BN751" s="39"/>
      <c r="BO751" s="39"/>
      <c r="BP751" s="39"/>
    </row>
    <row r="752" spans="1:68" x14ac:dyDescent="0.25">
      <c r="A752" s="28" t="str">
        <f t="shared" si="59"/>
        <v/>
      </c>
      <c r="B752" s="91"/>
      <c r="C752" s="92"/>
      <c r="D752" s="93"/>
      <c r="E752" s="92"/>
      <c r="F752" s="113"/>
      <c r="G752" s="121"/>
      <c r="H752" s="126"/>
      <c r="I752" s="129"/>
      <c r="J752" s="94"/>
      <c r="K752" s="95"/>
      <c r="L752" s="17" t="str">
        <f>IF(T752="X","",IF(J752="","",IF(V752=1,"",J752)))</f>
        <v/>
      </c>
      <c r="M752" s="17" t="str">
        <f>IF(T752="X","",IF(K752="","",IF(V752=1,"",K752)))</f>
        <v/>
      </c>
      <c r="N752" s="18" t="str">
        <f>IF(V752=1,"",IF(J752="","",IF(K752="","",K752-J752)))</f>
        <v/>
      </c>
      <c r="O752" s="31" t="str">
        <f t="shared" si="55"/>
        <v/>
      </c>
      <c r="P752" s="102"/>
      <c r="Q752" s="24" t="str">
        <f>IF(P752="","",IF(T752="X","",P752))</f>
        <v/>
      </c>
      <c r="R752" s="18" t="str">
        <f>IF(P752="","",VLOOKUP(P752,Données!$A$2:$B$16,2,FALSE))</f>
        <v/>
      </c>
      <c r="S752" s="24" t="str">
        <f ca="1">IF(T752="X","",IF(V752=1,"",IF(J752&gt;TODAY(),1,"")))</f>
        <v/>
      </c>
      <c r="T752" s="105"/>
      <c r="U752" s="18" t="str">
        <f ca="1">IF(T752="X","",IF(J752="","",IF(V752=1,"",IF(TODAY()&gt;=J752,1,""))))</f>
        <v/>
      </c>
      <c r="V752" s="31" t="str">
        <f t="shared" si="56"/>
        <v/>
      </c>
      <c r="W752" s="34" t="str">
        <f>IF(P752="","",VLOOKUP(P752,Données!$A$2:$C$16,3,FALSE))</f>
        <v/>
      </c>
      <c r="X752" s="19" t="str">
        <f>IF(N752="","",IF(P752="","",IF(W752="","",W752*N752)))</f>
        <v/>
      </c>
      <c r="Y752" s="108"/>
      <c r="Z752" s="62" t="str">
        <f t="shared" si="57"/>
        <v/>
      </c>
      <c r="AA752" s="26" t="str">
        <f t="shared" si="58"/>
        <v/>
      </c>
      <c r="AB752" s="105"/>
      <c r="AC752" s="111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39"/>
      <c r="BJ752" s="39"/>
      <c r="BK752" s="39"/>
      <c r="BL752" s="39"/>
      <c r="BM752" s="39"/>
      <c r="BN752" s="39"/>
      <c r="BO752" s="39"/>
      <c r="BP752" s="39"/>
    </row>
    <row r="753" spans="1:68" x14ac:dyDescent="0.25">
      <c r="A753" s="28" t="str">
        <f t="shared" si="59"/>
        <v/>
      </c>
      <c r="B753" s="91"/>
      <c r="C753" s="92"/>
      <c r="D753" s="93"/>
      <c r="E753" s="92"/>
      <c r="F753" s="113"/>
      <c r="G753" s="121"/>
      <c r="H753" s="126"/>
      <c r="I753" s="129"/>
      <c r="J753" s="94"/>
      <c r="K753" s="95"/>
      <c r="L753" s="17" t="str">
        <f>IF(T753="X","",IF(J753="","",IF(V753=1,"",J753)))</f>
        <v/>
      </c>
      <c r="M753" s="17" t="str">
        <f>IF(T753="X","",IF(K753="","",IF(V753=1,"",K753)))</f>
        <v/>
      </c>
      <c r="N753" s="18" t="str">
        <f>IF(V753=1,"",IF(J753="","",IF(K753="","",K753-J753)))</f>
        <v/>
      </c>
      <c r="O753" s="31" t="str">
        <f t="shared" si="55"/>
        <v/>
      </c>
      <c r="P753" s="102"/>
      <c r="Q753" s="24" t="str">
        <f>IF(P753="","",IF(T753="X","",P753))</f>
        <v/>
      </c>
      <c r="R753" s="18" t="str">
        <f>IF(P753="","",VLOOKUP(P753,Données!$A$2:$B$16,2,FALSE))</f>
        <v/>
      </c>
      <c r="S753" s="24" t="str">
        <f ca="1">IF(T753="X","",IF(V753=1,"",IF(J753&gt;TODAY(),1,"")))</f>
        <v/>
      </c>
      <c r="T753" s="105"/>
      <c r="U753" s="18" t="str">
        <f ca="1">IF(T753="X","",IF(J753="","",IF(V753=1,"",IF(TODAY()&gt;=J753,1,""))))</f>
        <v/>
      </c>
      <c r="V753" s="31" t="str">
        <f t="shared" si="56"/>
        <v/>
      </c>
      <c r="W753" s="34" t="str">
        <f>IF(P753="","",VLOOKUP(P753,Données!$A$2:$C$16,3,FALSE))</f>
        <v/>
      </c>
      <c r="X753" s="19" t="str">
        <f>IF(N753="","",IF(P753="","",IF(W753="","",W753*N753)))</f>
        <v/>
      </c>
      <c r="Y753" s="108"/>
      <c r="Z753" s="62" t="str">
        <f t="shared" si="57"/>
        <v/>
      </c>
      <c r="AA753" s="26" t="str">
        <f t="shared" si="58"/>
        <v/>
      </c>
      <c r="AB753" s="105"/>
      <c r="AC753" s="111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39"/>
      <c r="BJ753" s="39"/>
      <c r="BK753" s="39"/>
      <c r="BL753" s="39"/>
      <c r="BM753" s="39"/>
      <c r="BN753" s="39"/>
      <c r="BO753" s="39"/>
      <c r="BP753" s="39"/>
    </row>
    <row r="754" spans="1:68" x14ac:dyDescent="0.25">
      <c r="A754" s="28" t="str">
        <f t="shared" si="59"/>
        <v/>
      </c>
      <c r="B754" s="91"/>
      <c r="C754" s="92"/>
      <c r="D754" s="93"/>
      <c r="E754" s="92"/>
      <c r="F754" s="113"/>
      <c r="G754" s="121"/>
      <c r="H754" s="126"/>
      <c r="I754" s="129"/>
      <c r="J754" s="94"/>
      <c r="K754" s="95"/>
      <c r="L754" s="17" t="str">
        <f>IF(T754="X","",IF(J754="","",IF(V754=1,"",J754)))</f>
        <v/>
      </c>
      <c r="M754" s="17" t="str">
        <f>IF(T754="X","",IF(K754="","",IF(V754=1,"",K754)))</f>
        <v/>
      </c>
      <c r="N754" s="18" t="str">
        <f>IF(V754=1,"",IF(J754="","",IF(K754="","",K754-J754)))</f>
        <v/>
      </c>
      <c r="O754" s="31" t="str">
        <f t="shared" si="55"/>
        <v/>
      </c>
      <c r="P754" s="102"/>
      <c r="Q754" s="24" t="str">
        <f>IF(P754="","",IF(T754="X","",P754))</f>
        <v/>
      </c>
      <c r="R754" s="18" t="str">
        <f>IF(P754="","",VLOOKUP(P754,Données!$A$2:$B$16,2,FALSE))</f>
        <v/>
      </c>
      <c r="S754" s="24" t="str">
        <f ca="1">IF(T754="X","",IF(V754=1,"",IF(J754&gt;TODAY(),1,"")))</f>
        <v/>
      </c>
      <c r="T754" s="105"/>
      <c r="U754" s="18" t="str">
        <f ca="1">IF(T754="X","",IF(J754="","",IF(V754=1,"",IF(TODAY()&gt;=J754,1,""))))</f>
        <v/>
      </c>
      <c r="V754" s="31" t="str">
        <f t="shared" si="56"/>
        <v/>
      </c>
      <c r="W754" s="34" t="str">
        <f>IF(P754="","",VLOOKUP(P754,Données!$A$2:$C$16,3,FALSE))</f>
        <v/>
      </c>
      <c r="X754" s="19" t="str">
        <f>IF(N754="","",IF(P754="","",IF(W754="","",W754*N754)))</f>
        <v/>
      </c>
      <c r="Y754" s="108"/>
      <c r="Z754" s="62" t="str">
        <f t="shared" si="57"/>
        <v/>
      </c>
      <c r="AA754" s="26" t="str">
        <f t="shared" si="58"/>
        <v/>
      </c>
      <c r="AB754" s="105"/>
      <c r="AC754" s="111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39"/>
      <c r="BJ754" s="39"/>
      <c r="BK754" s="39"/>
      <c r="BL754" s="39"/>
      <c r="BM754" s="39"/>
      <c r="BN754" s="39"/>
      <c r="BO754" s="39"/>
      <c r="BP754" s="39"/>
    </row>
    <row r="755" spans="1:68" x14ac:dyDescent="0.25">
      <c r="A755" s="28" t="str">
        <f t="shared" si="59"/>
        <v/>
      </c>
      <c r="B755" s="91"/>
      <c r="C755" s="92"/>
      <c r="D755" s="93"/>
      <c r="E755" s="92"/>
      <c r="F755" s="113"/>
      <c r="G755" s="121"/>
      <c r="H755" s="126"/>
      <c r="I755" s="129"/>
      <c r="J755" s="94"/>
      <c r="K755" s="95"/>
      <c r="L755" s="17" t="str">
        <f>IF(T755="X","",IF(J755="","",IF(V755=1,"",J755)))</f>
        <v/>
      </c>
      <c r="M755" s="17" t="str">
        <f>IF(T755="X","",IF(K755="","",IF(V755=1,"",K755)))</f>
        <v/>
      </c>
      <c r="N755" s="18" t="str">
        <f>IF(V755=1,"",IF(J755="","",IF(K755="","",K755-J755)))</f>
        <v/>
      </c>
      <c r="O755" s="31" t="str">
        <f t="shared" si="55"/>
        <v/>
      </c>
      <c r="P755" s="102"/>
      <c r="Q755" s="24" t="str">
        <f>IF(P755="","",IF(T755="X","",P755))</f>
        <v/>
      </c>
      <c r="R755" s="18" t="str">
        <f>IF(P755="","",VLOOKUP(P755,Données!$A$2:$B$16,2,FALSE))</f>
        <v/>
      </c>
      <c r="S755" s="24" t="str">
        <f ca="1">IF(T755="X","",IF(V755=1,"",IF(J755&gt;TODAY(),1,"")))</f>
        <v/>
      </c>
      <c r="T755" s="105"/>
      <c r="U755" s="18" t="str">
        <f ca="1">IF(T755="X","",IF(J755="","",IF(V755=1,"",IF(TODAY()&gt;=J755,1,""))))</f>
        <v/>
      </c>
      <c r="V755" s="31" t="str">
        <f t="shared" si="56"/>
        <v/>
      </c>
      <c r="W755" s="34" t="str">
        <f>IF(P755="","",VLOOKUP(P755,Données!$A$2:$C$16,3,FALSE))</f>
        <v/>
      </c>
      <c r="X755" s="19" t="str">
        <f>IF(N755="","",IF(P755="","",IF(W755="","",W755*N755)))</f>
        <v/>
      </c>
      <c r="Y755" s="108"/>
      <c r="Z755" s="62" t="str">
        <f t="shared" si="57"/>
        <v/>
      </c>
      <c r="AA755" s="26" t="str">
        <f t="shared" si="58"/>
        <v/>
      </c>
      <c r="AB755" s="105"/>
      <c r="AC755" s="111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39"/>
      <c r="BJ755" s="39"/>
      <c r="BK755" s="39"/>
      <c r="BL755" s="39"/>
      <c r="BM755" s="39"/>
      <c r="BN755" s="39"/>
      <c r="BO755" s="39"/>
      <c r="BP755" s="39"/>
    </row>
    <row r="756" spans="1:68" x14ac:dyDescent="0.25">
      <c r="A756" s="28" t="str">
        <f t="shared" si="59"/>
        <v/>
      </c>
      <c r="B756" s="91"/>
      <c r="C756" s="92"/>
      <c r="D756" s="93"/>
      <c r="E756" s="92"/>
      <c r="F756" s="113"/>
      <c r="G756" s="121"/>
      <c r="H756" s="126"/>
      <c r="I756" s="129"/>
      <c r="J756" s="94"/>
      <c r="K756" s="95"/>
      <c r="L756" s="17" t="str">
        <f>IF(T756="X","",IF(J756="","",IF(V756=1,"",J756)))</f>
        <v/>
      </c>
      <c r="M756" s="17" t="str">
        <f>IF(T756="X","",IF(K756="","",IF(V756=1,"",K756)))</f>
        <v/>
      </c>
      <c r="N756" s="18" t="str">
        <f>IF(V756=1,"",IF(J756="","",IF(K756="","",K756-J756)))</f>
        <v/>
      </c>
      <c r="O756" s="31" t="str">
        <f t="shared" si="55"/>
        <v/>
      </c>
      <c r="P756" s="102"/>
      <c r="Q756" s="24" t="str">
        <f>IF(P756="","",IF(T756="X","",P756))</f>
        <v/>
      </c>
      <c r="R756" s="18" t="str">
        <f>IF(P756="","",VLOOKUP(P756,Données!$A$2:$B$16,2,FALSE))</f>
        <v/>
      </c>
      <c r="S756" s="24" t="str">
        <f ca="1">IF(T756="X","",IF(V756=1,"",IF(J756&gt;TODAY(),1,"")))</f>
        <v/>
      </c>
      <c r="T756" s="105"/>
      <c r="U756" s="18" t="str">
        <f ca="1">IF(T756="X","",IF(J756="","",IF(V756=1,"",IF(TODAY()&gt;=J756,1,""))))</f>
        <v/>
      </c>
      <c r="V756" s="31" t="str">
        <f t="shared" si="56"/>
        <v/>
      </c>
      <c r="W756" s="34" t="str">
        <f>IF(P756="","",VLOOKUP(P756,Données!$A$2:$C$16,3,FALSE))</f>
        <v/>
      </c>
      <c r="X756" s="19" t="str">
        <f>IF(N756="","",IF(P756="","",IF(W756="","",W756*N756)))</f>
        <v/>
      </c>
      <c r="Y756" s="108"/>
      <c r="Z756" s="62" t="str">
        <f t="shared" si="57"/>
        <v/>
      </c>
      <c r="AA756" s="26" t="str">
        <f t="shared" si="58"/>
        <v/>
      </c>
      <c r="AB756" s="105"/>
      <c r="AC756" s="111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39"/>
      <c r="BJ756" s="39"/>
      <c r="BK756" s="39"/>
      <c r="BL756" s="39"/>
      <c r="BM756" s="39"/>
      <c r="BN756" s="39"/>
      <c r="BO756" s="39"/>
      <c r="BP756" s="39"/>
    </row>
    <row r="757" spans="1:68" x14ac:dyDescent="0.25">
      <c r="A757" s="28" t="str">
        <f t="shared" si="59"/>
        <v/>
      </c>
      <c r="B757" s="91"/>
      <c r="C757" s="92"/>
      <c r="D757" s="93"/>
      <c r="E757" s="92"/>
      <c r="F757" s="113"/>
      <c r="G757" s="121"/>
      <c r="H757" s="126"/>
      <c r="I757" s="129"/>
      <c r="J757" s="94"/>
      <c r="K757" s="95"/>
      <c r="L757" s="17" t="str">
        <f>IF(T757="X","",IF(J757="","",IF(V757=1,"",J757)))</f>
        <v/>
      </c>
      <c r="M757" s="17" t="str">
        <f>IF(T757="X","",IF(K757="","",IF(V757=1,"",K757)))</f>
        <v/>
      </c>
      <c r="N757" s="18" t="str">
        <f>IF(V757=1,"",IF(J757="","",IF(K757="","",K757-J757)))</f>
        <v/>
      </c>
      <c r="O757" s="31" t="str">
        <f t="shared" si="55"/>
        <v/>
      </c>
      <c r="P757" s="102"/>
      <c r="Q757" s="24" t="str">
        <f>IF(P757="","",IF(T757="X","",P757))</f>
        <v/>
      </c>
      <c r="R757" s="18" t="str">
        <f>IF(P757="","",VLOOKUP(P757,Données!$A$2:$B$16,2,FALSE))</f>
        <v/>
      </c>
      <c r="S757" s="24" t="str">
        <f ca="1">IF(T757="X","",IF(V757=1,"",IF(J757&gt;TODAY(),1,"")))</f>
        <v/>
      </c>
      <c r="T757" s="105"/>
      <c r="U757" s="18" t="str">
        <f ca="1">IF(T757="X","",IF(J757="","",IF(V757=1,"",IF(TODAY()&gt;=J757,1,""))))</f>
        <v/>
      </c>
      <c r="V757" s="31" t="str">
        <f t="shared" si="56"/>
        <v/>
      </c>
      <c r="W757" s="34" t="str">
        <f>IF(P757="","",VLOOKUP(P757,Données!$A$2:$C$16,3,FALSE))</f>
        <v/>
      </c>
      <c r="X757" s="19" t="str">
        <f>IF(N757="","",IF(P757="","",IF(W757="","",W757*N757)))</f>
        <v/>
      </c>
      <c r="Y757" s="108"/>
      <c r="Z757" s="62" t="str">
        <f t="shared" si="57"/>
        <v/>
      </c>
      <c r="AA757" s="26" t="str">
        <f t="shared" si="58"/>
        <v/>
      </c>
      <c r="AB757" s="105"/>
      <c r="AC757" s="111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39"/>
      <c r="BJ757" s="39"/>
      <c r="BK757" s="39"/>
      <c r="BL757" s="39"/>
      <c r="BM757" s="39"/>
      <c r="BN757" s="39"/>
      <c r="BO757" s="39"/>
      <c r="BP757" s="39"/>
    </row>
    <row r="758" spans="1:68" x14ac:dyDescent="0.25">
      <c r="A758" s="28" t="str">
        <f t="shared" si="59"/>
        <v/>
      </c>
      <c r="B758" s="91"/>
      <c r="C758" s="92"/>
      <c r="D758" s="93"/>
      <c r="E758" s="92"/>
      <c r="F758" s="113"/>
      <c r="G758" s="121"/>
      <c r="H758" s="126"/>
      <c r="I758" s="129"/>
      <c r="J758" s="94"/>
      <c r="K758" s="95"/>
      <c r="L758" s="17" t="str">
        <f>IF(T758="X","",IF(J758="","",IF(V758=1,"",J758)))</f>
        <v/>
      </c>
      <c r="M758" s="17" t="str">
        <f>IF(T758="X","",IF(K758="","",IF(V758=1,"",K758)))</f>
        <v/>
      </c>
      <c r="N758" s="18" t="str">
        <f>IF(V758=1,"",IF(J758="","",IF(K758="","",K758-J758)))</f>
        <v/>
      </c>
      <c r="O758" s="31" t="str">
        <f t="shared" si="55"/>
        <v/>
      </c>
      <c r="P758" s="102"/>
      <c r="Q758" s="24" t="str">
        <f>IF(P758="","",IF(T758="X","",P758))</f>
        <v/>
      </c>
      <c r="R758" s="18" t="str">
        <f>IF(P758="","",VLOOKUP(P758,Données!$A$2:$B$16,2,FALSE))</f>
        <v/>
      </c>
      <c r="S758" s="24" t="str">
        <f ca="1">IF(T758="X","",IF(V758=1,"",IF(J758&gt;TODAY(),1,"")))</f>
        <v/>
      </c>
      <c r="T758" s="105"/>
      <c r="U758" s="18" t="str">
        <f ca="1">IF(T758="X","",IF(J758="","",IF(V758=1,"",IF(TODAY()&gt;=J758,1,""))))</f>
        <v/>
      </c>
      <c r="V758" s="31" t="str">
        <f t="shared" si="56"/>
        <v/>
      </c>
      <c r="W758" s="34" t="str">
        <f>IF(P758="","",VLOOKUP(P758,Données!$A$2:$C$16,3,FALSE))</f>
        <v/>
      </c>
      <c r="X758" s="19" t="str">
        <f>IF(N758="","",IF(P758="","",IF(W758="","",W758*N758)))</f>
        <v/>
      </c>
      <c r="Y758" s="108"/>
      <c r="Z758" s="62" t="str">
        <f t="shared" si="57"/>
        <v/>
      </c>
      <c r="AA758" s="26" t="str">
        <f t="shared" si="58"/>
        <v/>
      </c>
      <c r="AB758" s="105"/>
      <c r="AC758" s="111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39"/>
      <c r="BJ758" s="39"/>
      <c r="BK758" s="39"/>
      <c r="BL758" s="39"/>
      <c r="BM758" s="39"/>
      <c r="BN758" s="39"/>
      <c r="BO758" s="39"/>
      <c r="BP758" s="39"/>
    </row>
    <row r="759" spans="1:68" x14ac:dyDescent="0.25">
      <c r="A759" s="28" t="str">
        <f t="shared" si="59"/>
        <v/>
      </c>
      <c r="B759" s="91"/>
      <c r="C759" s="92"/>
      <c r="D759" s="93"/>
      <c r="E759" s="92"/>
      <c r="F759" s="113"/>
      <c r="G759" s="121"/>
      <c r="H759" s="126"/>
      <c r="I759" s="129"/>
      <c r="J759" s="94"/>
      <c r="K759" s="95"/>
      <c r="L759" s="17" t="str">
        <f>IF(T759="X","",IF(J759="","",IF(V759=1,"",J759)))</f>
        <v/>
      </c>
      <c r="M759" s="17" t="str">
        <f>IF(T759="X","",IF(K759="","",IF(V759=1,"",K759)))</f>
        <v/>
      </c>
      <c r="N759" s="18" t="str">
        <f>IF(V759=1,"",IF(J759="","",IF(K759="","",K759-J759)))</f>
        <v/>
      </c>
      <c r="O759" s="31" t="str">
        <f t="shared" si="55"/>
        <v/>
      </c>
      <c r="P759" s="102"/>
      <c r="Q759" s="24" t="str">
        <f>IF(P759="","",IF(T759="X","",P759))</f>
        <v/>
      </c>
      <c r="R759" s="18" t="str">
        <f>IF(P759="","",VLOOKUP(P759,Données!$A$2:$B$16,2,FALSE))</f>
        <v/>
      </c>
      <c r="S759" s="24" t="str">
        <f ca="1">IF(T759="X","",IF(V759=1,"",IF(J759&gt;TODAY(),1,"")))</f>
        <v/>
      </c>
      <c r="T759" s="105"/>
      <c r="U759" s="18" t="str">
        <f ca="1">IF(T759="X","",IF(J759="","",IF(V759=1,"",IF(TODAY()&gt;=J759,1,""))))</f>
        <v/>
      </c>
      <c r="V759" s="31" t="str">
        <f t="shared" si="56"/>
        <v/>
      </c>
      <c r="W759" s="34" t="str">
        <f>IF(P759="","",VLOOKUP(P759,Données!$A$2:$C$16,3,FALSE))</f>
        <v/>
      </c>
      <c r="X759" s="19" t="str">
        <f>IF(N759="","",IF(P759="","",IF(W759="","",W759*N759)))</f>
        <v/>
      </c>
      <c r="Y759" s="108"/>
      <c r="Z759" s="62" t="str">
        <f t="shared" si="57"/>
        <v/>
      </c>
      <c r="AA759" s="26" t="str">
        <f t="shared" si="58"/>
        <v/>
      </c>
      <c r="AB759" s="105"/>
      <c r="AC759" s="111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39"/>
      <c r="BJ759" s="39"/>
      <c r="BK759" s="39"/>
      <c r="BL759" s="39"/>
      <c r="BM759" s="39"/>
      <c r="BN759" s="39"/>
      <c r="BO759" s="39"/>
      <c r="BP759" s="39"/>
    </row>
    <row r="760" spans="1:68" x14ac:dyDescent="0.25">
      <c r="A760" s="28" t="str">
        <f t="shared" si="59"/>
        <v/>
      </c>
      <c r="B760" s="91"/>
      <c r="C760" s="92"/>
      <c r="D760" s="93"/>
      <c r="E760" s="92"/>
      <c r="F760" s="113"/>
      <c r="G760" s="121"/>
      <c r="H760" s="126"/>
      <c r="I760" s="129"/>
      <c r="J760" s="94"/>
      <c r="K760" s="95"/>
      <c r="L760" s="17" t="str">
        <f>IF(T760="X","",IF(J760="","",IF(V760=1,"",J760)))</f>
        <v/>
      </c>
      <c r="M760" s="17" t="str">
        <f>IF(T760="X","",IF(K760="","",IF(V760=1,"",K760)))</f>
        <v/>
      </c>
      <c r="N760" s="18" t="str">
        <f>IF(V760=1,"",IF(J760="","",IF(K760="","",K760-J760)))</f>
        <v/>
      </c>
      <c r="O760" s="31" t="str">
        <f t="shared" si="55"/>
        <v/>
      </c>
      <c r="P760" s="102"/>
      <c r="Q760" s="24" t="str">
        <f>IF(P760="","",IF(T760="X","",P760))</f>
        <v/>
      </c>
      <c r="R760" s="18" t="str">
        <f>IF(P760="","",VLOOKUP(P760,Données!$A$2:$B$16,2,FALSE))</f>
        <v/>
      </c>
      <c r="S760" s="24" t="str">
        <f ca="1">IF(T760="X","",IF(V760=1,"",IF(J760&gt;TODAY(),1,"")))</f>
        <v/>
      </c>
      <c r="T760" s="105"/>
      <c r="U760" s="18" t="str">
        <f ca="1">IF(T760="X","",IF(J760="","",IF(V760=1,"",IF(TODAY()&gt;=J760,1,""))))</f>
        <v/>
      </c>
      <c r="V760" s="31" t="str">
        <f t="shared" si="56"/>
        <v/>
      </c>
      <c r="W760" s="34" t="str">
        <f>IF(P760="","",VLOOKUP(P760,Données!$A$2:$C$16,3,FALSE))</f>
        <v/>
      </c>
      <c r="X760" s="19" t="str">
        <f>IF(N760="","",IF(P760="","",IF(W760="","",W760*N760)))</f>
        <v/>
      </c>
      <c r="Y760" s="108"/>
      <c r="Z760" s="62" t="str">
        <f t="shared" si="57"/>
        <v/>
      </c>
      <c r="AA760" s="26" t="str">
        <f t="shared" si="58"/>
        <v/>
      </c>
      <c r="AB760" s="105"/>
      <c r="AC760" s="111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39"/>
      <c r="BJ760" s="39"/>
      <c r="BK760" s="39"/>
      <c r="BL760" s="39"/>
      <c r="BM760" s="39"/>
      <c r="BN760" s="39"/>
      <c r="BO760" s="39"/>
      <c r="BP760" s="39"/>
    </row>
    <row r="761" spans="1:68" x14ac:dyDescent="0.25">
      <c r="A761" s="28" t="str">
        <f t="shared" si="59"/>
        <v/>
      </c>
      <c r="B761" s="91"/>
      <c r="C761" s="92"/>
      <c r="D761" s="93"/>
      <c r="E761" s="92"/>
      <c r="F761" s="113"/>
      <c r="G761" s="121"/>
      <c r="H761" s="126"/>
      <c r="I761" s="129"/>
      <c r="J761" s="94"/>
      <c r="K761" s="95"/>
      <c r="L761" s="17" t="str">
        <f>IF(T761="X","",IF(J761="","",IF(V761=1,"",J761)))</f>
        <v/>
      </c>
      <c r="M761" s="17" t="str">
        <f>IF(T761="X","",IF(K761="","",IF(V761=1,"",K761)))</f>
        <v/>
      </c>
      <c r="N761" s="18" t="str">
        <f>IF(V761=1,"",IF(J761="","",IF(K761="","",K761-J761)))</f>
        <v/>
      </c>
      <c r="O761" s="31" t="str">
        <f t="shared" si="55"/>
        <v/>
      </c>
      <c r="P761" s="102"/>
      <c r="Q761" s="24" t="str">
        <f>IF(P761="","",IF(T761="X","",P761))</f>
        <v/>
      </c>
      <c r="R761" s="18" t="str">
        <f>IF(P761="","",VLOOKUP(P761,Données!$A$2:$B$16,2,FALSE))</f>
        <v/>
      </c>
      <c r="S761" s="24" t="str">
        <f ca="1">IF(T761="X","",IF(V761=1,"",IF(J761&gt;TODAY(),1,"")))</f>
        <v/>
      </c>
      <c r="T761" s="105"/>
      <c r="U761" s="18" t="str">
        <f ca="1">IF(T761="X","",IF(J761="","",IF(V761=1,"",IF(TODAY()&gt;=J761,1,""))))</f>
        <v/>
      </c>
      <c r="V761" s="31" t="str">
        <f t="shared" si="56"/>
        <v/>
      </c>
      <c r="W761" s="34" t="str">
        <f>IF(P761="","",VLOOKUP(P761,Données!$A$2:$C$16,3,FALSE))</f>
        <v/>
      </c>
      <c r="X761" s="19" t="str">
        <f>IF(N761="","",IF(P761="","",IF(W761="","",W761*N761)))</f>
        <v/>
      </c>
      <c r="Y761" s="108"/>
      <c r="Z761" s="62" t="str">
        <f t="shared" si="57"/>
        <v/>
      </c>
      <c r="AA761" s="26" t="str">
        <f t="shared" si="58"/>
        <v/>
      </c>
      <c r="AB761" s="105"/>
      <c r="AC761" s="111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39"/>
      <c r="BJ761" s="39"/>
      <c r="BK761" s="39"/>
      <c r="BL761" s="39"/>
      <c r="BM761" s="39"/>
      <c r="BN761" s="39"/>
      <c r="BO761" s="39"/>
      <c r="BP761" s="39"/>
    </row>
    <row r="762" spans="1:68" x14ac:dyDescent="0.25">
      <c r="A762" s="28" t="str">
        <f t="shared" si="59"/>
        <v/>
      </c>
      <c r="B762" s="91"/>
      <c r="C762" s="92"/>
      <c r="D762" s="93"/>
      <c r="E762" s="92"/>
      <c r="F762" s="113"/>
      <c r="G762" s="121"/>
      <c r="H762" s="126"/>
      <c r="I762" s="129"/>
      <c r="J762" s="94"/>
      <c r="K762" s="95"/>
      <c r="L762" s="17" t="str">
        <f>IF(T762="X","",IF(J762="","",IF(V762=1,"",J762)))</f>
        <v/>
      </c>
      <c r="M762" s="17" t="str">
        <f>IF(T762="X","",IF(K762="","",IF(V762=1,"",K762)))</f>
        <v/>
      </c>
      <c r="N762" s="18" t="str">
        <f>IF(V762=1,"",IF(J762="","",IF(K762="","",K762-J762)))</f>
        <v/>
      </c>
      <c r="O762" s="31" t="str">
        <f t="shared" si="55"/>
        <v/>
      </c>
      <c r="P762" s="102"/>
      <c r="Q762" s="24" t="str">
        <f>IF(P762="","",IF(T762="X","",P762))</f>
        <v/>
      </c>
      <c r="R762" s="18" t="str">
        <f>IF(P762="","",VLOOKUP(P762,Données!$A$2:$B$16,2,FALSE))</f>
        <v/>
      </c>
      <c r="S762" s="24" t="str">
        <f ca="1">IF(T762="X","",IF(V762=1,"",IF(J762&gt;TODAY(),1,"")))</f>
        <v/>
      </c>
      <c r="T762" s="105"/>
      <c r="U762" s="18" t="str">
        <f ca="1">IF(T762="X","",IF(J762="","",IF(V762=1,"",IF(TODAY()&gt;=J762,1,""))))</f>
        <v/>
      </c>
      <c r="V762" s="31" t="str">
        <f t="shared" si="56"/>
        <v/>
      </c>
      <c r="W762" s="34" t="str">
        <f>IF(P762="","",VLOOKUP(P762,Données!$A$2:$C$16,3,FALSE))</f>
        <v/>
      </c>
      <c r="X762" s="19" t="str">
        <f>IF(N762="","",IF(P762="","",IF(W762="","",W762*N762)))</f>
        <v/>
      </c>
      <c r="Y762" s="108"/>
      <c r="Z762" s="62" t="str">
        <f t="shared" si="57"/>
        <v/>
      </c>
      <c r="AA762" s="26" t="str">
        <f t="shared" si="58"/>
        <v/>
      </c>
      <c r="AB762" s="105"/>
      <c r="AC762" s="111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39"/>
      <c r="BJ762" s="39"/>
      <c r="BK762" s="39"/>
      <c r="BL762" s="39"/>
      <c r="BM762" s="39"/>
      <c r="BN762" s="39"/>
      <c r="BO762" s="39"/>
      <c r="BP762" s="39"/>
    </row>
    <row r="763" spans="1:68" x14ac:dyDescent="0.25">
      <c r="A763" s="28" t="str">
        <f t="shared" si="59"/>
        <v/>
      </c>
      <c r="B763" s="91"/>
      <c r="C763" s="92"/>
      <c r="D763" s="93"/>
      <c r="E763" s="92"/>
      <c r="F763" s="113"/>
      <c r="G763" s="121"/>
      <c r="H763" s="126"/>
      <c r="I763" s="129"/>
      <c r="J763" s="94"/>
      <c r="K763" s="95"/>
      <c r="L763" s="17" t="str">
        <f>IF(T763="X","",IF(J763="","",IF(V763=1,"",J763)))</f>
        <v/>
      </c>
      <c r="M763" s="17" t="str">
        <f>IF(T763="X","",IF(K763="","",IF(V763=1,"",K763)))</f>
        <v/>
      </c>
      <c r="N763" s="18" t="str">
        <f>IF(V763=1,"",IF(J763="","",IF(K763="","",K763-J763)))</f>
        <v/>
      </c>
      <c r="O763" s="31" t="str">
        <f t="shared" si="55"/>
        <v/>
      </c>
      <c r="P763" s="102"/>
      <c r="Q763" s="24" t="str">
        <f>IF(P763="","",IF(T763="X","",P763))</f>
        <v/>
      </c>
      <c r="R763" s="18" t="str">
        <f>IF(P763="","",VLOOKUP(P763,Données!$A$2:$B$16,2,FALSE))</f>
        <v/>
      </c>
      <c r="S763" s="24" t="str">
        <f ca="1">IF(T763="X","",IF(V763=1,"",IF(J763&gt;TODAY(),1,"")))</f>
        <v/>
      </c>
      <c r="T763" s="105"/>
      <c r="U763" s="18" t="str">
        <f ca="1">IF(T763="X","",IF(J763="","",IF(V763=1,"",IF(TODAY()&gt;=J763,1,""))))</f>
        <v/>
      </c>
      <c r="V763" s="31" t="str">
        <f t="shared" si="56"/>
        <v/>
      </c>
      <c r="W763" s="34" t="str">
        <f>IF(P763="","",VLOOKUP(P763,Données!$A$2:$C$16,3,FALSE))</f>
        <v/>
      </c>
      <c r="X763" s="19" t="str">
        <f>IF(N763="","",IF(P763="","",IF(W763="","",W763*N763)))</f>
        <v/>
      </c>
      <c r="Y763" s="108"/>
      <c r="Z763" s="62" t="str">
        <f t="shared" si="57"/>
        <v/>
      </c>
      <c r="AA763" s="26" t="str">
        <f t="shared" si="58"/>
        <v/>
      </c>
      <c r="AB763" s="105"/>
      <c r="AC763" s="111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39"/>
      <c r="BJ763" s="39"/>
      <c r="BK763" s="39"/>
      <c r="BL763" s="39"/>
      <c r="BM763" s="39"/>
      <c r="BN763" s="39"/>
      <c r="BO763" s="39"/>
      <c r="BP763" s="39"/>
    </row>
    <row r="764" spans="1:68" x14ac:dyDescent="0.25">
      <c r="A764" s="28" t="str">
        <f t="shared" si="59"/>
        <v/>
      </c>
      <c r="B764" s="91"/>
      <c r="C764" s="92"/>
      <c r="D764" s="93"/>
      <c r="E764" s="92"/>
      <c r="F764" s="113"/>
      <c r="G764" s="121"/>
      <c r="H764" s="126"/>
      <c r="I764" s="129"/>
      <c r="J764" s="94"/>
      <c r="K764" s="95"/>
      <c r="L764" s="17" t="str">
        <f>IF(T764="X","",IF(J764="","",IF(V764=1,"",J764)))</f>
        <v/>
      </c>
      <c r="M764" s="17" t="str">
        <f>IF(T764="X","",IF(K764="","",IF(V764=1,"",K764)))</f>
        <v/>
      </c>
      <c r="N764" s="18" t="str">
        <f>IF(V764=1,"",IF(J764="","",IF(K764="","",K764-J764)))</f>
        <v/>
      </c>
      <c r="O764" s="31" t="str">
        <f t="shared" si="55"/>
        <v/>
      </c>
      <c r="P764" s="102"/>
      <c r="Q764" s="24" t="str">
        <f>IF(P764="","",IF(T764="X","",P764))</f>
        <v/>
      </c>
      <c r="R764" s="18" t="str">
        <f>IF(P764="","",VLOOKUP(P764,Données!$A$2:$B$16,2,FALSE))</f>
        <v/>
      </c>
      <c r="S764" s="24" t="str">
        <f ca="1">IF(T764="X","",IF(V764=1,"",IF(J764&gt;TODAY(),1,"")))</f>
        <v/>
      </c>
      <c r="T764" s="105"/>
      <c r="U764" s="18" t="str">
        <f ca="1">IF(T764="X","",IF(J764="","",IF(V764=1,"",IF(TODAY()&gt;=J764,1,""))))</f>
        <v/>
      </c>
      <c r="V764" s="31" t="str">
        <f t="shared" si="56"/>
        <v/>
      </c>
      <c r="W764" s="34" t="str">
        <f>IF(P764="","",VLOOKUP(P764,Données!$A$2:$C$16,3,FALSE))</f>
        <v/>
      </c>
      <c r="X764" s="19" t="str">
        <f>IF(N764="","",IF(P764="","",IF(W764="","",W764*N764)))</f>
        <v/>
      </c>
      <c r="Y764" s="108"/>
      <c r="Z764" s="62" t="str">
        <f t="shared" si="57"/>
        <v/>
      </c>
      <c r="AA764" s="26" t="str">
        <f t="shared" si="58"/>
        <v/>
      </c>
      <c r="AB764" s="105"/>
      <c r="AC764" s="111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39"/>
      <c r="BJ764" s="39"/>
      <c r="BK764" s="39"/>
      <c r="BL764" s="39"/>
      <c r="BM764" s="39"/>
      <c r="BN764" s="39"/>
      <c r="BO764" s="39"/>
      <c r="BP764" s="39"/>
    </row>
    <row r="765" spans="1:68" x14ac:dyDescent="0.25">
      <c r="A765" s="28" t="str">
        <f t="shared" si="59"/>
        <v/>
      </c>
      <c r="B765" s="91"/>
      <c r="C765" s="92"/>
      <c r="D765" s="93"/>
      <c r="E765" s="92"/>
      <c r="F765" s="113"/>
      <c r="G765" s="121"/>
      <c r="H765" s="126"/>
      <c r="I765" s="129"/>
      <c r="J765" s="94"/>
      <c r="K765" s="95"/>
      <c r="L765" s="17" t="str">
        <f>IF(T765="X","",IF(J765="","",IF(V765=1,"",J765)))</f>
        <v/>
      </c>
      <c r="M765" s="17" t="str">
        <f>IF(T765="X","",IF(K765="","",IF(V765=1,"",K765)))</f>
        <v/>
      </c>
      <c r="N765" s="18" t="str">
        <f>IF(V765=1,"",IF(J765="","",IF(K765="","",K765-J765)))</f>
        <v/>
      </c>
      <c r="O765" s="31" t="str">
        <f t="shared" si="55"/>
        <v/>
      </c>
      <c r="P765" s="102"/>
      <c r="Q765" s="24" t="str">
        <f>IF(P765="","",IF(T765="X","",P765))</f>
        <v/>
      </c>
      <c r="R765" s="18" t="str">
        <f>IF(P765="","",VLOOKUP(P765,Données!$A$2:$B$16,2,FALSE))</f>
        <v/>
      </c>
      <c r="S765" s="24" t="str">
        <f ca="1">IF(T765="X","",IF(V765=1,"",IF(J765&gt;TODAY(),1,"")))</f>
        <v/>
      </c>
      <c r="T765" s="105"/>
      <c r="U765" s="18" t="str">
        <f ca="1">IF(T765="X","",IF(J765="","",IF(V765=1,"",IF(TODAY()&gt;=J765,1,""))))</f>
        <v/>
      </c>
      <c r="V765" s="31" t="str">
        <f t="shared" si="56"/>
        <v/>
      </c>
      <c r="W765" s="34" t="str">
        <f>IF(P765="","",VLOOKUP(P765,Données!$A$2:$C$16,3,FALSE))</f>
        <v/>
      </c>
      <c r="X765" s="19" t="str">
        <f>IF(N765="","",IF(P765="","",IF(W765="","",W765*N765)))</f>
        <v/>
      </c>
      <c r="Y765" s="108"/>
      <c r="Z765" s="62" t="str">
        <f t="shared" si="57"/>
        <v/>
      </c>
      <c r="AA765" s="26" t="str">
        <f t="shared" si="58"/>
        <v/>
      </c>
      <c r="AB765" s="105"/>
      <c r="AC765" s="111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39"/>
      <c r="BJ765" s="39"/>
      <c r="BK765" s="39"/>
      <c r="BL765" s="39"/>
      <c r="BM765" s="39"/>
      <c r="BN765" s="39"/>
      <c r="BO765" s="39"/>
      <c r="BP765" s="39"/>
    </row>
    <row r="766" spans="1:68" x14ac:dyDescent="0.25">
      <c r="A766" s="28" t="str">
        <f t="shared" si="59"/>
        <v/>
      </c>
      <c r="B766" s="91"/>
      <c r="C766" s="92"/>
      <c r="D766" s="93"/>
      <c r="E766" s="92"/>
      <c r="F766" s="113"/>
      <c r="G766" s="121"/>
      <c r="H766" s="126"/>
      <c r="I766" s="129"/>
      <c r="J766" s="94"/>
      <c r="K766" s="95"/>
      <c r="L766" s="17" t="str">
        <f>IF(T766="X","",IF(J766="","",IF(V766=1,"",J766)))</f>
        <v/>
      </c>
      <c r="M766" s="17" t="str">
        <f>IF(T766="X","",IF(K766="","",IF(V766=1,"",K766)))</f>
        <v/>
      </c>
      <c r="N766" s="18" t="str">
        <f>IF(V766=1,"",IF(J766="","",IF(K766="","",K766-J766)))</f>
        <v/>
      </c>
      <c r="O766" s="31" t="str">
        <f t="shared" si="55"/>
        <v/>
      </c>
      <c r="P766" s="102"/>
      <c r="Q766" s="24" t="str">
        <f>IF(P766="","",IF(T766="X","",P766))</f>
        <v/>
      </c>
      <c r="R766" s="18" t="str">
        <f>IF(P766="","",VLOOKUP(P766,Données!$A$2:$B$16,2,FALSE))</f>
        <v/>
      </c>
      <c r="S766" s="24" t="str">
        <f ca="1">IF(T766="X","",IF(V766=1,"",IF(J766&gt;TODAY(),1,"")))</f>
        <v/>
      </c>
      <c r="T766" s="105"/>
      <c r="U766" s="18" t="str">
        <f ca="1">IF(T766="X","",IF(J766="","",IF(V766=1,"",IF(TODAY()&gt;=J766,1,""))))</f>
        <v/>
      </c>
      <c r="V766" s="31" t="str">
        <f t="shared" si="56"/>
        <v/>
      </c>
      <c r="W766" s="34" t="str">
        <f>IF(P766="","",VLOOKUP(P766,Données!$A$2:$C$16,3,FALSE))</f>
        <v/>
      </c>
      <c r="X766" s="19" t="str">
        <f>IF(N766="","",IF(P766="","",IF(W766="","",W766*N766)))</f>
        <v/>
      </c>
      <c r="Y766" s="108"/>
      <c r="Z766" s="62" t="str">
        <f t="shared" si="57"/>
        <v/>
      </c>
      <c r="AA766" s="26" t="str">
        <f t="shared" si="58"/>
        <v/>
      </c>
      <c r="AB766" s="105"/>
      <c r="AC766" s="111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39"/>
      <c r="BJ766" s="39"/>
      <c r="BK766" s="39"/>
      <c r="BL766" s="39"/>
      <c r="BM766" s="39"/>
      <c r="BN766" s="39"/>
      <c r="BO766" s="39"/>
      <c r="BP766" s="39"/>
    </row>
    <row r="767" spans="1:68" x14ac:dyDescent="0.25">
      <c r="A767" s="28" t="str">
        <f t="shared" si="59"/>
        <v/>
      </c>
      <c r="B767" s="91"/>
      <c r="C767" s="92"/>
      <c r="D767" s="93"/>
      <c r="E767" s="92"/>
      <c r="F767" s="113"/>
      <c r="G767" s="121"/>
      <c r="H767" s="126"/>
      <c r="I767" s="129"/>
      <c r="J767" s="94"/>
      <c r="K767" s="95"/>
      <c r="L767" s="17" t="str">
        <f>IF(T767="X","",IF(J767="","",IF(V767=1,"",J767)))</f>
        <v/>
      </c>
      <c r="M767" s="17" t="str">
        <f>IF(T767="X","",IF(K767="","",IF(V767=1,"",K767)))</f>
        <v/>
      </c>
      <c r="N767" s="18" t="str">
        <f>IF(V767=1,"",IF(J767="","",IF(K767="","",K767-J767)))</f>
        <v/>
      </c>
      <c r="O767" s="31" t="str">
        <f t="shared" si="55"/>
        <v/>
      </c>
      <c r="P767" s="102"/>
      <c r="Q767" s="24" t="str">
        <f>IF(P767="","",IF(T767="X","",P767))</f>
        <v/>
      </c>
      <c r="R767" s="18" t="str">
        <f>IF(P767="","",VLOOKUP(P767,Données!$A$2:$B$16,2,FALSE))</f>
        <v/>
      </c>
      <c r="S767" s="24" t="str">
        <f ca="1">IF(T767="X","",IF(V767=1,"",IF(J767&gt;TODAY(),1,"")))</f>
        <v/>
      </c>
      <c r="T767" s="105"/>
      <c r="U767" s="18" t="str">
        <f ca="1">IF(T767="X","",IF(J767="","",IF(V767=1,"",IF(TODAY()&gt;=J767,1,""))))</f>
        <v/>
      </c>
      <c r="V767" s="31" t="str">
        <f t="shared" si="56"/>
        <v/>
      </c>
      <c r="W767" s="34" t="str">
        <f>IF(P767="","",VLOOKUP(P767,Données!$A$2:$C$16,3,FALSE))</f>
        <v/>
      </c>
      <c r="X767" s="19" t="str">
        <f>IF(N767="","",IF(P767="","",IF(W767="","",W767*N767)))</f>
        <v/>
      </c>
      <c r="Y767" s="108"/>
      <c r="Z767" s="62" t="str">
        <f t="shared" si="57"/>
        <v/>
      </c>
      <c r="AA767" s="26" t="str">
        <f t="shared" si="58"/>
        <v/>
      </c>
      <c r="AB767" s="105"/>
      <c r="AC767" s="111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39"/>
      <c r="BJ767" s="39"/>
      <c r="BK767" s="39"/>
      <c r="BL767" s="39"/>
      <c r="BM767" s="39"/>
      <c r="BN767" s="39"/>
      <c r="BO767" s="39"/>
      <c r="BP767" s="39"/>
    </row>
    <row r="768" spans="1:68" x14ac:dyDescent="0.25">
      <c r="A768" s="28" t="str">
        <f t="shared" si="59"/>
        <v/>
      </c>
      <c r="B768" s="91"/>
      <c r="C768" s="92"/>
      <c r="D768" s="93"/>
      <c r="E768" s="92"/>
      <c r="F768" s="113"/>
      <c r="G768" s="121"/>
      <c r="H768" s="126"/>
      <c r="I768" s="129"/>
      <c r="J768" s="94"/>
      <c r="K768" s="95"/>
      <c r="L768" s="17" t="str">
        <f>IF(T768="X","",IF(J768="","",IF(V768=1,"",J768)))</f>
        <v/>
      </c>
      <c r="M768" s="17" t="str">
        <f>IF(T768="X","",IF(K768="","",IF(V768=1,"",K768)))</f>
        <v/>
      </c>
      <c r="N768" s="18" t="str">
        <f>IF(V768=1,"",IF(J768="","",IF(K768="","",K768-J768)))</f>
        <v/>
      </c>
      <c r="O768" s="31" t="str">
        <f t="shared" si="55"/>
        <v/>
      </c>
      <c r="P768" s="102"/>
      <c r="Q768" s="24" t="str">
        <f>IF(P768="","",IF(T768="X","",P768))</f>
        <v/>
      </c>
      <c r="R768" s="18" t="str">
        <f>IF(P768="","",VLOOKUP(P768,Données!$A$2:$B$16,2,FALSE))</f>
        <v/>
      </c>
      <c r="S768" s="24" t="str">
        <f ca="1">IF(T768="X","",IF(V768=1,"",IF(J768&gt;TODAY(),1,"")))</f>
        <v/>
      </c>
      <c r="T768" s="105"/>
      <c r="U768" s="18" t="str">
        <f ca="1">IF(T768="X","",IF(J768="","",IF(V768=1,"",IF(TODAY()&gt;=J768,1,""))))</f>
        <v/>
      </c>
      <c r="V768" s="31" t="str">
        <f t="shared" si="56"/>
        <v/>
      </c>
      <c r="W768" s="34" t="str">
        <f>IF(P768="","",VLOOKUP(P768,Données!$A$2:$C$16,3,FALSE))</f>
        <v/>
      </c>
      <c r="X768" s="19" t="str">
        <f>IF(N768="","",IF(P768="","",IF(W768="","",W768*N768)))</f>
        <v/>
      </c>
      <c r="Y768" s="108"/>
      <c r="Z768" s="62" t="str">
        <f t="shared" si="57"/>
        <v/>
      </c>
      <c r="AA768" s="26" t="str">
        <f t="shared" si="58"/>
        <v/>
      </c>
      <c r="AB768" s="105"/>
      <c r="AC768" s="111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39"/>
      <c r="BJ768" s="39"/>
      <c r="BK768" s="39"/>
      <c r="BL768" s="39"/>
      <c r="BM768" s="39"/>
      <c r="BN768" s="39"/>
      <c r="BO768" s="39"/>
      <c r="BP768" s="39"/>
    </row>
    <row r="769" spans="1:68" x14ac:dyDescent="0.25">
      <c r="A769" s="28" t="str">
        <f t="shared" si="59"/>
        <v/>
      </c>
      <c r="B769" s="91"/>
      <c r="C769" s="92"/>
      <c r="D769" s="93"/>
      <c r="E769" s="92"/>
      <c r="F769" s="113"/>
      <c r="G769" s="121"/>
      <c r="H769" s="126"/>
      <c r="I769" s="129"/>
      <c r="J769" s="94"/>
      <c r="K769" s="95"/>
      <c r="L769" s="17" t="str">
        <f>IF(T769="X","",IF(J769="","",IF(V769=1,"",J769)))</f>
        <v/>
      </c>
      <c r="M769" s="17" t="str">
        <f>IF(T769="X","",IF(K769="","",IF(V769=1,"",K769)))</f>
        <v/>
      </c>
      <c r="N769" s="18" t="str">
        <f>IF(V769=1,"",IF(J769="","",IF(K769="","",K769-J769)))</f>
        <v/>
      </c>
      <c r="O769" s="31" t="str">
        <f t="shared" si="55"/>
        <v/>
      </c>
      <c r="P769" s="102"/>
      <c r="Q769" s="24" t="str">
        <f>IF(P769="","",IF(T769="X","",P769))</f>
        <v/>
      </c>
      <c r="R769" s="18" t="str">
        <f>IF(P769="","",VLOOKUP(P769,Données!$A$2:$B$16,2,FALSE))</f>
        <v/>
      </c>
      <c r="S769" s="24" t="str">
        <f ca="1">IF(T769="X","",IF(V769=1,"",IF(J769&gt;TODAY(),1,"")))</f>
        <v/>
      </c>
      <c r="T769" s="105"/>
      <c r="U769" s="18" t="str">
        <f ca="1">IF(T769="X","",IF(J769="","",IF(V769=1,"",IF(TODAY()&gt;=J769,1,""))))</f>
        <v/>
      </c>
      <c r="V769" s="31" t="str">
        <f t="shared" si="56"/>
        <v/>
      </c>
      <c r="W769" s="34" t="str">
        <f>IF(P769="","",VLOOKUP(P769,Données!$A$2:$C$16,3,FALSE))</f>
        <v/>
      </c>
      <c r="X769" s="19" t="str">
        <f>IF(N769="","",IF(P769="","",IF(W769="","",W769*N769)))</f>
        <v/>
      </c>
      <c r="Y769" s="108"/>
      <c r="Z769" s="62" t="str">
        <f t="shared" si="57"/>
        <v/>
      </c>
      <c r="AA769" s="26" t="str">
        <f t="shared" si="58"/>
        <v/>
      </c>
      <c r="AB769" s="105"/>
      <c r="AC769" s="111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39"/>
      <c r="BJ769" s="39"/>
      <c r="BK769" s="39"/>
      <c r="BL769" s="39"/>
      <c r="BM769" s="39"/>
      <c r="BN769" s="39"/>
      <c r="BO769" s="39"/>
      <c r="BP769" s="39"/>
    </row>
    <row r="770" spans="1:68" x14ac:dyDescent="0.25">
      <c r="A770" s="28" t="str">
        <f t="shared" si="59"/>
        <v/>
      </c>
      <c r="B770" s="91"/>
      <c r="C770" s="92"/>
      <c r="D770" s="93"/>
      <c r="E770" s="92"/>
      <c r="F770" s="113"/>
      <c r="G770" s="121"/>
      <c r="H770" s="126"/>
      <c r="I770" s="129"/>
      <c r="J770" s="94"/>
      <c r="K770" s="95"/>
      <c r="L770" s="17" t="str">
        <f>IF(T770="X","",IF(J770="","",IF(V770=1,"",J770)))</f>
        <v/>
      </c>
      <c r="M770" s="17" t="str">
        <f>IF(T770="X","",IF(K770="","",IF(V770=1,"",K770)))</f>
        <v/>
      </c>
      <c r="N770" s="18" t="str">
        <f>IF(V770=1,"",IF(J770="","",IF(K770="","",K770-J770)))</f>
        <v/>
      </c>
      <c r="O770" s="31" t="str">
        <f t="shared" si="55"/>
        <v/>
      </c>
      <c r="P770" s="102"/>
      <c r="Q770" s="24" t="str">
        <f>IF(P770="","",IF(T770="X","",P770))</f>
        <v/>
      </c>
      <c r="R770" s="18" t="str">
        <f>IF(P770="","",VLOOKUP(P770,Données!$A$2:$B$16,2,FALSE))</f>
        <v/>
      </c>
      <c r="S770" s="24" t="str">
        <f ca="1">IF(T770="X","",IF(V770=1,"",IF(J770&gt;TODAY(),1,"")))</f>
        <v/>
      </c>
      <c r="T770" s="105"/>
      <c r="U770" s="18" t="str">
        <f ca="1">IF(T770="X","",IF(J770="","",IF(V770=1,"",IF(TODAY()&gt;=J770,1,""))))</f>
        <v/>
      </c>
      <c r="V770" s="31" t="str">
        <f t="shared" si="56"/>
        <v/>
      </c>
      <c r="W770" s="34" t="str">
        <f>IF(P770="","",VLOOKUP(P770,Données!$A$2:$C$16,3,FALSE))</f>
        <v/>
      </c>
      <c r="X770" s="19" t="str">
        <f>IF(N770="","",IF(P770="","",IF(W770="","",W770*N770)))</f>
        <v/>
      </c>
      <c r="Y770" s="108"/>
      <c r="Z770" s="62" t="str">
        <f t="shared" si="57"/>
        <v/>
      </c>
      <c r="AA770" s="26" t="str">
        <f t="shared" si="58"/>
        <v/>
      </c>
      <c r="AB770" s="105"/>
      <c r="AC770" s="111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39"/>
      <c r="BJ770" s="39"/>
      <c r="BK770" s="39"/>
      <c r="BL770" s="39"/>
      <c r="BM770" s="39"/>
      <c r="BN770" s="39"/>
      <c r="BO770" s="39"/>
      <c r="BP770" s="39"/>
    </row>
    <row r="771" spans="1:68" x14ac:dyDescent="0.25">
      <c r="A771" s="28" t="str">
        <f t="shared" si="59"/>
        <v/>
      </c>
      <c r="B771" s="91"/>
      <c r="C771" s="92"/>
      <c r="D771" s="93"/>
      <c r="E771" s="92"/>
      <c r="F771" s="113"/>
      <c r="G771" s="121"/>
      <c r="H771" s="126"/>
      <c r="I771" s="129"/>
      <c r="J771" s="94"/>
      <c r="K771" s="95"/>
      <c r="L771" s="17" t="str">
        <f>IF(T771="X","",IF(J771="","",IF(V771=1,"",J771)))</f>
        <v/>
      </c>
      <c r="M771" s="17" t="str">
        <f>IF(T771="X","",IF(K771="","",IF(V771=1,"",K771)))</f>
        <v/>
      </c>
      <c r="N771" s="18" t="str">
        <f>IF(V771=1,"",IF(J771="","",IF(K771="","",K771-J771)))</f>
        <v/>
      </c>
      <c r="O771" s="31" t="str">
        <f t="shared" si="55"/>
        <v/>
      </c>
      <c r="P771" s="102"/>
      <c r="Q771" s="24" t="str">
        <f>IF(P771="","",IF(T771="X","",P771))</f>
        <v/>
      </c>
      <c r="R771" s="18" t="str">
        <f>IF(P771="","",VLOOKUP(P771,Données!$A$2:$B$16,2,FALSE))</f>
        <v/>
      </c>
      <c r="S771" s="24" t="str">
        <f ca="1">IF(T771="X","",IF(V771=1,"",IF(J771&gt;TODAY(),1,"")))</f>
        <v/>
      </c>
      <c r="T771" s="105"/>
      <c r="U771" s="18" t="str">
        <f ca="1">IF(T771="X","",IF(J771="","",IF(V771=1,"",IF(TODAY()&gt;=J771,1,""))))</f>
        <v/>
      </c>
      <c r="V771" s="31" t="str">
        <f t="shared" si="56"/>
        <v/>
      </c>
      <c r="W771" s="34" t="str">
        <f>IF(P771="","",VLOOKUP(P771,Données!$A$2:$C$16,3,FALSE))</f>
        <v/>
      </c>
      <c r="X771" s="19" t="str">
        <f>IF(N771="","",IF(P771="","",IF(W771="","",W771*N771)))</f>
        <v/>
      </c>
      <c r="Y771" s="108"/>
      <c r="Z771" s="62" t="str">
        <f t="shared" si="57"/>
        <v/>
      </c>
      <c r="AA771" s="26" t="str">
        <f t="shared" si="58"/>
        <v/>
      </c>
      <c r="AB771" s="105"/>
      <c r="AC771" s="111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39"/>
      <c r="BJ771" s="39"/>
      <c r="BK771" s="39"/>
      <c r="BL771" s="39"/>
      <c r="BM771" s="39"/>
      <c r="BN771" s="39"/>
      <c r="BO771" s="39"/>
      <c r="BP771" s="39"/>
    </row>
    <row r="772" spans="1:68" x14ac:dyDescent="0.25">
      <c r="A772" s="28" t="str">
        <f t="shared" si="59"/>
        <v/>
      </c>
      <c r="B772" s="91"/>
      <c r="C772" s="92"/>
      <c r="D772" s="93"/>
      <c r="E772" s="92"/>
      <c r="F772" s="113"/>
      <c r="G772" s="121"/>
      <c r="H772" s="126"/>
      <c r="I772" s="129"/>
      <c r="J772" s="94"/>
      <c r="K772" s="95"/>
      <c r="L772" s="17" t="str">
        <f>IF(T772="X","",IF(J772="","",IF(V772=1,"",J772)))</f>
        <v/>
      </c>
      <c r="M772" s="17" t="str">
        <f>IF(T772="X","",IF(K772="","",IF(V772=1,"",K772)))</f>
        <v/>
      </c>
      <c r="N772" s="18" t="str">
        <f>IF(V772=1,"",IF(J772="","",IF(K772="","",K772-J772)))</f>
        <v/>
      </c>
      <c r="O772" s="31" t="str">
        <f t="shared" ref="O772:O835" si="60">IF(J772="","",IF(K772="","",K772-J772))</f>
        <v/>
      </c>
      <c r="P772" s="102"/>
      <c r="Q772" s="24" t="str">
        <f>IF(P772="","",IF(T772="X","",P772))</f>
        <v/>
      </c>
      <c r="R772" s="18" t="str">
        <f>IF(P772="","",VLOOKUP(P772,Données!$A$2:$B$16,2,FALSE))</f>
        <v/>
      </c>
      <c r="S772" s="24" t="str">
        <f ca="1">IF(T772="X","",IF(V772=1,"",IF(J772&gt;TODAY(),1,"")))</f>
        <v/>
      </c>
      <c r="T772" s="105"/>
      <c r="U772" s="18" t="str">
        <f ca="1">IF(T772="X","",IF(J772="","",IF(V772=1,"",IF(TODAY()&gt;=J772,1,""))))</f>
        <v/>
      </c>
      <c r="V772" s="31" t="str">
        <f t="shared" ref="V772:V835" si="61">IF(T772="X","",IF(AC772="","",IF(AC772&gt;0,1)))</f>
        <v/>
      </c>
      <c r="W772" s="34" t="str">
        <f>IF(P772="","",VLOOKUP(P772,Données!$A$2:$C$16,3,FALSE))</f>
        <v/>
      </c>
      <c r="X772" s="19" t="str">
        <f>IF(N772="","",IF(P772="","",IF(W772="","",W772*N772)))</f>
        <v/>
      </c>
      <c r="Y772" s="108"/>
      <c r="Z772" s="62" t="str">
        <f t="shared" ref="Z772:Z835" si="62">IF(X772="","",X772-Y772)</f>
        <v/>
      </c>
      <c r="AA772" s="26" t="str">
        <f t="shared" ref="AA772:AA835" si="63">IF(AB772="","","P")</f>
        <v/>
      </c>
      <c r="AB772" s="105"/>
      <c r="AC772" s="111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39"/>
      <c r="BJ772" s="39"/>
      <c r="BK772" s="39"/>
      <c r="BL772" s="39"/>
      <c r="BM772" s="39"/>
      <c r="BN772" s="39"/>
      <c r="BO772" s="39"/>
      <c r="BP772" s="39"/>
    </row>
    <row r="773" spans="1:68" x14ac:dyDescent="0.25">
      <c r="A773" s="28" t="str">
        <f t="shared" ref="A773:A836" si="64">IF(B773="","",A772+1)</f>
        <v/>
      </c>
      <c r="B773" s="91"/>
      <c r="C773" s="92"/>
      <c r="D773" s="93"/>
      <c r="E773" s="92"/>
      <c r="F773" s="113"/>
      <c r="G773" s="121"/>
      <c r="H773" s="126"/>
      <c r="I773" s="129"/>
      <c r="J773" s="94"/>
      <c r="K773" s="95"/>
      <c r="L773" s="17" t="str">
        <f>IF(T773="X","",IF(J773="","",IF(V773=1,"",J773)))</f>
        <v/>
      </c>
      <c r="M773" s="17" t="str">
        <f>IF(T773="X","",IF(K773="","",IF(V773=1,"",K773)))</f>
        <v/>
      </c>
      <c r="N773" s="18" t="str">
        <f>IF(V773=1,"",IF(J773="","",IF(K773="","",K773-J773)))</f>
        <v/>
      </c>
      <c r="O773" s="31" t="str">
        <f t="shared" si="60"/>
        <v/>
      </c>
      <c r="P773" s="102"/>
      <c r="Q773" s="24" t="str">
        <f>IF(P773="","",IF(T773="X","",P773))</f>
        <v/>
      </c>
      <c r="R773" s="18" t="str">
        <f>IF(P773="","",VLOOKUP(P773,Données!$A$2:$B$16,2,FALSE))</f>
        <v/>
      </c>
      <c r="S773" s="24" t="str">
        <f ca="1">IF(T773="X","",IF(V773=1,"",IF(J773&gt;TODAY(),1,"")))</f>
        <v/>
      </c>
      <c r="T773" s="105"/>
      <c r="U773" s="18" t="str">
        <f ca="1">IF(T773="X","",IF(J773="","",IF(V773=1,"",IF(TODAY()&gt;=J773,1,""))))</f>
        <v/>
      </c>
      <c r="V773" s="31" t="str">
        <f t="shared" si="61"/>
        <v/>
      </c>
      <c r="W773" s="34" t="str">
        <f>IF(P773="","",VLOOKUP(P773,Données!$A$2:$C$16,3,FALSE))</f>
        <v/>
      </c>
      <c r="X773" s="19" t="str">
        <f>IF(N773="","",IF(P773="","",IF(W773="","",W773*N773)))</f>
        <v/>
      </c>
      <c r="Y773" s="108"/>
      <c r="Z773" s="62" t="str">
        <f t="shared" si="62"/>
        <v/>
      </c>
      <c r="AA773" s="26" t="str">
        <f t="shared" si="63"/>
        <v/>
      </c>
      <c r="AB773" s="105"/>
      <c r="AC773" s="111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39"/>
      <c r="BJ773" s="39"/>
      <c r="BK773" s="39"/>
      <c r="BL773" s="39"/>
      <c r="BM773" s="39"/>
      <c r="BN773" s="39"/>
      <c r="BO773" s="39"/>
      <c r="BP773" s="39"/>
    </row>
    <row r="774" spans="1:68" x14ac:dyDescent="0.25">
      <c r="A774" s="28" t="str">
        <f t="shared" si="64"/>
        <v/>
      </c>
      <c r="B774" s="91"/>
      <c r="C774" s="92"/>
      <c r="D774" s="93"/>
      <c r="E774" s="92"/>
      <c r="F774" s="113"/>
      <c r="G774" s="121"/>
      <c r="H774" s="126"/>
      <c r="I774" s="129"/>
      <c r="J774" s="94"/>
      <c r="K774" s="95"/>
      <c r="L774" s="17" t="str">
        <f>IF(T774="X","",IF(J774="","",IF(V774=1,"",J774)))</f>
        <v/>
      </c>
      <c r="M774" s="17" t="str">
        <f>IF(T774="X","",IF(K774="","",IF(V774=1,"",K774)))</f>
        <v/>
      </c>
      <c r="N774" s="18" t="str">
        <f>IF(V774=1,"",IF(J774="","",IF(K774="","",K774-J774)))</f>
        <v/>
      </c>
      <c r="O774" s="31" t="str">
        <f t="shared" si="60"/>
        <v/>
      </c>
      <c r="P774" s="102"/>
      <c r="Q774" s="24" t="str">
        <f>IF(P774="","",IF(T774="X","",P774))</f>
        <v/>
      </c>
      <c r="R774" s="18" t="str">
        <f>IF(P774="","",VLOOKUP(P774,Données!$A$2:$B$16,2,FALSE))</f>
        <v/>
      </c>
      <c r="S774" s="24" t="str">
        <f ca="1">IF(T774="X","",IF(V774=1,"",IF(J774&gt;TODAY(),1,"")))</f>
        <v/>
      </c>
      <c r="T774" s="105"/>
      <c r="U774" s="18" t="str">
        <f ca="1">IF(T774="X","",IF(J774="","",IF(V774=1,"",IF(TODAY()&gt;=J774,1,""))))</f>
        <v/>
      </c>
      <c r="V774" s="31" t="str">
        <f t="shared" si="61"/>
        <v/>
      </c>
      <c r="W774" s="34" t="str">
        <f>IF(P774="","",VLOOKUP(P774,Données!$A$2:$C$16,3,FALSE))</f>
        <v/>
      </c>
      <c r="X774" s="19" t="str">
        <f>IF(N774="","",IF(P774="","",IF(W774="","",W774*N774)))</f>
        <v/>
      </c>
      <c r="Y774" s="108"/>
      <c r="Z774" s="62" t="str">
        <f t="shared" si="62"/>
        <v/>
      </c>
      <c r="AA774" s="26" t="str">
        <f t="shared" si="63"/>
        <v/>
      </c>
      <c r="AB774" s="105"/>
      <c r="AC774" s="111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39"/>
      <c r="BJ774" s="39"/>
      <c r="BK774" s="39"/>
      <c r="BL774" s="39"/>
      <c r="BM774" s="39"/>
      <c r="BN774" s="39"/>
      <c r="BO774" s="39"/>
      <c r="BP774" s="39"/>
    </row>
    <row r="775" spans="1:68" x14ac:dyDescent="0.25">
      <c r="A775" s="28" t="str">
        <f t="shared" si="64"/>
        <v/>
      </c>
      <c r="B775" s="91"/>
      <c r="C775" s="92"/>
      <c r="D775" s="93"/>
      <c r="E775" s="92"/>
      <c r="F775" s="113"/>
      <c r="G775" s="121"/>
      <c r="H775" s="126"/>
      <c r="I775" s="129"/>
      <c r="J775" s="94"/>
      <c r="K775" s="95"/>
      <c r="L775" s="17" t="str">
        <f>IF(T775="X","",IF(J775="","",IF(V775=1,"",J775)))</f>
        <v/>
      </c>
      <c r="M775" s="17" t="str">
        <f>IF(T775="X","",IF(K775="","",IF(V775=1,"",K775)))</f>
        <v/>
      </c>
      <c r="N775" s="18" t="str">
        <f>IF(V775=1,"",IF(J775="","",IF(K775="","",K775-J775)))</f>
        <v/>
      </c>
      <c r="O775" s="31" t="str">
        <f t="shared" si="60"/>
        <v/>
      </c>
      <c r="P775" s="102"/>
      <c r="Q775" s="24" t="str">
        <f>IF(P775="","",IF(T775="X","",P775))</f>
        <v/>
      </c>
      <c r="R775" s="18" t="str">
        <f>IF(P775="","",VLOOKUP(P775,Données!$A$2:$B$16,2,FALSE))</f>
        <v/>
      </c>
      <c r="S775" s="24" t="str">
        <f ca="1">IF(T775="X","",IF(V775=1,"",IF(J775&gt;TODAY(),1,"")))</f>
        <v/>
      </c>
      <c r="T775" s="105"/>
      <c r="U775" s="18" t="str">
        <f ca="1">IF(T775="X","",IF(J775="","",IF(V775=1,"",IF(TODAY()&gt;=J775,1,""))))</f>
        <v/>
      </c>
      <c r="V775" s="31" t="str">
        <f t="shared" si="61"/>
        <v/>
      </c>
      <c r="W775" s="34" t="str">
        <f>IF(P775="","",VLOOKUP(P775,Données!$A$2:$C$16,3,FALSE))</f>
        <v/>
      </c>
      <c r="X775" s="19" t="str">
        <f>IF(N775="","",IF(P775="","",IF(W775="","",W775*N775)))</f>
        <v/>
      </c>
      <c r="Y775" s="108"/>
      <c r="Z775" s="62" t="str">
        <f t="shared" si="62"/>
        <v/>
      </c>
      <c r="AA775" s="26" t="str">
        <f t="shared" si="63"/>
        <v/>
      </c>
      <c r="AB775" s="105"/>
      <c r="AC775" s="111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39"/>
      <c r="BJ775" s="39"/>
      <c r="BK775" s="39"/>
      <c r="BL775" s="39"/>
      <c r="BM775" s="39"/>
      <c r="BN775" s="39"/>
      <c r="BO775" s="39"/>
      <c r="BP775" s="39"/>
    </row>
    <row r="776" spans="1:68" x14ac:dyDescent="0.25">
      <c r="A776" s="28" t="str">
        <f t="shared" si="64"/>
        <v/>
      </c>
      <c r="B776" s="91"/>
      <c r="C776" s="92"/>
      <c r="D776" s="93"/>
      <c r="E776" s="92"/>
      <c r="F776" s="113"/>
      <c r="G776" s="121"/>
      <c r="H776" s="126"/>
      <c r="I776" s="129"/>
      <c r="J776" s="94"/>
      <c r="K776" s="95"/>
      <c r="L776" s="17" t="str">
        <f>IF(T776="X","",IF(J776="","",IF(V776=1,"",J776)))</f>
        <v/>
      </c>
      <c r="M776" s="17" t="str">
        <f>IF(T776="X","",IF(K776="","",IF(V776=1,"",K776)))</f>
        <v/>
      </c>
      <c r="N776" s="18" t="str">
        <f>IF(V776=1,"",IF(J776="","",IF(K776="","",K776-J776)))</f>
        <v/>
      </c>
      <c r="O776" s="31" t="str">
        <f t="shared" si="60"/>
        <v/>
      </c>
      <c r="P776" s="102"/>
      <c r="Q776" s="24" t="str">
        <f>IF(P776="","",IF(T776="X","",P776))</f>
        <v/>
      </c>
      <c r="R776" s="18" t="str">
        <f>IF(P776="","",VLOOKUP(P776,Données!$A$2:$B$16,2,FALSE))</f>
        <v/>
      </c>
      <c r="S776" s="24" t="str">
        <f ca="1">IF(T776="X","",IF(V776=1,"",IF(J776&gt;TODAY(),1,"")))</f>
        <v/>
      </c>
      <c r="T776" s="105"/>
      <c r="U776" s="18" t="str">
        <f ca="1">IF(T776="X","",IF(J776="","",IF(V776=1,"",IF(TODAY()&gt;=J776,1,""))))</f>
        <v/>
      </c>
      <c r="V776" s="31" t="str">
        <f t="shared" si="61"/>
        <v/>
      </c>
      <c r="W776" s="34" t="str">
        <f>IF(P776="","",VLOOKUP(P776,Données!$A$2:$C$16,3,FALSE))</f>
        <v/>
      </c>
      <c r="X776" s="19" t="str">
        <f>IF(N776="","",IF(P776="","",IF(W776="","",W776*N776)))</f>
        <v/>
      </c>
      <c r="Y776" s="108"/>
      <c r="Z776" s="62" t="str">
        <f t="shared" si="62"/>
        <v/>
      </c>
      <c r="AA776" s="26" t="str">
        <f t="shared" si="63"/>
        <v/>
      </c>
      <c r="AB776" s="105"/>
      <c r="AC776" s="111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39"/>
      <c r="BJ776" s="39"/>
      <c r="BK776" s="39"/>
      <c r="BL776" s="39"/>
      <c r="BM776" s="39"/>
      <c r="BN776" s="39"/>
      <c r="BO776" s="39"/>
      <c r="BP776" s="39"/>
    </row>
    <row r="777" spans="1:68" x14ac:dyDescent="0.25">
      <c r="A777" s="28" t="str">
        <f t="shared" si="64"/>
        <v/>
      </c>
      <c r="B777" s="91"/>
      <c r="C777" s="92"/>
      <c r="D777" s="93"/>
      <c r="E777" s="92"/>
      <c r="F777" s="113"/>
      <c r="G777" s="121"/>
      <c r="H777" s="126"/>
      <c r="I777" s="129"/>
      <c r="J777" s="94"/>
      <c r="K777" s="95"/>
      <c r="L777" s="17" t="str">
        <f>IF(T777="X","",IF(J777="","",IF(V777=1,"",J777)))</f>
        <v/>
      </c>
      <c r="M777" s="17" t="str">
        <f>IF(T777="X","",IF(K777="","",IF(V777=1,"",K777)))</f>
        <v/>
      </c>
      <c r="N777" s="18" t="str">
        <f>IF(V777=1,"",IF(J777="","",IF(K777="","",K777-J777)))</f>
        <v/>
      </c>
      <c r="O777" s="31" t="str">
        <f t="shared" si="60"/>
        <v/>
      </c>
      <c r="P777" s="102"/>
      <c r="Q777" s="24" t="str">
        <f>IF(P777="","",IF(T777="X","",P777))</f>
        <v/>
      </c>
      <c r="R777" s="18" t="str">
        <f>IF(P777="","",VLOOKUP(P777,Données!$A$2:$B$16,2,FALSE))</f>
        <v/>
      </c>
      <c r="S777" s="24" t="str">
        <f ca="1">IF(T777="X","",IF(V777=1,"",IF(J777&gt;TODAY(),1,"")))</f>
        <v/>
      </c>
      <c r="T777" s="105"/>
      <c r="U777" s="18" t="str">
        <f ca="1">IF(T777="X","",IF(J777="","",IF(V777=1,"",IF(TODAY()&gt;=J777,1,""))))</f>
        <v/>
      </c>
      <c r="V777" s="31" t="str">
        <f t="shared" si="61"/>
        <v/>
      </c>
      <c r="W777" s="34" t="str">
        <f>IF(P777="","",VLOOKUP(P777,Données!$A$2:$C$16,3,FALSE))</f>
        <v/>
      </c>
      <c r="X777" s="19" t="str">
        <f>IF(N777="","",IF(P777="","",IF(W777="","",W777*N777)))</f>
        <v/>
      </c>
      <c r="Y777" s="108"/>
      <c r="Z777" s="62" t="str">
        <f t="shared" si="62"/>
        <v/>
      </c>
      <c r="AA777" s="26" t="str">
        <f t="shared" si="63"/>
        <v/>
      </c>
      <c r="AB777" s="105"/>
      <c r="AC777" s="111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39"/>
      <c r="BJ777" s="39"/>
      <c r="BK777" s="39"/>
      <c r="BL777" s="39"/>
      <c r="BM777" s="39"/>
      <c r="BN777" s="39"/>
      <c r="BO777" s="39"/>
      <c r="BP777" s="39"/>
    </row>
    <row r="778" spans="1:68" x14ac:dyDescent="0.25">
      <c r="A778" s="28" t="str">
        <f t="shared" si="64"/>
        <v/>
      </c>
      <c r="B778" s="91"/>
      <c r="C778" s="92"/>
      <c r="D778" s="93"/>
      <c r="E778" s="92"/>
      <c r="F778" s="113"/>
      <c r="G778" s="121"/>
      <c r="H778" s="126"/>
      <c r="I778" s="129"/>
      <c r="J778" s="94"/>
      <c r="K778" s="95"/>
      <c r="L778" s="17" t="str">
        <f>IF(T778="X","",IF(J778="","",IF(V778=1,"",J778)))</f>
        <v/>
      </c>
      <c r="M778" s="17" t="str">
        <f>IF(T778="X","",IF(K778="","",IF(V778=1,"",K778)))</f>
        <v/>
      </c>
      <c r="N778" s="18" t="str">
        <f>IF(V778=1,"",IF(J778="","",IF(K778="","",K778-J778)))</f>
        <v/>
      </c>
      <c r="O778" s="31" t="str">
        <f t="shared" si="60"/>
        <v/>
      </c>
      <c r="P778" s="102"/>
      <c r="Q778" s="24" t="str">
        <f>IF(P778="","",IF(T778="X","",P778))</f>
        <v/>
      </c>
      <c r="R778" s="18" t="str">
        <f>IF(P778="","",VLOOKUP(P778,Données!$A$2:$B$16,2,FALSE))</f>
        <v/>
      </c>
      <c r="S778" s="24" t="str">
        <f ca="1">IF(T778="X","",IF(V778=1,"",IF(J778&gt;TODAY(),1,"")))</f>
        <v/>
      </c>
      <c r="T778" s="105"/>
      <c r="U778" s="18" t="str">
        <f ca="1">IF(T778="X","",IF(J778="","",IF(V778=1,"",IF(TODAY()&gt;=J778,1,""))))</f>
        <v/>
      </c>
      <c r="V778" s="31" t="str">
        <f t="shared" si="61"/>
        <v/>
      </c>
      <c r="W778" s="34" t="str">
        <f>IF(P778="","",VLOOKUP(P778,Données!$A$2:$C$16,3,FALSE))</f>
        <v/>
      </c>
      <c r="X778" s="19" t="str">
        <f>IF(N778="","",IF(P778="","",IF(W778="","",W778*N778)))</f>
        <v/>
      </c>
      <c r="Y778" s="108"/>
      <c r="Z778" s="62" t="str">
        <f t="shared" si="62"/>
        <v/>
      </c>
      <c r="AA778" s="26" t="str">
        <f t="shared" si="63"/>
        <v/>
      </c>
      <c r="AB778" s="105"/>
      <c r="AC778" s="111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39"/>
      <c r="BJ778" s="39"/>
      <c r="BK778" s="39"/>
      <c r="BL778" s="39"/>
      <c r="BM778" s="39"/>
      <c r="BN778" s="39"/>
      <c r="BO778" s="39"/>
      <c r="BP778" s="39"/>
    </row>
    <row r="779" spans="1:68" x14ac:dyDescent="0.25">
      <c r="A779" s="28" t="str">
        <f t="shared" si="64"/>
        <v/>
      </c>
      <c r="B779" s="91"/>
      <c r="C779" s="92"/>
      <c r="D779" s="93"/>
      <c r="E779" s="92"/>
      <c r="F779" s="113"/>
      <c r="G779" s="121"/>
      <c r="H779" s="126"/>
      <c r="I779" s="129"/>
      <c r="J779" s="94"/>
      <c r="K779" s="95"/>
      <c r="L779" s="17" t="str">
        <f>IF(T779="X","",IF(J779="","",IF(V779=1,"",J779)))</f>
        <v/>
      </c>
      <c r="M779" s="17" t="str">
        <f>IF(T779="X","",IF(K779="","",IF(V779=1,"",K779)))</f>
        <v/>
      </c>
      <c r="N779" s="18" t="str">
        <f>IF(V779=1,"",IF(J779="","",IF(K779="","",K779-J779)))</f>
        <v/>
      </c>
      <c r="O779" s="31" t="str">
        <f t="shared" si="60"/>
        <v/>
      </c>
      <c r="P779" s="102"/>
      <c r="Q779" s="24" t="str">
        <f>IF(P779="","",IF(T779="X","",P779))</f>
        <v/>
      </c>
      <c r="R779" s="18" t="str">
        <f>IF(P779="","",VLOOKUP(P779,Données!$A$2:$B$16,2,FALSE))</f>
        <v/>
      </c>
      <c r="S779" s="24" t="str">
        <f ca="1">IF(T779="X","",IF(V779=1,"",IF(J779&gt;TODAY(),1,"")))</f>
        <v/>
      </c>
      <c r="T779" s="105"/>
      <c r="U779" s="18" t="str">
        <f ca="1">IF(T779="X","",IF(J779="","",IF(V779=1,"",IF(TODAY()&gt;=J779,1,""))))</f>
        <v/>
      </c>
      <c r="V779" s="31" t="str">
        <f t="shared" si="61"/>
        <v/>
      </c>
      <c r="W779" s="34" t="str">
        <f>IF(P779="","",VLOOKUP(P779,Données!$A$2:$C$16,3,FALSE))</f>
        <v/>
      </c>
      <c r="X779" s="19" t="str">
        <f>IF(N779="","",IF(P779="","",IF(W779="","",W779*N779)))</f>
        <v/>
      </c>
      <c r="Y779" s="108"/>
      <c r="Z779" s="62" t="str">
        <f t="shared" si="62"/>
        <v/>
      </c>
      <c r="AA779" s="26" t="str">
        <f t="shared" si="63"/>
        <v/>
      </c>
      <c r="AB779" s="105"/>
      <c r="AC779" s="111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39"/>
      <c r="BJ779" s="39"/>
      <c r="BK779" s="39"/>
      <c r="BL779" s="39"/>
      <c r="BM779" s="39"/>
      <c r="BN779" s="39"/>
      <c r="BO779" s="39"/>
      <c r="BP779" s="39"/>
    </row>
    <row r="780" spans="1:68" x14ac:dyDescent="0.25">
      <c r="A780" s="28" t="str">
        <f t="shared" si="64"/>
        <v/>
      </c>
      <c r="B780" s="91"/>
      <c r="C780" s="92"/>
      <c r="D780" s="93"/>
      <c r="E780" s="92"/>
      <c r="F780" s="113"/>
      <c r="G780" s="121"/>
      <c r="H780" s="126"/>
      <c r="I780" s="129"/>
      <c r="J780" s="94"/>
      <c r="K780" s="95"/>
      <c r="L780" s="17" t="str">
        <f>IF(T780="X","",IF(J780="","",IF(V780=1,"",J780)))</f>
        <v/>
      </c>
      <c r="M780" s="17" t="str">
        <f>IF(T780="X","",IF(K780="","",IF(V780=1,"",K780)))</f>
        <v/>
      </c>
      <c r="N780" s="18" t="str">
        <f>IF(V780=1,"",IF(J780="","",IF(K780="","",K780-J780)))</f>
        <v/>
      </c>
      <c r="O780" s="31" t="str">
        <f t="shared" si="60"/>
        <v/>
      </c>
      <c r="P780" s="102"/>
      <c r="Q780" s="24" t="str">
        <f>IF(P780="","",IF(T780="X","",P780))</f>
        <v/>
      </c>
      <c r="R780" s="18" t="str">
        <f>IF(P780="","",VLOOKUP(P780,Données!$A$2:$B$16,2,FALSE))</f>
        <v/>
      </c>
      <c r="S780" s="24" t="str">
        <f ca="1">IF(T780="X","",IF(V780=1,"",IF(J780&gt;TODAY(),1,"")))</f>
        <v/>
      </c>
      <c r="T780" s="105"/>
      <c r="U780" s="18" t="str">
        <f ca="1">IF(T780="X","",IF(J780="","",IF(V780=1,"",IF(TODAY()&gt;=J780,1,""))))</f>
        <v/>
      </c>
      <c r="V780" s="31" t="str">
        <f t="shared" si="61"/>
        <v/>
      </c>
      <c r="W780" s="34" t="str">
        <f>IF(P780="","",VLOOKUP(P780,Données!$A$2:$C$16,3,FALSE))</f>
        <v/>
      </c>
      <c r="X780" s="19" t="str">
        <f>IF(N780="","",IF(P780="","",IF(W780="","",W780*N780)))</f>
        <v/>
      </c>
      <c r="Y780" s="108"/>
      <c r="Z780" s="62" t="str">
        <f t="shared" si="62"/>
        <v/>
      </c>
      <c r="AA780" s="26" t="str">
        <f t="shared" si="63"/>
        <v/>
      </c>
      <c r="AB780" s="105"/>
      <c r="AC780" s="111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39"/>
      <c r="BJ780" s="39"/>
      <c r="BK780" s="39"/>
      <c r="BL780" s="39"/>
      <c r="BM780" s="39"/>
      <c r="BN780" s="39"/>
      <c r="BO780" s="39"/>
      <c r="BP780" s="39"/>
    </row>
    <row r="781" spans="1:68" x14ac:dyDescent="0.25">
      <c r="A781" s="28" t="str">
        <f t="shared" si="64"/>
        <v/>
      </c>
      <c r="B781" s="91"/>
      <c r="C781" s="92"/>
      <c r="D781" s="93"/>
      <c r="E781" s="92"/>
      <c r="F781" s="113"/>
      <c r="G781" s="121"/>
      <c r="H781" s="126"/>
      <c r="I781" s="129"/>
      <c r="J781" s="94"/>
      <c r="K781" s="95"/>
      <c r="L781" s="17" t="str">
        <f>IF(T781="X","",IF(J781="","",IF(V781=1,"",J781)))</f>
        <v/>
      </c>
      <c r="M781" s="17" t="str">
        <f>IF(T781="X","",IF(K781="","",IF(V781=1,"",K781)))</f>
        <v/>
      </c>
      <c r="N781" s="18" t="str">
        <f>IF(V781=1,"",IF(J781="","",IF(K781="","",K781-J781)))</f>
        <v/>
      </c>
      <c r="O781" s="31" t="str">
        <f t="shared" si="60"/>
        <v/>
      </c>
      <c r="P781" s="102"/>
      <c r="Q781" s="24" t="str">
        <f>IF(P781="","",IF(T781="X","",P781))</f>
        <v/>
      </c>
      <c r="R781" s="18" t="str">
        <f>IF(P781="","",VLOOKUP(P781,Données!$A$2:$B$16,2,FALSE))</f>
        <v/>
      </c>
      <c r="S781" s="24" t="str">
        <f ca="1">IF(T781="X","",IF(V781=1,"",IF(J781&gt;TODAY(),1,"")))</f>
        <v/>
      </c>
      <c r="T781" s="105"/>
      <c r="U781" s="18" t="str">
        <f ca="1">IF(T781="X","",IF(J781="","",IF(V781=1,"",IF(TODAY()&gt;=J781,1,""))))</f>
        <v/>
      </c>
      <c r="V781" s="31" t="str">
        <f t="shared" si="61"/>
        <v/>
      </c>
      <c r="W781" s="34" t="str">
        <f>IF(P781="","",VLOOKUP(P781,Données!$A$2:$C$16,3,FALSE))</f>
        <v/>
      </c>
      <c r="X781" s="19" t="str">
        <f>IF(N781="","",IF(P781="","",IF(W781="","",W781*N781)))</f>
        <v/>
      </c>
      <c r="Y781" s="108"/>
      <c r="Z781" s="62" t="str">
        <f t="shared" si="62"/>
        <v/>
      </c>
      <c r="AA781" s="26" t="str">
        <f t="shared" si="63"/>
        <v/>
      </c>
      <c r="AB781" s="105"/>
      <c r="AC781" s="111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39"/>
      <c r="BJ781" s="39"/>
      <c r="BK781" s="39"/>
      <c r="BL781" s="39"/>
      <c r="BM781" s="39"/>
      <c r="BN781" s="39"/>
      <c r="BO781" s="39"/>
      <c r="BP781" s="39"/>
    </row>
    <row r="782" spans="1:68" x14ac:dyDescent="0.25">
      <c r="A782" s="28" t="str">
        <f t="shared" si="64"/>
        <v/>
      </c>
      <c r="B782" s="91"/>
      <c r="C782" s="92"/>
      <c r="D782" s="93"/>
      <c r="E782" s="92"/>
      <c r="F782" s="113"/>
      <c r="G782" s="121"/>
      <c r="H782" s="126"/>
      <c r="I782" s="129"/>
      <c r="J782" s="94"/>
      <c r="K782" s="95"/>
      <c r="L782" s="17" t="str">
        <f>IF(T782="X","",IF(J782="","",IF(V782=1,"",J782)))</f>
        <v/>
      </c>
      <c r="M782" s="17" t="str">
        <f>IF(T782="X","",IF(K782="","",IF(V782=1,"",K782)))</f>
        <v/>
      </c>
      <c r="N782" s="18" t="str">
        <f>IF(V782=1,"",IF(J782="","",IF(K782="","",K782-J782)))</f>
        <v/>
      </c>
      <c r="O782" s="31" t="str">
        <f t="shared" si="60"/>
        <v/>
      </c>
      <c r="P782" s="102"/>
      <c r="Q782" s="24" t="str">
        <f>IF(P782="","",IF(T782="X","",P782))</f>
        <v/>
      </c>
      <c r="R782" s="18" t="str">
        <f>IF(P782="","",VLOOKUP(P782,Données!$A$2:$B$16,2,FALSE))</f>
        <v/>
      </c>
      <c r="S782" s="24" t="str">
        <f ca="1">IF(T782="X","",IF(V782=1,"",IF(J782&gt;TODAY(),1,"")))</f>
        <v/>
      </c>
      <c r="T782" s="105"/>
      <c r="U782" s="18" t="str">
        <f ca="1">IF(T782="X","",IF(J782="","",IF(V782=1,"",IF(TODAY()&gt;=J782,1,""))))</f>
        <v/>
      </c>
      <c r="V782" s="31" t="str">
        <f t="shared" si="61"/>
        <v/>
      </c>
      <c r="W782" s="34" t="str">
        <f>IF(P782="","",VLOOKUP(P782,Données!$A$2:$C$16,3,FALSE))</f>
        <v/>
      </c>
      <c r="X782" s="19" t="str">
        <f>IF(N782="","",IF(P782="","",IF(W782="","",W782*N782)))</f>
        <v/>
      </c>
      <c r="Y782" s="108"/>
      <c r="Z782" s="62" t="str">
        <f t="shared" si="62"/>
        <v/>
      </c>
      <c r="AA782" s="26" t="str">
        <f t="shared" si="63"/>
        <v/>
      </c>
      <c r="AB782" s="105"/>
      <c r="AC782" s="111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39"/>
      <c r="BJ782" s="39"/>
      <c r="BK782" s="39"/>
      <c r="BL782" s="39"/>
      <c r="BM782" s="39"/>
      <c r="BN782" s="39"/>
      <c r="BO782" s="39"/>
      <c r="BP782" s="39"/>
    </row>
    <row r="783" spans="1:68" x14ac:dyDescent="0.25">
      <c r="A783" s="28" t="str">
        <f t="shared" si="64"/>
        <v/>
      </c>
      <c r="B783" s="91"/>
      <c r="C783" s="92"/>
      <c r="D783" s="93"/>
      <c r="E783" s="92"/>
      <c r="F783" s="113"/>
      <c r="G783" s="121"/>
      <c r="H783" s="126"/>
      <c r="I783" s="129"/>
      <c r="J783" s="94"/>
      <c r="K783" s="95"/>
      <c r="L783" s="17" t="str">
        <f>IF(T783="X","",IF(J783="","",IF(V783=1,"",J783)))</f>
        <v/>
      </c>
      <c r="M783" s="17" t="str">
        <f>IF(T783="X","",IF(K783="","",IF(V783=1,"",K783)))</f>
        <v/>
      </c>
      <c r="N783" s="18" t="str">
        <f>IF(V783=1,"",IF(J783="","",IF(K783="","",K783-J783)))</f>
        <v/>
      </c>
      <c r="O783" s="31" t="str">
        <f t="shared" si="60"/>
        <v/>
      </c>
      <c r="P783" s="102"/>
      <c r="Q783" s="24" t="str">
        <f>IF(P783="","",IF(T783="X","",P783))</f>
        <v/>
      </c>
      <c r="R783" s="18" t="str">
        <f>IF(P783="","",VLOOKUP(P783,Données!$A$2:$B$16,2,FALSE))</f>
        <v/>
      </c>
      <c r="S783" s="24" t="str">
        <f ca="1">IF(T783="X","",IF(V783=1,"",IF(J783&gt;TODAY(),1,"")))</f>
        <v/>
      </c>
      <c r="T783" s="105"/>
      <c r="U783" s="18" t="str">
        <f ca="1">IF(T783="X","",IF(J783="","",IF(V783=1,"",IF(TODAY()&gt;=J783,1,""))))</f>
        <v/>
      </c>
      <c r="V783" s="31" t="str">
        <f t="shared" si="61"/>
        <v/>
      </c>
      <c r="W783" s="34" t="str">
        <f>IF(P783="","",VLOOKUP(P783,Données!$A$2:$C$16,3,FALSE))</f>
        <v/>
      </c>
      <c r="X783" s="19" t="str">
        <f>IF(N783="","",IF(P783="","",IF(W783="","",W783*N783)))</f>
        <v/>
      </c>
      <c r="Y783" s="108"/>
      <c r="Z783" s="62" t="str">
        <f t="shared" si="62"/>
        <v/>
      </c>
      <c r="AA783" s="26" t="str">
        <f t="shared" si="63"/>
        <v/>
      </c>
      <c r="AB783" s="105"/>
      <c r="AC783" s="111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39"/>
      <c r="BJ783" s="39"/>
      <c r="BK783" s="39"/>
      <c r="BL783" s="39"/>
      <c r="BM783" s="39"/>
      <c r="BN783" s="39"/>
      <c r="BO783" s="39"/>
      <c r="BP783" s="39"/>
    </row>
    <row r="784" spans="1:68" x14ac:dyDescent="0.25">
      <c r="A784" s="28" t="str">
        <f t="shared" si="64"/>
        <v/>
      </c>
      <c r="B784" s="91"/>
      <c r="C784" s="92"/>
      <c r="D784" s="93"/>
      <c r="E784" s="92"/>
      <c r="F784" s="113"/>
      <c r="G784" s="121"/>
      <c r="H784" s="126"/>
      <c r="I784" s="129"/>
      <c r="J784" s="94"/>
      <c r="K784" s="95"/>
      <c r="L784" s="17" t="str">
        <f>IF(T784="X","",IF(J784="","",IF(V784=1,"",J784)))</f>
        <v/>
      </c>
      <c r="M784" s="17" t="str">
        <f>IF(T784="X","",IF(K784="","",IF(V784=1,"",K784)))</f>
        <v/>
      </c>
      <c r="N784" s="18" t="str">
        <f>IF(V784=1,"",IF(J784="","",IF(K784="","",K784-J784)))</f>
        <v/>
      </c>
      <c r="O784" s="31" t="str">
        <f t="shared" si="60"/>
        <v/>
      </c>
      <c r="P784" s="102"/>
      <c r="Q784" s="24" t="str">
        <f>IF(P784="","",IF(T784="X","",P784))</f>
        <v/>
      </c>
      <c r="R784" s="18" t="str">
        <f>IF(P784="","",VLOOKUP(P784,Données!$A$2:$B$16,2,FALSE))</f>
        <v/>
      </c>
      <c r="S784" s="24" t="str">
        <f ca="1">IF(T784="X","",IF(V784=1,"",IF(J784&gt;TODAY(),1,"")))</f>
        <v/>
      </c>
      <c r="T784" s="105"/>
      <c r="U784" s="18" t="str">
        <f ca="1">IF(T784="X","",IF(J784="","",IF(V784=1,"",IF(TODAY()&gt;=J784,1,""))))</f>
        <v/>
      </c>
      <c r="V784" s="31" t="str">
        <f t="shared" si="61"/>
        <v/>
      </c>
      <c r="W784" s="34" t="str">
        <f>IF(P784="","",VLOOKUP(P784,Données!$A$2:$C$16,3,FALSE))</f>
        <v/>
      </c>
      <c r="X784" s="19" t="str">
        <f>IF(N784="","",IF(P784="","",IF(W784="","",W784*N784)))</f>
        <v/>
      </c>
      <c r="Y784" s="108"/>
      <c r="Z784" s="62" t="str">
        <f t="shared" si="62"/>
        <v/>
      </c>
      <c r="AA784" s="26" t="str">
        <f t="shared" si="63"/>
        <v/>
      </c>
      <c r="AB784" s="105"/>
      <c r="AC784" s="111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39"/>
      <c r="BJ784" s="39"/>
      <c r="BK784" s="39"/>
      <c r="BL784" s="39"/>
      <c r="BM784" s="39"/>
      <c r="BN784" s="39"/>
      <c r="BO784" s="39"/>
      <c r="BP784" s="39"/>
    </row>
    <row r="785" spans="1:68" x14ac:dyDescent="0.25">
      <c r="A785" s="28" t="str">
        <f t="shared" si="64"/>
        <v/>
      </c>
      <c r="B785" s="91"/>
      <c r="C785" s="92"/>
      <c r="D785" s="93"/>
      <c r="E785" s="92"/>
      <c r="F785" s="113"/>
      <c r="G785" s="121"/>
      <c r="H785" s="126"/>
      <c r="I785" s="129"/>
      <c r="J785" s="94"/>
      <c r="K785" s="95"/>
      <c r="L785" s="17" t="str">
        <f>IF(T785="X","",IF(J785="","",IF(V785=1,"",J785)))</f>
        <v/>
      </c>
      <c r="M785" s="17" t="str">
        <f>IF(T785="X","",IF(K785="","",IF(V785=1,"",K785)))</f>
        <v/>
      </c>
      <c r="N785" s="18" t="str">
        <f>IF(V785=1,"",IF(J785="","",IF(K785="","",K785-J785)))</f>
        <v/>
      </c>
      <c r="O785" s="31" t="str">
        <f t="shared" si="60"/>
        <v/>
      </c>
      <c r="P785" s="102"/>
      <c r="Q785" s="24" t="str">
        <f>IF(P785="","",IF(T785="X","",P785))</f>
        <v/>
      </c>
      <c r="R785" s="18" t="str">
        <f>IF(P785="","",VLOOKUP(P785,Données!$A$2:$B$16,2,FALSE))</f>
        <v/>
      </c>
      <c r="S785" s="24" t="str">
        <f ca="1">IF(T785="X","",IF(V785=1,"",IF(J785&gt;TODAY(),1,"")))</f>
        <v/>
      </c>
      <c r="T785" s="105"/>
      <c r="U785" s="18" t="str">
        <f ca="1">IF(T785="X","",IF(J785="","",IF(V785=1,"",IF(TODAY()&gt;=J785,1,""))))</f>
        <v/>
      </c>
      <c r="V785" s="31" t="str">
        <f t="shared" si="61"/>
        <v/>
      </c>
      <c r="W785" s="34" t="str">
        <f>IF(P785="","",VLOOKUP(P785,Données!$A$2:$C$16,3,FALSE))</f>
        <v/>
      </c>
      <c r="X785" s="19" t="str">
        <f>IF(N785="","",IF(P785="","",IF(W785="","",W785*N785)))</f>
        <v/>
      </c>
      <c r="Y785" s="108"/>
      <c r="Z785" s="62" t="str">
        <f t="shared" si="62"/>
        <v/>
      </c>
      <c r="AA785" s="26" t="str">
        <f t="shared" si="63"/>
        <v/>
      </c>
      <c r="AB785" s="105"/>
      <c r="AC785" s="111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39"/>
      <c r="BJ785" s="39"/>
      <c r="BK785" s="39"/>
      <c r="BL785" s="39"/>
      <c r="BM785" s="39"/>
      <c r="BN785" s="39"/>
      <c r="BO785" s="39"/>
      <c r="BP785" s="39"/>
    </row>
    <row r="786" spans="1:68" x14ac:dyDescent="0.25">
      <c r="A786" s="28" t="str">
        <f t="shared" si="64"/>
        <v/>
      </c>
      <c r="B786" s="91"/>
      <c r="C786" s="92"/>
      <c r="D786" s="93"/>
      <c r="E786" s="92"/>
      <c r="F786" s="113"/>
      <c r="G786" s="121"/>
      <c r="H786" s="126"/>
      <c r="I786" s="129"/>
      <c r="J786" s="94"/>
      <c r="K786" s="95"/>
      <c r="L786" s="17" t="str">
        <f>IF(T786="X","",IF(J786="","",IF(V786=1,"",J786)))</f>
        <v/>
      </c>
      <c r="M786" s="17" t="str">
        <f>IF(T786="X","",IF(K786="","",IF(V786=1,"",K786)))</f>
        <v/>
      </c>
      <c r="N786" s="18" t="str">
        <f>IF(V786=1,"",IF(J786="","",IF(K786="","",K786-J786)))</f>
        <v/>
      </c>
      <c r="O786" s="31" t="str">
        <f t="shared" si="60"/>
        <v/>
      </c>
      <c r="P786" s="102"/>
      <c r="Q786" s="24" t="str">
        <f>IF(P786="","",IF(T786="X","",P786))</f>
        <v/>
      </c>
      <c r="R786" s="18" t="str">
        <f>IF(P786="","",VLOOKUP(P786,Données!$A$2:$B$16,2,FALSE))</f>
        <v/>
      </c>
      <c r="S786" s="24" t="str">
        <f ca="1">IF(T786="X","",IF(V786=1,"",IF(J786&gt;TODAY(),1,"")))</f>
        <v/>
      </c>
      <c r="T786" s="105"/>
      <c r="U786" s="18" t="str">
        <f ca="1">IF(T786="X","",IF(J786="","",IF(V786=1,"",IF(TODAY()&gt;=J786,1,""))))</f>
        <v/>
      </c>
      <c r="V786" s="31" t="str">
        <f t="shared" si="61"/>
        <v/>
      </c>
      <c r="W786" s="34" t="str">
        <f>IF(P786="","",VLOOKUP(P786,Données!$A$2:$C$16,3,FALSE))</f>
        <v/>
      </c>
      <c r="X786" s="19" t="str">
        <f>IF(N786="","",IF(P786="","",IF(W786="","",W786*N786)))</f>
        <v/>
      </c>
      <c r="Y786" s="108"/>
      <c r="Z786" s="62" t="str">
        <f t="shared" si="62"/>
        <v/>
      </c>
      <c r="AA786" s="26" t="str">
        <f t="shared" si="63"/>
        <v/>
      </c>
      <c r="AB786" s="105"/>
      <c r="AC786" s="111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39"/>
      <c r="BJ786" s="39"/>
      <c r="BK786" s="39"/>
      <c r="BL786" s="39"/>
      <c r="BM786" s="39"/>
      <c r="BN786" s="39"/>
      <c r="BO786" s="39"/>
      <c r="BP786" s="39"/>
    </row>
    <row r="787" spans="1:68" x14ac:dyDescent="0.25">
      <c r="A787" s="28" t="str">
        <f t="shared" si="64"/>
        <v/>
      </c>
      <c r="B787" s="91"/>
      <c r="C787" s="92"/>
      <c r="D787" s="93"/>
      <c r="E787" s="92"/>
      <c r="F787" s="113"/>
      <c r="G787" s="121"/>
      <c r="H787" s="126"/>
      <c r="I787" s="129"/>
      <c r="J787" s="94"/>
      <c r="K787" s="95"/>
      <c r="L787" s="17" t="str">
        <f>IF(T787="X","",IF(J787="","",IF(V787=1,"",J787)))</f>
        <v/>
      </c>
      <c r="M787" s="17" t="str">
        <f>IF(T787="X","",IF(K787="","",IF(V787=1,"",K787)))</f>
        <v/>
      </c>
      <c r="N787" s="18" t="str">
        <f>IF(V787=1,"",IF(J787="","",IF(K787="","",K787-J787)))</f>
        <v/>
      </c>
      <c r="O787" s="31" t="str">
        <f t="shared" si="60"/>
        <v/>
      </c>
      <c r="P787" s="102"/>
      <c r="Q787" s="24" t="str">
        <f>IF(P787="","",IF(T787="X","",P787))</f>
        <v/>
      </c>
      <c r="R787" s="18" t="str">
        <f>IF(P787="","",VLOOKUP(P787,Données!$A$2:$B$16,2,FALSE))</f>
        <v/>
      </c>
      <c r="S787" s="24" t="str">
        <f ca="1">IF(T787="X","",IF(V787=1,"",IF(J787&gt;TODAY(),1,"")))</f>
        <v/>
      </c>
      <c r="T787" s="105"/>
      <c r="U787" s="18" t="str">
        <f ca="1">IF(T787="X","",IF(J787="","",IF(V787=1,"",IF(TODAY()&gt;=J787,1,""))))</f>
        <v/>
      </c>
      <c r="V787" s="31" t="str">
        <f t="shared" si="61"/>
        <v/>
      </c>
      <c r="W787" s="34" t="str">
        <f>IF(P787="","",VLOOKUP(P787,Données!$A$2:$C$16,3,FALSE))</f>
        <v/>
      </c>
      <c r="X787" s="19" t="str">
        <f>IF(N787="","",IF(P787="","",IF(W787="","",W787*N787)))</f>
        <v/>
      </c>
      <c r="Y787" s="108"/>
      <c r="Z787" s="62" t="str">
        <f t="shared" si="62"/>
        <v/>
      </c>
      <c r="AA787" s="26" t="str">
        <f t="shared" si="63"/>
        <v/>
      </c>
      <c r="AB787" s="105"/>
      <c r="AC787" s="111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39"/>
      <c r="BJ787" s="39"/>
      <c r="BK787" s="39"/>
      <c r="BL787" s="39"/>
      <c r="BM787" s="39"/>
      <c r="BN787" s="39"/>
      <c r="BO787" s="39"/>
      <c r="BP787" s="39"/>
    </row>
    <row r="788" spans="1:68" x14ac:dyDescent="0.25">
      <c r="A788" s="28" t="str">
        <f t="shared" si="64"/>
        <v/>
      </c>
      <c r="B788" s="91"/>
      <c r="C788" s="92"/>
      <c r="D788" s="93"/>
      <c r="E788" s="92"/>
      <c r="F788" s="113"/>
      <c r="G788" s="121"/>
      <c r="H788" s="126"/>
      <c r="I788" s="129"/>
      <c r="J788" s="94"/>
      <c r="K788" s="95"/>
      <c r="L788" s="17" t="str">
        <f>IF(T788="X","",IF(J788="","",IF(V788=1,"",J788)))</f>
        <v/>
      </c>
      <c r="M788" s="17" t="str">
        <f>IF(T788="X","",IF(K788="","",IF(V788=1,"",K788)))</f>
        <v/>
      </c>
      <c r="N788" s="18" t="str">
        <f>IF(V788=1,"",IF(J788="","",IF(K788="","",K788-J788)))</f>
        <v/>
      </c>
      <c r="O788" s="31" t="str">
        <f t="shared" si="60"/>
        <v/>
      </c>
      <c r="P788" s="102"/>
      <c r="Q788" s="24" t="str">
        <f>IF(P788="","",IF(T788="X","",P788))</f>
        <v/>
      </c>
      <c r="R788" s="18" t="str">
        <f>IF(P788="","",VLOOKUP(P788,Données!$A$2:$B$16,2,FALSE))</f>
        <v/>
      </c>
      <c r="S788" s="24" t="str">
        <f ca="1">IF(T788="X","",IF(V788=1,"",IF(J788&gt;TODAY(),1,"")))</f>
        <v/>
      </c>
      <c r="T788" s="105"/>
      <c r="U788" s="18" t="str">
        <f ca="1">IF(T788="X","",IF(J788="","",IF(V788=1,"",IF(TODAY()&gt;=J788,1,""))))</f>
        <v/>
      </c>
      <c r="V788" s="31" t="str">
        <f t="shared" si="61"/>
        <v/>
      </c>
      <c r="W788" s="34" t="str">
        <f>IF(P788="","",VLOOKUP(P788,Données!$A$2:$C$16,3,FALSE))</f>
        <v/>
      </c>
      <c r="X788" s="19" t="str">
        <f>IF(N788="","",IF(P788="","",IF(W788="","",W788*N788)))</f>
        <v/>
      </c>
      <c r="Y788" s="108"/>
      <c r="Z788" s="62" t="str">
        <f t="shared" si="62"/>
        <v/>
      </c>
      <c r="AA788" s="26" t="str">
        <f t="shared" si="63"/>
        <v/>
      </c>
      <c r="AB788" s="105"/>
      <c r="AC788" s="111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39"/>
      <c r="BJ788" s="39"/>
      <c r="BK788" s="39"/>
      <c r="BL788" s="39"/>
      <c r="BM788" s="39"/>
      <c r="BN788" s="39"/>
      <c r="BO788" s="39"/>
      <c r="BP788" s="39"/>
    </row>
    <row r="789" spans="1:68" x14ac:dyDescent="0.25">
      <c r="A789" s="28" t="str">
        <f t="shared" si="64"/>
        <v/>
      </c>
      <c r="B789" s="91"/>
      <c r="C789" s="92"/>
      <c r="D789" s="93"/>
      <c r="E789" s="92"/>
      <c r="F789" s="113"/>
      <c r="G789" s="121"/>
      <c r="H789" s="126"/>
      <c r="I789" s="129"/>
      <c r="J789" s="94"/>
      <c r="K789" s="95"/>
      <c r="L789" s="17" t="str">
        <f>IF(T789="X","",IF(J789="","",IF(V789=1,"",J789)))</f>
        <v/>
      </c>
      <c r="M789" s="17" t="str">
        <f>IF(T789="X","",IF(K789="","",IF(V789=1,"",K789)))</f>
        <v/>
      </c>
      <c r="N789" s="18" t="str">
        <f>IF(V789=1,"",IF(J789="","",IF(K789="","",K789-J789)))</f>
        <v/>
      </c>
      <c r="O789" s="31" t="str">
        <f t="shared" si="60"/>
        <v/>
      </c>
      <c r="P789" s="102"/>
      <c r="Q789" s="24" t="str">
        <f>IF(P789="","",IF(T789="X","",P789))</f>
        <v/>
      </c>
      <c r="R789" s="18" t="str">
        <f>IF(P789="","",VLOOKUP(P789,Données!$A$2:$B$16,2,FALSE))</f>
        <v/>
      </c>
      <c r="S789" s="24" t="str">
        <f ca="1">IF(T789="X","",IF(V789=1,"",IF(J789&gt;TODAY(),1,"")))</f>
        <v/>
      </c>
      <c r="T789" s="105"/>
      <c r="U789" s="18" t="str">
        <f ca="1">IF(T789="X","",IF(J789="","",IF(V789=1,"",IF(TODAY()&gt;=J789,1,""))))</f>
        <v/>
      </c>
      <c r="V789" s="31" t="str">
        <f t="shared" si="61"/>
        <v/>
      </c>
      <c r="W789" s="34" t="str">
        <f>IF(P789="","",VLOOKUP(P789,Données!$A$2:$C$16,3,FALSE))</f>
        <v/>
      </c>
      <c r="X789" s="19" t="str">
        <f>IF(N789="","",IF(P789="","",IF(W789="","",W789*N789)))</f>
        <v/>
      </c>
      <c r="Y789" s="108"/>
      <c r="Z789" s="62" t="str">
        <f t="shared" si="62"/>
        <v/>
      </c>
      <c r="AA789" s="26" t="str">
        <f t="shared" si="63"/>
        <v/>
      </c>
      <c r="AB789" s="105"/>
      <c r="AC789" s="111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39"/>
      <c r="BJ789" s="39"/>
      <c r="BK789" s="39"/>
      <c r="BL789" s="39"/>
      <c r="BM789" s="39"/>
      <c r="BN789" s="39"/>
      <c r="BO789" s="39"/>
      <c r="BP789" s="39"/>
    </row>
    <row r="790" spans="1:68" x14ac:dyDescent="0.25">
      <c r="A790" s="28" t="str">
        <f t="shared" si="64"/>
        <v/>
      </c>
      <c r="B790" s="91"/>
      <c r="C790" s="92"/>
      <c r="D790" s="93"/>
      <c r="E790" s="92"/>
      <c r="F790" s="113"/>
      <c r="G790" s="121"/>
      <c r="H790" s="126"/>
      <c r="I790" s="129"/>
      <c r="J790" s="94"/>
      <c r="K790" s="95"/>
      <c r="L790" s="17" t="str">
        <f>IF(T790="X","",IF(J790="","",IF(V790=1,"",J790)))</f>
        <v/>
      </c>
      <c r="M790" s="17" t="str">
        <f>IF(T790="X","",IF(K790="","",IF(V790=1,"",K790)))</f>
        <v/>
      </c>
      <c r="N790" s="18" t="str">
        <f>IF(V790=1,"",IF(J790="","",IF(K790="","",K790-J790)))</f>
        <v/>
      </c>
      <c r="O790" s="31" t="str">
        <f t="shared" si="60"/>
        <v/>
      </c>
      <c r="P790" s="102"/>
      <c r="Q790" s="24" t="str">
        <f>IF(P790="","",IF(T790="X","",P790))</f>
        <v/>
      </c>
      <c r="R790" s="18" t="str">
        <f>IF(P790="","",VLOOKUP(P790,Données!$A$2:$B$16,2,FALSE))</f>
        <v/>
      </c>
      <c r="S790" s="24" t="str">
        <f ca="1">IF(T790="X","",IF(V790=1,"",IF(J790&gt;TODAY(),1,"")))</f>
        <v/>
      </c>
      <c r="T790" s="105"/>
      <c r="U790" s="18" t="str">
        <f ca="1">IF(T790="X","",IF(J790="","",IF(V790=1,"",IF(TODAY()&gt;=J790,1,""))))</f>
        <v/>
      </c>
      <c r="V790" s="31" t="str">
        <f t="shared" si="61"/>
        <v/>
      </c>
      <c r="W790" s="34" t="str">
        <f>IF(P790="","",VLOOKUP(P790,Données!$A$2:$C$16,3,FALSE))</f>
        <v/>
      </c>
      <c r="X790" s="19" t="str">
        <f>IF(N790="","",IF(P790="","",IF(W790="","",W790*N790)))</f>
        <v/>
      </c>
      <c r="Y790" s="108"/>
      <c r="Z790" s="62" t="str">
        <f t="shared" si="62"/>
        <v/>
      </c>
      <c r="AA790" s="26" t="str">
        <f t="shared" si="63"/>
        <v/>
      </c>
      <c r="AB790" s="105"/>
      <c r="AC790" s="111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39"/>
      <c r="BJ790" s="39"/>
      <c r="BK790" s="39"/>
      <c r="BL790" s="39"/>
      <c r="BM790" s="39"/>
      <c r="BN790" s="39"/>
      <c r="BO790" s="39"/>
      <c r="BP790" s="39"/>
    </row>
    <row r="791" spans="1:68" x14ac:dyDescent="0.25">
      <c r="A791" s="28" t="str">
        <f t="shared" si="64"/>
        <v/>
      </c>
      <c r="B791" s="91"/>
      <c r="C791" s="92"/>
      <c r="D791" s="93"/>
      <c r="E791" s="92"/>
      <c r="F791" s="113"/>
      <c r="G791" s="121"/>
      <c r="H791" s="126"/>
      <c r="I791" s="129"/>
      <c r="J791" s="94"/>
      <c r="K791" s="95"/>
      <c r="L791" s="17" t="str">
        <f>IF(T791="X","",IF(J791="","",IF(V791=1,"",J791)))</f>
        <v/>
      </c>
      <c r="M791" s="17" t="str">
        <f>IF(T791="X","",IF(K791="","",IF(V791=1,"",K791)))</f>
        <v/>
      </c>
      <c r="N791" s="18" t="str">
        <f>IF(V791=1,"",IF(J791="","",IF(K791="","",K791-J791)))</f>
        <v/>
      </c>
      <c r="O791" s="31" t="str">
        <f t="shared" si="60"/>
        <v/>
      </c>
      <c r="P791" s="102"/>
      <c r="Q791" s="24" t="str">
        <f>IF(P791="","",IF(T791="X","",P791))</f>
        <v/>
      </c>
      <c r="R791" s="18" t="str">
        <f>IF(P791="","",VLOOKUP(P791,Données!$A$2:$B$16,2,FALSE))</f>
        <v/>
      </c>
      <c r="S791" s="24" t="str">
        <f ca="1">IF(T791="X","",IF(V791=1,"",IF(J791&gt;TODAY(),1,"")))</f>
        <v/>
      </c>
      <c r="T791" s="105"/>
      <c r="U791" s="18" t="str">
        <f ca="1">IF(T791="X","",IF(J791="","",IF(V791=1,"",IF(TODAY()&gt;=J791,1,""))))</f>
        <v/>
      </c>
      <c r="V791" s="31" t="str">
        <f t="shared" si="61"/>
        <v/>
      </c>
      <c r="W791" s="34" t="str">
        <f>IF(P791="","",VLOOKUP(P791,Données!$A$2:$C$16,3,FALSE))</f>
        <v/>
      </c>
      <c r="X791" s="19" t="str">
        <f>IF(N791="","",IF(P791="","",IF(W791="","",W791*N791)))</f>
        <v/>
      </c>
      <c r="Y791" s="108"/>
      <c r="Z791" s="62" t="str">
        <f t="shared" si="62"/>
        <v/>
      </c>
      <c r="AA791" s="26" t="str">
        <f t="shared" si="63"/>
        <v/>
      </c>
      <c r="AB791" s="105"/>
      <c r="AC791" s="111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39"/>
      <c r="BJ791" s="39"/>
      <c r="BK791" s="39"/>
      <c r="BL791" s="39"/>
      <c r="BM791" s="39"/>
      <c r="BN791" s="39"/>
      <c r="BO791" s="39"/>
      <c r="BP791" s="39"/>
    </row>
    <row r="792" spans="1:68" x14ac:dyDescent="0.25">
      <c r="A792" s="28" t="str">
        <f t="shared" si="64"/>
        <v/>
      </c>
      <c r="B792" s="91"/>
      <c r="C792" s="92"/>
      <c r="D792" s="93"/>
      <c r="E792" s="92"/>
      <c r="F792" s="113"/>
      <c r="G792" s="121"/>
      <c r="H792" s="126"/>
      <c r="I792" s="129"/>
      <c r="J792" s="94"/>
      <c r="K792" s="95"/>
      <c r="L792" s="17" t="str">
        <f>IF(T792="X","",IF(J792="","",IF(V792=1,"",J792)))</f>
        <v/>
      </c>
      <c r="M792" s="17" t="str">
        <f>IF(T792="X","",IF(K792="","",IF(V792=1,"",K792)))</f>
        <v/>
      </c>
      <c r="N792" s="18" t="str">
        <f>IF(V792=1,"",IF(J792="","",IF(K792="","",K792-J792)))</f>
        <v/>
      </c>
      <c r="O792" s="31" t="str">
        <f t="shared" si="60"/>
        <v/>
      </c>
      <c r="P792" s="102"/>
      <c r="Q792" s="24" t="str">
        <f>IF(P792="","",IF(T792="X","",P792))</f>
        <v/>
      </c>
      <c r="R792" s="18" t="str">
        <f>IF(P792="","",VLOOKUP(P792,Données!$A$2:$B$16,2,FALSE))</f>
        <v/>
      </c>
      <c r="S792" s="24" t="str">
        <f ca="1">IF(T792="X","",IF(V792=1,"",IF(J792&gt;TODAY(),1,"")))</f>
        <v/>
      </c>
      <c r="T792" s="105"/>
      <c r="U792" s="18" t="str">
        <f ca="1">IF(T792="X","",IF(J792="","",IF(V792=1,"",IF(TODAY()&gt;=J792,1,""))))</f>
        <v/>
      </c>
      <c r="V792" s="31" t="str">
        <f t="shared" si="61"/>
        <v/>
      </c>
      <c r="W792" s="34" t="str">
        <f>IF(P792="","",VLOOKUP(P792,Données!$A$2:$C$16,3,FALSE))</f>
        <v/>
      </c>
      <c r="X792" s="19" t="str">
        <f>IF(N792="","",IF(P792="","",IF(W792="","",W792*N792)))</f>
        <v/>
      </c>
      <c r="Y792" s="108"/>
      <c r="Z792" s="62" t="str">
        <f t="shared" si="62"/>
        <v/>
      </c>
      <c r="AA792" s="26" t="str">
        <f t="shared" si="63"/>
        <v/>
      </c>
      <c r="AB792" s="105"/>
      <c r="AC792" s="111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39"/>
      <c r="BJ792" s="39"/>
      <c r="BK792" s="39"/>
      <c r="BL792" s="39"/>
      <c r="BM792" s="39"/>
      <c r="BN792" s="39"/>
      <c r="BO792" s="39"/>
      <c r="BP792" s="39"/>
    </row>
    <row r="793" spans="1:68" x14ac:dyDescent="0.25">
      <c r="A793" s="28" t="str">
        <f t="shared" si="64"/>
        <v/>
      </c>
      <c r="B793" s="91"/>
      <c r="C793" s="92"/>
      <c r="D793" s="93"/>
      <c r="E793" s="92"/>
      <c r="F793" s="113"/>
      <c r="G793" s="121"/>
      <c r="H793" s="126"/>
      <c r="I793" s="129"/>
      <c r="J793" s="94"/>
      <c r="K793" s="95"/>
      <c r="L793" s="17" t="str">
        <f>IF(T793="X","",IF(J793="","",IF(V793=1,"",J793)))</f>
        <v/>
      </c>
      <c r="M793" s="17" t="str">
        <f>IF(T793="X","",IF(K793="","",IF(V793=1,"",K793)))</f>
        <v/>
      </c>
      <c r="N793" s="18" t="str">
        <f>IF(V793=1,"",IF(J793="","",IF(K793="","",K793-J793)))</f>
        <v/>
      </c>
      <c r="O793" s="31" t="str">
        <f t="shared" si="60"/>
        <v/>
      </c>
      <c r="P793" s="102"/>
      <c r="Q793" s="24" t="str">
        <f>IF(P793="","",IF(T793="X","",P793))</f>
        <v/>
      </c>
      <c r="R793" s="18" t="str">
        <f>IF(P793="","",VLOOKUP(P793,Données!$A$2:$B$16,2,FALSE))</f>
        <v/>
      </c>
      <c r="S793" s="24" t="str">
        <f ca="1">IF(T793="X","",IF(V793=1,"",IF(J793&gt;TODAY(),1,"")))</f>
        <v/>
      </c>
      <c r="T793" s="105"/>
      <c r="U793" s="18" t="str">
        <f ca="1">IF(T793="X","",IF(J793="","",IF(V793=1,"",IF(TODAY()&gt;=J793,1,""))))</f>
        <v/>
      </c>
      <c r="V793" s="31" t="str">
        <f t="shared" si="61"/>
        <v/>
      </c>
      <c r="W793" s="34" t="str">
        <f>IF(P793="","",VLOOKUP(P793,Données!$A$2:$C$16,3,FALSE))</f>
        <v/>
      </c>
      <c r="X793" s="19" t="str">
        <f>IF(N793="","",IF(P793="","",IF(W793="","",W793*N793)))</f>
        <v/>
      </c>
      <c r="Y793" s="108"/>
      <c r="Z793" s="62" t="str">
        <f t="shared" si="62"/>
        <v/>
      </c>
      <c r="AA793" s="26" t="str">
        <f t="shared" si="63"/>
        <v/>
      </c>
      <c r="AB793" s="105"/>
      <c r="AC793" s="111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39"/>
      <c r="BJ793" s="39"/>
      <c r="BK793" s="39"/>
      <c r="BL793" s="39"/>
      <c r="BM793" s="39"/>
      <c r="BN793" s="39"/>
      <c r="BO793" s="39"/>
      <c r="BP793" s="39"/>
    </row>
    <row r="794" spans="1:68" x14ac:dyDescent="0.25">
      <c r="A794" s="28" t="str">
        <f t="shared" si="64"/>
        <v/>
      </c>
      <c r="B794" s="91"/>
      <c r="C794" s="92"/>
      <c r="D794" s="93"/>
      <c r="E794" s="92"/>
      <c r="F794" s="113"/>
      <c r="G794" s="121"/>
      <c r="H794" s="126"/>
      <c r="I794" s="129"/>
      <c r="J794" s="94"/>
      <c r="K794" s="95"/>
      <c r="L794" s="17" t="str">
        <f>IF(T794="X","",IF(J794="","",IF(V794=1,"",J794)))</f>
        <v/>
      </c>
      <c r="M794" s="17" t="str">
        <f>IF(T794="X","",IF(K794="","",IF(V794=1,"",K794)))</f>
        <v/>
      </c>
      <c r="N794" s="18" t="str">
        <f>IF(V794=1,"",IF(J794="","",IF(K794="","",K794-J794)))</f>
        <v/>
      </c>
      <c r="O794" s="31" t="str">
        <f t="shared" si="60"/>
        <v/>
      </c>
      <c r="P794" s="102"/>
      <c r="Q794" s="24" t="str">
        <f>IF(P794="","",IF(T794="X","",P794))</f>
        <v/>
      </c>
      <c r="R794" s="18" t="str">
        <f>IF(P794="","",VLOOKUP(P794,Données!$A$2:$B$16,2,FALSE))</f>
        <v/>
      </c>
      <c r="S794" s="24" t="str">
        <f ca="1">IF(T794="X","",IF(V794=1,"",IF(J794&gt;TODAY(),1,"")))</f>
        <v/>
      </c>
      <c r="T794" s="105"/>
      <c r="U794" s="18" t="str">
        <f ca="1">IF(T794="X","",IF(J794="","",IF(V794=1,"",IF(TODAY()&gt;=J794,1,""))))</f>
        <v/>
      </c>
      <c r="V794" s="31" t="str">
        <f t="shared" si="61"/>
        <v/>
      </c>
      <c r="W794" s="34" t="str">
        <f>IF(P794="","",VLOOKUP(P794,Données!$A$2:$C$16,3,FALSE))</f>
        <v/>
      </c>
      <c r="X794" s="19" t="str">
        <f>IF(N794="","",IF(P794="","",IF(W794="","",W794*N794)))</f>
        <v/>
      </c>
      <c r="Y794" s="108"/>
      <c r="Z794" s="62" t="str">
        <f t="shared" si="62"/>
        <v/>
      </c>
      <c r="AA794" s="26" t="str">
        <f t="shared" si="63"/>
        <v/>
      </c>
      <c r="AB794" s="105"/>
      <c r="AC794" s="111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39"/>
      <c r="BJ794" s="39"/>
      <c r="BK794" s="39"/>
      <c r="BL794" s="39"/>
      <c r="BM794" s="39"/>
      <c r="BN794" s="39"/>
      <c r="BO794" s="39"/>
      <c r="BP794" s="39"/>
    </row>
    <row r="795" spans="1:68" x14ac:dyDescent="0.25">
      <c r="A795" s="28" t="str">
        <f t="shared" si="64"/>
        <v/>
      </c>
      <c r="B795" s="91"/>
      <c r="C795" s="92"/>
      <c r="D795" s="93"/>
      <c r="E795" s="92"/>
      <c r="F795" s="113"/>
      <c r="G795" s="121"/>
      <c r="H795" s="126"/>
      <c r="I795" s="129"/>
      <c r="J795" s="94"/>
      <c r="K795" s="95"/>
      <c r="L795" s="17" t="str">
        <f>IF(T795="X","",IF(J795="","",IF(V795=1,"",J795)))</f>
        <v/>
      </c>
      <c r="M795" s="17" t="str">
        <f>IF(T795="X","",IF(K795="","",IF(V795=1,"",K795)))</f>
        <v/>
      </c>
      <c r="N795" s="18" t="str">
        <f>IF(V795=1,"",IF(J795="","",IF(K795="","",K795-J795)))</f>
        <v/>
      </c>
      <c r="O795" s="31" t="str">
        <f t="shared" si="60"/>
        <v/>
      </c>
      <c r="P795" s="102"/>
      <c r="Q795" s="24" t="str">
        <f>IF(P795="","",IF(T795="X","",P795))</f>
        <v/>
      </c>
      <c r="R795" s="18" t="str">
        <f>IF(P795="","",VLOOKUP(P795,Données!$A$2:$B$16,2,FALSE))</f>
        <v/>
      </c>
      <c r="S795" s="24" t="str">
        <f ca="1">IF(T795="X","",IF(V795=1,"",IF(J795&gt;TODAY(),1,"")))</f>
        <v/>
      </c>
      <c r="T795" s="105"/>
      <c r="U795" s="18" t="str">
        <f ca="1">IF(T795="X","",IF(J795="","",IF(V795=1,"",IF(TODAY()&gt;=J795,1,""))))</f>
        <v/>
      </c>
      <c r="V795" s="31" t="str">
        <f t="shared" si="61"/>
        <v/>
      </c>
      <c r="W795" s="34" t="str">
        <f>IF(P795="","",VLOOKUP(P795,Données!$A$2:$C$16,3,FALSE))</f>
        <v/>
      </c>
      <c r="X795" s="19" t="str">
        <f>IF(N795="","",IF(P795="","",IF(W795="","",W795*N795)))</f>
        <v/>
      </c>
      <c r="Y795" s="108"/>
      <c r="Z795" s="62" t="str">
        <f t="shared" si="62"/>
        <v/>
      </c>
      <c r="AA795" s="26" t="str">
        <f t="shared" si="63"/>
        <v/>
      </c>
      <c r="AB795" s="105"/>
      <c r="AC795" s="111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39"/>
      <c r="BJ795" s="39"/>
      <c r="BK795" s="39"/>
      <c r="BL795" s="39"/>
      <c r="BM795" s="39"/>
      <c r="BN795" s="39"/>
      <c r="BO795" s="39"/>
      <c r="BP795" s="39"/>
    </row>
    <row r="796" spans="1:68" x14ac:dyDescent="0.25">
      <c r="A796" s="28" t="str">
        <f t="shared" si="64"/>
        <v/>
      </c>
      <c r="B796" s="91"/>
      <c r="C796" s="92"/>
      <c r="D796" s="93"/>
      <c r="E796" s="92"/>
      <c r="F796" s="113"/>
      <c r="G796" s="121"/>
      <c r="H796" s="126"/>
      <c r="I796" s="129"/>
      <c r="J796" s="94"/>
      <c r="K796" s="95"/>
      <c r="L796" s="17" t="str">
        <f>IF(T796="X","",IF(J796="","",IF(V796=1,"",J796)))</f>
        <v/>
      </c>
      <c r="M796" s="17" t="str">
        <f>IF(T796="X","",IF(K796="","",IF(V796=1,"",K796)))</f>
        <v/>
      </c>
      <c r="N796" s="18" t="str">
        <f>IF(V796=1,"",IF(J796="","",IF(K796="","",K796-J796)))</f>
        <v/>
      </c>
      <c r="O796" s="31" t="str">
        <f t="shared" si="60"/>
        <v/>
      </c>
      <c r="P796" s="102"/>
      <c r="Q796" s="24" t="str">
        <f>IF(P796="","",IF(T796="X","",P796))</f>
        <v/>
      </c>
      <c r="R796" s="18" t="str">
        <f>IF(P796="","",VLOOKUP(P796,Données!$A$2:$B$16,2,FALSE))</f>
        <v/>
      </c>
      <c r="S796" s="24" t="str">
        <f ca="1">IF(T796="X","",IF(V796=1,"",IF(J796&gt;TODAY(),1,"")))</f>
        <v/>
      </c>
      <c r="T796" s="105"/>
      <c r="U796" s="18" t="str">
        <f ca="1">IF(T796="X","",IF(J796="","",IF(V796=1,"",IF(TODAY()&gt;=J796,1,""))))</f>
        <v/>
      </c>
      <c r="V796" s="31" t="str">
        <f t="shared" si="61"/>
        <v/>
      </c>
      <c r="W796" s="34" t="str">
        <f>IF(P796="","",VLOOKUP(P796,Données!$A$2:$C$16,3,FALSE))</f>
        <v/>
      </c>
      <c r="X796" s="19" t="str">
        <f>IF(N796="","",IF(P796="","",IF(W796="","",W796*N796)))</f>
        <v/>
      </c>
      <c r="Y796" s="108"/>
      <c r="Z796" s="62" t="str">
        <f t="shared" si="62"/>
        <v/>
      </c>
      <c r="AA796" s="26" t="str">
        <f t="shared" si="63"/>
        <v/>
      </c>
      <c r="AB796" s="105"/>
      <c r="AC796" s="111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39"/>
      <c r="BJ796" s="39"/>
      <c r="BK796" s="39"/>
      <c r="BL796" s="39"/>
      <c r="BM796" s="39"/>
      <c r="BN796" s="39"/>
      <c r="BO796" s="39"/>
      <c r="BP796" s="39"/>
    </row>
    <row r="797" spans="1:68" x14ac:dyDescent="0.25">
      <c r="A797" s="28" t="str">
        <f t="shared" si="64"/>
        <v/>
      </c>
      <c r="B797" s="91"/>
      <c r="C797" s="92"/>
      <c r="D797" s="93"/>
      <c r="E797" s="92"/>
      <c r="F797" s="113"/>
      <c r="G797" s="121"/>
      <c r="H797" s="126"/>
      <c r="I797" s="129"/>
      <c r="J797" s="94"/>
      <c r="K797" s="95"/>
      <c r="L797" s="17" t="str">
        <f>IF(T797="X","",IF(J797="","",IF(V797=1,"",J797)))</f>
        <v/>
      </c>
      <c r="M797" s="17" t="str">
        <f>IF(T797="X","",IF(K797="","",IF(V797=1,"",K797)))</f>
        <v/>
      </c>
      <c r="N797" s="18" t="str">
        <f>IF(V797=1,"",IF(J797="","",IF(K797="","",K797-J797)))</f>
        <v/>
      </c>
      <c r="O797" s="31" t="str">
        <f t="shared" si="60"/>
        <v/>
      </c>
      <c r="P797" s="102"/>
      <c r="Q797" s="24" t="str">
        <f>IF(P797="","",IF(T797="X","",P797))</f>
        <v/>
      </c>
      <c r="R797" s="18" t="str">
        <f>IF(P797="","",VLOOKUP(P797,Données!$A$2:$B$16,2,FALSE))</f>
        <v/>
      </c>
      <c r="S797" s="24" t="str">
        <f ca="1">IF(T797="X","",IF(V797=1,"",IF(J797&gt;TODAY(),1,"")))</f>
        <v/>
      </c>
      <c r="T797" s="105"/>
      <c r="U797" s="18" t="str">
        <f ca="1">IF(T797="X","",IF(J797="","",IF(V797=1,"",IF(TODAY()&gt;=J797,1,""))))</f>
        <v/>
      </c>
      <c r="V797" s="31" t="str">
        <f t="shared" si="61"/>
        <v/>
      </c>
      <c r="W797" s="34" t="str">
        <f>IF(P797="","",VLOOKUP(P797,Données!$A$2:$C$16,3,FALSE))</f>
        <v/>
      </c>
      <c r="X797" s="19" t="str">
        <f>IF(N797="","",IF(P797="","",IF(W797="","",W797*N797)))</f>
        <v/>
      </c>
      <c r="Y797" s="108"/>
      <c r="Z797" s="62" t="str">
        <f t="shared" si="62"/>
        <v/>
      </c>
      <c r="AA797" s="26" t="str">
        <f t="shared" si="63"/>
        <v/>
      </c>
      <c r="AB797" s="105"/>
      <c r="AC797" s="111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39"/>
      <c r="BJ797" s="39"/>
      <c r="BK797" s="39"/>
      <c r="BL797" s="39"/>
      <c r="BM797" s="39"/>
      <c r="BN797" s="39"/>
      <c r="BO797" s="39"/>
      <c r="BP797" s="39"/>
    </row>
    <row r="798" spans="1:68" x14ac:dyDescent="0.25">
      <c r="A798" s="28" t="str">
        <f t="shared" si="64"/>
        <v/>
      </c>
      <c r="B798" s="91"/>
      <c r="C798" s="92"/>
      <c r="D798" s="93"/>
      <c r="E798" s="92"/>
      <c r="F798" s="113"/>
      <c r="G798" s="121"/>
      <c r="H798" s="126"/>
      <c r="I798" s="129"/>
      <c r="J798" s="94"/>
      <c r="K798" s="95"/>
      <c r="L798" s="17" t="str">
        <f>IF(T798="X","",IF(J798="","",IF(V798=1,"",J798)))</f>
        <v/>
      </c>
      <c r="M798" s="17" t="str">
        <f>IF(T798="X","",IF(K798="","",IF(V798=1,"",K798)))</f>
        <v/>
      </c>
      <c r="N798" s="18" t="str">
        <f>IF(V798=1,"",IF(J798="","",IF(K798="","",K798-J798)))</f>
        <v/>
      </c>
      <c r="O798" s="31" t="str">
        <f t="shared" si="60"/>
        <v/>
      </c>
      <c r="P798" s="102"/>
      <c r="Q798" s="24" t="str">
        <f>IF(P798="","",IF(T798="X","",P798))</f>
        <v/>
      </c>
      <c r="R798" s="18" t="str">
        <f>IF(P798="","",VLOOKUP(P798,Données!$A$2:$B$16,2,FALSE))</f>
        <v/>
      </c>
      <c r="S798" s="24" t="str">
        <f ca="1">IF(T798="X","",IF(V798=1,"",IF(J798&gt;TODAY(),1,"")))</f>
        <v/>
      </c>
      <c r="T798" s="105"/>
      <c r="U798" s="18" t="str">
        <f ca="1">IF(T798="X","",IF(J798="","",IF(V798=1,"",IF(TODAY()&gt;=J798,1,""))))</f>
        <v/>
      </c>
      <c r="V798" s="31" t="str">
        <f t="shared" si="61"/>
        <v/>
      </c>
      <c r="W798" s="34" t="str">
        <f>IF(P798="","",VLOOKUP(P798,Données!$A$2:$C$16,3,FALSE))</f>
        <v/>
      </c>
      <c r="X798" s="19" t="str">
        <f>IF(N798="","",IF(P798="","",IF(W798="","",W798*N798)))</f>
        <v/>
      </c>
      <c r="Y798" s="108"/>
      <c r="Z798" s="62" t="str">
        <f t="shared" si="62"/>
        <v/>
      </c>
      <c r="AA798" s="26" t="str">
        <f t="shared" si="63"/>
        <v/>
      </c>
      <c r="AB798" s="105"/>
      <c r="AC798" s="111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39"/>
      <c r="BJ798" s="39"/>
      <c r="BK798" s="39"/>
      <c r="BL798" s="39"/>
      <c r="BM798" s="39"/>
      <c r="BN798" s="39"/>
      <c r="BO798" s="39"/>
      <c r="BP798" s="39"/>
    </row>
    <row r="799" spans="1:68" x14ac:dyDescent="0.25">
      <c r="A799" s="28" t="str">
        <f t="shared" si="64"/>
        <v/>
      </c>
      <c r="B799" s="91"/>
      <c r="C799" s="92"/>
      <c r="D799" s="93"/>
      <c r="E799" s="92"/>
      <c r="F799" s="113"/>
      <c r="G799" s="121"/>
      <c r="H799" s="126"/>
      <c r="I799" s="129"/>
      <c r="J799" s="94"/>
      <c r="K799" s="95"/>
      <c r="L799" s="17" t="str">
        <f>IF(T799="X","",IF(J799="","",IF(V799=1,"",J799)))</f>
        <v/>
      </c>
      <c r="M799" s="17" t="str">
        <f>IF(T799="X","",IF(K799="","",IF(V799=1,"",K799)))</f>
        <v/>
      </c>
      <c r="N799" s="18" t="str">
        <f>IF(V799=1,"",IF(J799="","",IF(K799="","",K799-J799)))</f>
        <v/>
      </c>
      <c r="O799" s="31" t="str">
        <f t="shared" si="60"/>
        <v/>
      </c>
      <c r="P799" s="102"/>
      <c r="Q799" s="24" t="str">
        <f>IF(P799="","",IF(T799="X","",P799))</f>
        <v/>
      </c>
      <c r="R799" s="18" t="str">
        <f>IF(P799="","",VLOOKUP(P799,Données!$A$2:$B$16,2,FALSE))</f>
        <v/>
      </c>
      <c r="S799" s="24" t="str">
        <f ca="1">IF(T799="X","",IF(V799=1,"",IF(J799&gt;TODAY(),1,"")))</f>
        <v/>
      </c>
      <c r="T799" s="105"/>
      <c r="U799" s="18" t="str">
        <f ca="1">IF(T799="X","",IF(J799="","",IF(V799=1,"",IF(TODAY()&gt;=J799,1,""))))</f>
        <v/>
      </c>
      <c r="V799" s="31" t="str">
        <f t="shared" si="61"/>
        <v/>
      </c>
      <c r="W799" s="34" t="str">
        <f>IF(P799="","",VLOOKUP(P799,Données!$A$2:$C$16,3,FALSE))</f>
        <v/>
      </c>
      <c r="X799" s="19" t="str">
        <f>IF(N799="","",IF(P799="","",IF(W799="","",W799*N799)))</f>
        <v/>
      </c>
      <c r="Y799" s="108"/>
      <c r="Z799" s="62" t="str">
        <f t="shared" si="62"/>
        <v/>
      </c>
      <c r="AA799" s="26" t="str">
        <f t="shared" si="63"/>
        <v/>
      </c>
      <c r="AB799" s="105"/>
      <c r="AC799" s="111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39"/>
      <c r="BJ799" s="39"/>
      <c r="BK799" s="39"/>
      <c r="BL799" s="39"/>
      <c r="BM799" s="39"/>
      <c r="BN799" s="39"/>
      <c r="BO799" s="39"/>
      <c r="BP799" s="39"/>
    </row>
    <row r="800" spans="1:68" x14ac:dyDescent="0.25">
      <c r="A800" s="28" t="str">
        <f t="shared" si="64"/>
        <v/>
      </c>
      <c r="B800" s="91"/>
      <c r="C800" s="92"/>
      <c r="D800" s="93"/>
      <c r="E800" s="92"/>
      <c r="F800" s="113"/>
      <c r="G800" s="121"/>
      <c r="H800" s="126"/>
      <c r="I800" s="129"/>
      <c r="J800" s="94"/>
      <c r="K800" s="95"/>
      <c r="L800" s="17" t="str">
        <f>IF(T800="X","",IF(J800="","",IF(V800=1,"",J800)))</f>
        <v/>
      </c>
      <c r="M800" s="17" t="str">
        <f>IF(T800="X","",IF(K800="","",IF(V800=1,"",K800)))</f>
        <v/>
      </c>
      <c r="N800" s="18" t="str">
        <f>IF(V800=1,"",IF(J800="","",IF(K800="","",K800-J800)))</f>
        <v/>
      </c>
      <c r="O800" s="31" t="str">
        <f t="shared" si="60"/>
        <v/>
      </c>
      <c r="P800" s="102"/>
      <c r="Q800" s="24" t="str">
        <f>IF(P800="","",IF(T800="X","",P800))</f>
        <v/>
      </c>
      <c r="R800" s="18" t="str">
        <f>IF(P800="","",VLOOKUP(P800,Données!$A$2:$B$16,2,FALSE))</f>
        <v/>
      </c>
      <c r="S800" s="24" t="str">
        <f ca="1">IF(T800="X","",IF(V800=1,"",IF(J800&gt;TODAY(),1,"")))</f>
        <v/>
      </c>
      <c r="T800" s="105"/>
      <c r="U800" s="18" t="str">
        <f ca="1">IF(T800="X","",IF(J800="","",IF(V800=1,"",IF(TODAY()&gt;=J800,1,""))))</f>
        <v/>
      </c>
      <c r="V800" s="31" t="str">
        <f t="shared" si="61"/>
        <v/>
      </c>
      <c r="W800" s="34" t="str">
        <f>IF(P800="","",VLOOKUP(P800,Données!$A$2:$C$16,3,FALSE))</f>
        <v/>
      </c>
      <c r="X800" s="19" t="str">
        <f>IF(N800="","",IF(P800="","",IF(W800="","",W800*N800)))</f>
        <v/>
      </c>
      <c r="Y800" s="108"/>
      <c r="Z800" s="62" t="str">
        <f t="shared" si="62"/>
        <v/>
      </c>
      <c r="AA800" s="26" t="str">
        <f t="shared" si="63"/>
        <v/>
      </c>
      <c r="AB800" s="105"/>
      <c r="AC800" s="111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39"/>
      <c r="BJ800" s="39"/>
      <c r="BK800" s="39"/>
      <c r="BL800" s="39"/>
      <c r="BM800" s="39"/>
      <c r="BN800" s="39"/>
      <c r="BO800" s="39"/>
      <c r="BP800" s="39"/>
    </row>
    <row r="801" spans="1:68" x14ac:dyDescent="0.25">
      <c r="A801" s="28" t="str">
        <f t="shared" si="64"/>
        <v/>
      </c>
      <c r="B801" s="91"/>
      <c r="C801" s="92"/>
      <c r="D801" s="93"/>
      <c r="E801" s="92"/>
      <c r="F801" s="113"/>
      <c r="G801" s="121"/>
      <c r="H801" s="126"/>
      <c r="I801" s="129"/>
      <c r="J801" s="94"/>
      <c r="K801" s="95"/>
      <c r="L801" s="17" t="str">
        <f>IF(T801="X","",IF(J801="","",IF(V801=1,"",J801)))</f>
        <v/>
      </c>
      <c r="M801" s="17" t="str">
        <f>IF(T801="X","",IF(K801="","",IF(V801=1,"",K801)))</f>
        <v/>
      </c>
      <c r="N801" s="18" t="str">
        <f>IF(V801=1,"",IF(J801="","",IF(K801="","",K801-J801)))</f>
        <v/>
      </c>
      <c r="O801" s="31" t="str">
        <f t="shared" si="60"/>
        <v/>
      </c>
      <c r="P801" s="102"/>
      <c r="Q801" s="24" t="str">
        <f>IF(P801="","",IF(T801="X","",P801))</f>
        <v/>
      </c>
      <c r="R801" s="18" t="str">
        <f>IF(P801="","",VLOOKUP(P801,Données!$A$2:$B$16,2,FALSE))</f>
        <v/>
      </c>
      <c r="S801" s="24" t="str">
        <f ca="1">IF(T801="X","",IF(V801=1,"",IF(J801&gt;TODAY(),1,"")))</f>
        <v/>
      </c>
      <c r="T801" s="105"/>
      <c r="U801" s="18" t="str">
        <f ca="1">IF(T801="X","",IF(J801="","",IF(V801=1,"",IF(TODAY()&gt;=J801,1,""))))</f>
        <v/>
      </c>
      <c r="V801" s="31" t="str">
        <f t="shared" si="61"/>
        <v/>
      </c>
      <c r="W801" s="34" t="str">
        <f>IF(P801="","",VLOOKUP(P801,Données!$A$2:$C$16,3,FALSE))</f>
        <v/>
      </c>
      <c r="X801" s="19" t="str">
        <f>IF(N801="","",IF(P801="","",IF(W801="","",W801*N801)))</f>
        <v/>
      </c>
      <c r="Y801" s="108"/>
      <c r="Z801" s="62" t="str">
        <f t="shared" si="62"/>
        <v/>
      </c>
      <c r="AA801" s="26" t="str">
        <f t="shared" si="63"/>
        <v/>
      </c>
      <c r="AB801" s="105"/>
      <c r="AC801" s="111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39"/>
      <c r="BJ801" s="39"/>
      <c r="BK801" s="39"/>
      <c r="BL801" s="39"/>
      <c r="BM801" s="39"/>
      <c r="BN801" s="39"/>
      <c r="BO801" s="39"/>
      <c r="BP801" s="39"/>
    </row>
    <row r="802" spans="1:68" x14ac:dyDescent="0.25">
      <c r="A802" s="28" t="str">
        <f t="shared" si="64"/>
        <v/>
      </c>
      <c r="B802" s="91"/>
      <c r="C802" s="92"/>
      <c r="D802" s="93"/>
      <c r="E802" s="92"/>
      <c r="F802" s="113"/>
      <c r="G802" s="121"/>
      <c r="H802" s="126"/>
      <c r="I802" s="129"/>
      <c r="J802" s="94"/>
      <c r="K802" s="95"/>
      <c r="L802" s="17" t="str">
        <f>IF(T802="X","",IF(J802="","",IF(V802=1,"",J802)))</f>
        <v/>
      </c>
      <c r="M802" s="17" t="str">
        <f>IF(T802="X","",IF(K802="","",IF(V802=1,"",K802)))</f>
        <v/>
      </c>
      <c r="N802" s="18" t="str">
        <f>IF(V802=1,"",IF(J802="","",IF(K802="","",K802-J802)))</f>
        <v/>
      </c>
      <c r="O802" s="31" t="str">
        <f t="shared" si="60"/>
        <v/>
      </c>
      <c r="P802" s="102"/>
      <c r="Q802" s="24" t="str">
        <f>IF(P802="","",IF(T802="X","",P802))</f>
        <v/>
      </c>
      <c r="R802" s="18" t="str">
        <f>IF(P802="","",VLOOKUP(P802,Données!$A$2:$B$16,2,FALSE))</f>
        <v/>
      </c>
      <c r="S802" s="24" t="str">
        <f ca="1">IF(T802="X","",IF(V802=1,"",IF(J802&gt;TODAY(),1,"")))</f>
        <v/>
      </c>
      <c r="T802" s="105"/>
      <c r="U802" s="18" t="str">
        <f ca="1">IF(T802="X","",IF(J802="","",IF(V802=1,"",IF(TODAY()&gt;=J802,1,""))))</f>
        <v/>
      </c>
      <c r="V802" s="31" t="str">
        <f t="shared" si="61"/>
        <v/>
      </c>
      <c r="W802" s="34" t="str">
        <f>IF(P802="","",VLOOKUP(P802,Données!$A$2:$C$16,3,FALSE))</f>
        <v/>
      </c>
      <c r="X802" s="19" t="str">
        <f>IF(N802="","",IF(P802="","",IF(W802="","",W802*N802)))</f>
        <v/>
      </c>
      <c r="Y802" s="108"/>
      <c r="Z802" s="62" t="str">
        <f t="shared" si="62"/>
        <v/>
      </c>
      <c r="AA802" s="26" t="str">
        <f t="shared" si="63"/>
        <v/>
      </c>
      <c r="AB802" s="105"/>
      <c r="AC802" s="111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39"/>
      <c r="BJ802" s="39"/>
      <c r="BK802" s="39"/>
      <c r="BL802" s="39"/>
      <c r="BM802" s="39"/>
      <c r="BN802" s="39"/>
      <c r="BO802" s="39"/>
      <c r="BP802" s="39"/>
    </row>
    <row r="803" spans="1:68" x14ac:dyDescent="0.25">
      <c r="A803" s="28" t="str">
        <f t="shared" si="64"/>
        <v/>
      </c>
      <c r="B803" s="91"/>
      <c r="C803" s="92"/>
      <c r="D803" s="93"/>
      <c r="E803" s="92"/>
      <c r="F803" s="113"/>
      <c r="G803" s="121"/>
      <c r="H803" s="126"/>
      <c r="I803" s="129"/>
      <c r="J803" s="94"/>
      <c r="K803" s="95"/>
      <c r="L803" s="17" t="str">
        <f>IF(T803="X","",IF(J803="","",IF(V803=1,"",J803)))</f>
        <v/>
      </c>
      <c r="M803" s="17" t="str">
        <f>IF(T803="X","",IF(K803="","",IF(V803=1,"",K803)))</f>
        <v/>
      </c>
      <c r="N803" s="18" t="str">
        <f>IF(V803=1,"",IF(J803="","",IF(K803="","",K803-J803)))</f>
        <v/>
      </c>
      <c r="O803" s="31" t="str">
        <f t="shared" si="60"/>
        <v/>
      </c>
      <c r="P803" s="102"/>
      <c r="Q803" s="24" t="str">
        <f>IF(P803="","",IF(T803="X","",P803))</f>
        <v/>
      </c>
      <c r="R803" s="18" t="str">
        <f>IF(P803="","",VLOOKUP(P803,Données!$A$2:$B$16,2,FALSE))</f>
        <v/>
      </c>
      <c r="S803" s="24" t="str">
        <f ca="1">IF(T803="X","",IF(V803=1,"",IF(J803&gt;TODAY(),1,"")))</f>
        <v/>
      </c>
      <c r="T803" s="105"/>
      <c r="U803" s="18" t="str">
        <f ca="1">IF(T803="X","",IF(J803="","",IF(V803=1,"",IF(TODAY()&gt;=J803,1,""))))</f>
        <v/>
      </c>
      <c r="V803" s="31" t="str">
        <f t="shared" si="61"/>
        <v/>
      </c>
      <c r="W803" s="34" t="str">
        <f>IF(P803="","",VLOOKUP(P803,Données!$A$2:$C$16,3,FALSE))</f>
        <v/>
      </c>
      <c r="X803" s="19" t="str">
        <f>IF(N803="","",IF(P803="","",IF(W803="","",W803*N803)))</f>
        <v/>
      </c>
      <c r="Y803" s="108"/>
      <c r="Z803" s="62" t="str">
        <f t="shared" si="62"/>
        <v/>
      </c>
      <c r="AA803" s="26" t="str">
        <f t="shared" si="63"/>
        <v/>
      </c>
      <c r="AB803" s="105"/>
      <c r="AC803" s="111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39"/>
      <c r="BJ803" s="39"/>
      <c r="BK803" s="39"/>
      <c r="BL803" s="39"/>
      <c r="BM803" s="39"/>
      <c r="BN803" s="39"/>
      <c r="BO803" s="39"/>
      <c r="BP803" s="39"/>
    </row>
    <row r="804" spans="1:68" x14ac:dyDescent="0.25">
      <c r="A804" s="28" t="str">
        <f t="shared" si="64"/>
        <v/>
      </c>
      <c r="B804" s="91"/>
      <c r="C804" s="92"/>
      <c r="D804" s="93"/>
      <c r="E804" s="92"/>
      <c r="F804" s="113"/>
      <c r="G804" s="121"/>
      <c r="H804" s="126"/>
      <c r="I804" s="129"/>
      <c r="J804" s="94"/>
      <c r="K804" s="95"/>
      <c r="L804" s="17" t="str">
        <f>IF(T804="X","",IF(J804="","",IF(V804=1,"",J804)))</f>
        <v/>
      </c>
      <c r="M804" s="17" t="str">
        <f>IF(T804="X","",IF(K804="","",IF(V804=1,"",K804)))</f>
        <v/>
      </c>
      <c r="N804" s="18" t="str">
        <f>IF(V804=1,"",IF(J804="","",IF(K804="","",K804-J804)))</f>
        <v/>
      </c>
      <c r="O804" s="31" t="str">
        <f t="shared" si="60"/>
        <v/>
      </c>
      <c r="P804" s="102"/>
      <c r="Q804" s="24" t="str">
        <f>IF(P804="","",IF(T804="X","",P804))</f>
        <v/>
      </c>
      <c r="R804" s="18" t="str">
        <f>IF(P804="","",VLOOKUP(P804,Données!$A$2:$B$16,2,FALSE))</f>
        <v/>
      </c>
      <c r="S804" s="24" t="str">
        <f ca="1">IF(T804="X","",IF(V804=1,"",IF(J804&gt;TODAY(),1,"")))</f>
        <v/>
      </c>
      <c r="T804" s="105"/>
      <c r="U804" s="18" t="str">
        <f ca="1">IF(T804="X","",IF(J804="","",IF(V804=1,"",IF(TODAY()&gt;=J804,1,""))))</f>
        <v/>
      </c>
      <c r="V804" s="31" t="str">
        <f t="shared" si="61"/>
        <v/>
      </c>
      <c r="W804" s="34" t="str">
        <f>IF(P804="","",VLOOKUP(P804,Données!$A$2:$C$16,3,FALSE))</f>
        <v/>
      </c>
      <c r="X804" s="19" t="str">
        <f>IF(N804="","",IF(P804="","",IF(W804="","",W804*N804)))</f>
        <v/>
      </c>
      <c r="Y804" s="108"/>
      <c r="Z804" s="62" t="str">
        <f t="shared" si="62"/>
        <v/>
      </c>
      <c r="AA804" s="26" t="str">
        <f t="shared" si="63"/>
        <v/>
      </c>
      <c r="AB804" s="105"/>
      <c r="AC804" s="111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39"/>
      <c r="BJ804" s="39"/>
      <c r="BK804" s="39"/>
      <c r="BL804" s="39"/>
      <c r="BM804" s="39"/>
      <c r="BN804" s="39"/>
      <c r="BO804" s="39"/>
      <c r="BP804" s="39"/>
    </row>
    <row r="805" spans="1:68" x14ac:dyDescent="0.25">
      <c r="A805" s="28" t="str">
        <f t="shared" si="64"/>
        <v/>
      </c>
      <c r="B805" s="91"/>
      <c r="C805" s="92"/>
      <c r="D805" s="93"/>
      <c r="E805" s="92"/>
      <c r="F805" s="113"/>
      <c r="G805" s="121"/>
      <c r="H805" s="126"/>
      <c r="I805" s="129"/>
      <c r="J805" s="94"/>
      <c r="K805" s="95"/>
      <c r="L805" s="17" t="str">
        <f>IF(T805="X","",IF(J805="","",IF(V805=1,"",J805)))</f>
        <v/>
      </c>
      <c r="M805" s="17" t="str">
        <f>IF(T805="X","",IF(K805="","",IF(V805=1,"",K805)))</f>
        <v/>
      </c>
      <c r="N805" s="18" t="str">
        <f>IF(V805=1,"",IF(J805="","",IF(K805="","",K805-J805)))</f>
        <v/>
      </c>
      <c r="O805" s="31" t="str">
        <f t="shared" si="60"/>
        <v/>
      </c>
      <c r="P805" s="102"/>
      <c r="Q805" s="24" t="str">
        <f>IF(P805="","",IF(T805="X","",P805))</f>
        <v/>
      </c>
      <c r="R805" s="18" t="str">
        <f>IF(P805="","",VLOOKUP(P805,Données!$A$2:$B$16,2,FALSE))</f>
        <v/>
      </c>
      <c r="S805" s="24" t="str">
        <f ca="1">IF(T805="X","",IF(V805=1,"",IF(J805&gt;TODAY(),1,"")))</f>
        <v/>
      </c>
      <c r="T805" s="105"/>
      <c r="U805" s="18" t="str">
        <f ca="1">IF(T805="X","",IF(J805="","",IF(V805=1,"",IF(TODAY()&gt;=J805,1,""))))</f>
        <v/>
      </c>
      <c r="V805" s="31" t="str">
        <f t="shared" si="61"/>
        <v/>
      </c>
      <c r="W805" s="34" t="str">
        <f>IF(P805="","",VLOOKUP(P805,Données!$A$2:$C$16,3,FALSE))</f>
        <v/>
      </c>
      <c r="X805" s="19" t="str">
        <f>IF(N805="","",IF(P805="","",IF(W805="","",W805*N805)))</f>
        <v/>
      </c>
      <c r="Y805" s="108"/>
      <c r="Z805" s="62" t="str">
        <f t="shared" si="62"/>
        <v/>
      </c>
      <c r="AA805" s="26" t="str">
        <f t="shared" si="63"/>
        <v/>
      </c>
      <c r="AB805" s="105"/>
      <c r="AC805" s="111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39"/>
      <c r="BJ805" s="39"/>
      <c r="BK805" s="39"/>
      <c r="BL805" s="39"/>
      <c r="BM805" s="39"/>
      <c r="BN805" s="39"/>
      <c r="BO805" s="39"/>
      <c r="BP805" s="39"/>
    </row>
    <row r="806" spans="1:68" x14ac:dyDescent="0.25">
      <c r="A806" s="28" t="str">
        <f t="shared" si="64"/>
        <v/>
      </c>
      <c r="B806" s="91"/>
      <c r="C806" s="92"/>
      <c r="D806" s="93"/>
      <c r="E806" s="92"/>
      <c r="F806" s="113"/>
      <c r="G806" s="121"/>
      <c r="H806" s="126"/>
      <c r="I806" s="129"/>
      <c r="J806" s="94"/>
      <c r="K806" s="95"/>
      <c r="L806" s="17" t="str">
        <f>IF(T806="X","",IF(J806="","",IF(V806=1,"",J806)))</f>
        <v/>
      </c>
      <c r="M806" s="17" t="str">
        <f>IF(T806="X","",IF(K806="","",IF(V806=1,"",K806)))</f>
        <v/>
      </c>
      <c r="N806" s="18" t="str">
        <f>IF(V806=1,"",IF(J806="","",IF(K806="","",K806-J806)))</f>
        <v/>
      </c>
      <c r="O806" s="31" t="str">
        <f t="shared" si="60"/>
        <v/>
      </c>
      <c r="P806" s="102"/>
      <c r="Q806" s="24" t="str">
        <f>IF(P806="","",IF(T806="X","",P806))</f>
        <v/>
      </c>
      <c r="R806" s="18" t="str">
        <f>IF(P806="","",VLOOKUP(P806,Données!$A$2:$B$16,2,FALSE))</f>
        <v/>
      </c>
      <c r="S806" s="24" t="str">
        <f ca="1">IF(T806="X","",IF(V806=1,"",IF(J806&gt;TODAY(),1,"")))</f>
        <v/>
      </c>
      <c r="T806" s="105"/>
      <c r="U806" s="18" t="str">
        <f ca="1">IF(T806="X","",IF(J806="","",IF(V806=1,"",IF(TODAY()&gt;=J806,1,""))))</f>
        <v/>
      </c>
      <c r="V806" s="31" t="str">
        <f t="shared" si="61"/>
        <v/>
      </c>
      <c r="W806" s="34" t="str">
        <f>IF(P806="","",VLOOKUP(P806,Données!$A$2:$C$16,3,FALSE))</f>
        <v/>
      </c>
      <c r="X806" s="19" t="str">
        <f>IF(N806="","",IF(P806="","",IF(W806="","",W806*N806)))</f>
        <v/>
      </c>
      <c r="Y806" s="108"/>
      <c r="Z806" s="62" t="str">
        <f t="shared" si="62"/>
        <v/>
      </c>
      <c r="AA806" s="26" t="str">
        <f t="shared" si="63"/>
        <v/>
      </c>
      <c r="AB806" s="105"/>
      <c r="AC806" s="111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39"/>
      <c r="BJ806" s="39"/>
      <c r="BK806" s="39"/>
      <c r="BL806" s="39"/>
      <c r="BM806" s="39"/>
      <c r="BN806" s="39"/>
      <c r="BO806" s="39"/>
      <c r="BP806" s="39"/>
    </row>
    <row r="807" spans="1:68" x14ac:dyDescent="0.25">
      <c r="A807" s="28" t="str">
        <f t="shared" si="64"/>
        <v/>
      </c>
      <c r="B807" s="91"/>
      <c r="C807" s="92"/>
      <c r="D807" s="93"/>
      <c r="E807" s="92"/>
      <c r="F807" s="113"/>
      <c r="G807" s="121"/>
      <c r="H807" s="126"/>
      <c r="I807" s="129"/>
      <c r="J807" s="94"/>
      <c r="K807" s="95"/>
      <c r="L807" s="17" t="str">
        <f>IF(T807="X","",IF(J807="","",IF(V807=1,"",J807)))</f>
        <v/>
      </c>
      <c r="M807" s="17" t="str">
        <f>IF(T807="X","",IF(K807="","",IF(V807=1,"",K807)))</f>
        <v/>
      </c>
      <c r="N807" s="18" t="str">
        <f>IF(V807=1,"",IF(J807="","",IF(K807="","",K807-J807)))</f>
        <v/>
      </c>
      <c r="O807" s="31" t="str">
        <f t="shared" si="60"/>
        <v/>
      </c>
      <c r="P807" s="102"/>
      <c r="Q807" s="24" t="str">
        <f>IF(P807="","",IF(T807="X","",P807))</f>
        <v/>
      </c>
      <c r="R807" s="18" t="str">
        <f>IF(P807="","",VLOOKUP(P807,Données!$A$2:$B$16,2,FALSE))</f>
        <v/>
      </c>
      <c r="S807" s="24" t="str">
        <f ca="1">IF(T807="X","",IF(V807=1,"",IF(J807&gt;TODAY(),1,"")))</f>
        <v/>
      </c>
      <c r="T807" s="105"/>
      <c r="U807" s="18" t="str">
        <f ca="1">IF(T807="X","",IF(J807="","",IF(V807=1,"",IF(TODAY()&gt;=J807,1,""))))</f>
        <v/>
      </c>
      <c r="V807" s="31" t="str">
        <f t="shared" si="61"/>
        <v/>
      </c>
      <c r="W807" s="34" t="str">
        <f>IF(P807="","",VLOOKUP(P807,Données!$A$2:$C$16,3,FALSE))</f>
        <v/>
      </c>
      <c r="X807" s="19" t="str">
        <f>IF(N807="","",IF(P807="","",IF(W807="","",W807*N807)))</f>
        <v/>
      </c>
      <c r="Y807" s="108"/>
      <c r="Z807" s="62" t="str">
        <f t="shared" si="62"/>
        <v/>
      </c>
      <c r="AA807" s="26" t="str">
        <f t="shared" si="63"/>
        <v/>
      </c>
      <c r="AB807" s="105"/>
      <c r="AC807" s="111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39"/>
      <c r="BJ807" s="39"/>
      <c r="BK807" s="39"/>
      <c r="BL807" s="39"/>
      <c r="BM807" s="39"/>
      <c r="BN807" s="39"/>
      <c r="BO807" s="39"/>
      <c r="BP807" s="39"/>
    </row>
    <row r="808" spans="1:68" x14ac:dyDescent="0.25">
      <c r="A808" s="28" t="str">
        <f t="shared" si="64"/>
        <v/>
      </c>
      <c r="B808" s="91"/>
      <c r="C808" s="92"/>
      <c r="D808" s="93"/>
      <c r="E808" s="92"/>
      <c r="F808" s="113"/>
      <c r="G808" s="121"/>
      <c r="H808" s="126"/>
      <c r="I808" s="129"/>
      <c r="J808" s="94"/>
      <c r="K808" s="95"/>
      <c r="L808" s="17" t="str">
        <f>IF(T808="X","",IF(J808="","",IF(V808=1,"",J808)))</f>
        <v/>
      </c>
      <c r="M808" s="17" t="str">
        <f>IF(T808="X","",IF(K808="","",IF(V808=1,"",K808)))</f>
        <v/>
      </c>
      <c r="N808" s="18" t="str">
        <f>IF(V808=1,"",IF(J808="","",IF(K808="","",K808-J808)))</f>
        <v/>
      </c>
      <c r="O808" s="31" t="str">
        <f t="shared" si="60"/>
        <v/>
      </c>
      <c r="P808" s="102"/>
      <c r="Q808" s="24" t="str">
        <f>IF(P808="","",IF(T808="X","",P808))</f>
        <v/>
      </c>
      <c r="R808" s="18" t="str">
        <f>IF(P808="","",VLOOKUP(P808,Données!$A$2:$B$16,2,FALSE))</f>
        <v/>
      </c>
      <c r="S808" s="24" t="str">
        <f ca="1">IF(T808="X","",IF(V808=1,"",IF(J808&gt;TODAY(),1,"")))</f>
        <v/>
      </c>
      <c r="T808" s="105"/>
      <c r="U808" s="18" t="str">
        <f ca="1">IF(T808="X","",IF(J808="","",IF(V808=1,"",IF(TODAY()&gt;=J808,1,""))))</f>
        <v/>
      </c>
      <c r="V808" s="31" t="str">
        <f t="shared" si="61"/>
        <v/>
      </c>
      <c r="W808" s="34" t="str">
        <f>IF(P808="","",VLOOKUP(P808,Données!$A$2:$C$16,3,FALSE))</f>
        <v/>
      </c>
      <c r="X808" s="19" t="str">
        <f>IF(N808="","",IF(P808="","",IF(W808="","",W808*N808)))</f>
        <v/>
      </c>
      <c r="Y808" s="108"/>
      <c r="Z808" s="62" t="str">
        <f t="shared" si="62"/>
        <v/>
      </c>
      <c r="AA808" s="26" t="str">
        <f t="shared" si="63"/>
        <v/>
      </c>
      <c r="AB808" s="105"/>
      <c r="AC808" s="111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39"/>
      <c r="BJ808" s="39"/>
      <c r="BK808" s="39"/>
      <c r="BL808" s="39"/>
      <c r="BM808" s="39"/>
      <c r="BN808" s="39"/>
      <c r="BO808" s="39"/>
      <c r="BP808" s="39"/>
    </row>
    <row r="809" spans="1:68" x14ac:dyDescent="0.25">
      <c r="A809" s="28" t="str">
        <f t="shared" si="64"/>
        <v/>
      </c>
      <c r="B809" s="91"/>
      <c r="C809" s="92"/>
      <c r="D809" s="93"/>
      <c r="E809" s="92"/>
      <c r="F809" s="113"/>
      <c r="G809" s="121"/>
      <c r="H809" s="126"/>
      <c r="I809" s="129"/>
      <c r="J809" s="94"/>
      <c r="K809" s="95"/>
      <c r="L809" s="17" t="str">
        <f>IF(T809="X","",IF(J809="","",IF(V809=1,"",J809)))</f>
        <v/>
      </c>
      <c r="M809" s="17" t="str">
        <f>IF(T809="X","",IF(K809="","",IF(V809=1,"",K809)))</f>
        <v/>
      </c>
      <c r="N809" s="18" t="str">
        <f>IF(V809=1,"",IF(J809="","",IF(K809="","",K809-J809)))</f>
        <v/>
      </c>
      <c r="O809" s="31" t="str">
        <f t="shared" si="60"/>
        <v/>
      </c>
      <c r="P809" s="102"/>
      <c r="Q809" s="24" t="str">
        <f>IF(P809="","",IF(T809="X","",P809))</f>
        <v/>
      </c>
      <c r="R809" s="18" t="str">
        <f>IF(P809="","",VLOOKUP(P809,Données!$A$2:$B$16,2,FALSE))</f>
        <v/>
      </c>
      <c r="S809" s="24" t="str">
        <f ca="1">IF(T809="X","",IF(V809=1,"",IF(J809&gt;TODAY(),1,"")))</f>
        <v/>
      </c>
      <c r="T809" s="105"/>
      <c r="U809" s="18" t="str">
        <f ca="1">IF(T809="X","",IF(J809="","",IF(V809=1,"",IF(TODAY()&gt;=J809,1,""))))</f>
        <v/>
      </c>
      <c r="V809" s="31" t="str">
        <f t="shared" si="61"/>
        <v/>
      </c>
      <c r="W809" s="34" t="str">
        <f>IF(P809="","",VLOOKUP(P809,Données!$A$2:$C$16,3,FALSE))</f>
        <v/>
      </c>
      <c r="X809" s="19" t="str">
        <f>IF(N809="","",IF(P809="","",IF(W809="","",W809*N809)))</f>
        <v/>
      </c>
      <c r="Y809" s="108"/>
      <c r="Z809" s="62" t="str">
        <f t="shared" si="62"/>
        <v/>
      </c>
      <c r="AA809" s="26" t="str">
        <f t="shared" si="63"/>
        <v/>
      </c>
      <c r="AB809" s="105"/>
      <c r="AC809" s="111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39"/>
      <c r="BJ809" s="39"/>
      <c r="BK809" s="39"/>
      <c r="BL809" s="39"/>
      <c r="BM809" s="39"/>
      <c r="BN809" s="39"/>
      <c r="BO809" s="39"/>
      <c r="BP809" s="39"/>
    </row>
    <row r="810" spans="1:68" x14ac:dyDescent="0.25">
      <c r="A810" s="28" t="str">
        <f t="shared" si="64"/>
        <v/>
      </c>
      <c r="B810" s="91"/>
      <c r="C810" s="92"/>
      <c r="D810" s="93"/>
      <c r="E810" s="92"/>
      <c r="F810" s="113"/>
      <c r="G810" s="121"/>
      <c r="H810" s="126"/>
      <c r="I810" s="129"/>
      <c r="J810" s="94"/>
      <c r="K810" s="95"/>
      <c r="L810" s="17" t="str">
        <f>IF(T810="X","",IF(J810="","",IF(V810=1,"",J810)))</f>
        <v/>
      </c>
      <c r="M810" s="17" t="str">
        <f>IF(T810="X","",IF(K810="","",IF(V810=1,"",K810)))</f>
        <v/>
      </c>
      <c r="N810" s="18" t="str">
        <f>IF(V810=1,"",IF(J810="","",IF(K810="","",K810-J810)))</f>
        <v/>
      </c>
      <c r="O810" s="31" t="str">
        <f t="shared" si="60"/>
        <v/>
      </c>
      <c r="P810" s="102"/>
      <c r="Q810" s="24" t="str">
        <f>IF(P810="","",IF(T810="X","",P810))</f>
        <v/>
      </c>
      <c r="R810" s="18" t="str">
        <f>IF(P810="","",VLOOKUP(P810,Données!$A$2:$B$16,2,FALSE))</f>
        <v/>
      </c>
      <c r="S810" s="24" t="str">
        <f ca="1">IF(T810="X","",IF(V810=1,"",IF(J810&gt;TODAY(),1,"")))</f>
        <v/>
      </c>
      <c r="T810" s="105"/>
      <c r="U810" s="18" t="str">
        <f ca="1">IF(T810="X","",IF(J810="","",IF(V810=1,"",IF(TODAY()&gt;=J810,1,""))))</f>
        <v/>
      </c>
      <c r="V810" s="31" t="str">
        <f t="shared" si="61"/>
        <v/>
      </c>
      <c r="W810" s="34" t="str">
        <f>IF(P810="","",VLOOKUP(P810,Données!$A$2:$C$16,3,FALSE))</f>
        <v/>
      </c>
      <c r="X810" s="19" t="str">
        <f>IF(N810="","",IF(P810="","",IF(W810="","",W810*N810)))</f>
        <v/>
      </c>
      <c r="Y810" s="108"/>
      <c r="Z810" s="62" t="str">
        <f t="shared" si="62"/>
        <v/>
      </c>
      <c r="AA810" s="26" t="str">
        <f t="shared" si="63"/>
        <v/>
      </c>
      <c r="AB810" s="105"/>
      <c r="AC810" s="111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39"/>
      <c r="BJ810" s="39"/>
      <c r="BK810" s="39"/>
      <c r="BL810" s="39"/>
      <c r="BM810" s="39"/>
      <c r="BN810" s="39"/>
      <c r="BO810" s="39"/>
      <c r="BP810" s="39"/>
    </row>
    <row r="811" spans="1:68" x14ac:dyDescent="0.25">
      <c r="A811" s="28" t="str">
        <f t="shared" si="64"/>
        <v/>
      </c>
      <c r="B811" s="91"/>
      <c r="C811" s="92"/>
      <c r="D811" s="93"/>
      <c r="E811" s="92"/>
      <c r="F811" s="113"/>
      <c r="G811" s="121"/>
      <c r="H811" s="126"/>
      <c r="I811" s="129"/>
      <c r="J811" s="94"/>
      <c r="K811" s="95"/>
      <c r="L811" s="17" t="str">
        <f>IF(T811="X","",IF(J811="","",IF(V811=1,"",J811)))</f>
        <v/>
      </c>
      <c r="M811" s="17" t="str">
        <f>IF(T811="X","",IF(K811="","",IF(V811=1,"",K811)))</f>
        <v/>
      </c>
      <c r="N811" s="18" t="str">
        <f>IF(V811=1,"",IF(J811="","",IF(K811="","",K811-J811)))</f>
        <v/>
      </c>
      <c r="O811" s="31" t="str">
        <f t="shared" si="60"/>
        <v/>
      </c>
      <c r="P811" s="102"/>
      <c r="Q811" s="24" t="str">
        <f>IF(P811="","",IF(T811="X","",P811))</f>
        <v/>
      </c>
      <c r="R811" s="18" t="str">
        <f>IF(P811="","",VLOOKUP(P811,Données!$A$2:$B$16,2,FALSE))</f>
        <v/>
      </c>
      <c r="S811" s="24" t="str">
        <f ca="1">IF(T811="X","",IF(V811=1,"",IF(J811&gt;TODAY(),1,"")))</f>
        <v/>
      </c>
      <c r="T811" s="105"/>
      <c r="U811" s="18" t="str">
        <f ca="1">IF(T811="X","",IF(J811="","",IF(V811=1,"",IF(TODAY()&gt;=J811,1,""))))</f>
        <v/>
      </c>
      <c r="V811" s="31" t="str">
        <f t="shared" si="61"/>
        <v/>
      </c>
      <c r="W811" s="34" t="str">
        <f>IF(P811="","",VLOOKUP(P811,Données!$A$2:$C$16,3,FALSE))</f>
        <v/>
      </c>
      <c r="X811" s="19" t="str">
        <f>IF(N811="","",IF(P811="","",IF(W811="","",W811*N811)))</f>
        <v/>
      </c>
      <c r="Y811" s="108"/>
      <c r="Z811" s="62" t="str">
        <f t="shared" si="62"/>
        <v/>
      </c>
      <c r="AA811" s="26" t="str">
        <f t="shared" si="63"/>
        <v/>
      </c>
      <c r="AB811" s="105"/>
      <c r="AC811" s="111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39"/>
      <c r="BJ811" s="39"/>
      <c r="BK811" s="39"/>
      <c r="BL811" s="39"/>
      <c r="BM811" s="39"/>
      <c r="BN811" s="39"/>
      <c r="BO811" s="39"/>
      <c r="BP811" s="39"/>
    </row>
    <row r="812" spans="1:68" x14ac:dyDescent="0.25">
      <c r="A812" s="28" t="str">
        <f t="shared" si="64"/>
        <v/>
      </c>
      <c r="B812" s="91"/>
      <c r="C812" s="92"/>
      <c r="D812" s="93"/>
      <c r="E812" s="92"/>
      <c r="F812" s="113"/>
      <c r="G812" s="121"/>
      <c r="H812" s="126"/>
      <c r="I812" s="129"/>
      <c r="J812" s="94"/>
      <c r="K812" s="95"/>
      <c r="L812" s="17" t="str">
        <f>IF(T812="X","",IF(J812="","",IF(V812=1,"",J812)))</f>
        <v/>
      </c>
      <c r="M812" s="17" t="str">
        <f>IF(T812="X","",IF(K812="","",IF(V812=1,"",K812)))</f>
        <v/>
      </c>
      <c r="N812" s="18" t="str">
        <f>IF(V812=1,"",IF(J812="","",IF(K812="","",K812-J812)))</f>
        <v/>
      </c>
      <c r="O812" s="31" t="str">
        <f t="shared" si="60"/>
        <v/>
      </c>
      <c r="P812" s="102"/>
      <c r="Q812" s="24" t="str">
        <f>IF(P812="","",IF(T812="X","",P812))</f>
        <v/>
      </c>
      <c r="R812" s="18" t="str">
        <f>IF(P812="","",VLOOKUP(P812,Données!$A$2:$B$16,2,FALSE))</f>
        <v/>
      </c>
      <c r="S812" s="24" t="str">
        <f ca="1">IF(T812="X","",IF(V812=1,"",IF(J812&gt;TODAY(),1,"")))</f>
        <v/>
      </c>
      <c r="T812" s="105"/>
      <c r="U812" s="18" t="str">
        <f ca="1">IF(T812="X","",IF(J812="","",IF(V812=1,"",IF(TODAY()&gt;=J812,1,""))))</f>
        <v/>
      </c>
      <c r="V812" s="31" t="str">
        <f t="shared" si="61"/>
        <v/>
      </c>
      <c r="W812" s="34" t="str">
        <f>IF(P812="","",VLOOKUP(P812,Données!$A$2:$C$16,3,FALSE))</f>
        <v/>
      </c>
      <c r="X812" s="19" t="str">
        <f>IF(N812="","",IF(P812="","",IF(W812="","",W812*N812)))</f>
        <v/>
      </c>
      <c r="Y812" s="108"/>
      <c r="Z812" s="62" t="str">
        <f t="shared" si="62"/>
        <v/>
      </c>
      <c r="AA812" s="26" t="str">
        <f t="shared" si="63"/>
        <v/>
      </c>
      <c r="AB812" s="105"/>
      <c r="AC812" s="111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39"/>
      <c r="BJ812" s="39"/>
      <c r="BK812" s="39"/>
      <c r="BL812" s="39"/>
      <c r="BM812" s="39"/>
      <c r="BN812" s="39"/>
      <c r="BO812" s="39"/>
      <c r="BP812" s="39"/>
    </row>
    <row r="813" spans="1:68" x14ac:dyDescent="0.25">
      <c r="A813" s="28" t="str">
        <f t="shared" si="64"/>
        <v/>
      </c>
      <c r="B813" s="91"/>
      <c r="C813" s="92"/>
      <c r="D813" s="93"/>
      <c r="E813" s="92"/>
      <c r="F813" s="113"/>
      <c r="G813" s="121"/>
      <c r="H813" s="126"/>
      <c r="I813" s="129"/>
      <c r="J813" s="94"/>
      <c r="K813" s="95"/>
      <c r="L813" s="17" t="str">
        <f>IF(T813="X","",IF(J813="","",IF(V813=1,"",J813)))</f>
        <v/>
      </c>
      <c r="M813" s="17" t="str">
        <f>IF(T813="X","",IF(K813="","",IF(V813=1,"",K813)))</f>
        <v/>
      </c>
      <c r="N813" s="18" t="str">
        <f>IF(V813=1,"",IF(J813="","",IF(K813="","",K813-J813)))</f>
        <v/>
      </c>
      <c r="O813" s="31" t="str">
        <f t="shared" si="60"/>
        <v/>
      </c>
      <c r="P813" s="102"/>
      <c r="Q813" s="24" t="str">
        <f>IF(P813="","",IF(T813="X","",P813))</f>
        <v/>
      </c>
      <c r="R813" s="18" t="str">
        <f>IF(P813="","",VLOOKUP(P813,Données!$A$2:$B$16,2,FALSE))</f>
        <v/>
      </c>
      <c r="S813" s="24" t="str">
        <f ca="1">IF(T813="X","",IF(V813=1,"",IF(J813&gt;TODAY(),1,"")))</f>
        <v/>
      </c>
      <c r="T813" s="105"/>
      <c r="U813" s="18" t="str">
        <f ca="1">IF(T813="X","",IF(J813="","",IF(V813=1,"",IF(TODAY()&gt;=J813,1,""))))</f>
        <v/>
      </c>
      <c r="V813" s="31" t="str">
        <f t="shared" si="61"/>
        <v/>
      </c>
      <c r="W813" s="34" t="str">
        <f>IF(P813="","",VLOOKUP(P813,Données!$A$2:$C$16,3,FALSE))</f>
        <v/>
      </c>
      <c r="X813" s="19" t="str">
        <f>IF(N813="","",IF(P813="","",IF(W813="","",W813*N813)))</f>
        <v/>
      </c>
      <c r="Y813" s="108"/>
      <c r="Z813" s="62" t="str">
        <f t="shared" si="62"/>
        <v/>
      </c>
      <c r="AA813" s="26" t="str">
        <f t="shared" si="63"/>
        <v/>
      </c>
      <c r="AB813" s="105"/>
      <c r="AC813" s="111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39"/>
      <c r="BJ813" s="39"/>
      <c r="BK813" s="39"/>
      <c r="BL813" s="39"/>
      <c r="BM813" s="39"/>
      <c r="BN813" s="39"/>
      <c r="BO813" s="39"/>
      <c r="BP813" s="39"/>
    </row>
    <row r="814" spans="1:68" x14ac:dyDescent="0.25">
      <c r="A814" s="28" t="str">
        <f t="shared" si="64"/>
        <v/>
      </c>
      <c r="B814" s="91"/>
      <c r="C814" s="92"/>
      <c r="D814" s="93"/>
      <c r="E814" s="92"/>
      <c r="F814" s="113"/>
      <c r="G814" s="121"/>
      <c r="H814" s="126"/>
      <c r="I814" s="129"/>
      <c r="J814" s="94"/>
      <c r="K814" s="95"/>
      <c r="L814" s="17" t="str">
        <f>IF(T814="X","",IF(J814="","",IF(V814=1,"",J814)))</f>
        <v/>
      </c>
      <c r="M814" s="17" t="str">
        <f>IF(T814="X","",IF(K814="","",IF(V814=1,"",K814)))</f>
        <v/>
      </c>
      <c r="N814" s="18" t="str">
        <f>IF(V814=1,"",IF(J814="","",IF(K814="","",K814-J814)))</f>
        <v/>
      </c>
      <c r="O814" s="31" t="str">
        <f t="shared" si="60"/>
        <v/>
      </c>
      <c r="P814" s="102"/>
      <c r="Q814" s="24" t="str">
        <f>IF(P814="","",IF(T814="X","",P814))</f>
        <v/>
      </c>
      <c r="R814" s="18" t="str">
        <f>IF(P814="","",VLOOKUP(P814,Données!$A$2:$B$16,2,FALSE))</f>
        <v/>
      </c>
      <c r="S814" s="24" t="str">
        <f ca="1">IF(T814="X","",IF(V814=1,"",IF(J814&gt;TODAY(),1,"")))</f>
        <v/>
      </c>
      <c r="T814" s="105"/>
      <c r="U814" s="18" t="str">
        <f ca="1">IF(T814="X","",IF(J814="","",IF(V814=1,"",IF(TODAY()&gt;=J814,1,""))))</f>
        <v/>
      </c>
      <c r="V814" s="31" t="str">
        <f t="shared" si="61"/>
        <v/>
      </c>
      <c r="W814" s="34" t="str">
        <f>IF(P814="","",VLOOKUP(P814,Données!$A$2:$C$16,3,FALSE))</f>
        <v/>
      </c>
      <c r="X814" s="19" t="str">
        <f>IF(N814="","",IF(P814="","",IF(W814="","",W814*N814)))</f>
        <v/>
      </c>
      <c r="Y814" s="108"/>
      <c r="Z814" s="62" t="str">
        <f t="shared" si="62"/>
        <v/>
      </c>
      <c r="AA814" s="26" t="str">
        <f t="shared" si="63"/>
        <v/>
      </c>
      <c r="AB814" s="105"/>
      <c r="AC814" s="111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39"/>
      <c r="BJ814" s="39"/>
      <c r="BK814" s="39"/>
      <c r="BL814" s="39"/>
      <c r="BM814" s="39"/>
      <c r="BN814" s="39"/>
      <c r="BO814" s="39"/>
      <c r="BP814" s="39"/>
    </row>
    <row r="815" spans="1:68" x14ac:dyDescent="0.25">
      <c r="A815" s="28" t="str">
        <f t="shared" si="64"/>
        <v/>
      </c>
      <c r="B815" s="91"/>
      <c r="C815" s="92"/>
      <c r="D815" s="93"/>
      <c r="E815" s="92"/>
      <c r="F815" s="113"/>
      <c r="G815" s="121"/>
      <c r="H815" s="126"/>
      <c r="I815" s="129"/>
      <c r="J815" s="94"/>
      <c r="K815" s="95"/>
      <c r="L815" s="17" t="str">
        <f>IF(T815="X","",IF(J815="","",IF(V815=1,"",J815)))</f>
        <v/>
      </c>
      <c r="M815" s="17" t="str">
        <f>IF(T815="X","",IF(K815="","",IF(V815=1,"",K815)))</f>
        <v/>
      </c>
      <c r="N815" s="18" t="str">
        <f>IF(V815=1,"",IF(J815="","",IF(K815="","",K815-J815)))</f>
        <v/>
      </c>
      <c r="O815" s="31" t="str">
        <f t="shared" si="60"/>
        <v/>
      </c>
      <c r="P815" s="102"/>
      <c r="Q815" s="24" t="str">
        <f>IF(P815="","",IF(T815="X","",P815))</f>
        <v/>
      </c>
      <c r="R815" s="18" t="str">
        <f>IF(P815="","",VLOOKUP(P815,Données!$A$2:$B$16,2,FALSE))</f>
        <v/>
      </c>
      <c r="S815" s="24" t="str">
        <f ca="1">IF(T815="X","",IF(V815=1,"",IF(J815&gt;TODAY(),1,"")))</f>
        <v/>
      </c>
      <c r="T815" s="105"/>
      <c r="U815" s="18" t="str">
        <f ca="1">IF(T815="X","",IF(J815="","",IF(V815=1,"",IF(TODAY()&gt;=J815,1,""))))</f>
        <v/>
      </c>
      <c r="V815" s="31" t="str">
        <f t="shared" si="61"/>
        <v/>
      </c>
      <c r="W815" s="34" t="str">
        <f>IF(P815="","",VLOOKUP(P815,Données!$A$2:$C$16,3,FALSE))</f>
        <v/>
      </c>
      <c r="X815" s="19" t="str">
        <f>IF(N815="","",IF(P815="","",IF(W815="","",W815*N815)))</f>
        <v/>
      </c>
      <c r="Y815" s="108"/>
      <c r="Z815" s="62" t="str">
        <f t="shared" si="62"/>
        <v/>
      </c>
      <c r="AA815" s="26" t="str">
        <f t="shared" si="63"/>
        <v/>
      </c>
      <c r="AB815" s="105"/>
      <c r="AC815" s="111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39"/>
      <c r="BJ815" s="39"/>
      <c r="BK815" s="39"/>
      <c r="BL815" s="39"/>
      <c r="BM815" s="39"/>
      <c r="BN815" s="39"/>
      <c r="BO815" s="39"/>
      <c r="BP815" s="39"/>
    </row>
    <row r="816" spans="1:68" x14ac:dyDescent="0.25">
      <c r="A816" s="28" t="str">
        <f t="shared" si="64"/>
        <v/>
      </c>
      <c r="B816" s="91"/>
      <c r="C816" s="92"/>
      <c r="D816" s="93"/>
      <c r="E816" s="92"/>
      <c r="F816" s="113"/>
      <c r="G816" s="121"/>
      <c r="H816" s="126"/>
      <c r="I816" s="129"/>
      <c r="J816" s="94"/>
      <c r="K816" s="95"/>
      <c r="L816" s="17" t="str">
        <f>IF(T816="X","",IF(J816="","",IF(V816=1,"",J816)))</f>
        <v/>
      </c>
      <c r="M816" s="17" t="str">
        <f>IF(T816="X","",IF(K816="","",IF(V816=1,"",K816)))</f>
        <v/>
      </c>
      <c r="N816" s="18" t="str">
        <f>IF(V816=1,"",IF(J816="","",IF(K816="","",K816-J816)))</f>
        <v/>
      </c>
      <c r="O816" s="31" t="str">
        <f t="shared" si="60"/>
        <v/>
      </c>
      <c r="P816" s="102"/>
      <c r="Q816" s="24" t="str">
        <f>IF(P816="","",IF(T816="X","",P816))</f>
        <v/>
      </c>
      <c r="R816" s="18" t="str">
        <f>IF(P816="","",VLOOKUP(P816,Données!$A$2:$B$16,2,FALSE))</f>
        <v/>
      </c>
      <c r="S816" s="24" t="str">
        <f ca="1">IF(T816="X","",IF(V816=1,"",IF(J816&gt;TODAY(),1,"")))</f>
        <v/>
      </c>
      <c r="T816" s="105"/>
      <c r="U816" s="18" t="str">
        <f ca="1">IF(T816="X","",IF(J816="","",IF(V816=1,"",IF(TODAY()&gt;=J816,1,""))))</f>
        <v/>
      </c>
      <c r="V816" s="31" t="str">
        <f t="shared" si="61"/>
        <v/>
      </c>
      <c r="W816" s="34" t="str">
        <f>IF(P816="","",VLOOKUP(P816,Données!$A$2:$C$16,3,FALSE))</f>
        <v/>
      </c>
      <c r="X816" s="19" t="str">
        <f>IF(N816="","",IF(P816="","",IF(W816="","",W816*N816)))</f>
        <v/>
      </c>
      <c r="Y816" s="108"/>
      <c r="Z816" s="62" t="str">
        <f t="shared" si="62"/>
        <v/>
      </c>
      <c r="AA816" s="26" t="str">
        <f t="shared" si="63"/>
        <v/>
      </c>
      <c r="AB816" s="105"/>
      <c r="AC816" s="111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39"/>
      <c r="BJ816" s="39"/>
      <c r="BK816" s="39"/>
      <c r="BL816" s="39"/>
      <c r="BM816" s="39"/>
      <c r="BN816" s="39"/>
      <c r="BO816" s="39"/>
      <c r="BP816" s="39"/>
    </row>
    <row r="817" spans="1:68" x14ac:dyDescent="0.25">
      <c r="A817" s="28" t="str">
        <f t="shared" si="64"/>
        <v/>
      </c>
      <c r="B817" s="91"/>
      <c r="C817" s="92"/>
      <c r="D817" s="93"/>
      <c r="E817" s="92"/>
      <c r="F817" s="113"/>
      <c r="G817" s="121"/>
      <c r="H817" s="126"/>
      <c r="I817" s="129"/>
      <c r="J817" s="94"/>
      <c r="K817" s="95"/>
      <c r="L817" s="17" t="str">
        <f>IF(T817="X","",IF(J817="","",IF(V817=1,"",J817)))</f>
        <v/>
      </c>
      <c r="M817" s="17" t="str">
        <f>IF(T817="X","",IF(K817="","",IF(V817=1,"",K817)))</f>
        <v/>
      </c>
      <c r="N817" s="18" t="str">
        <f>IF(V817=1,"",IF(J817="","",IF(K817="","",K817-J817)))</f>
        <v/>
      </c>
      <c r="O817" s="31" t="str">
        <f t="shared" si="60"/>
        <v/>
      </c>
      <c r="P817" s="102"/>
      <c r="Q817" s="24" t="str">
        <f>IF(P817="","",IF(T817="X","",P817))</f>
        <v/>
      </c>
      <c r="R817" s="18" t="str">
        <f>IF(P817="","",VLOOKUP(P817,Données!$A$2:$B$16,2,FALSE))</f>
        <v/>
      </c>
      <c r="S817" s="24" t="str">
        <f ca="1">IF(T817="X","",IF(V817=1,"",IF(J817&gt;TODAY(),1,"")))</f>
        <v/>
      </c>
      <c r="T817" s="105"/>
      <c r="U817" s="18" t="str">
        <f ca="1">IF(T817="X","",IF(J817="","",IF(V817=1,"",IF(TODAY()&gt;=J817,1,""))))</f>
        <v/>
      </c>
      <c r="V817" s="31" t="str">
        <f t="shared" si="61"/>
        <v/>
      </c>
      <c r="W817" s="34" t="str">
        <f>IF(P817="","",VLOOKUP(P817,Données!$A$2:$C$16,3,FALSE))</f>
        <v/>
      </c>
      <c r="X817" s="19" t="str">
        <f>IF(N817="","",IF(P817="","",IF(W817="","",W817*N817)))</f>
        <v/>
      </c>
      <c r="Y817" s="108"/>
      <c r="Z817" s="62" t="str">
        <f t="shared" si="62"/>
        <v/>
      </c>
      <c r="AA817" s="26" t="str">
        <f t="shared" si="63"/>
        <v/>
      </c>
      <c r="AB817" s="105"/>
      <c r="AC817" s="111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39"/>
      <c r="BJ817" s="39"/>
      <c r="BK817" s="39"/>
      <c r="BL817" s="39"/>
      <c r="BM817" s="39"/>
      <c r="BN817" s="39"/>
      <c r="BO817" s="39"/>
      <c r="BP817" s="39"/>
    </row>
    <row r="818" spans="1:68" x14ac:dyDescent="0.25">
      <c r="A818" s="28" t="str">
        <f t="shared" si="64"/>
        <v/>
      </c>
      <c r="B818" s="91"/>
      <c r="C818" s="92"/>
      <c r="D818" s="93"/>
      <c r="E818" s="92"/>
      <c r="F818" s="113"/>
      <c r="G818" s="121"/>
      <c r="H818" s="126"/>
      <c r="I818" s="129"/>
      <c r="J818" s="94"/>
      <c r="K818" s="95"/>
      <c r="L818" s="17" t="str">
        <f>IF(T818="X","",IF(J818="","",IF(V818=1,"",J818)))</f>
        <v/>
      </c>
      <c r="M818" s="17" t="str">
        <f>IF(T818="X","",IF(K818="","",IF(V818=1,"",K818)))</f>
        <v/>
      </c>
      <c r="N818" s="18" t="str">
        <f>IF(V818=1,"",IF(J818="","",IF(K818="","",K818-J818)))</f>
        <v/>
      </c>
      <c r="O818" s="31" t="str">
        <f t="shared" si="60"/>
        <v/>
      </c>
      <c r="P818" s="102"/>
      <c r="Q818" s="24" t="str">
        <f>IF(P818="","",IF(T818="X","",P818))</f>
        <v/>
      </c>
      <c r="R818" s="18" t="str">
        <f>IF(P818="","",VLOOKUP(P818,Données!$A$2:$B$16,2,FALSE))</f>
        <v/>
      </c>
      <c r="S818" s="24" t="str">
        <f ca="1">IF(T818="X","",IF(V818=1,"",IF(J818&gt;TODAY(),1,"")))</f>
        <v/>
      </c>
      <c r="T818" s="105"/>
      <c r="U818" s="18" t="str">
        <f ca="1">IF(T818="X","",IF(J818="","",IF(V818=1,"",IF(TODAY()&gt;=J818,1,""))))</f>
        <v/>
      </c>
      <c r="V818" s="31" t="str">
        <f t="shared" si="61"/>
        <v/>
      </c>
      <c r="W818" s="34" t="str">
        <f>IF(P818="","",VLOOKUP(P818,Données!$A$2:$C$16,3,FALSE))</f>
        <v/>
      </c>
      <c r="X818" s="19" t="str">
        <f>IF(N818="","",IF(P818="","",IF(W818="","",W818*N818)))</f>
        <v/>
      </c>
      <c r="Y818" s="108"/>
      <c r="Z818" s="62" t="str">
        <f t="shared" si="62"/>
        <v/>
      </c>
      <c r="AA818" s="26" t="str">
        <f t="shared" si="63"/>
        <v/>
      </c>
      <c r="AB818" s="105"/>
      <c r="AC818" s="111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39"/>
      <c r="BJ818" s="39"/>
      <c r="BK818" s="39"/>
      <c r="BL818" s="39"/>
      <c r="BM818" s="39"/>
      <c r="BN818" s="39"/>
      <c r="BO818" s="39"/>
      <c r="BP818" s="39"/>
    </row>
    <row r="819" spans="1:68" x14ac:dyDescent="0.25">
      <c r="A819" s="28" t="str">
        <f t="shared" si="64"/>
        <v/>
      </c>
      <c r="B819" s="91"/>
      <c r="C819" s="92"/>
      <c r="D819" s="93"/>
      <c r="E819" s="92"/>
      <c r="F819" s="113"/>
      <c r="G819" s="121"/>
      <c r="H819" s="126"/>
      <c r="I819" s="129"/>
      <c r="J819" s="94"/>
      <c r="K819" s="95"/>
      <c r="L819" s="17" t="str">
        <f>IF(T819="X","",IF(J819="","",IF(V819=1,"",J819)))</f>
        <v/>
      </c>
      <c r="M819" s="17" t="str">
        <f>IF(T819="X","",IF(K819="","",IF(V819=1,"",K819)))</f>
        <v/>
      </c>
      <c r="N819" s="18" t="str">
        <f>IF(V819=1,"",IF(J819="","",IF(K819="","",K819-J819)))</f>
        <v/>
      </c>
      <c r="O819" s="31" t="str">
        <f t="shared" si="60"/>
        <v/>
      </c>
      <c r="P819" s="102"/>
      <c r="Q819" s="24" t="str">
        <f>IF(P819="","",IF(T819="X","",P819))</f>
        <v/>
      </c>
      <c r="R819" s="18" t="str">
        <f>IF(P819="","",VLOOKUP(P819,Données!$A$2:$B$16,2,FALSE))</f>
        <v/>
      </c>
      <c r="S819" s="24" t="str">
        <f ca="1">IF(T819="X","",IF(V819=1,"",IF(J819&gt;TODAY(),1,"")))</f>
        <v/>
      </c>
      <c r="T819" s="105"/>
      <c r="U819" s="18" t="str">
        <f ca="1">IF(T819="X","",IF(J819="","",IF(V819=1,"",IF(TODAY()&gt;=J819,1,""))))</f>
        <v/>
      </c>
      <c r="V819" s="31" t="str">
        <f t="shared" si="61"/>
        <v/>
      </c>
      <c r="W819" s="34" t="str">
        <f>IF(P819="","",VLOOKUP(P819,Données!$A$2:$C$16,3,FALSE))</f>
        <v/>
      </c>
      <c r="X819" s="19" t="str">
        <f>IF(N819="","",IF(P819="","",IF(W819="","",W819*N819)))</f>
        <v/>
      </c>
      <c r="Y819" s="108"/>
      <c r="Z819" s="62" t="str">
        <f t="shared" si="62"/>
        <v/>
      </c>
      <c r="AA819" s="26" t="str">
        <f t="shared" si="63"/>
        <v/>
      </c>
      <c r="AB819" s="105"/>
      <c r="AC819" s="111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39"/>
      <c r="BJ819" s="39"/>
      <c r="BK819" s="39"/>
      <c r="BL819" s="39"/>
      <c r="BM819" s="39"/>
      <c r="BN819" s="39"/>
      <c r="BO819" s="39"/>
      <c r="BP819" s="39"/>
    </row>
    <row r="820" spans="1:68" x14ac:dyDescent="0.25">
      <c r="A820" s="28" t="str">
        <f t="shared" si="64"/>
        <v/>
      </c>
      <c r="B820" s="91"/>
      <c r="C820" s="92"/>
      <c r="D820" s="93"/>
      <c r="E820" s="92"/>
      <c r="F820" s="113"/>
      <c r="G820" s="121"/>
      <c r="H820" s="126"/>
      <c r="I820" s="129"/>
      <c r="J820" s="94"/>
      <c r="K820" s="95"/>
      <c r="L820" s="17" t="str">
        <f>IF(T820="X","",IF(J820="","",IF(V820=1,"",J820)))</f>
        <v/>
      </c>
      <c r="M820" s="17" t="str">
        <f>IF(T820="X","",IF(K820="","",IF(V820=1,"",K820)))</f>
        <v/>
      </c>
      <c r="N820" s="18" t="str">
        <f>IF(V820=1,"",IF(J820="","",IF(K820="","",K820-J820)))</f>
        <v/>
      </c>
      <c r="O820" s="31" t="str">
        <f t="shared" si="60"/>
        <v/>
      </c>
      <c r="P820" s="102"/>
      <c r="Q820" s="24" t="str">
        <f>IF(P820="","",IF(T820="X","",P820))</f>
        <v/>
      </c>
      <c r="R820" s="18" t="str">
        <f>IF(P820="","",VLOOKUP(P820,Données!$A$2:$B$16,2,FALSE))</f>
        <v/>
      </c>
      <c r="S820" s="24" t="str">
        <f ca="1">IF(T820="X","",IF(V820=1,"",IF(J820&gt;TODAY(),1,"")))</f>
        <v/>
      </c>
      <c r="T820" s="105"/>
      <c r="U820" s="18" t="str">
        <f ca="1">IF(T820="X","",IF(J820="","",IF(V820=1,"",IF(TODAY()&gt;=J820,1,""))))</f>
        <v/>
      </c>
      <c r="V820" s="31" t="str">
        <f t="shared" si="61"/>
        <v/>
      </c>
      <c r="W820" s="34" t="str">
        <f>IF(P820="","",VLOOKUP(P820,Données!$A$2:$C$16,3,FALSE))</f>
        <v/>
      </c>
      <c r="X820" s="19" t="str">
        <f>IF(N820="","",IF(P820="","",IF(W820="","",W820*N820)))</f>
        <v/>
      </c>
      <c r="Y820" s="108"/>
      <c r="Z820" s="62" t="str">
        <f t="shared" si="62"/>
        <v/>
      </c>
      <c r="AA820" s="26" t="str">
        <f t="shared" si="63"/>
        <v/>
      </c>
      <c r="AB820" s="105"/>
      <c r="AC820" s="111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39"/>
      <c r="BJ820" s="39"/>
      <c r="BK820" s="39"/>
      <c r="BL820" s="39"/>
      <c r="BM820" s="39"/>
      <c r="BN820" s="39"/>
      <c r="BO820" s="39"/>
      <c r="BP820" s="39"/>
    </row>
    <row r="821" spans="1:68" x14ac:dyDescent="0.25">
      <c r="A821" s="28" t="str">
        <f t="shared" si="64"/>
        <v/>
      </c>
      <c r="B821" s="91"/>
      <c r="C821" s="92"/>
      <c r="D821" s="93"/>
      <c r="E821" s="92"/>
      <c r="F821" s="113"/>
      <c r="G821" s="121"/>
      <c r="H821" s="126"/>
      <c r="I821" s="129"/>
      <c r="J821" s="94"/>
      <c r="K821" s="95"/>
      <c r="L821" s="17" t="str">
        <f>IF(T821="X","",IF(J821="","",IF(V821=1,"",J821)))</f>
        <v/>
      </c>
      <c r="M821" s="17" t="str">
        <f>IF(T821="X","",IF(K821="","",IF(V821=1,"",K821)))</f>
        <v/>
      </c>
      <c r="N821" s="18" t="str">
        <f>IF(V821=1,"",IF(J821="","",IF(K821="","",K821-J821)))</f>
        <v/>
      </c>
      <c r="O821" s="31" t="str">
        <f t="shared" si="60"/>
        <v/>
      </c>
      <c r="P821" s="102"/>
      <c r="Q821" s="24" t="str">
        <f>IF(P821="","",IF(T821="X","",P821))</f>
        <v/>
      </c>
      <c r="R821" s="18" t="str">
        <f>IF(P821="","",VLOOKUP(P821,Données!$A$2:$B$16,2,FALSE))</f>
        <v/>
      </c>
      <c r="S821" s="24" t="str">
        <f ca="1">IF(T821="X","",IF(V821=1,"",IF(J821&gt;TODAY(),1,"")))</f>
        <v/>
      </c>
      <c r="T821" s="105"/>
      <c r="U821" s="18" t="str">
        <f ca="1">IF(T821="X","",IF(J821="","",IF(V821=1,"",IF(TODAY()&gt;=J821,1,""))))</f>
        <v/>
      </c>
      <c r="V821" s="31" t="str">
        <f t="shared" si="61"/>
        <v/>
      </c>
      <c r="W821" s="34" t="str">
        <f>IF(P821="","",VLOOKUP(P821,Données!$A$2:$C$16,3,FALSE))</f>
        <v/>
      </c>
      <c r="X821" s="19" t="str">
        <f>IF(N821="","",IF(P821="","",IF(W821="","",W821*N821)))</f>
        <v/>
      </c>
      <c r="Y821" s="108"/>
      <c r="Z821" s="62" t="str">
        <f t="shared" si="62"/>
        <v/>
      </c>
      <c r="AA821" s="26" t="str">
        <f t="shared" si="63"/>
        <v/>
      </c>
      <c r="AB821" s="105"/>
      <c r="AC821" s="111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39"/>
      <c r="BJ821" s="39"/>
      <c r="BK821" s="39"/>
      <c r="BL821" s="39"/>
      <c r="BM821" s="39"/>
      <c r="BN821" s="39"/>
      <c r="BO821" s="39"/>
      <c r="BP821" s="39"/>
    </row>
    <row r="822" spans="1:68" x14ac:dyDescent="0.25">
      <c r="A822" s="28" t="str">
        <f t="shared" si="64"/>
        <v/>
      </c>
      <c r="B822" s="91"/>
      <c r="C822" s="92"/>
      <c r="D822" s="93"/>
      <c r="E822" s="92"/>
      <c r="F822" s="113"/>
      <c r="G822" s="121"/>
      <c r="H822" s="126"/>
      <c r="I822" s="129"/>
      <c r="J822" s="94"/>
      <c r="K822" s="95"/>
      <c r="L822" s="17" t="str">
        <f>IF(T822="X","",IF(J822="","",IF(V822=1,"",J822)))</f>
        <v/>
      </c>
      <c r="M822" s="17" t="str">
        <f>IF(T822="X","",IF(K822="","",IF(V822=1,"",K822)))</f>
        <v/>
      </c>
      <c r="N822" s="18" t="str">
        <f>IF(V822=1,"",IF(J822="","",IF(K822="","",K822-J822)))</f>
        <v/>
      </c>
      <c r="O822" s="31" t="str">
        <f t="shared" si="60"/>
        <v/>
      </c>
      <c r="P822" s="102"/>
      <c r="Q822" s="24" t="str">
        <f>IF(P822="","",IF(T822="X","",P822))</f>
        <v/>
      </c>
      <c r="R822" s="18" t="str">
        <f>IF(P822="","",VLOOKUP(P822,Données!$A$2:$B$16,2,FALSE))</f>
        <v/>
      </c>
      <c r="S822" s="24" t="str">
        <f ca="1">IF(T822="X","",IF(V822=1,"",IF(J822&gt;TODAY(),1,"")))</f>
        <v/>
      </c>
      <c r="T822" s="105"/>
      <c r="U822" s="18" t="str">
        <f ca="1">IF(T822="X","",IF(J822="","",IF(V822=1,"",IF(TODAY()&gt;=J822,1,""))))</f>
        <v/>
      </c>
      <c r="V822" s="31" t="str">
        <f t="shared" si="61"/>
        <v/>
      </c>
      <c r="W822" s="34" t="str">
        <f>IF(P822="","",VLOOKUP(P822,Données!$A$2:$C$16,3,FALSE))</f>
        <v/>
      </c>
      <c r="X822" s="19" t="str">
        <f>IF(N822="","",IF(P822="","",IF(W822="","",W822*N822)))</f>
        <v/>
      </c>
      <c r="Y822" s="108"/>
      <c r="Z822" s="62" t="str">
        <f t="shared" si="62"/>
        <v/>
      </c>
      <c r="AA822" s="26" t="str">
        <f t="shared" si="63"/>
        <v/>
      </c>
      <c r="AB822" s="105"/>
      <c r="AC822" s="111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39"/>
      <c r="BJ822" s="39"/>
      <c r="BK822" s="39"/>
      <c r="BL822" s="39"/>
      <c r="BM822" s="39"/>
      <c r="BN822" s="39"/>
      <c r="BO822" s="39"/>
      <c r="BP822" s="39"/>
    </row>
    <row r="823" spans="1:68" x14ac:dyDescent="0.25">
      <c r="A823" s="28" t="str">
        <f t="shared" si="64"/>
        <v/>
      </c>
      <c r="B823" s="91"/>
      <c r="C823" s="92"/>
      <c r="D823" s="93"/>
      <c r="E823" s="92"/>
      <c r="F823" s="113"/>
      <c r="G823" s="121"/>
      <c r="H823" s="126"/>
      <c r="I823" s="129"/>
      <c r="J823" s="94"/>
      <c r="K823" s="95"/>
      <c r="L823" s="17" t="str">
        <f>IF(T823="X","",IF(J823="","",IF(V823=1,"",J823)))</f>
        <v/>
      </c>
      <c r="M823" s="17" t="str">
        <f>IF(T823="X","",IF(K823="","",IF(V823=1,"",K823)))</f>
        <v/>
      </c>
      <c r="N823" s="18" t="str">
        <f>IF(V823=1,"",IF(J823="","",IF(K823="","",K823-J823)))</f>
        <v/>
      </c>
      <c r="O823" s="31" t="str">
        <f t="shared" si="60"/>
        <v/>
      </c>
      <c r="P823" s="102"/>
      <c r="Q823" s="24" t="str">
        <f>IF(P823="","",IF(T823="X","",P823))</f>
        <v/>
      </c>
      <c r="R823" s="18" t="str">
        <f>IF(P823="","",VLOOKUP(P823,Données!$A$2:$B$16,2,FALSE))</f>
        <v/>
      </c>
      <c r="S823" s="24" t="str">
        <f ca="1">IF(T823="X","",IF(V823=1,"",IF(J823&gt;TODAY(),1,"")))</f>
        <v/>
      </c>
      <c r="T823" s="105"/>
      <c r="U823" s="18" t="str">
        <f ca="1">IF(T823="X","",IF(J823="","",IF(V823=1,"",IF(TODAY()&gt;=J823,1,""))))</f>
        <v/>
      </c>
      <c r="V823" s="31" t="str">
        <f t="shared" si="61"/>
        <v/>
      </c>
      <c r="W823" s="34" t="str">
        <f>IF(P823="","",VLOOKUP(P823,Données!$A$2:$C$16,3,FALSE))</f>
        <v/>
      </c>
      <c r="X823" s="19" t="str">
        <f>IF(N823="","",IF(P823="","",IF(W823="","",W823*N823)))</f>
        <v/>
      </c>
      <c r="Y823" s="108"/>
      <c r="Z823" s="62" t="str">
        <f t="shared" si="62"/>
        <v/>
      </c>
      <c r="AA823" s="26" t="str">
        <f t="shared" si="63"/>
        <v/>
      </c>
      <c r="AB823" s="105"/>
      <c r="AC823" s="111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39"/>
      <c r="BJ823" s="39"/>
      <c r="BK823" s="39"/>
      <c r="BL823" s="39"/>
      <c r="BM823" s="39"/>
      <c r="BN823" s="39"/>
      <c r="BO823" s="39"/>
      <c r="BP823" s="39"/>
    </row>
    <row r="824" spans="1:68" x14ac:dyDescent="0.25">
      <c r="A824" s="28" t="str">
        <f t="shared" si="64"/>
        <v/>
      </c>
      <c r="B824" s="91"/>
      <c r="C824" s="92"/>
      <c r="D824" s="93"/>
      <c r="E824" s="92"/>
      <c r="F824" s="113"/>
      <c r="G824" s="121"/>
      <c r="H824" s="126"/>
      <c r="I824" s="129"/>
      <c r="J824" s="94"/>
      <c r="K824" s="95"/>
      <c r="L824" s="17" t="str">
        <f>IF(T824="X","",IF(J824="","",IF(V824=1,"",J824)))</f>
        <v/>
      </c>
      <c r="M824" s="17" t="str">
        <f>IF(T824="X","",IF(K824="","",IF(V824=1,"",K824)))</f>
        <v/>
      </c>
      <c r="N824" s="18" t="str">
        <f>IF(V824=1,"",IF(J824="","",IF(K824="","",K824-J824)))</f>
        <v/>
      </c>
      <c r="O824" s="31" t="str">
        <f t="shared" si="60"/>
        <v/>
      </c>
      <c r="P824" s="102"/>
      <c r="Q824" s="24" t="str">
        <f>IF(P824="","",IF(T824="X","",P824))</f>
        <v/>
      </c>
      <c r="R824" s="18" t="str">
        <f>IF(P824="","",VLOOKUP(P824,Données!$A$2:$B$16,2,FALSE))</f>
        <v/>
      </c>
      <c r="S824" s="24" t="str">
        <f ca="1">IF(T824="X","",IF(V824=1,"",IF(J824&gt;TODAY(),1,"")))</f>
        <v/>
      </c>
      <c r="T824" s="105"/>
      <c r="U824" s="18" t="str">
        <f ca="1">IF(T824="X","",IF(J824="","",IF(V824=1,"",IF(TODAY()&gt;=J824,1,""))))</f>
        <v/>
      </c>
      <c r="V824" s="31" t="str">
        <f t="shared" si="61"/>
        <v/>
      </c>
      <c r="W824" s="34" t="str">
        <f>IF(P824="","",VLOOKUP(P824,Données!$A$2:$C$16,3,FALSE))</f>
        <v/>
      </c>
      <c r="X824" s="19" t="str">
        <f>IF(N824="","",IF(P824="","",IF(W824="","",W824*N824)))</f>
        <v/>
      </c>
      <c r="Y824" s="108"/>
      <c r="Z824" s="62" t="str">
        <f t="shared" si="62"/>
        <v/>
      </c>
      <c r="AA824" s="26" t="str">
        <f t="shared" si="63"/>
        <v/>
      </c>
      <c r="AB824" s="105"/>
      <c r="AC824" s="111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39"/>
      <c r="BJ824" s="39"/>
      <c r="BK824" s="39"/>
      <c r="BL824" s="39"/>
      <c r="BM824" s="39"/>
      <c r="BN824" s="39"/>
      <c r="BO824" s="39"/>
      <c r="BP824" s="39"/>
    </row>
    <row r="825" spans="1:68" x14ac:dyDescent="0.25">
      <c r="A825" s="28" t="str">
        <f t="shared" si="64"/>
        <v/>
      </c>
      <c r="B825" s="91"/>
      <c r="C825" s="92"/>
      <c r="D825" s="93"/>
      <c r="E825" s="92"/>
      <c r="F825" s="113"/>
      <c r="G825" s="121"/>
      <c r="H825" s="126"/>
      <c r="I825" s="129"/>
      <c r="J825" s="94"/>
      <c r="K825" s="95"/>
      <c r="L825" s="17" t="str">
        <f>IF(T825="X","",IF(J825="","",IF(V825=1,"",J825)))</f>
        <v/>
      </c>
      <c r="M825" s="17" t="str">
        <f>IF(T825="X","",IF(K825="","",IF(V825=1,"",K825)))</f>
        <v/>
      </c>
      <c r="N825" s="18" t="str">
        <f>IF(V825=1,"",IF(J825="","",IF(K825="","",K825-J825)))</f>
        <v/>
      </c>
      <c r="O825" s="31" t="str">
        <f t="shared" si="60"/>
        <v/>
      </c>
      <c r="P825" s="102"/>
      <c r="Q825" s="24" t="str">
        <f>IF(P825="","",IF(T825="X","",P825))</f>
        <v/>
      </c>
      <c r="R825" s="18" t="str">
        <f>IF(P825="","",VLOOKUP(P825,Données!$A$2:$B$16,2,FALSE))</f>
        <v/>
      </c>
      <c r="S825" s="24" t="str">
        <f ca="1">IF(T825="X","",IF(V825=1,"",IF(J825&gt;TODAY(),1,"")))</f>
        <v/>
      </c>
      <c r="T825" s="105"/>
      <c r="U825" s="18" t="str">
        <f ca="1">IF(T825="X","",IF(J825="","",IF(V825=1,"",IF(TODAY()&gt;=J825,1,""))))</f>
        <v/>
      </c>
      <c r="V825" s="31" t="str">
        <f t="shared" si="61"/>
        <v/>
      </c>
      <c r="W825" s="34" t="str">
        <f>IF(P825="","",VLOOKUP(P825,Données!$A$2:$C$16,3,FALSE))</f>
        <v/>
      </c>
      <c r="X825" s="19" t="str">
        <f>IF(N825="","",IF(P825="","",IF(W825="","",W825*N825)))</f>
        <v/>
      </c>
      <c r="Y825" s="108"/>
      <c r="Z825" s="62" t="str">
        <f t="shared" si="62"/>
        <v/>
      </c>
      <c r="AA825" s="26" t="str">
        <f t="shared" si="63"/>
        <v/>
      </c>
      <c r="AB825" s="105"/>
      <c r="AC825" s="111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39"/>
      <c r="BJ825" s="39"/>
      <c r="BK825" s="39"/>
      <c r="BL825" s="39"/>
      <c r="BM825" s="39"/>
      <c r="BN825" s="39"/>
      <c r="BO825" s="39"/>
      <c r="BP825" s="39"/>
    </row>
    <row r="826" spans="1:68" x14ac:dyDescent="0.25">
      <c r="A826" s="28" t="str">
        <f t="shared" si="64"/>
        <v/>
      </c>
      <c r="B826" s="91"/>
      <c r="C826" s="92"/>
      <c r="D826" s="93"/>
      <c r="E826" s="92"/>
      <c r="F826" s="113"/>
      <c r="G826" s="121"/>
      <c r="H826" s="126"/>
      <c r="I826" s="129"/>
      <c r="J826" s="94"/>
      <c r="K826" s="95"/>
      <c r="L826" s="17" t="str">
        <f>IF(T826="X","",IF(J826="","",IF(V826=1,"",J826)))</f>
        <v/>
      </c>
      <c r="M826" s="17" t="str">
        <f>IF(T826="X","",IF(K826="","",IF(V826=1,"",K826)))</f>
        <v/>
      </c>
      <c r="N826" s="18" t="str">
        <f>IF(V826=1,"",IF(J826="","",IF(K826="","",K826-J826)))</f>
        <v/>
      </c>
      <c r="O826" s="31" t="str">
        <f t="shared" si="60"/>
        <v/>
      </c>
      <c r="P826" s="102"/>
      <c r="Q826" s="24" t="str">
        <f>IF(P826="","",IF(T826="X","",P826))</f>
        <v/>
      </c>
      <c r="R826" s="18" t="str">
        <f>IF(P826="","",VLOOKUP(P826,Données!$A$2:$B$16,2,FALSE))</f>
        <v/>
      </c>
      <c r="S826" s="24" t="str">
        <f ca="1">IF(T826="X","",IF(V826=1,"",IF(J826&gt;TODAY(),1,"")))</f>
        <v/>
      </c>
      <c r="T826" s="105"/>
      <c r="U826" s="18" t="str">
        <f ca="1">IF(T826="X","",IF(J826="","",IF(V826=1,"",IF(TODAY()&gt;=J826,1,""))))</f>
        <v/>
      </c>
      <c r="V826" s="31" t="str">
        <f t="shared" si="61"/>
        <v/>
      </c>
      <c r="W826" s="34" t="str">
        <f>IF(P826="","",VLOOKUP(P826,Données!$A$2:$C$16,3,FALSE))</f>
        <v/>
      </c>
      <c r="X826" s="19" t="str">
        <f>IF(N826="","",IF(P826="","",IF(W826="","",W826*N826)))</f>
        <v/>
      </c>
      <c r="Y826" s="108"/>
      <c r="Z826" s="62" t="str">
        <f t="shared" si="62"/>
        <v/>
      </c>
      <c r="AA826" s="26" t="str">
        <f t="shared" si="63"/>
        <v/>
      </c>
      <c r="AB826" s="105"/>
      <c r="AC826" s="111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39"/>
      <c r="BJ826" s="39"/>
      <c r="BK826" s="39"/>
      <c r="BL826" s="39"/>
      <c r="BM826" s="39"/>
      <c r="BN826" s="39"/>
      <c r="BO826" s="39"/>
      <c r="BP826" s="39"/>
    </row>
    <row r="827" spans="1:68" x14ac:dyDescent="0.25">
      <c r="A827" s="28" t="str">
        <f t="shared" si="64"/>
        <v/>
      </c>
      <c r="B827" s="91"/>
      <c r="C827" s="92"/>
      <c r="D827" s="93"/>
      <c r="E827" s="92"/>
      <c r="F827" s="113"/>
      <c r="G827" s="121"/>
      <c r="H827" s="126"/>
      <c r="I827" s="129"/>
      <c r="J827" s="94"/>
      <c r="K827" s="95"/>
      <c r="L827" s="17" t="str">
        <f>IF(T827="X","",IF(J827="","",IF(V827=1,"",J827)))</f>
        <v/>
      </c>
      <c r="M827" s="17" t="str">
        <f>IF(T827="X","",IF(K827="","",IF(V827=1,"",K827)))</f>
        <v/>
      </c>
      <c r="N827" s="18" t="str">
        <f>IF(V827=1,"",IF(J827="","",IF(K827="","",K827-J827)))</f>
        <v/>
      </c>
      <c r="O827" s="31" t="str">
        <f t="shared" si="60"/>
        <v/>
      </c>
      <c r="P827" s="102"/>
      <c r="Q827" s="24" t="str">
        <f>IF(P827="","",IF(T827="X","",P827))</f>
        <v/>
      </c>
      <c r="R827" s="18" t="str">
        <f>IF(P827="","",VLOOKUP(P827,Données!$A$2:$B$16,2,FALSE))</f>
        <v/>
      </c>
      <c r="S827" s="24" t="str">
        <f ca="1">IF(T827="X","",IF(V827=1,"",IF(J827&gt;TODAY(),1,"")))</f>
        <v/>
      </c>
      <c r="T827" s="105"/>
      <c r="U827" s="18" t="str">
        <f ca="1">IF(T827="X","",IF(J827="","",IF(V827=1,"",IF(TODAY()&gt;=J827,1,""))))</f>
        <v/>
      </c>
      <c r="V827" s="31" t="str">
        <f t="shared" si="61"/>
        <v/>
      </c>
      <c r="W827" s="34" t="str">
        <f>IF(P827="","",VLOOKUP(P827,Données!$A$2:$C$16,3,FALSE))</f>
        <v/>
      </c>
      <c r="X827" s="19" t="str">
        <f>IF(N827="","",IF(P827="","",IF(W827="","",W827*N827)))</f>
        <v/>
      </c>
      <c r="Y827" s="108"/>
      <c r="Z827" s="62" t="str">
        <f t="shared" si="62"/>
        <v/>
      </c>
      <c r="AA827" s="26" t="str">
        <f t="shared" si="63"/>
        <v/>
      </c>
      <c r="AB827" s="105"/>
      <c r="AC827" s="111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39"/>
      <c r="BJ827" s="39"/>
      <c r="BK827" s="39"/>
      <c r="BL827" s="39"/>
      <c r="BM827" s="39"/>
      <c r="BN827" s="39"/>
      <c r="BO827" s="39"/>
      <c r="BP827" s="39"/>
    </row>
    <row r="828" spans="1:68" x14ac:dyDescent="0.25">
      <c r="A828" s="28" t="str">
        <f t="shared" si="64"/>
        <v/>
      </c>
      <c r="B828" s="91"/>
      <c r="C828" s="92"/>
      <c r="D828" s="93"/>
      <c r="E828" s="92"/>
      <c r="F828" s="113"/>
      <c r="G828" s="121"/>
      <c r="H828" s="126"/>
      <c r="I828" s="129"/>
      <c r="J828" s="94"/>
      <c r="K828" s="95"/>
      <c r="L828" s="17" t="str">
        <f>IF(T828="X","",IF(J828="","",IF(V828=1,"",J828)))</f>
        <v/>
      </c>
      <c r="M828" s="17" t="str">
        <f>IF(T828="X","",IF(K828="","",IF(V828=1,"",K828)))</f>
        <v/>
      </c>
      <c r="N828" s="18" t="str">
        <f>IF(V828=1,"",IF(J828="","",IF(K828="","",K828-J828)))</f>
        <v/>
      </c>
      <c r="O828" s="31" t="str">
        <f t="shared" si="60"/>
        <v/>
      </c>
      <c r="P828" s="102"/>
      <c r="Q828" s="24" t="str">
        <f>IF(P828="","",IF(T828="X","",P828))</f>
        <v/>
      </c>
      <c r="R828" s="18" t="str">
        <f>IF(P828="","",VLOOKUP(P828,Données!$A$2:$B$16,2,FALSE))</f>
        <v/>
      </c>
      <c r="S828" s="24" t="str">
        <f ca="1">IF(T828="X","",IF(V828=1,"",IF(J828&gt;TODAY(),1,"")))</f>
        <v/>
      </c>
      <c r="T828" s="105"/>
      <c r="U828" s="18" t="str">
        <f ca="1">IF(T828="X","",IF(J828="","",IF(V828=1,"",IF(TODAY()&gt;=J828,1,""))))</f>
        <v/>
      </c>
      <c r="V828" s="31" t="str">
        <f t="shared" si="61"/>
        <v/>
      </c>
      <c r="W828" s="34" t="str">
        <f>IF(P828="","",VLOOKUP(P828,Données!$A$2:$C$16,3,FALSE))</f>
        <v/>
      </c>
      <c r="X828" s="19" t="str">
        <f>IF(N828="","",IF(P828="","",IF(W828="","",W828*N828)))</f>
        <v/>
      </c>
      <c r="Y828" s="108"/>
      <c r="Z828" s="62" t="str">
        <f t="shared" si="62"/>
        <v/>
      </c>
      <c r="AA828" s="26" t="str">
        <f t="shared" si="63"/>
        <v/>
      </c>
      <c r="AB828" s="105"/>
      <c r="AC828" s="111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39"/>
      <c r="BJ828" s="39"/>
      <c r="BK828" s="39"/>
      <c r="BL828" s="39"/>
      <c r="BM828" s="39"/>
      <c r="BN828" s="39"/>
      <c r="BO828" s="39"/>
      <c r="BP828" s="39"/>
    </row>
    <row r="829" spans="1:68" x14ac:dyDescent="0.25">
      <c r="A829" s="28" t="str">
        <f t="shared" si="64"/>
        <v/>
      </c>
      <c r="B829" s="91"/>
      <c r="C829" s="92"/>
      <c r="D829" s="93"/>
      <c r="E829" s="92"/>
      <c r="F829" s="113"/>
      <c r="G829" s="121"/>
      <c r="H829" s="126"/>
      <c r="I829" s="129"/>
      <c r="J829" s="94"/>
      <c r="K829" s="95"/>
      <c r="L829" s="17" t="str">
        <f>IF(T829="X","",IF(J829="","",IF(V829=1,"",J829)))</f>
        <v/>
      </c>
      <c r="M829" s="17" t="str">
        <f>IF(T829="X","",IF(K829="","",IF(V829=1,"",K829)))</f>
        <v/>
      </c>
      <c r="N829" s="18" t="str">
        <f>IF(V829=1,"",IF(J829="","",IF(K829="","",K829-J829)))</f>
        <v/>
      </c>
      <c r="O829" s="31" t="str">
        <f t="shared" si="60"/>
        <v/>
      </c>
      <c r="P829" s="102"/>
      <c r="Q829" s="24" t="str">
        <f>IF(P829="","",IF(T829="X","",P829))</f>
        <v/>
      </c>
      <c r="R829" s="18" t="str">
        <f>IF(P829="","",VLOOKUP(P829,Données!$A$2:$B$16,2,FALSE))</f>
        <v/>
      </c>
      <c r="S829" s="24" t="str">
        <f ca="1">IF(T829="X","",IF(V829=1,"",IF(J829&gt;TODAY(),1,"")))</f>
        <v/>
      </c>
      <c r="T829" s="105"/>
      <c r="U829" s="18" t="str">
        <f ca="1">IF(T829="X","",IF(J829="","",IF(V829=1,"",IF(TODAY()&gt;=J829,1,""))))</f>
        <v/>
      </c>
      <c r="V829" s="31" t="str">
        <f t="shared" si="61"/>
        <v/>
      </c>
      <c r="W829" s="34" t="str">
        <f>IF(P829="","",VLOOKUP(P829,Données!$A$2:$C$16,3,FALSE))</f>
        <v/>
      </c>
      <c r="X829" s="19" t="str">
        <f>IF(N829="","",IF(P829="","",IF(W829="","",W829*N829)))</f>
        <v/>
      </c>
      <c r="Y829" s="108"/>
      <c r="Z829" s="62" t="str">
        <f t="shared" si="62"/>
        <v/>
      </c>
      <c r="AA829" s="26" t="str">
        <f t="shared" si="63"/>
        <v/>
      </c>
      <c r="AB829" s="105"/>
      <c r="AC829" s="111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39"/>
      <c r="BJ829" s="39"/>
      <c r="BK829" s="39"/>
      <c r="BL829" s="39"/>
      <c r="BM829" s="39"/>
      <c r="BN829" s="39"/>
      <c r="BO829" s="39"/>
      <c r="BP829" s="39"/>
    </row>
    <row r="830" spans="1:68" x14ac:dyDescent="0.25">
      <c r="A830" s="28" t="str">
        <f t="shared" si="64"/>
        <v/>
      </c>
      <c r="B830" s="91"/>
      <c r="C830" s="92"/>
      <c r="D830" s="93"/>
      <c r="E830" s="92"/>
      <c r="F830" s="113"/>
      <c r="G830" s="121"/>
      <c r="H830" s="126"/>
      <c r="I830" s="129"/>
      <c r="J830" s="94"/>
      <c r="K830" s="95"/>
      <c r="L830" s="17" t="str">
        <f>IF(T830="X","",IF(J830="","",IF(V830=1,"",J830)))</f>
        <v/>
      </c>
      <c r="M830" s="17" t="str">
        <f>IF(T830="X","",IF(K830="","",IF(V830=1,"",K830)))</f>
        <v/>
      </c>
      <c r="N830" s="18" t="str">
        <f>IF(V830=1,"",IF(J830="","",IF(K830="","",K830-J830)))</f>
        <v/>
      </c>
      <c r="O830" s="31" t="str">
        <f t="shared" si="60"/>
        <v/>
      </c>
      <c r="P830" s="102"/>
      <c r="Q830" s="24" t="str">
        <f>IF(P830="","",IF(T830="X","",P830))</f>
        <v/>
      </c>
      <c r="R830" s="18" t="str">
        <f>IF(P830="","",VLOOKUP(P830,Données!$A$2:$B$16,2,FALSE))</f>
        <v/>
      </c>
      <c r="S830" s="24" t="str">
        <f ca="1">IF(T830="X","",IF(V830=1,"",IF(J830&gt;TODAY(),1,"")))</f>
        <v/>
      </c>
      <c r="T830" s="105"/>
      <c r="U830" s="18" t="str">
        <f ca="1">IF(T830="X","",IF(J830="","",IF(V830=1,"",IF(TODAY()&gt;=J830,1,""))))</f>
        <v/>
      </c>
      <c r="V830" s="31" t="str">
        <f t="shared" si="61"/>
        <v/>
      </c>
      <c r="W830" s="34" t="str">
        <f>IF(P830="","",VLOOKUP(P830,Données!$A$2:$C$16,3,FALSE))</f>
        <v/>
      </c>
      <c r="X830" s="19" t="str">
        <f>IF(N830="","",IF(P830="","",IF(W830="","",W830*N830)))</f>
        <v/>
      </c>
      <c r="Y830" s="108"/>
      <c r="Z830" s="62" t="str">
        <f t="shared" si="62"/>
        <v/>
      </c>
      <c r="AA830" s="26" t="str">
        <f t="shared" si="63"/>
        <v/>
      </c>
      <c r="AB830" s="105"/>
      <c r="AC830" s="111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39"/>
      <c r="BJ830" s="39"/>
      <c r="BK830" s="39"/>
      <c r="BL830" s="39"/>
      <c r="BM830" s="39"/>
      <c r="BN830" s="39"/>
      <c r="BO830" s="39"/>
      <c r="BP830" s="39"/>
    </row>
    <row r="831" spans="1:68" x14ac:dyDescent="0.25">
      <c r="A831" s="28" t="str">
        <f t="shared" si="64"/>
        <v/>
      </c>
      <c r="B831" s="91"/>
      <c r="C831" s="92"/>
      <c r="D831" s="93"/>
      <c r="E831" s="92"/>
      <c r="F831" s="113"/>
      <c r="G831" s="121"/>
      <c r="H831" s="126"/>
      <c r="I831" s="129"/>
      <c r="J831" s="94"/>
      <c r="K831" s="95"/>
      <c r="L831" s="17" t="str">
        <f>IF(T831="X","",IF(J831="","",IF(V831=1,"",J831)))</f>
        <v/>
      </c>
      <c r="M831" s="17" t="str">
        <f>IF(T831="X","",IF(K831="","",IF(V831=1,"",K831)))</f>
        <v/>
      </c>
      <c r="N831" s="18" t="str">
        <f>IF(V831=1,"",IF(J831="","",IF(K831="","",K831-J831)))</f>
        <v/>
      </c>
      <c r="O831" s="31" t="str">
        <f t="shared" si="60"/>
        <v/>
      </c>
      <c r="P831" s="102"/>
      <c r="Q831" s="24" t="str">
        <f>IF(P831="","",IF(T831="X","",P831))</f>
        <v/>
      </c>
      <c r="R831" s="18" t="str">
        <f>IF(P831="","",VLOOKUP(P831,Données!$A$2:$B$16,2,FALSE))</f>
        <v/>
      </c>
      <c r="S831" s="24" t="str">
        <f ca="1">IF(T831="X","",IF(V831=1,"",IF(J831&gt;TODAY(),1,"")))</f>
        <v/>
      </c>
      <c r="T831" s="105"/>
      <c r="U831" s="18" t="str">
        <f ca="1">IF(T831="X","",IF(J831="","",IF(V831=1,"",IF(TODAY()&gt;=J831,1,""))))</f>
        <v/>
      </c>
      <c r="V831" s="31" t="str">
        <f t="shared" si="61"/>
        <v/>
      </c>
      <c r="W831" s="34" t="str">
        <f>IF(P831="","",VLOOKUP(P831,Données!$A$2:$C$16,3,FALSE))</f>
        <v/>
      </c>
      <c r="X831" s="19" t="str">
        <f>IF(N831="","",IF(P831="","",IF(W831="","",W831*N831)))</f>
        <v/>
      </c>
      <c r="Y831" s="108"/>
      <c r="Z831" s="62" t="str">
        <f t="shared" si="62"/>
        <v/>
      </c>
      <c r="AA831" s="26" t="str">
        <f t="shared" si="63"/>
        <v/>
      </c>
      <c r="AB831" s="105"/>
      <c r="AC831" s="111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39"/>
      <c r="BJ831" s="39"/>
      <c r="BK831" s="39"/>
      <c r="BL831" s="39"/>
      <c r="BM831" s="39"/>
      <c r="BN831" s="39"/>
      <c r="BO831" s="39"/>
      <c r="BP831" s="39"/>
    </row>
    <row r="832" spans="1:68" x14ac:dyDescent="0.25">
      <c r="A832" s="28" t="str">
        <f t="shared" si="64"/>
        <v/>
      </c>
      <c r="B832" s="91"/>
      <c r="C832" s="92"/>
      <c r="D832" s="93"/>
      <c r="E832" s="92"/>
      <c r="F832" s="113"/>
      <c r="G832" s="121"/>
      <c r="H832" s="126"/>
      <c r="I832" s="129"/>
      <c r="J832" s="94"/>
      <c r="K832" s="95"/>
      <c r="L832" s="17" t="str">
        <f>IF(T832="X","",IF(J832="","",IF(V832=1,"",J832)))</f>
        <v/>
      </c>
      <c r="M832" s="17" t="str">
        <f>IF(T832="X","",IF(K832="","",IF(V832=1,"",K832)))</f>
        <v/>
      </c>
      <c r="N832" s="18" t="str">
        <f>IF(V832=1,"",IF(J832="","",IF(K832="","",K832-J832)))</f>
        <v/>
      </c>
      <c r="O832" s="31" t="str">
        <f t="shared" si="60"/>
        <v/>
      </c>
      <c r="P832" s="102"/>
      <c r="Q832" s="24" t="str">
        <f>IF(P832="","",IF(T832="X","",P832))</f>
        <v/>
      </c>
      <c r="R832" s="18" t="str">
        <f>IF(P832="","",VLOOKUP(P832,Données!$A$2:$B$16,2,FALSE))</f>
        <v/>
      </c>
      <c r="S832" s="24" t="str">
        <f ca="1">IF(T832="X","",IF(V832=1,"",IF(J832&gt;TODAY(),1,"")))</f>
        <v/>
      </c>
      <c r="T832" s="105"/>
      <c r="U832" s="18" t="str">
        <f ca="1">IF(T832="X","",IF(J832="","",IF(V832=1,"",IF(TODAY()&gt;=J832,1,""))))</f>
        <v/>
      </c>
      <c r="V832" s="31" t="str">
        <f t="shared" si="61"/>
        <v/>
      </c>
      <c r="W832" s="34" t="str">
        <f>IF(P832="","",VLOOKUP(P832,Données!$A$2:$C$16,3,FALSE))</f>
        <v/>
      </c>
      <c r="X832" s="19" t="str">
        <f>IF(N832="","",IF(P832="","",IF(W832="","",W832*N832)))</f>
        <v/>
      </c>
      <c r="Y832" s="108"/>
      <c r="Z832" s="62" t="str">
        <f t="shared" si="62"/>
        <v/>
      </c>
      <c r="AA832" s="26" t="str">
        <f t="shared" si="63"/>
        <v/>
      </c>
      <c r="AB832" s="105"/>
      <c r="AC832" s="111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39"/>
      <c r="BJ832" s="39"/>
      <c r="BK832" s="39"/>
      <c r="BL832" s="39"/>
      <c r="BM832" s="39"/>
      <c r="BN832" s="39"/>
      <c r="BO832" s="39"/>
      <c r="BP832" s="39"/>
    </row>
    <row r="833" spans="1:68" x14ac:dyDescent="0.25">
      <c r="A833" s="28" t="str">
        <f t="shared" si="64"/>
        <v/>
      </c>
      <c r="B833" s="91"/>
      <c r="C833" s="92"/>
      <c r="D833" s="93"/>
      <c r="E833" s="92"/>
      <c r="F833" s="113"/>
      <c r="G833" s="121"/>
      <c r="H833" s="126"/>
      <c r="I833" s="129"/>
      <c r="J833" s="94"/>
      <c r="K833" s="95"/>
      <c r="L833" s="17" t="str">
        <f>IF(T833="X","",IF(J833="","",IF(V833=1,"",J833)))</f>
        <v/>
      </c>
      <c r="M833" s="17" t="str">
        <f>IF(T833="X","",IF(K833="","",IF(V833=1,"",K833)))</f>
        <v/>
      </c>
      <c r="N833" s="18" t="str">
        <f>IF(V833=1,"",IF(J833="","",IF(K833="","",K833-J833)))</f>
        <v/>
      </c>
      <c r="O833" s="31" t="str">
        <f t="shared" si="60"/>
        <v/>
      </c>
      <c r="P833" s="102"/>
      <c r="Q833" s="24" t="str">
        <f>IF(P833="","",IF(T833="X","",P833))</f>
        <v/>
      </c>
      <c r="R833" s="18" t="str">
        <f>IF(P833="","",VLOOKUP(P833,Données!$A$2:$B$16,2,FALSE))</f>
        <v/>
      </c>
      <c r="S833" s="24" t="str">
        <f ca="1">IF(T833="X","",IF(V833=1,"",IF(J833&gt;TODAY(),1,"")))</f>
        <v/>
      </c>
      <c r="T833" s="105"/>
      <c r="U833" s="18" t="str">
        <f ca="1">IF(T833="X","",IF(J833="","",IF(V833=1,"",IF(TODAY()&gt;=J833,1,""))))</f>
        <v/>
      </c>
      <c r="V833" s="31" t="str">
        <f t="shared" si="61"/>
        <v/>
      </c>
      <c r="W833" s="34" t="str">
        <f>IF(P833="","",VLOOKUP(P833,Données!$A$2:$C$16,3,FALSE))</f>
        <v/>
      </c>
      <c r="X833" s="19" t="str">
        <f>IF(N833="","",IF(P833="","",IF(W833="","",W833*N833)))</f>
        <v/>
      </c>
      <c r="Y833" s="108"/>
      <c r="Z833" s="62" t="str">
        <f t="shared" si="62"/>
        <v/>
      </c>
      <c r="AA833" s="26" t="str">
        <f t="shared" si="63"/>
        <v/>
      </c>
      <c r="AB833" s="105"/>
      <c r="AC833" s="111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39"/>
      <c r="BJ833" s="39"/>
      <c r="BK833" s="39"/>
      <c r="BL833" s="39"/>
      <c r="BM833" s="39"/>
      <c r="BN833" s="39"/>
      <c r="BO833" s="39"/>
      <c r="BP833" s="39"/>
    </row>
    <row r="834" spans="1:68" x14ac:dyDescent="0.25">
      <c r="A834" s="28" t="str">
        <f t="shared" si="64"/>
        <v/>
      </c>
      <c r="B834" s="91"/>
      <c r="C834" s="92"/>
      <c r="D834" s="93"/>
      <c r="E834" s="92"/>
      <c r="F834" s="113"/>
      <c r="G834" s="121"/>
      <c r="H834" s="126"/>
      <c r="I834" s="129"/>
      <c r="J834" s="94"/>
      <c r="K834" s="95"/>
      <c r="L834" s="17" t="str">
        <f>IF(T834="X","",IF(J834="","",IF(V834=1,"",J834)))</f>
        <v/>
      </c>
      <c r="M834" s="17" t="str">
        <f>IF(T834="X","",IF(K834="","",IF(V834=1,"",K834)))</f>
        <v/>
      </c>
      <c r="N834" s="18" t="str">
        <f>IF(V834=1,"",IF(J834="","",IF(K834="","",K834-J834)))</f>
        <v/>
      </c>
      <c r="O834" s="31" t="str">
        <f t="shared" si="60"/>
        <v/>
      </c>
      <c r="P834" s="102"/>
      <c r="Q834" s="24" t="str">
        <f>IF(P834="","",IF(T834="X","",P834))</f>
        <v/>
      </c>
      <c r="R834" s="18" t="str">
        <f>IF(P834="","",VLOOKUP(P834,Données!$A$2:$B$16,2,FALSE))</f>
        <v/>
      </c>
      <c r="S834" s="24" t="str">
        <f ca="1">IF(T834="X","",IF(V834=1,"",IF(J834&gt;TODAY(),1,"")))</f>
        <v/>
      </c>
      <c r="T834" s="105"/>
      <c r="U834" s="18" t="str">
        <f ca="1">IF(T834="X","",IF(J834="","",IF(V834=1,"",IF(TODAY()&gt;=J834,1,""))))</f>
        <v/>
      </c>
      <c r="V834" s="31" t="str">
        <f t="shared" si="61"/>
        <v/>
      </c>
      <c r="W834" s="34" t="str">
        <f>IF(P834="","",VLOOKUP(P834,Données!$A$2:$C$16,3,FALSE))</f>
        <v/>
      </c>
      <c r="X834" s="19" t="str">
        <f>IF(N834="","",IF(P834="","",IF(W834="","",W834*N834)))</f>
        <v/>
      </c>
      <c r="Y834" s="108"/>
      <c r="Z834" s="62" t="str">
        <f t="shared" si="62"/>
        <v/>
      </c>
      <c r="AA834" s="26" t="str">
        <f t="shared" si="63"/>
        <v/>
      </c>
      <c r="AB834" s="105"/>
      <c r="AC834" s="111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39"/>
      <c r="BJ834" s="39"/>
      <c r="BK834" s="39"/>
      <c r="BL834" s="39"/>
      <c r="BM834" s="39"/>
      <c r="BN834" s="39"/>
      <c r="BO834" s="39"/>
      <c r="BP834" s="39"/>
    </row>
    <row r="835" spans="1:68" x14ac:dyDescent="0.25">
      <c r="A835" s="28" t="str">
        <f t="shared" si="64"/>
        <v/>
      </c>
      <c r="B835" s="91"/>
      <c r="C835" s="92"/>
      <c r="D835" s="93"/>
      <c r="E835" s="92"/>
      <c r="F835" s="113"/>
      <c r="G835" s="121"/>
      <c r="H835" s="126"/>
      <c r="I835" s="129"/>
      <c r="J835" s="94"/>
      <c r="K835" s="95"/>
      <c r="L835" s="17" t="str">
        <f>IF(T835="X","",IF(J835="","",IF(V835=1,"",J835)))</f>
        <v/>
      </c>
      <c r="M835" s="17" t="str">
        <f>IF(T835="X","",IF(K835="","",IF(V835=1,"",K835)))</f>
        <v/>
      </c>
      <c r="N835" s="18" t="str">
        <f>IF(V835=1,"",IF(J835="","",IF(K835="","",K835-J835)))</f>
        <v/>
      </c>
      <c r="O835" s="31" t="str">
        <f t="shared" si="60"/>
        <v/>
      </c>
      <c r="P835" s="102"/>
      <c r="Q835" s="24" t="str">
        <f>IF(P835="","",IF(T835="X","",P835))</f>
        <v/>
      </c>
      <c r="R835" s="18" t="str">
        <f>IF(P835="","",VLOOKUP(P835,Données!$A$2:$B$16,2,FALSE))</f>
        <v/>
      </c>
      <c r="S835" s="24" t="str">
        <f ca="1">IF(T835="X","",IF(V835=1,"",IF(J835&gt;TODAY(),1,"")))</f>
        <v/>
      </c>
      <c r="T835" s="105"/>
      <c r="U835" s="18" t="str">
        <f ca="1">IF(T835="X","",IF(J835="","",IF(V835=1,"",IF(TODAY()&gt;=J835,1,""))))</f>
        <v/>
      </c>
      <c r="V835" s="31" t="str">
        <f t="shared" si="61"/>
        <v/>
      </c>
      <c r="W835" s="34" t="str">
        <f>IF(P835="","",VLOOKUP(P835,Données!$A$2:$C$16,3,FALSE))</f>
        <v/>
      </c>
      <c r="X835" s="19" t="str">
        <f>IF(N835="","",IF(P835="","",IF(W835="","",W835*N835)))</f>
        <v/>
      </c>
      <c r="Y835" s="108"/>
      <c r="Z835" s="62" t="str">
        <f t="shared" si="62"/>
        <v/>
      </c>
      <c r="AA835" s="26" t="str">
        <f t="shared" si="63"/>
        <v/>
      </c>
      <c r="AB835" s="105"/>
      <c r="AC835" s="111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39"/>
      <c r="BJ835" s="39"/>
      <c r="BK835" s="39"/>
      <c r="BL835" s="39"/>
      <c r="BM835" s="39"/>
      <c r="BN835" s="39"/>
      <c r="BO835" s="39"/>
      <c r="BP835" s="39"/>
    </row>
    <row r="836" spans="1:68" x14ac:dyDescent="0.25">
      <c r="A836" s="28" t="str">
        <f t="shared" si="64"/>
        <v/>
      </c>
      <c r="B836" s="91"/>
      <c r="C836" s="92"/>
      <c r="D836" s="93"/>
      <c r="E836" s="92"/>
      <c r="F836" s="113"/>
      <c r="G836" s="121"/>
      <c r="H836" s="126"/>
      <c r="I836" s="129"/>
      <c r="J836" s="94"/>
      <c r="K836" s="95"/>
      <c r="L836" s="17" t="str">
        <f>IF(T836="X","",IF(J836="","",IF(V836=1,"",J836)))</f>
        <v/>
      </c>
      <c r="M836" s="17" t="str">
        <f>IF(T836="X","",IF(K836="","",IF(V836=1,"",K836)))</f>
        <v/>
      </c>
      <c r="N836" s="18" t="str">
        <f>IF(V836=1,"",IF(J836="","",IF(K836="","",K836-J836)))</f>
        <v/>
      </c>
      <c r="O836" s="31" t="str">
        <f t="shared" ref="O836:O899" si="65">IF(J836="","",IF(K836="","",K836-J836))</f>
        <v/>
      </c>
      <c r="P836" s="102"/>
      <c r="Q836" s="24" t="str">
        <f>IF(P836="","",IF(T836="X","",P836))</f>
        <v/>
      </c>
      <c r="R836" s="18" t="str">
        <f>IF(P836="","",VLOOKUP(P836,Données!$A$2:$B$16,2,FALSE))</f>
        <v/>
      </c>
      <c r="S836" s="24" t="str">
        <f ca="1">IF(T836="X","",IF(V836=1,"",IF(J836&gt;TODAY(),1,"")))</f>
        <v/>
      </c>
      <c r="T836" s="105"/>
      <c r="U836" s="18" t="str">
        <f ca="1">IF(T836="X","",IF(J836="","",IF(V836=1,"",IF(TODAY()&gt;=J836,1,""))))</f>
        <v/>
      </c>
      <c r="V836" s="31" t="str">
        <f t="shared" ref="V836:V899" si="66">IF(T836="X","",IF(AC836="","",IF(AC836&gt;0,1)))</f>
        <v/>
      </c>
      <c r="W836" s="34" t="str">
        <f>IF(P836="","",VLOOKUP(P836,Données!$A$2:$C$16,3,FALSE))</f>
        <v/>
      </c>
      <c r="X836" s="19" t="str">
        <f>IF(N836="","",IF(P836="","",IF(W836="","",W836*N836)))</f>
        <v/>
      </c>
      <c r="Y836" s="108"/>
      <c r="Z836" s="62" t="str">
        <f t="shared" ref="Z836:Z899" si="67">IF(X836="","",X836-Y836)</f>
        <v/>
      </c>
      <c r="AA836" s="26" t="str">
        <f t="shared" ref="AA836:AA899" si="68">IF(AB836="","","P")</f>
        <v/>
      </c>
      <c r="AB836" s="105"/>
      <c r="AC836" s="111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39"/>
      <c r="BJ836" s="39"/>
      <c r="BK836" s="39"/>
      <c r="BL836" s="39"/>
      <c r="BM836" s="39"/>
      <c r="BN836" s="39"/>
      <c r="BO836" s="39"/>
      <c r="BP836" s="39"/>
    </row>
    <row r="837" spans="1:68" x14ac:dyDescent="0.25">
      <c r="A837" s="28" t="str">
        <f t="shared" ref="A837:A900" si="69">IF(B837="","",A836+1)</f>
        <v/>
      </c>
      <c r="B837" s="91"/>
      <c r="C837" s="92"/>
      <c r="D837" s="93"/>
      <c r="E837" s="92"/>
      <c r="F837" s="113"/>
      <c r="G837" s="121"/>
      <c r="H837" s="126"/>
      <c r="I837" s="129"/>
      <c r="J837" s="94"/>
      <c r="K837" s="95"/>
      <c r="L837" s="17" t="str">
        <f>IF(T837="X","",IF(J837="","",IF(V837=1,"",J837)))</f>
        <v/>
      </c>
      <c r="M837" s="17" t="str">
        <f>IF(T837="X","",IF(K837="","",IF(V837=1,"",K837)))</f>
        <v/>
      </c>
      <c r="N837" s="18" t="str">
        <f>IF(V837=1,"",IF(J837="","",IF(K837="","",K837-J837)))</f>
        <v/>
      </c>
      <c r="O837" s="31" t="str">
        <f t="shared" si="65"/>
        <v/>
      </c>
      <c r="P837" s="102"/>
      <c r="Q837" s="24" t="str">
        <f>IF(P837="","",IF(T837="X","",P837))</f>
        <v/>
      </c>
      <c r="R837" s="18" t="str">
        <f>IF(P837="","",VLOOKUP(P837,Données!$A$2:$B$16,2,FALSE))</f>
        <v/>
      </c>
      <c r="S837" s="24" t="str">
        <f ca="1">IF(T837="X","",IF(V837=1,"",IF(J837&gt;TODAY(),1,"")))</f>
        <v/>
      </c>
      <c r="T837" s="105"/>
      <c r="U837" s="18" t="str">
        <f ca="1">IF(T837="X","",IF(J837="","",IF(V837=1,"",IF(TODAY()&gt;=J837,1,""))))</f>
        <v/>
      </c>
      <c r="V837" s="31" t="str">
        <f t="shared" si="66"/>
        <v/>
      </c>
      <c r="W837" s="34" t="str">
        <f>IF(P837="","",VLOOKUP(P837,Données!$A$2:$C$16,3,FALSE))</f>
        <v/>
      </c>
      <c r="X837" s="19" t="str">
        <f>IF(N837="","",IF(P837="","",IF(W837="","",W837*N837)))</f>
        <v/>
      </c>
      <c r="Y837" s="108"/>
      <c r="Z837" s="62" t="str">
        <f t="shared" si="67"/>
        <v/>
      </c>
      <c r="AA837" s="26" t="str">
        <f t="shared" si="68"/>
        <v/>
      </c>
      <c r="AB837" s="105"/>
      <c r="AC837" s="111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39"/>
      <c r="BJ837" s="39"/>
      <c r="BK837" s="39"/>
      <c r="BL837" s="39"/>
      <c r="BM837" s="39"/>
      <c r="BN837" s="39"/>
      <c r="BO837" s="39"/>
      <c r="BP837" s="39"/>
    </row>
    <row r="838" spans="1:68" x14ac:dyDescent="0.25">
      <c r="A838" s="28" t="str">
        <f t="shared" si="69"/>
        <v/>
      </c>
      <c r="B838" s="91"/>
      <c r="C838" s="92"/>
      <c r="D838" s="93"/>
      <c r="E838" s="92"/>
      <c r="F838" s="113"/>
      <c r="G838" s="121"/>
      <c r="H838" s="126"/>
      <c r="I838" s="129"/>
      <c r="J838" s="94"/>
      <c r="K838" s="95"/>
      <c r="L838" s="17" t="str">
        <f>IF(T838="X","",IF(J838="","",IF(V838=1,"",J838)))</f>
        <v/>
      </c>
      <c r="M838" s="17" t="str">
        <f>IF(T838="X","",IF(K838="","",IF(V838=1,"",K838)))</f>
        <v/>
      </c>
      <c r="N838" s="18" t="str">
        <f>IF(V838=1,"",IF(J838="","",IF(K838="","",K838-J838)))</f>
        <v/>
      </c>
      <c r="O838" s="31" t="str">
        <f t="shared" si="65"/>
        <v/>
      </c>
      <c r="P838" s="102"/>
      <c r="Q838" s="24" t="str">
        <f>IF(P838="","",IF(T838="X","",P838))</f>
        <v/>
      </c>
      <c r="R838" s="18" t="str">
        <f>IF(P838="","",VLOOKUP(P838,Données!$A$2:$B$16,2,FALSE))</f>
        <v/>
      </c>
      <c r="S838" s="24" t="str">
        <f ca="1">IF(T838="X","",IF(V838=1,"",IF(J838&gt;TODAY(),1,"")))</f>
        <v/>
      </c>
      <c r="T838" s="105"/>
      <c r="U838" s="18" t="str">
        <f ca="1">IF(T838="X","",IF(J838="","",IF(V838=1,"",IF(TODAY()&gt;=J838,1,""))))</f>
        <v/>
      </c>
      <c r="V838" s="31" t="str">
        <f t="shared" si="66"/>
        <v/>
      </c>
      <c r="W838" s="34" t="str">
        <f>IF(P838="","",VLOOKUP(P838,Données!$A$2:$C$16,3,FALSE))</f>
        <v/>
      </c>
      <c r="X838" s="19" t="str">
        <f>IF(N838="","",IF(P838="","",IF(W838="","",W838*N838)))</f>
        <v/>
      </c>
      <c r="Y838" s="108"/>
      <c r="Z838" s="62" t="str">
        <f t="shared" si="67"/>
        <v/>
      </c>
      <c r="AA838" s="26" t="str">
        <f t="shared" si="68"/>
        <v/>
      </c>
      <c r="AB838" s="105"/>
      <c r="AC838" s="111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39"/>
      <c r="BJ838" s="39"/>
      <c r="BK838" s="39"/>
      <c r="BL838" s="39"/>
      <c r="BM838" s="39"/>
      <c r="BN838" s="39"/>
      <c r="BO838" s="39"/>
      <c r="BP838" s="39"/>
    </row>
    <row r="839" spans="1:68" x14ac:dyDescent="0.25">
      <c r="A839" s="28" t="str">
        <f t="shared" si="69"/>
        <v/>
      </c>
      <c r="B839" s="91"/>
      <c r="C839" s="92"/>
      <c r="D839" s="93"/>
      <c r="E839" s="92"/>
      <c r="F839" s="113"/>
      <c r="G839" s="121"/>
      <c r="H839" s="126"/>
      <c r="I839" s="129"/>
      <c r="J839" s="94"/>
      <c r="K839" s="95"/>
      <c r="L839" s="17" t="str">
        <f>IF(T839="X","",IF(J839="","",IF(V839=1,"",J839)))</f>
        <v/>
      </c>
      <c r="M839" s="17" t="str">
        <f>IF(T839="X","",IF(K839="","",IF(V839=1,"",K839)))</f>
        <v/>
      </c>
      <c r="N839" s="18" t="str">
        <f>IF(V839=1,"",IF(J839="","",IF(K839="","",K839-J839)))</f>
        <v/>
      </c>
      <c r="O839" s="31" t="str">
        <f t="shared" si="65"/>
        <v/>
      </c>
      <c r="P839" s="102"/>
      <c r="Q839" s="24" t="str">
        <f>IF(P839="","",IF(T839="X","",P839))</f>
        <v/>
      </c>
      <c r="R839" s="18" t="str">
        <f>IF(P839="","",VLOOKUP(P839,Données!$A$2:$B$16,2,FALSE))</f>
        <v/>
      </c>
      <c r="S839" s="24" t="str">
        <f ca="1">IF(T839="X","",IF(V839=1,"",IF(J839&gt;TODAY(),1,"")))</f>
        <v/>
      </c>
      <c r="T839" s="105"/>
      <c r="U839" s="18" t="str">
        <f ca="1">IF(T839="X","",IF(J839="","",IF(V839=1,"",IF(TODAY()&gt;=J839,1,""))))</f>
        <v/>
      </c>
      <c r="V839" s="31" t="str">
        <f t="shared" si="66"/>
        <v/>
      </c>
      <c r="W839" s="34" t="str">
        <f>IF(P839="","",VLOOKUP(P839,Données!$A$2:$C$16,3,FALSE))</f>
        <v/>
      </c>
      <c r="X839" s="19" t="str">
        <f>IF(N839="","",IF(P839="","",IF(W839="","",W839*N839)))</f>
        <v/>
      </c>
      <c r="Y839" s="108"/>
      <c r="Z839" s="62" t="str">
        <f t="shared" si="67"/>
        <v/>
      </c>
      <c r="AA839" s="26" t="str">
        <f t="shared" si="68"/>
        <v/>
      </c>
      <c r="AB839" s="105"/>
      <c r="AC839" s="111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39"/>
      <c r="BJ839" s="39"/>
      <c r="BK839" s="39"/>
      <c r="BL839" s="39"/>
      <c r="BM839" s="39"/>
      <c r="BN839" s="39"/>
      <c r="BO839" s="39"/>
      <c r="BP839" s="39"/>
    </row>
    <row r="840" spans="1:68" x14ac:dyDescent="0.25">
      <c r="A840" s="28" t="str">
        <f t="shared" si="69"/>
        <v/>
      </c>
      <c r="B840" s="91"/>
      <c r="C840" s="92"/>
      <c r="D840" s="93"/>
      <c r="E840" s="92"/>
      <c r="F840" s="113"/>
      <c r="G840" s="121"/>
      <c r="H840" s="126"/>
      <c r="I840" s="129"/>
      <c r="J840" s="94"/>
      <c r="K840" s="95"/>
      <c r="L840" s="17" t="str">
        <f>IF(T840="X","",IF(J840="","",IF(V840=1,"",J840)))</f>
        <v/>
      </c>
      <c r="M840" s="17" t="str">
        <f>IF(T840="X","",IF(K840="","",IF(V840=1,"",K840)))</f>
        <v/>
      </c>
      <c r="N840" s="18" t="str">
        <f>IF(V840=1,"",IF(J840="","",IF(K840="","",K840-J840)))</f>
        <v/>
      </c>
      <c r="O840" s="31" t="str">
        <f t="shared" si="65"/>
        <v/>
      </c>
      <c r="P840" s="102"/>
      <c r="Q840" s="24" t="str">
        <f>IF(P840="","",IF(T840="X","",P840))</f>
        <v/>
      </c>
      <c r="R840" s="18" t="str">
        <f>IF(P840="","",VLOOKUP(P840,Données!$A$2:$B$16,2,FALSE))</f>
        <v/>
      </c>
      <c r="S840" s="24" t="str">
        <f ca="1">IF(T840="X","",IF(V840=1,"",IF(J840&gt;TODAY(),1,"")))</f>
        <v/>
      </c>
      <c r="T840" s="105"/>
      <c r="U840" s="18" t="str">
        <f ca="1">IF(T840="X","",IF(J840="","",IF(V840=1,"",IF(TODAY()&gt;=J840,1,""))))</f>
        <v/>
      </c>
      <c r="V840" s="31" t="str">
        <f t="shared" si="66"/>
        <v/>
      </c>
      <c r="W840" s="34" t="str">
        <f>IF(P840="","",VLOOKUP(P840,Données!$A$2:$C$16,3,FALSE))</f>
        <v/>
      </c>
      <c r="X840" s="19" t="str">
        <f>IF(N840="","",IF(P840="","",IF(W840="","",W840*N840)))</f>
        <v/>
      </c>
      <c r="Y840" s="108"/>
      <c r="Z840" s="62" t="str">
        <f t="shared" si="67"/>
        <v/>
      </c>
      <c r="AA840" s="26" t="str">
        <f t="shared" si="68"/>
        <v/>
      </c>
      <c r="AB840" s="105"/>
      <c r="AC840" s="111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39"/>
      <c r="BJ840" s="39"/>
      <c r="BK840" s="39"/>
      <c r="BL840" s="39"/>
      <c r="BM840" s="39"/>
      <c r="BN840" s="39"/>
      <c r="BO840" s="39"/>
      <c r="BP840" s="39"/>
    </row>
    <row r="841" spans="1:68" x14ac:dyDescent="0.25">
      <c r="A841" s="28" t="str">
        <f t="shared" si="69"/>
        <v/>
      </c>
      <c r="B841" s="91"/>
      <c r="C841" s="92"/>
      <c r="D841" s="93"/>
      <c r="E841" s="92"/>
      <c r="F841" s="113"/>
      <c r="G841" s="121"/>
      <c r="H841" s="126"/>
      <c r="I841" s="129"/>
      <c r="J841" s="94"/>
      <c r="K841" s="95"/>
      <c r="L841" s="17" t="str">
        <f>IF(T841="X","",IF(J841="","",IF(V841=1,"",J841)))</f>
        <v/>
      </c>
      <c r="M841" s="17" t="str">
        <f>IF(T841="X","",IF(K841="","",IF(V841=1,"",K841)))</f>
        <v/>
      </c>
      <c r="N841" s="18" t="str">
        <f>IF(V841=1,"",IF(J841="","",IF(K841="","",K841-J841)))</f>
        <v/>
      </c>
      <c r="O841" s="31" t="str">
        <f t="shared" si="65"/>
        <v/>
      </c>
      <c r="P841" s="102"/>
      <c r="Q841" s="24" t="str">
        <f>IF(P841="","",IF(T841="X","",P841))</f>
        <v/>
      </c>
      <c r="R841" s="18" t="str">
        <f>IF(P841="","",VLOOKUP(P841,Données!$A$2:$B$16,2,FALSE))</f>
        <v/>
      </c>
      <c r="S841" s="24" t="str">
        <f ca="1">IF(T841="X","",IF(V841=1,"",IF(J841&gt;TODAY(),1,"")))</f>
        <v/>
      </c>
      <c r="T841" s="105"/>
      <c r="U841" s="18" t="str">
        <f ca="1">IF(T841="X","",IF(J841="","",IF(V841=1,"",IF(TODAY()&gt;=J841,1,""))))</f>
        <v/>
      </c>
      <c r="V841" s="31" t="str">
        <f t="shared" si="66"/>
        <v/>
      </c>
      <c r="W841" s="34" t="str">
        <f>IF(P841="","",VLOOKUP(P841,Données!$A$2:$C$16,3,FALSE))</f>
        <v/>
      </c>
      <c r="X841" s="19" t="str">
        <f>IF(N841="","",IF(P841="","",IF(W841="","",W841*N841)))</f>
        <v/>
      </c>
      <c r="Y841" s="108"/>
      <c r="Z841" s="62" t="str">
        <f t="shared" si="67"/>
        <v/>
      </c>
      <c r="AA841" s="26" t="str">
        <f t="shared" si="68"/>
        <v/>
      </c>
      <c r="AB841" s="105"/>
      <c r="AC841" s="111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39"/>
      <c r="BJ841" s="39"/>
      <c r="BK841" s="39"/>
      <c r="BL841" s="39"/>
      <c r="BM841" s="39"/>
      <c r="BN841" s="39"/>
      <c r="BO841" s="39"/>
      <c r="BP841" s="39"/>
    </row>
    <row r="842" spans="1:68" x14ac:dyDescent="0.25">
      <c r="A842" s="28" t="str">
        <f t="shared" si="69"/>
        <v/>
      </c>
      <c r="B842" s="91"/>
      <c r="C842" s="92"/>
      <c r="D842" s="93"/>
      <c r="E842" s="92"/>
      <c r="F842" s="113"/>
      <c r="G842" s="121"/>
      <c r="H842" s="126"/>
      <c r="I842" s="129"/>
      <c r="J842" s="94"/>
      <c r="K842" s="95"/>
      <c r="L842" s="17" t="str">
        <f>IF(T842="X","",IF(J842="","",IF(V842=1,"",J842)))</f>
        <v/>
      </c>
      <c r="M842" s="17" t="str">
        <f>IF(T842="X","",IF(K842="","",IF(V842=1,"",K842)))</f>
        <v/>
      </c>
      <c r="N842" s="18" t="str">
        <f>IF(V842=1,"",IF(J842="","",IF(K842="","",K842-J842)))</f>
        <v/>
      </c>
      <c r="O842" s="31" t="str">
        <f t="shared" si="65"/>
        <v/>
      </c>
      <c r="P842" s="102"/>
      <c r="Q842" s="24" t="str">
        <f>IF(P842="","",IF(T842="X","",P842))</f>
        <v/>
      </c>
      <c r="R842" s="18" t="str">
        <f>IF(P842="","",VLOOKUP(P842,Données!$A$2:$B$16,2,FALSE))</f>
        <v/>
      </c>
      <c r="S842" s="24" t="str">
        <f ca="1">IF(T842="X","",IF(V842=1,"",IF(J842&gt;TODAY(),1,"")))</f>
        <v/>
      </c>
      <c r="T842" s="105"/>
      <c r="U842" s="18" t="str">
        <f ca="1">IF(T842="X","",IF(J842="","",IF(V842=1,"",IF(TODAY()&gt;=J842,1,""))))</f>
        <v/>
      </c>
      <c r="V842" s="31" t="str">
        <f t="shared" si="66"/>
        <v/>
      </c>
      <c r="W842" s="34" t="str">
        <f>IF(P842="","",VLOOKUP(P842,Données!$A$2:$C$16,3,FALSE))</f>
        <v/>
      </c>
      <c r="X842" s="19" t="str">
        <f>IF(N842="","",IF(P842="","",IF(W842="","",W842*N842)))</f>
        <v/>
      </c>
      <c r="Y842" s="108"/>
      <c r="Z842" s="62" t="str">
        <f t="shared" si="67"/>
        <v/>
      </c>
      <c r="AA842" s="26" t="str">
        <f t="shared" si="68"/>
        <v/>
      </c>
      <c r="AB842" s="105"/>
      <c r="AC842" s="111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39"/>
      <c r="BJ842" s="39"/>
      <c r="BK842" s="39"/>
      <c r="BL842" s="39"/>
      <c r="BM842" s="39"/>
      <c r="BN842" s="39"/>
      <c r="BO842" s="39"/>
      <c r="BP842" s="39"/>
    </row>
    <row r="843" spans="1:68" x14ac:dyDescent="0.25">
      <c r="A843" s="28" t="str">
        <f t="shared" si="69"/>
        <v/>
      </c>
      <c r="B843" s="91"/>
      <c r="C843" s="92"/>
      <c r="D843" s="93"/>
      <c r="E843" s="92"/>
      <c r="F843" s="113"/>
      <c r="G843" s="121"/>
      <c r="H843" s="126"/>
      <c r="I843" s="129"/>
      <c r="J843" s="94"/>
      <c r="K843" s="95"/>
      <c r="L843" s="17" t="str">
        <f>IF(T843="X","",IF(J843="","",IF(V843=1,"",J843)))</f>
        <v/>
      </c>
      <c r="M843" s="17" t="str">
        <f>IF(T843="X","",IF(K843="","",IF(V843=1,"",K843)))</f>
        <v/>
      </c>
      <c r="N843" s="18" t="str">
        <f>IF(V843=1,"",IF(J843="","",IF(K843="","",K843-J843)))</f>
        <v/>
      </c>
      <c r="O843" s="31" t="str">
        <f t="shared" si="65"/>
        <v/>
      </c>
      <c r="P843" s="102"/>
      <c r="Q843" s="24" t="str">
        <f>IF(P843="","",IF(T843="X","",P843))</f>
        <v/>
      </c>
      <c r="R843" s="18" t="str">
        <f>IF(P843="","",VLOOKUP(P843,Données!$A$2:$B$16,2,FALSE))</f>
        <v/>
      </c>
      <c r="S843" s="24" t="str">
        <f ca="1">IF(T843="X","",IF(V843=1,"",IF(J843&gt;TODAY(),1,"")))</f>
        <v/>
      </c>
      <c r="T843" s="105"/>
      <c r="U843" s="18" t="str">
        <f ca="1">IF(T843="X","",IF(J843="","",IF(V843=1,"",IF(TODAY()&gt;=J843,1,""))))</f>
        <v/>
      </c>
      <c r="V843" s="31" t="str">
        <f t="shared" si="66"/>
        <v/>
      </c>
      <c r="W843" s="34" t="str">
        <f>IF(P843="","",VLOOKUP(P843,Données!$A$2:$C$16,3,FALSE))</f>
        <v/>
      </c>
      <c r="X843" s="19" t="str">
        <f>IF(N843="","",IF(P843="","",IF(W843="","",W843*N843)))</f>
        <v/>
      </c>
      <c r="Y843" s="108"/>
      <c r="Z843" s="62" t="str">
        <f t="shared" si="67"/>
        <v/>
      </c>
      <c r="AA843" s="26" t="str">
        <f t="shared" si="68"/>
        <v/>
      </c>
      <c r="AB843" s="105"/>
      <c r="AC843" s="111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39"/>
      <c r="BJ843" s="39"/>
      <c r="BK843" s="39"/>
      <c r="BL843" s="39"/>
      <c r="BM843" s="39"/>
      <c r="BN843" s="39"/>
      <c r="BO843" s="39"/>
      <c r="BP843" s="39"/>
    </row>
    <row r="844" spans="1:68" x14ac:dyDescent="0.25">
      <c r="A844" s="28" t="str">
        <f t="shared" si="69"/>
        <v/>
      </c>
      <c r="B844" s="91"/>
      <c r="C844" s="92"/>
      <c r="D844" s="93"/>
      <c r="E844" s="92"/>
      <c r="F844" s="113"/>
      <c r="G844" s="121"/>
      <c r="H844" s="126"/>
      <c r="I844" s="129"/>
      <c r="J844" s="94"/>
      <c r="K844" s="95"/>
      <c r="L844" s="17" t="str">
        <f>IF(T844="X","",IF(J844="","",IF(V844=1,"",J844)))</f>
        <v/>
      </c>
      <c r="M844" s="17" t="str">
        <f>IF(T844="X","",IF(K844="","",IF(V844=1,"",K844)))</f>
        <v/>
      </c>
      <c r="N844" s="18" t="str">
        <f>IF(V844=1,"",IF(J844="","",IF(K844="","",K844-J844)))</f>
        <v/>
      </c>
      <c r="O844" s="31" t="str">
        <f t="shared" si="65"/>
        <v/>
      </c>
      <c r="P844" s="102"/>
      <c r="Q844" s="24" t="str">
        <f>IF(P844="","",IF(T844="X","",P844))</f>
        <v/>
      </c>
      <c r="R844" s="18" t="str">
        <f>IF(P844="","",VLOOKUP(P844,Données!$A$2:$B$16,2,FALSE))</f>
        <v/>
      </c>
      <c r="S844" s="24" t="str">
        <f ca="1">IF(T844="X","",IF(V844=1,"",IF(J844&gt;TODAY(),1,"")))</f>
        <v/>
      </c>
      <c r="T844" s="105"/>
      <c r="U844" s="18" t="str">
        <f ca="1">IF(T844="X","",IF(J844="","",IF(V844=1,"",IF(TODAY()&gt;=J844,1,""))))</f>
        <v/>
      </c>
      <c r="V844" s="31" t="str">
        <f t="shared" si="66"/>
        <v/>
      </c>
      <c r="W844" s="34" t="str">
        <f>IF(P844="","",VLOOKUP(P844,Données!$A$2:$C$16,3,FALSE))</f>
        <v/>
      </c>
      <c r="X844" s="19" t="str">
        <f>IF(N844="","",IF(P844="","",IF(W844="","",W844*N844)))</f>
        <v/>
      </c>
      <c r="Y844" s="108"/>
      <c r="Z844" s="62" t="str">
        <f t="shared" si="67"/>
        <v/>
      </c>
      <c r="AA844" s="26" t="str">
        <f t="shared" si="68"/>
        <v/>
      </c>
      <c r="AB844" s="105"/>
      <c r="AC844" s="111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39"/>
      <c r="BJ844" s="39"/>
      <c r="BK844" s="39"/>
      <c r="BL844" s="39"/>
      <c r="BM844" s="39"/>
      <c r="BN844" s="39"/>
      <c r="BO844" s="39"/>
      <c r="BP844" s="39"/>
    </row>
    <row r="845" spans="1:68" x14ac:dyDescent="0.25">
      <c r="A845" s="28" t="str">
        <f t="shared" si="69"/>
        <v/>
      </c>
      <c r="B845" s="91"/>
      <c r="C845" s="92"/>
      <c r="D845" s="93"/>
      <c r="E845" s="92"/>
      <c r="F845" s="113"/>
      <c r="G845" s="121"/>
      <c r="H845" s="126"/>
      <c r="I845" s="129"/>
      <c r="J845" s="94"/>
      <c r="K845" s="95"/>
      <c r="L845" s="17" t="str">
        <f>IF(T845="X","",IF(J845="","",IF(V845=1,"",J845)))</f>
        <v/>
      </c>
      <c r="M845" s="17" t="str">
        <f>IF(T845="X","",IF(K845="","",IF(V845=1,"",K845)))</f>
        <v/>
      </c>
      <c r="N845" s="18" t="str">
        <f>IF(V845=1,"",IF(J845="","",IF(K845="","",K845-J845)))</f>
        <v/>
      </c>
      <c r="O845" s="31" t="str">
        <f t="shared" si="65"/>
        <v/>
      </c>
      <c r="P845" s="102"/>
      <c r="Q845" s="24" t="str">
        <f>IF(P845="","",IF(T845="X","",P845))</f>
        <v/>
      </c>
      <c r="R845" s="18" t="str">
        <f>IF(P845="","",VLOOKUP(P845,Données!$A$2:$B$16,2,FALSE))</f>
        <v/>
      </c>
      <c r="S845" s="24" t="str">
        <f ca="1">IF(T845="X","",IF(V845=1,"",IF(J845&gt;TODAY(),1,"")))</f>
        <v/>
      </c>
      <c r="T845" s="105"/>
      <c r="U845" s="18" t="str">
        <f ca="1">IF(T845="X","",IF(J845="","",IF(V845=1,"",IF(TODAY()&gt;=J845,1,""))))</f>
        <v/>
      </c>
      <c r="V845" s="31" t="str">
        <f t="shared" si="66"/>
        <v/>
      </c>
      <c r="W845" s="34" t="str">
        <f>IF(P845="","",VLOOKUP(P845,Données!$A$2:$C$16,3,FALSE))</f>
        <v/>
      </c>
      <c r="X845" s="19" t="str">
        <f>IF(N845="","",IF(P845="","",IF(W845="","",W845*N845)))</f>
        <v/>
      </c>
      <c r="Y845" s="108"/>
      <c r="Z845" s="62" t="str">
        <f t="shared" si="67"/>
        <v/>
      </c>
      <c r="AA845" s="26" t="str">
        <f t="shared" si="68"/>
        <v/>
      </c>
      <c r="AB845" s="105"/>
      <c r="AC845" s="111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39"/>
      <c r="BJ845" s="39"/>
      <c r="BK845" s="39"/>
      <c r="BL845" s="39"/>
      <c r="BM845" s="39"/>
      <c r="BN845" s="39"/>
      <c r="BO845" s="39"/>
      <c r="BP845" s="39"/>
    </row>
    <row r="846" spans="1:68" x14ac:dyDescent="0.25">
      <c r="A846" s="28" t="str">
        <f t="shared" si="69"/>
        <v/>
      </c>
      <c r="B846" s="91"/>
      <c r="C846" s="92"/>
      <c r="D846" s="93"/>
      <c r="E846" s="92"/>
      <c r="F846" s="113"/>
      <c r="G846" s="121"/>
      <c r="H846" s="126"/>
      <c r="I846" s="129"/>
      <c r="J846" s="94"/>
      <c r="K846" s="95"/>
      <c r="L846" s="17" t="str">
        <f>IF(T846="X","",IF(J846="","",IF(V846=1,"",J846)))</f>
        <v/>
      </c>
      <c r="M846" s="17" t="str">
        <f>IF(T846="X","",IF(K846="","",IF(V846=1,"",K846)))</f>
        <v/>
      </c>
      <c r="N846" s="18" t="str">
        <f>IF(V846=1,"",IF(J846="","",IF(K846="","",K846-J846)))</f>
        <v/>
      </c>
      <c r="O846" s="31" t="str">
        <f t="shared" si="65"/>
        <v/>
      </c>
      <c r="P846" s="102"/>
      <c r="Q846" s="24" t="str">
        <f>IF(P846="","",IF(T846="X","",P846))</f>
        <v/>
      </c>
      <c r="R846" s="18" t="str">
        <f>IF(P846="","",VLOOKUP(P846,Données!$A$2:$B$16,2,FALSE))</f>
        <v/>
      </c>
      <c r="S846" s="24" t="str">
        <f ca="1">IF(T846="X","",IF(V846=1,"",IF(J846&gt;TODAY(),1,"")))</f>
        <v/>
      </c>
      <c r="T846" s="105"/>
      <c r="U846" s="18" t="str">
        <f ca="1">IF(T846="X","",IF(J846="","",IF(V846=1,"",IF(TODAY()&gt;=J846,1,""))))</f>
        <v/>
      </c>
      <c r="V846" s="31" t="str">
        <f t="shared" si="66"/>
        <v/>
      </c>
      <c r="W846" s="34" t="str">
        <f>IF(P846="","",VLOOKUP(P846,Données!$A$2:$C$16,3,FALSE))</f>
        <v/>
      </c>
      <c r="X846" s="19" t="str">
        <f>IF(N846="","",IF(P846="","",IF(W846="","",W846*N846)))</f>
        <v/>
      </c>
      <c r="Y846" s="108"/>
      <c r="Z846" s="62" t="str">
        <f t="shared" si="67"/>
        <v/>
      </c>
      <c r="AA846" s="26" t="str">
        <f t="shared" si="68"/>
        <v/>
      </c>
      <c r="AB846" s="105"/>
      <c r="AC846" s="111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39"/>
      <c r="BJ846" s="39"/>
      <c r="BK846" s="39"/>
      <c r="BL846" s="39"/>
      <c r="BM846" s="39"/>
      <c r="BN846" s="39"/>
      <c r="BO846" s="39"/>
      <c r="BP846" s="39"/>
    </row>
    <row r="847" spans="1:68" x14ac:dyDescent="0.25">
      <c r="A847" s="28" t="str">
        <f t="shared" si="69"/>
        <v/>
      </c>
      <c r="B847" s="91"/>
      <c r="C847" s="92"/>
      <c r="D847" s="93"/>
      <c r="E847" s="92"/>
      <c r="F847" s="113"/>
      <c r="G847" s="121"/>
      <c r="H847" s="126"/>
      <c r="I847" s="129"/>
      <c r="J847" s="94"/>
      <c r="K847" s="95"/>
      <c r="L847" s="17" t="str">
        <f>IF(T847="X","",IF(J847="","",IF(V847=1,"",J847)))</f>
        <v/>
      </c>
      <c r="M847" s="17" t="str">
        <f>IF(T847="X","",IF(K847="","",IF(V847=1,"",K847)))</f>
        <v/>
      </c>
      <c r="N847" s="18" t="str">
        <f>IF(V847=1,"",IF(J847="","",IF(K847="","",K847-J847)))</f>
        <v/>
      </c>
      <c r="O847" s="31" t="str">
        <f t="shared" si="65"/>
        <v/>
      </c>
      <c r="P847" s="102"/>
      <c r="Q847" s="24" t="str">
        <f>IF(P847="","",IF(T847="X","",P847))</f>
        <v/>
      </c>
      <c r="R847" s="18" t="str">
        <f>IF(P847="","",VLOOKUP(P847,Données!$A$2:$B$16,2,FALSE))</f>
        <v/>
      </c>
      <c r="S847" s="24" t="str">
        <f ca="1">IF(T847="X","",IF(V847=1,"",IF(J847&gt;TODAY(),1,"")))</f>
        <v/>
      </c>
      <c r="T847" s="105"/>
      <c r="U847" s="18" t="str">
        <f ca="1">IF(T847="X","",IF(J847="","",IF(V847=1,"",IF(TODAY()&gt;=J847,1,""))))</f>
        <v/>
      </c>
      <c r="V847" s="31" t="str">
        <f t="shared" si="66"/>
        <v/>
      </c>
      <c r="W847" s="34" t="str">
        <f>IF(P847="","",VLOOKUP(P847,Données!$A$2:$C$16,3,FALSE))</f>
        <v/>
      </c>
      <c r="X847" s="19" t="str">
        <f>IF(N847="","",IF(P847="","",IF(W847="","",W847*N847)))</f>
        <v/>
      </c>
      <c r="Y847" s="108"/>
      <c r="Z847" s="62" t="str">
        <f t="shared" si="67"/>
        <v/>
      </c>
      <c r="AA847" s="26" t="str">
        <f t="shared" si="68"/>
        <v/>
      </c>
      <c r="AB847" s="105"/>
      <c r="AC847" s="111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39"/>
      <c r="BJ847" s="39"/>
      <c r="BK847" s="39"/>
      <c r="BL847" s="39"/>
      <c r="BM847" s="39"/>
      <c r="BN847" s="39"/>
      <c r="BO847" s="39"/>
      <c r="BP847" s="39"/>
    </row>
    <row r="848" spans="1:68" x14ac:dyDescent="0.25">
      <c r="A848" s="28" t="str">
        <f t="shared" si="69"/>
        <v/>
      </c>
      <c r="B848" s="91"/>
      <c r="C848" s="92"/>
      <c r="D848" s="93"/>
      <c r="E848" s="92"/>
      <c r="F848" s="113"/>
      <c r="G848" s="121"/>
      <c r="H848" s="126"/>
      <c r="I848" s="129"/>
      <c r="J848" s="94"/>
      <c r="K848" s="95"/>
      <c r="L848" s="17" t="str">
        <f>IF(T848="X","",IF(J848="","",IF(V848=1,"",J848)))</f>
        <v/>
      </c>
      <c r="M848" s="17" t="str">
        <f>IF(T848="X","",IF(K848="","",IF(V848=1,"",K848)))</f>
        <v/>
      </c>
      <c r="N848" s="18" t="str">
        <f>IF(V848=1,"",IF(J848="","",IF(K848="","",K848-J848)))</f>
        <v/>
      </c>
      <c r="O848" s="31" t="str">
        <f t="shared" si="65"/>
        <v/>
      </c>
      <c r="P848" s="102"/>
      <c r="Q848" s="24" t="str">
        <f>IF(P848="","",IF(T848="X","",P848))</f>
        <v/>
      </c>
      <c r="R848" s="18" t="str">
        <f>IF(P848="","",VLOOKUP(P848,Données!$A$2:$B$16,2,FALSE))</f>
        <v/>
      </c>
      <c r="S848" s="24" t="str">
        <f ca="1">IF(T848="X","",IF(V848=1,"",IF(J848&gt;TODAY(),1,"")))</f>
        <v/>
      </c>
      <c r="T848" s="105"/>
      <c r="U848" s="18" t="str">
        <f ca="1">IF(T848="X","",IF(J848="","",IF(V848=1,"",IF(TODAY()&gt;=J848,1,""))))</f>
        <v/>
      </c>
      <c r="V848" s="31" t="str">
        <f t="shared" si="66"/>
        <v/>
      </c>
      <c r="W848" s="34" t="str">
        <f>IF(P848="","",VLOOKUP(P848,Données!$A$2:$C$16,3,FALSE))</f>
        <v/>
      </c>
      <c r="X848" s="19" t="str">
        <f>IF(N848="","",IF(P848="","",IF(W848="","",W848*N848)))</f>
        <v/>
      </c>
      <c r="Y848" s="108"/>
      <c r="Z848" s="62" t="str">
        <f t="shared" si="67"/>
        <v/>
      </c>
      <c r="AA848" s="26" t="str">
        <f t="shared" si="68"/>
        <v/>
      </c>
      <c r="AB848" s="105"/>
      <c r="AC848" s="111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39"/>
      <c r="BJ848" s="39"/>
      <c r="BK848" s="39"/>
      <c r="BL848" s="39"/>
      <c r="BM848" s="39"/>
      <c r="BN848" s="39"/>
      <c r="BO848" s="39"/>
      <c r="BP848" s="39"/>
    </row>
    <row r="849" spans="1:68" x14ac:dyDescent="0.25">
      <c r="A849" s="28" t="str">
        <f t="shared" si="69"/>
        <v/>
      </c>
      <c r="B849" s="91"/>
      <c r="C849" s="92"/>
      <c r="D849" s="93"/>
      <c r="E849" s="92"/>
      <c r="F849" s="113"/>
      <c r="G849" s="121"/>
      <c r="H849" s="126"/>
      <c r="I849" s="129"/>
      <c r="J849" s="94"/>
      <c r="K849" s="95"/>
      <c r="L849" s="17" t="str">
        <f>IF(T849="X","",IF(J849="","",IF(V849=1,"",J849)))</f>
        <v/>
      </c>
      <c r="M849" s="17" t="str">
        <f>IF(T849="X","",IF(K849="","",IF(V849=1,"",K849)))</f>
        <v/>
      </c>
      <c r="N849" s="18" t="str">
        <f>IF(V849=1,"",IF(J849="","",IF(K849="","",K849-J849)))</f>
        <v/>
      </c>
      <c r="O849" s="31" t="str">
        <f t="shared" si="65"/>
        <v/>
      </c>
      <c r="P849" s="102"/>
      <c r="Q849" s="24" t="str">
        <f>IF(P849="","",IF(T849="X","",P849))</f>
        <v/>
      </c>
      <c r="R849" s="18" t="str">
        <f>IF(P849="","",VLOOKUP(P849,Données!$A$2:$B$16,2,FALSE))</f>
        <v/>
      </c>
      <c r="S849" s="24" t="str">
        <f ca="1">IF(T849="X","",IF(V849=1,"",IF(J849&gt;TODAY(),1,"")))</f>
        <v/>
      </c>
      <c r="T849" s="105"/>
      <c r="U849" s="18" t="str">
        <f ca="1">IF(T849="X","",IF(J849="","",IF(V849=1,"",IF(TODAY()&gt;=J849,1,""))))</f>
        <v/>
      </c>
      <c r="V849" s="31" t="str">
        <f t="shared" si="66"/>
        <v/>
      </c>
      <c r="W849" s="34" t="str">
        <f>IF(P849="","",VLOOKUP(P849,Données!$A$2:$C$16,3,FALSE))</f>
        <v/>
      </c>
      <c r="X849" s="19" t="str">
        <f>IF(N849="","",IF(P849="","",IF(W849="","",W849*N849)))</f>
        <v/>
      </c>
      <c r="Y849" s="108"/>
      <c r="Z849" s="62" t="str">
        <f t="shared" si="67"/>
        <v/>
      </c>
      <c r="AA849" s="26" t="str">
        <f t="shared" si="68"/>
        <v/>
      </c>
      <c r="AB849" s="105"/>
      <c r="AC849" s="111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39"/>
      <c r="BJ849" s="39"/>
      <c r="BK849" s="39"/>
      <c r="BL849" s="39"/>
      <c r="BM849" s="39"/>
      <c r="BN849" s="39"/>
      <c r="BO849" s="39"/>
      <c r="BP849" s="39"/>
    </row>
    <row r="850" spans="1:68" x14ac:dyDescent="0.25">
      <c r="A850" s="28" t="str">
        <f t="shared" si="69"/>
        <v/>
      </c>
      <c r="B850" s="91"/>
      <c r="C850" s="92"/>
      <c r="D850" s="93"/>
      <c r="E850" s="92"/>
      <c r="F850" s="113"/>
      <c r="G850" s="121"/>
      <c r="H850" s="126"/>
      <c r="I850" s="129"/>
      <c r="J850" s="94"/>
      <c r="K850" s="95"/>
      <c r="L850" s="17" t="str">
        <f>IF(T850="X","",IF(J850="","",IF(V850=1,"",J850)))</f>
        <v/>
      </c>
      <c r="M850" s="17" t="str">
        <f>IF(T850="X","",IF(K850="","",IF(V850=1,"",K850)))</f>
        <v/>
      </c>
      <c r="N850" s="18" t="str">
        <f>IF(V850=1,"",IF(J850="","",IF(K850="","",K850-J850)))</f>
        <v/>
      </c>
      <c r="O850" s="31" t="str">
        <f t="shared" si="65"/>
        <v/>
      </c>
      <c r="P850" s="102"/>
      <c r="Q850" s="24" t="str">
        <f>IF(P850="","",IF(T850="X","",P850))</f>
        <v/>
      </c>
      <c r="R850" s="18" t="str">
        <f>IF(P850="","",VLOOKUP(P850,Données!$A$2:$B$16,2,FALSE))</f>
        <v/>
      </c>
      <c r="S850" s="24" t="str">
        <f ca="1">IF(T850="X","",IF(V850=1,"",IF(J850&gt;TODAY(),1,"")))</f>
        <v/>
      </c>
      <c r="T850" s="105"/>
      <c r="U850" s="18" t="str">
        <f ca="1">IF(T850="X","",IF(J850="","",IF(V850=1,"",IF(TODAY()&gt;=J850,1,""))))</f>
        <v/>
      </c>
      <c r="V850" s="31" t="str">
        <f t="shared" si="66"/>
        <v/>
      </c>
      <c r="W850" s="34" t="str">
        <f>IF(P850="","",VLOOKUP(P850,Données!$A$2:$C$16,3,FALSE))</f>
        <v/>
      </c>
      <c r="X850" s="19" t="str">
        <f>IF(N850="","",IF(P850="","",IF(W850="","",W850*N850)))</f>
        <v/>
      </c>
      <c r="Y850" s="108"/>
      <c r="Z850" s="62" t="str">
        <f t="shared" si="67"/>
        <v/>
      </c>
      <c r="AA850" s="26" t="str">
        <f t="shared" si="68"/>
        <v/>
      </c>
      <c r="AB850" s="105"/>
      <c r="AC850" s="111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39"/>
      <c r="BJ850" s="39"/>
      <c r="BK850" s="39"/>
      <c r="BL850" s="39"/>
      <c r="BM850" s="39"/>
      <c r="BN850" s="39"/>
      <c r="BO850" s="39"/>
      <c r="BP850" s="39"/>
    </row>
    <row r="851" spans="1:68" x14ac:dyDescent="0.25">
      <c r="A851" s="28" t="str">
        <f t="shared" si="69"/>
        <v/>
      </c>
      <c r="B851" s="91"/>
      <c r="C851" s="92"/>
      <c r="D851" s="93"/>
      <c r="E851" s="92"/>
      <c r="F851" s="113"/>
      <c r="G851" s="121"/>
      <c r="H851" s="126"/>
      <c r="I851" s="129"/>
      <c r="J851" s="94"/>
      <c r="K851" s="95"/>
      <c r="L851" s="17" t="str">
        <f>IF(T851="X","",IF(J851="","",IF(V851=1,"",J851)))</f>
        <v/>
      </c>
      <c r="M851" s="17" t="str">
        <f>IF(T851="X","",IF(K851="","",IF(V851=1,"",K851)))</f>
        <v/>
      </c>
      <c r="N851" s="18" t="str">
        <f>IF(V851=1,"",IF(J851="","",IF(K851="","",K851-J851)))</f>
        <v/>
      </c>
      <c r="O851" s="31" t="str">
        <f t="shared" si="65"/>
        <v/>
      </c>
      <c r="P851" s="102"/>
      <c r="Q851" s="24" t="str">
        <f>IF(P851="","",IF(T851="X","",P851))</f>
        <v/>
      </c>
      <c r="R851" s="18" t="str">
        <f>IF(P851="","",VLOOKUP(P851,Données!$A$2:$B$16,2,FALSE))</f>
        <v/>
      </c>
      <c r="S851" s="24" t="str">
        <f ca="1">IF(T851="X","",IF(V851=1,"",IF(J851&gt;TODAY(),1,"")))</f>
        <v/>
      </c>
      <c r="T851" s="105"/>
      <c r="U851" s="18" t="str">
        <f ca="1">IF(T851="X","",IF(J851="","",IF(V851=1,"",IF(TODAY()&gt;=J851,1,""))))</f>
        <v/>
      </c>
      <c r="V851" s="31" t="str">
        <f t="shared" si="66"/>
        <v/>
      </c>
      <c r="W851" s="34" t="str">
        <f>IF(P851="","",VLOOKUP(P851,Données!$A$2:$C$16,3,FALSE))</f>
        <v/>
      </c>
      <c r="X851" s="19" t="str">
        <f>IF(N851="","",IF(P851="","",IF(W851="","",W851*N851)))</f>
        <v/>
      </c>
      <c r="Y851" s="108"/>
      <c r="Z851" s="62" t="str">
        <f t="shared" si="67"/>
        <v/>
      </c>
      <c r="AA851" s="26" t="str">
        <f t="shared" si="68"/>
        <v/>
      </c>
      <c r="AB851" s="105"/>
      <c r="AC851" s="111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39"/>
      <c r="BJ851" s="39"/>
      <c r="BK851" s="39"/>
      <c r="BL851" s="39"/>
      <c r="BM851" s="39"/>
      <c r="BN851" s="39"/>
      <c r="BO851" s="39"/>
      <c r="BP851" s="39"/>
    </row>
    <row r="852" spans="1:68" x14ac:dyDescent="0.25">
      <c r="A852" s="28" t="str">
        <f t="shared" si="69"/>
        <v/>
      </c>
      <c r="B852" s="91"/>
      <c r="C852" s="92"/>
      <c r="D852" s="93"/>
      <c r="E852" s="92"/>
      <c r="F852" s="113"/>
      <c r="G852" s="121"/>
      <c r="H852" s="126"/>
      <c r="I852" s="129"/>
      <c r="J852" s="94"/>
      <c r="K852" s="95"/>
      <c r="L852" s="17" t="str">
        <f>IF(T852="X","",IF(J852="","",IF(V852=1,"",J852)))</f>
        <v/>
      </c>
      <c r="M852" s="17" t="str">
        <f>IF(T852="X","",IF(K852="","",IF(V852=1,"",K852)))</f>
        <v/>
      </c>
      <c r="N852" s="18" t="str">
        <f>IF(V852=1,"",IF(J852="","",IF(K852="","",K852-J852)))</f>
        <v/>
      </c>
      <c r="O852" s="31" t="str">
        <f t="shared" si="65"/>
        <v/>
      </c>
      <c r="P852" s="102"/>
      <c r="Q852" s="24" t="str">
        <f>IF(P852="","",IF(T852="X","",P852))</f>
        <v/>
      </c>
      <c r="R852" s="18" t="str">
        <f>IF(P852="","",VLOOKUP(P852,Données!$A$2:$B$16,2,FALSE))</f>
        <v/>
      </c>
      <c r="S852" s="24" t="str">
        <f ca="1">IF(T852="X","",IF(V852=1,"",IF(J852&gt;TODAY(),1,"")))</f>
        <v/>
      </c>
      <c r="T852" s="105"/>
      <c r="U852" s="18" t="str">
        <f ca="1">IF(T852="X","",IF(J852="","",IF(V852=1,"",IF(TODAY()&gt;=J852,1,""))))</f>
        <v/>
      </c>
      <c r="V852" s="31" t="str">
        <f t="shared" si="66"/>
        <v/>
      </c>
      <c r="W852" s="34" t="str">
        <f>IF(P852="","",VLOOKUP(P852,Données!$A$2:$C$16,3,FALSE))</f>
        <v/>
      </c>
      <c r="X852" s="19" t="str">
        <f>IF(N852="","",IF(P852="","",IF(W852="","",W852*N852)))</f>
        <v/>
      </c>
      <c r="Y852" s="108"/>
      <c r="Z852" s="62" t="str">
        <f t="shared" si="67"/>
        <v/>
      </c>
      <c r="AA852" s="26" t="str">
        <f t="shared" si="68"/>
        <v/>
      </c>
      <c r="AB852" s="105"/>
      <c r="AC852" s="111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39"/>
      <c r="BJ852" s="39"/>
      <c r="BK852" s="39"/>
      <c r="BL852" s="39"/>
      <c r="BM852" s="39"/>
      <c r="BN852" s="39"/>
      <c r="BO852" s="39"/>
      <c r="BP852" s="39"/>
    </row>
    <row r="853" spans="1:68" x14ac:dyDescent="0.25">
      <c r="A853" s="28" t="str">
        <f t="shared" si="69"/>
        <v/>
      </c>
      <c r="B853" s="91"/>
      <c r="C853" s="92"/>
      <c r="D853" s="93"/>
      <c r="E853" s="92"/>
      <c r="F853" s="113"/>
      <c r="G853" s="121"/>
      <c r="H853" s="126"/>
      <c r="I853" s="129"/>
      <c r="J853" s="94"/>
      <c r="K853" s="95"/>
      <c r="L853" s="17" t="str">
        <f>IF(T853="X","",IF(J853="","",IF(V853=1,"",J853)))</f>
        <v/>
      </c>
      <c r="M853" s="17" t="str">
        <f>IF(T853="X","",IF(K853="","",IF(V853=1,"",K853)))</f>
        <v/>
      </c>
      <c r="N853" s="18" t="str">
        <f>IF(V853=1,"",IF(J853="","",IF(K853="","",K853-J853)))</f>
        <v/>
      </c>
      <c r="O853" s="31" t="str">
        <f t="shared" si="65"/>
        <v/>
      </c>
      <c r="P853" s="102"/>
      <c r="Q853" s="24" t="str">
        <f>IF(P853="","",IF(T853="X","",P853))</f>
        <v/>
      </c>
      <c r="R853" s="18" t="str">
        <f>IF(P853="","",VLOOKUP(P853,Données!$A$2:$B$16,2,FALSE))</f>
        <v/>
      </c>
      <c r="S853" s="24" t="str">
        <f ca="1">IF(T853="X","",IF(V853=1,"",IF(J853&gt;TODAY(),1,"")))</f>
        <v/>
      </c>
      <c r="T853" s="105"/>
      <c r="U853" s="18" t="str">
        <f ca="1">IF(T853="X","",IF(J853="","",IF(V853=1,"",IF(TODAY()&gt;=J853,1,""))))</f>
        <v/>
      </c>
      <c r="V853" s="31" t="str">
        <f t="shared" si="66"/>
        <v/>
      </c>
      <c r="W853" s="34" t="str">
        <f>IF(P853="","",VLOOKUP(P853,Données!$A$2:$C$16,3,FALSE))</f>
        <v/>
      </c>
      <c r="X853" s="19" t="str">
        <f>IF(N853="","",IF(P853="","",IF(W853="","",W853*N853)))</f>
        <v/>
      </c>
      <c r="Y853" s="108"/>
      <c r="Z853" s="62" t="str">
        <f t="shared" si="67"/>
        <v/>
      </c>
      <c r="AA853" s="26" t="str">
        <f t="shared" si="68"/>
        <v/>
      </c>
      <c r="AB853" s="105"/>
      <c r="AC853" s="111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39"/>
      <c r="BJ853" s="39"/>
      <c r="BK853" s="39"/>
      <c r="BL853" s="39"/>
      <c r="BM853" s="39"/>
      <c r="BN853" s="39"/>
      <c r="BO853" s="39"/>
      <c r="BP853" s="39"/>
    </row>
    <row r="854" spans="1:68" x14ac:dyDescent="0.25">
      <c r="A854" s="28" t="str">
        <f t="shared" si="69"/>
        <v/>
      </c>
      <c r="B854" s="91"/>
      <c r="C854" s="92"/>
      <c r="D854" s="93"/>
      <c r="E854" s="92"/>
      <c r="F854" s="113"/>
      <c r="G854" s="121"/>
      <c r="H854" s="126"/>
      <c r="I854" s="129"/>
      <c r="J854" s="94"/>
      <c r="K854" s="95"/>
      <c r="L854" s="17" t="str">
        <f>IF(T854="X","",IF(J854="","",IF(V854=1,"",J854)))</f>
        <v/>
      </c>
      <c r="M854" s="17" t="str">
        <f>IF(T854="X","",IF(K854="","",IF(V854=1,"",K854)))</f>
        <v/>
      </c>
      <c r="N854" s="18" t="str">
        <f>IF(V854=1,"",IF(J854="","",IF(K854="","",K854-J854)))</f>
        <v/>
      </c>
      <c r="O854" s="31" t="str">
        <f t="shared" si="65"/>
        <v/>
      </c>
      <c r="P854" s="102"/>
      <c r="Q854" s="24" t="str">
        <f>IF(P854="","",IF(T854="X","",P854))</f>
        <v/>
      </c>
      <c r="R854" s="18" t="str">
        <f>IF(P854="","",VLOOKUP(P854,Données!$A$2:$B$16,2,FALSE))</f>
        <v/>
      </c>
      <c r="S854" s="24" t="str">
        <f ca="1">IF(T854="X","",IF(V854=1,"",IF(J854&gt;TODAY(),1,"")))</f>
        <v/>
      </c>
      <c r="T854" s="105"/>
      <c r="U854" s="18" t="str">
        <f ca="1">IF(T854="X","",IF(J854="","",IF(V854=1,"",IF(TODAY()&gt;=J854,1,""))))</f>
        <v/>
      </c>
      <c r="V854" s="31" t="str">
        <f t="shared" si="66"/>
        <v/>
      </c>
      <c r="W854" s="34" t="str">
        <f>IF(P854="","",VLOOKUP(P854,Données!$A$2:$C$16,3,FALSE))</f>
        <v/>
      </c>
      <c r="X854" s="19" t="str">
        <f>IF(N854="","",IF(P854="","",IF(W854="","",W854*N854)))</f>
        <v/>
      </c>
      <c r="Y854" s="108"/>
      <c r="Z854" s="62" t="str">
        <f t="shared" si="67"/>
        <v/>
      </c>
      <c r="AA854" s="26" t="str">
        <f t="shared" si="68"/>
        <v/>
      </c>
      <c r="AB854" s="105"/>
      <c r="AC854" s="111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39"/>
      <c r="BJ854" s="39"/>
      <c r="BK854" s="39"/>
      <c r="BL854" s="39"/>
      <c r="BM854" s="39"/>
      <c r="BN854" s="39"/>
      <c r="BO854" s="39"/>
      <c r="BP854" s="39"/>
    </row>
    <row r="855" spans="1:68" x14ac:dyDescent="0.25">
      <c r="A855" s="28" t="str">
        <f t="shared" si="69"/>
        <v/>
      </c>
      <c r="B855" s="91"/>
      <c r="C855" s="92"/>
      <c r="D855" s="93"/>
      <c r="E855" s="92"/>
      <c r="F855" s="113"/>
      <c r="G855" s="121"/>
      <c r="H855" s="126"/>
      <c r="I855" s="129"/>
      <c r="J855" s="94"/>
      <c r="K855" s="95"/>
      <c r="L855" s="17" t="str">
        <f>IF(T855="X","",IF(J855="","",IF(V855=1,"",J855)))</f>
        <v/>
      </c>
      <c r="M855" s="17" t="str">
        <f>IF(T855="X","",IF(K855="","",IF(V855=1,"",K855)))</f>
        <v/>
      </c>
      <c r="N855" s="18" t="str">
        <f>IF(V855=1,"",IF(J855="","",IF(K855="","",K855-J855)))</f>
        <v/>
      </c>
      <c r="O855" s="31" t="str">
        <f t="shared" si="65"/>
        <v/>
      </c>
      <c r="P855" s="102"/>
      <c r="Q855" s="24" t="str">
        <f>IF(P855="","",IF(T855="X","",P855))</f>
        <v/>
      </c>
      <c r="R855" s="18" t="str">
        <f>IF(P855="","",VLOOKUP(P855,Données!$A$2:$B$16,2,FALSE))</f>
        <v/>
      </c>
      <c r="S855" s="24" t="str">
        <f ca="1">IF(T855="X","",IF(V855=1,"",IF(J855&gt;TODAY(),1,"")))</f>
        <v/>
      </c>
      <c r="T855" s="105"/>
      <c r="U855" s="18" t="str">
        <f ca="1">IF(T855="X","",IF(J855="","",IF(V855=1,"",IF(TODAY()&gt;=J855,1,""))))</f>
        <v/>
      </c>
      <c r="V855" s="31" t="str">
        <f t="shared" si="66"/>
        <v/>
      </c>
      <c r="W855" s="34" t="str">
        <f>IF(P855="","",VLOOKUP(P855,Données!$A$2:$C$16,3,FALSE))</f>
        <v/>
      </c>
      <c r="X855" s="19" t="str">
        <f>IF(N855="","",IF(P855="","",IF(W855="","",W855*N855)))</f>
        <v/>
      </c>
      <c r="Y855" s="108"/>
      <c r="Z855" s="62" t="str">
        <f t="shared" si="67"/>
        <v/>
      </c>
      <c r="AA855" s="26" t="str">
        <f t="shared" si="68"/>
        <v/>
      </c>
      <c r="AB855" s="105"/>
      <c r="AC855" s="111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39"/>
      <c r="BJ855" s="39"/>
      <c r="BK855" s="39"/>
      <c r="BL855" s="39"/>
      <c r="BM855" s="39"/>
      <c r="BN855" s="39"/>
      <c r="BO855" s="39"/>
      <c r="BP855" s="39"/>
    </row>
    <row r="856" spans="1:68" x14ac:dyDescent="0.25">
      <c r="A856" s="28" t="str">
        <f t="shared" si="69"/>
        <v/>
      </c>
      <c r="B856" s="91"/>
      <c r="C856" s="92"/>
      <c r="D856" s="93"/>
      <c r="E856" s="92"/>
      <c r="F856" s="113"/>
      <c r="G856" s="121"/>
      <c r="H856" s="126"/>
      <c r="I856" s="129"/>
      <c r="J856" s="94"/>
      <c r="K856" s="95"/>
      <c r="L856" s="17" t="str">
        <f>IF(T856="X","",IF(J856="","",IF(V856=1,"",J856)))</f>
        <v/>
      </c>
      <c r="M856" s="17" t="str">
        <f>IF(T856="X","",IF(K856="","",IF(V856=1,"",K856)))</f>
        <v/>
      </c>
      <c r="N856" s="18" t="str">
        <f>IF(V856=1,"",IF(J856="","",IF(K856="","",K856-J856)))</f>
        <v/>
      </c>
      <c r="O856" s="31" t="str">
        <f t="shared" si="65"/>
        <v/>
      </c>
      <c r="P856" s="102"/>
      <c r="Q856" s="24" t="str">
        <f>IF(P856="","",IF(T856="X","",P856))</f>
        <v/>
      </c>
      <c r="R856" s="18" t="str">
        <f>IF(P856="","",VLOOKUP(P856,Données!$A$2:$B$16,2,FALSE))</f>
        <v/>
      </c>
      <c r="S856" s="24" t="str">
        <f ca="1">IF(T856="X","",IF(V856=1,"",IF(J856&gt;TODAY(),1,"")))</f>
        <v/>
      </c>
      <c r="T856" s="105"/>
      <c r="U856" s="18" t="str">
        <f ca="1">IF(T856="X","",IF(J856="","",IF(V856=1,"",IF(TODAY()&gt;=J856,1,""))))</f>
        <v/>
      </c>
      <c r="V856" s="31" t="str">
        <f t="shared" si="66"/>
        <v/>
      </c>
      <c r="W856" s="34" t="str">
        <f>IF(P856="","",VLOOKUP(P856,Données!$A$2:$C$16,3,FALSE))</f>
        <v/>
      </c>
      <c r="X856" s="19" t="str">
        <f>IF(N856="","",IF(P856="","",IF(W856="","",W856*N856)))</f>
        <v/>
      </c>
      <c r="Y856" s="108"/>
      <c r="Z856" s="62" t="str">
        <f t="shared" si="67"/>
        <v/>
      </c>
      <c r="AA856" s="26" t="str">
        <f t="shared" si="68"/>
        <v/>
      </c>
      <c r="AB856" s="105"/>
      <c r="AC856" s="111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39"/>
      <c r="BJ856" s="39"/>
      <c r="BK856" s="39"/>
      <c r="BL856" s="39"/>
      <c r="BM856" s="39"/>
      <c r="BN856" s="39"/>
      <c r="BO856" s="39"/>
      <c r="BP856" s="39"/>
    </row>
    <row r="857" spans="1:68" x14ac:dyDescent="0.25">
      <c r="A857" s="28" t="str">
        <f t="shared" si="69"/>
        <v/>
      </c>
      <c r="B857" s="91"/>
      <c r="C857" s="92"/>
      <c r="D857" s="93"/>
      <c r="E857" s="92"/>
      <c r="F857" s="113"/>
      <c r="G857" s="121"/>
      <c r="H857" s="126"/>
      <c r="I857" s="129"/>
      <c r="J857" s="94"/>
      <c r="K857" s="95"/>
      <c r="L857" s="17" t="str">
        <f>IF(T857="X","",IF(J857="","",IF(V857=1,"",J857)))</f>
        <v/>
      </c>
      <c r="M857" s="17" t="str">
        <f>IF(T857="X","",IF(K857="","",IF(V857=1,"",K857)))</f>
        <v/>
      </c>
      <c r="N857" s="18" t="str">
        <f>IF(V857=1,"",IF(J857="","",IF(K857="","",K857-J857)))</f>
        <v/>
      </c>
      <c r="O857" s="31" t="str">
        <f t="shared" si="65"/>
        <v/>
      </c>
      <c r="P857" s="102"/>
      <c r="Q857" s="24" t="str">
        <f>IF(P857="","",IF(T857="X","",P857))</f>
        <v/>
      </c>
      <c r="R857" s="18" t="str">
        <f>IF(P857="","",VLOOKUP(P857,Données!$A$2:$B$16,2,FALSE))</f>
        <v/>
      </c>
      <c r="S857" s="24" t="str">
        <f ca="1">IF(T857="X","",IF(V857=1,"",IF(J857&gt;TODAY(),1,"")))</f>
        <v/>
      </c>
      <c r="T857" s="105"/>
      <c r="U857" s="18" t="str">
        <f ca="1">IF(T857="X","",IF(J857="","",IF(V857=1,"",IF(TODAY()&gt;=J857,1,""))))</f>
        <v/>
      </c>
      <c r="V857" s="31" t="str">
        <f t="shared" si="66"/>
        <v/>
      </c>
      <c r="W857" s="34" t="str">
        <f>IF(P857="","",VLOOKUP(P857,Données!$A$2:$C$16,3,FALSE))</f>
        <v/>
      </c>
      <c r="X857" s="19" t="str">
        <f>IF(N857="","",IF(P857="","",IF(W857="","",W857*N857)))</f>
        <v/>
      </c>
      <c r="Y857" s="108"/>
      <c r="Z857" s="62" t="str">
        <f t="shared" si="67"/>
        <v/>
      </c>
      <c r="AA857" s="26" t="str">
        <f t="shared" si="68"/>
        <v/>
      </c>
      <c r="AB857" s="105"/>
      <c r="AC857" s="111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39"/>
      <c r="BJ857" s="39"/>
      <c r="BK857" s="39"/>
      <c r="BL857" s="39"/>
      <c r="BM857" s="39"/>
      <c r="BN857" s="39"/>
      <c r="BO857" s="39"/>
      <c r="BP857" s="39"/>
    </row>
    <row r="858" spans="1:68" x14ac:dyDescent="0.25">
      <c r="A858" s="28" t="str">
        <f t="shared" si="69"/>
        <v/>
      </c>
      <c r="B858" s="91"/>
      <c r="C858" s="92"/>
      <c r="D858" s="93"/>
      <c r="E858" s="92"/>
      <c r="F858" s="113"/>
      <c r="G858" s="121"/>
      <c r="H858" s="126"/>
      <c r="I858" s="129"/>
      <c r="J858" s="94"/>
      <c r="K858" s="95"/>
      <c r="L858" s="17" t="str">
        <f>IF(T858="X","",IF(J858="","",IF(V858=1,"",J858)))</f>
        <v/>
      </c>
      <c r="M858" s="17" t="str">
        <f>IF(T858="X","",IF(K858="","",IF(V858=1,"",K858)))</f>
        <v/>
      </c>
      <c r="N858" s="18" t="str">
        <f>IF(V858=1,"",IF(J858="","",IF(K858="","",K858-J858)))</f>
        <v/>
      </c>
      <c r="O858" s="31" t="str">
        <f t="shared" si="65"/>
        <v/>
      </c>
      <c r="P858" s="102"/>
      <c r="Q858" s="24" t="str">
        <f>IF(P858="","",IF(T858="X","",P858))</f>
        <v/>
      </c>
      <c r="R858" s="18" t="str">
        <f>IF(P858="","",VLOOKUP(P858,Données!$A$2:$B$16,2,FALSE))</f>
        <v/>
      </c>
      <c r="S858" s="24" t="str">
        <f ca="1">IF(T858="X","",IF(V858=1,"",IF(J858&gt;TODAY(),1,"")))</f>
        <v/>
      </c>
      <c r="T858" s="105"/>
      <c r="U858" s="18" t="str">
        <f ca="1">IF(T858="X","",IF(J858="","",IF(V858=1,"",IF(TODAY()&gt;=J858,1,""))))</f>
        <v/>
      </c>
      <c r="V858" s="31" t="str">
        <f t="shared" si="66"/>
        <v/>
      </c>
      <c r="W858" s="34" t="str">
        <f>IF(P858="","",VLOOKUP(P858,Données!$A$2:$C$16,3,FALSE))</f>
        <v/>
      </c>
      <c r="X858" s="19" t="str">
        <f>IF(N858="","",IF(P858="","",IF(W858="","",W858*N858)))</f>
        <v/>
      </c>
      <c r="Y858" s="108"/>
      <c r="Z858" s="62" t="str">
        <f t="shared" si="67"/>
        <v/>
      </c>
      <c r="AA858" s="26" t="str">
        <f t="shared" si="68"/>
        <v/>
      </c>
      <c r="AB858" s="105"/>
      <c r="AC858" s="111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39"/>
      <c r="BJ858" s="39"/>
      <c r="BK858" s="39"/>
      <c r="BL858" s="39"/>
      <c r="BM858" s="39"/>
      <c r="BN858" s="39"/>
      <c r="BO858" s="39"/>
      <c r="BP858" s="39"/>
    </row>
    <row r="859" spans="1:68" x14ac:dyDescent="0.25">
      <c r="A859" s="28" t="str">
        <f t="shared" si="69"/>
        <v/>
      </c>
      <c r="B859" s="91"/>
      <c r="C859" s="92"/>
      <c r="D859" s="93"/>
      <c r="E859" s="92"/>
      <c r="F859" s="113"/>
      <c r="G859" s="121"/>
      <c r="H859" s="126"/>
      <c r="I859" s="129"/>
      <c r="J859" s="94"/>
      <c r="K859" s="95"/>
      <c r="L859" s="17" t="str">
        <f>IF(T859="X","",IF(J859="","",IF(V859=1,"",J859)))</f>
        <v/>
      </c>
      <c r="M859" s="17" t="str">
        <f>IF(T859="X","",IF(K859="","",IF(V859=1,"",K859)))</f>
        <v/>
      </c>
      <c r="N859" s="18" t="str">
        <f>IF(V859=1,"",IF(J859="","",IF(K859="","",K859-J859)))</f>
        <v/>
      </c>
      <c r="O859" s="31" t="str">
        <f t="shared" si="65"/>
        <v/>
      </c>
      <c r="P859" s="102"/>
      <c r="Q859" s="24" t="str">
        <f>IF(P859="","",IF(T859="X","",P859))</f>
        <v/>
      </c>
      <c r="R859" s="18" t="str">
        <f>IF(P859="","",VLOOKUP(P859,Données!$A$2:$B$16,2,FALSE))</f>
        <v/>
      </c>
      <c r="S859" s="24" t="str">
        <f ca="1">IF(T859="X","",IF(V859=1,"",IF(J859&gt;TODAY(),1,"")))</f>
        <v/>
      </c>
      <c r="T859" s="105"/>
      <c r="U859" s="18" t="str">
        <f ca="1">IF(T859="X","",IF(J859="","",IF(V859=1,"",IF(TODAY()&gt;=J859,1,""))))</f>
        <v/>
      </c>
      <c r="V859" s="31" t="str">
        <f t="shared" si="66"/>
        <v/>
      </c>
      <c r="W859" s="34" t="str">
        <f>IF(P859="","",VLOOKUP(P859,Données!$A$2:$C$16,3,FALSE))</f>
        <v/>
      </c>
      <c r="X859" s="19" t="str">
        <f>IF(N859="","",IF(P859="","",IF(W859="","",W859*N859)))</f>
        <v/>
      </c>
      <c r="Y859" s="108"/>
      <c r="Z859" s="62" t="str">
        <f t="shared" si="67"/>
        <v/>
      </c>
      <c r="AA859" s="26" t="str">
        <f t="shared" si="68"/>
        <v/>
      </c>
      <c r="AB859" s="105"/>
      <c r="AC859" s="111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39"/>
      <c r="BJ859" s="39"/>
      <c r="BK859" s="39"/>
      <c r="BL859" s="39"/>
      <c r="BM859" s="39"/>
      <c r="BN859" s="39"/>
      <c r="BO859" s="39"/>
      <c r="BP859" s="39"/>
    </row>
    <row r="860" spans="1:68" x14ac:dyDescent="0.25">
      <c r="A860" s="28" t="str">
        <f t="shared" si="69"/>
        <v/>
      </c>
      <c r="B860" s="91"/>
      <c r="C860" s="92"/>
      <c r="D860" s="93"/>
      <c r="E860" s="92"/>
      <c r="F860" s="113"/>
      <c r="G860" s="121"/>
      <c r="H860" s="126"/>
      <c r="I860" s="129"/>
      <c r="J860" s="94"/>
      <c r="K860" s="95"/>
      <c r="L860" s="17" t="str">
        <f>IF(T860="X","",IF(J860="","",IF(V860=1,"",J860)))</f>
        <v/>
      </c>
      <c r="M860" s="17" t="str">
        <f>IF(T860="X","",IF(K860="","",IF(V860=1,"",K860)))</f>
        <v/>
      </c>
      <c r="N860" s="18" t="str">
        <f>IF(V860=1,"",IF(J860="","",IF(K860="","",K860-J860)))</f>
        <v/>
      </c>
      <c r="O860" s="31" t="str">
        <f t="shared" si="65"/>
        <v/>
      </c>
      <c r="P860" s="102"/>
      <c r="Q860" s="24" t="str">
        <f>IF(P860="","",IF(T860="X","",P860))</f>
        <v/>
      </c>
      <c r="R860" s="18" t="str">
        <f>IF(P860="","",VLOOKUP(P860,Données!$A$2:$B$16,2,FALSE))</f>
        <v/>
      </c>
      <c r="S860" s="24" t="str">
        <f ca="1">IF(T860="X","",IF(V860=1,"",IF(J860&gt;TODAY(),1,"")))</f>
        <v/>
      </c>
      <c r="T860" s="105"/>
      <c r="U860" s="18" t="str">
        <f ca="1">IF(T860="X","",IF(J860="","",IF(V860=1,"",IF(TODAY()&gt;=J860,1,""))))</f>
        <v/>
      </c>
      <c r="V860" s="31" t="str">
        <f t="shared" si="66"/>
        <v/>
      </c>
      <c r="W860" s="34" t="str">
        <f>IF(P860="","",VLOOKUP(P860,Données!$A$2:$C$16,3,FALSE))</f>
        <v/>
      </c>
      <c r="X860" s="19" t="str">
        <f>IF(N860="","",IF(P860="","",IF(W860="","",W860*N860)))</f>
        <v/>
      </c>
      <c r="Y860" s="108"/>
      <c r="Z860" s="62" t="str">
        <f t="shared" si="67"/>
        <v/>
      </c>
      <c r="AA860" s="26" t="str">
        <f t="shared" si="68"/>
        <v/>
      </c>
      <c r="AB860" s="105"/>
      <c r="AC860" s="111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39"/>
      <c r="BJ860" s="39"/>
      <c r="BK860" s="39"/>
      <c r="BL860" s="39"/>
      <c r="BM860" s="39"/>
      <c r="BN860" s="39"/>
      <c r="BO860" s="39"/>
      <c r="BP860" s="39"/>
    </row>
    <row r="861" spans="1:68" x14ac:dyDescent="0.25">
      <c r="A861" s="28" t="str">
        <f t="shared" si="69"/>
        <v/>
      </c>
      <c r="B861" s="91"/>
      <c r="C861" s="92"/>
      <c r="D861" s="93"/>
      <c r="E861" s="92"/>
      <c r="F861" s="113"/>
      <c r="G861" s="121"/>
      <c r="H861" s="126"/>
      <c r="I861" s="129"/>
      <c r="J861" s="94"/>
      <c r="K861" s="95"/>
      <c r="L861" s="17" t="str">
        <f>IF(T861="X","",IF(J861="","",IF(V861=1,"",J861)))</f>
        <v/>
      </c>
      <c r="M861" s="17" t="str">
        <f>IF(T861="X","",IF(K861="","",IF(V861=1,"",K861)))</f>
        <v/>
      </c>
      <c r="N861" s="18" t="str">
        <f>IF(V861=1,"",IF(J861="","",IF(K861="","",K861-J861)))</f>
        <v/>
      </c>
      <c r="O861" s="31" t="str">
        <f t="shared" si="65"/>
        <v/>
      </c>
      <c r="P861" s="102"/>
      <c r="Q861" s="24" t="str">
        <f>IF(P861="","",IF(T861="X","",P861))</f>
        <v/>
      </c>
      <c r="R861" s="18" t="str">
        <f>IF(P861="","",VLOOKUP(P861,Données!$A$2:$B$16,2,FALSE))</f>
        <v/>
      </c>
      <c r="S861" s="24" t="str">
        <f ca="1">IF(T861="X","",IF(V861=1,"",IF(J861&gt;TODAY(),1,"")))</f>
        <v/>
      </c>
      <c r="T861" s="105"/>
      <c r="U861" s="18" t="str">
        <f ca="1">IF(T861="X","",IF(J861="","",IF(V861=1,"",IF(TODAY()&gt;=J861,1,""))))</f>
        <v/>
      </c>
      <c r="V861" s="31" t="str">
        <f t="shared" si="66"/>
        <v/>
      </c>
      <c r="W861" s="34" t="str">
        <f>IF(P861="","",VLOOKUP(P861,Données!$A$2:$C$16,3,FALSE))</f>
        <v/>
      </c>
      <c r="X861" s="19" t="str">
        <f>IF(N861="","",IF(P861="","",IF(W861="","",W861*N861)))</f>
        <v/>
      </c>
      <c r="Y861" s="108"/>
      <c r="Z861" s="62" t="str">
        <f t="shared" si="67"/>
        <v/>
      </c>
      <c r="AA861" s="26" t="str">
        <f t="shared" si="68"/>
        <v/>
      </c>
      <c r="AB861" s="105"/>
      <c r="AC861" s="111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39"/>
      <c r="BJ861" s="39"/>
      <c r="BK861" s="39"/>
      <c r="BL861" s="39"/>
      <c r="BM861" s="39"/>
      <c r="BN861" s="39"/>
      <c r="BO861" s="39"/>
      <c r="BP861" s="39"/>
    </row>
    <row r="862" spans="1:68" x14ac:dyDescent="0.25">
      <c r="A862" s="28" t="str">
        <f t="shared" si="69"/>
        <v/>
      </c>
      <c r="B862" s="91"/>
      <c r="C862" s="92"/>
      <c r="D862" s="93"/>
      <c r="E862" s="92"/>
      <c r="F862" s="113"/>
      <c r="G862" s="121"/>
      <c r="H862" s="126"/>
      <c r="I862" s="129"/>
      <c r="J862" s="94"/>
      <c r="K862" s="95"/>
      <c r="L862" s="17" t="str">
        <f>IF(T862="X","",IF(J862="","",IF(V862=1,"",J862)))</f>
        <v/>
      </c>
      <c r="M862" s="17" t="str">
        <f>IF(T862="X","",IF(K862="","",IF(V862=1,"",K862)))</f>
        <v/>
      </c>
      <c r="N862" s="18" t="str">
        <f>IF(V862=1,"",IF(J862="","",IF(K862="","",K862-J862)))</f>
        <v/>
      </c>
      <c r="O862" s="31" t="str">
        <f t="shared" si="65"/>
        <v/>
      </c>
      <c r="P862" s="102"/>
      <c r="Q862" s="24" t="str">
        <f>IF(P862="","",IF(T862="X","",P862))</f>
        <v/>
      </c>
      <c r="R862" s="18" t="str">
        <f>IF(P862="","",VLOOKUP(P862,Données!$A$2:$B$16,2,FALSE))</f>
        <v/>
      </c>
      <c r="S862" s="24" t="str">
        <f ca="1">IF(T862="X","",IF(V862=1,"",IF(J862&gt;TODAY(),1,"")))</f>
        <v/>
      </c>
      <c r="T862" s="105"/>
      <c r="U862" s="18" t="str">
        <f ca="1">IF(T862="X","",IF(J862="","",IF(V862=1,"",IF(TODAY()&gt;=J862,1,""))))</f>
        <v/>
      </c>
      <c r="V862" s="31" t="str">
        <f t="shared" si="66"/>
        <v/>
      </c>
      <c r="W862" s="34" t="str">
        <f>IF(P862="","",VLOOKUP(P862,Données!$A$2:$C$16,3,FALSE))</f>
        <v/>
      </c>
      <c r="X862" s="19" t="str">
        <f>IF(N862="","",IF(P862="","",IF(W862="","",W862*N862)))</f>
        <v/>
      </c>
      <c r="Y862" s="108"/>
      <c r="Z862" s="62" t="str">
        <f t="shared" si="67"/>
        <v/>
      </c>
      <c r="AA862" s="26" t="str">
        <f t="shared" si="68"/>
        <v/>
      </c>
      <c r="AB862" s="105"/>
      <c r="AC862" s="111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39"/>
      <c r="BJ862" s="39"/>
      <c r="BK862" s="39"/>
      <c r="BL862" s="39"/>
      <c r="BM862" s="39"/>
      <c r="BN862" s="39"/>
      <c r="BO862" s="39"/>
      <c r="BP862" s="39"/>
    </row>
    <row r="863" spans="1:68" x14ac:dyDescent="0.25">
      <c r="A863" s="28" t="str">
        <f t="shared" si="69"/>
        <v/>
      </c>
      <c r="B863" s="91"/>
      <c r="C863" s="92"/>
      <c r="D863" s="93"/>
      <c r="E863" s="92"/>
      <c r="F863" s="113"/>
      <c r="G863" s="121"/>
      <c r="H863" s="126"/>
      <c r="I863" s="129"/>
      <c r="J863" s="94"/>
      <c r="K863" s="95"/>
      <c r="L863" s="17" t="str">
        <f>IF(T863="X","",IF(J863="","",IF(V863=1,"",J863)))</f>
        <v/>
      </c>
      <c r="M863" s="17" t="str">
        <f>IF(T863="X","",IF(K863="","",IF(V863=1,"",K863)))</f>
        <v/>
      </c>
      <c r="N863" s="18" t="str">
        <f>IF(V863=1,"",IF(J863="","",IF(K863="","",K863-J863)))</f>
        <v/>
      </c>
      <c r="O863" s="31" t="str">
        <f t="shared" si="65"/>
        <v/>
      </c>
      <c r="P863" s="102"/>
      <c r="Q863" s="24" t="str">
        <f>IF(P863="","",IF(T863="X","",P863))</f>
        <v/>
      </c>
      <c r="R863" s="18" t="str">
        <f>IF(P863="","",VLOOKUP(P863,Données!$A$2:$B$16,2,FALSE))</f>
        <v/>
      </c>
      <c r="S863" s="24" t="str">
        <f ca="1">IF(T863="X","",IF(V863=1,"",IF(J863&gt;TODAY(),1,"")))</f>
        <v/>
      </c>
      <c r="T863" s="105"/>
      <c r="U863" s="18" t="str">
        <f ca="1">IF(T863="X","",IF(J863="","",IF(V863=1,"",IF(TODAY()&gt;=J863,1,""))))</f>
        <v/>
      </c>
      <c r="V863" s="31" t="str">
        <f t="shared" si="66"/>
        <v/>
      </c>
      <c r="W863" s="34" t="str">
        <f>IF(P863="","",VLOOKUP(P863,Données!$A$2:$C$16,3,FALSE))</f>
        <v/>
      </c>
      <c r="X863" s="19" t="str">
        <f>IF(N863="","",IF(P863="","",IF(W863="","",W863*N863)))</f>
        <v/>
      </c>
      <c r="Y863" s="108"/>
      <c r="Z863" s="62" t="str">
        <f t="shared" si="67"/>
        <v/>
      </c>
      <c r="AA863" s="26" t="str">
        <f t="shared" si="68"/>
        <v/>
      </c>
      <c r="AB863" s="105"/>
      <c r="AC863" s="111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39"/>
      <c r="BJ863" s="39"/>
      <c r="BK863" s="39"/>
      <c r="BL863" s="39"/>
      <c r="BM863" s="39"/>
      <c r="BN863" s="39"/>
      <c r="BO863" s="39"/>
      <c r="BP863" s="39"/>
    </row>
    <row r="864" spans="1:68" x14ac:dyDescent="0.25">
      <c r="A864" s="28" t="str">
        <f t="shared" si="69"/>
        <v/>
      </c>
      <c r="B864" s="91"/>
      <c r="C864" s="92"/>
      <c r="D864" s="93"/>
      <c r="E864" s="92"/>
      <c r="F864" s="113"/>
      <c r="G864" s="121"/>
      <c r="H864" s="126"/>
      <c r="I864" s="129"/>
      <c r="J864" s="94"/>
      <c r="K864" s="95"/>
      <c r="L864" s="17" t="str">
        <f>IF(T864="X","",IF(J864="","",IF(V864=1,"",J864)))</f>
        <v/>
      </c>
      <c r="M864" s="17" t="str">
        <f>IF(T864="X","",IF(K864="","",IF(V864=1,"",K864)))</f>
        <v/>
      </c>
      <c r="N864" s="18" t="str">
        <f>IF(V864=1,"",IF(J864="","",IF(K864="","",K864-J864)))</f>
        <v/>
      </c>
      <c r="O864" s="31" t="str">
        <f t="shared" si="65"/>
        <v/>
      </c>
      <c r="P864" s="102"/>
      <c r="Q864" s="24" t="str">
        <f>IF(P864="","",IF(T864="X","",P864))</f>
        <v/>
      </c>
      <c r="R864" s="18" t="str">
        <f>IF(P864="","",VLOOKUP(P864,Données!$A$2:$B$16,2,FALSE))</f>
        <v/>
      </c>
      <c r="S864" s="24" t="str">
        <f ca="1">IF(T864="X","",IF(V864=1,"",IF(J864&gt;TODAY(),1,"")))</f>
        <v/>
      </c>
      <c r="T864" s="105"/>
      <c r="U864" s="18" t="str">
        <f ca="1">IF(T864="X","",IF(J864="","",IF(V864=1,"",IF(TODAY()&gt;=J864,1,""))))</f>
        <v/>
      </c>
      <c r="V864" s="31" t="str">
        <f t="shared" si="66"/>
        <v/>
      </c>
      <c r="W864" s="34" t="str">
        <f>IF(P864="","",VLOOKUP(P864,Données!$A$2:$C$16,3,FALSE))</f>
        <v/>
      </c>
      <c r="X864" s="19" t="str">
        <f>IF(N864="","",IF(P864="","",IF(W864="","",W864*N864)))</f>
        <v/>
      </c>
      <c r="Y864" s="108"/>
      <c r="Z864" s="62" t="str">
        <f t="shared" si="67"/>
        <v/>
      </c>
      <c r="AA864" s="26" t="str">
        <f t="shared" si="68"/>
        <v/>
      </c>
      <c r="AB864" s="105"/>
      <c r="AC864" s="111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39"/>
      <c r="BJ864" s="39"/>
      <c r="BK864" s="39"/>
      <c r="BL864" s="39"/>
      <c r="BM864" s="39"/>
      <c r="BN864" s="39"/>
      <c r="BO864" s="39"/>
      <c r="BP864" s="39"/>
    </row>
    <row r="865" spans="1:68" x14ac:dyDescent="0.25">
      <c r="A865" s="28" t="str">
        <f t="shared" si="69"/>
        <v/>
      </c>
      <c r="B865" s="91"/>
      <c r="C865" s="92"/>
      <c r="D865" s="93"/>
      <c r="E865" s="92"/>
      <c r="F865" s="113"/>
      <c r="G865" s="121"/>
      <c r="H865" s="126"/>
      <c r="I865" s="129"/>
      <c r="J865" s="94"/>
      <c r="K865" s="95"/>
      <c r="L865" s="17" t="str">
        <f>IF(T865="X","",IF(J865="","",IF(V865=1,"",J865)))</f>
        <v/>
      </c>
      <c r="M865" s="17" t="str">
        <f>IF(T865="X","",IF(K865="","",IF(V865=1,"",K865)))</f>
        <v/>
      </c>
      <c r="N865" s="18" t="str">
        <f>IF(V865=1,"",IF(J865="","",IF(K865="","",K865-J865)))</f>
        <v/>
      </c>
      <c r="O865" s="31" t="str">
        <f t="shared" si="65"/>
        <v/>
      </c>
      <c r="P865" s="102"/>
      <c r="Q865" s="24" t="str">
        <f>IF(P865="","",IF(T865="X","",P865))</f>
        <v/>
      </c>
      <c r="R865" s="18" t="str">
        <f>IF(P865="","",VLOOKUP(P865,Données!$A$2:$B$16,2,FALSE))</f>
        <v/>
      </c>
      <c r="S865" s="24" t="str">
        <f ca="1">IF(T865="X","",IF(V865=1,"",IF(J865&gt;TODAY(),1,"")))</f>
        <v/>
      </c>
      <c r="T865" s="105"/>
      <c r="U865" s="18" t="str">
        <f ca="1">IF(T865="X","",IF(J865="","",IF(V865=1,"",IF(TODAY()&gt;=J865,1,""))))</f>
        <v/>
      </c>
      <c r="V865" s="31" t="str">
        <f t="shared" si="66"/>
        <v/>
      </c>
      <c r="W865" s="34" t="str">
        <f>IF(P865="","",VLOOKUP(P865,Données!$A$2:$C$16,3,FALSE))</f>
        <v/>
      </c>
      <c r="X865" s="19" t="str">
        <f>IF(N865="","",IF(P865="","",IF(W865="","",W865*N865)))</f>
        <v/>
      </c>
      <c r="Y865" s="108"/>
      <c r="Z865" s="62" t="str">
        <f t="shared" si="67"/>
        <v/>
      </c>
      <c r="AA865" s="26" t="str">
        <f t="shared" si="68"/>
        <v/>
      </c>
      <c r="AB865" s="105"/>
      <c r="AC865" s="111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39"/>
      <c r="BJ865" s="39"/>
      <c r="BK865" s="39"/>
      <c r="BL865" s="39"/>
      <c r="BM865" s="39"/>
      <c r="BN865" s="39"/>
      <c r="BO865" s="39"/>
      <c r="BP865" s="39"/>
    </row>
    <row r="866" spans="1:68" x14ac:dyDescent="0.25">
      <c r="A866" s="28" t="str">
        <f t="shared" si="69"/>
        <v/>
      </c>
      <c r="B866" s="91"/>
      <c r="C866" s="92"/>
      <c r="D866" s="93"/>
      <c r="E866" s="92"/>
      <c r="F866" s="113"/>
      <c r="G866" s="121"/>
      <c r="H866" s="126"/>
      <c r="I866" s="129"/>
      <c r="J866" s="94"/>
      <c r="K866" s="95"/>
      <c r="L866" s="17" t="str">
        <f>IF(T866="X","",IF(J866="","",IF(V866=1,"",J866)))</f>
        <v/>
      </c>
      <c r="M866" s="17" t="str">
        <f>IF(T866="X","",IF(K866="","",IF(V866=1,"",K866)))</f>
        <v/>
      </c>
      <c r="N866" s="18" t="str">
        <f>IF(V866=1,"",IF(J866="","",IF(K866="","",K866-J866)))</f>
        <v/>
      </c>
      <c r="O866" s="31" t="str">
        <f t="shared" si="65"/>
        <v/>
      </c>
      <c r="P866" s="102"/>
      <c r="Q866" s="24" t="str">
        <f>IF(P866="","",IF(T866="X","",P866))</f>
        <v/>
      </c>
      <c r="R866" s="18" t="str">
        <f>IF(P866="","",VLOOKUP(P866,Données!$A$2:$B$16,2,FALSE))</f>
        <v/>
      </c>
      <c r="S866" s="24" t="str">
        <f ca="1">IF(T866="X","",IF(V866=1,"",IF(J866&gt;TODAY(),1,"")))</f>
        <v/>
      </c>
      <c r="T866" s="105"/>
      <c r="U866" s="18" t="str">
        <f ca="1">IF(T866="X","",IF(J866="","",IF(V866=1,"",IF(TODAY()&gt;=J866,1,""))))</f>
        <v/>
      </c>
      <c r="V866" s="31" t="str">
        <f t="shared" si="66"/>
        <v/>
      </c>
      <c r="W866" s="34" t="str">
        <f>IF(P866="","",VLOOKUP(P866,Données!$A$2:$C$16,3,FALSE))</f>
        <v/>
      </c>
      <c r="X866" s="19" t="str">
        <f>IF(N866="","",IF(P866="","",IF(W866="","",W866*N866)))</f>
        <v/>
      </c>
      <c r="Y866" s="108"/>
      <c r="Z866" s="62" t="str">
        <f t="shared" si="67"/>
        <v/>
      </c>
      <c r="AA866" s="26" t="str">
        <f t="shared" si="68"/>
        <v/>
      </c>
      <c r="AB866" s="105"/>
      <c r="AC866" s="111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39"/>
      <c r="BJ866" s="39"/>
      <c r="BK866" s="39"/>
      <c r="BL866" s="39"/>
      <c r="BM866" s="39"/>
      <c r="BN866" s="39"/>
      <c r="BO866" s="39"/>
      <c r="BP866" s="39"/>
    </row>
    <row r="867" spans="1:68" x14ac:dyDescent="0.25">
      <c r="A867" s="28" t="str">
        <f t="shared" si="69"/>
        <v/>
      </c>
      <c r="B867" s="91"/>
      <c r="C867" s="92"/>
      <c r="D867" s="93"/>
      <c r="E867" s="92"/>
      <c r="F867" s="113"/>
      <c r="G867" s="121"/>
      <c r="H867" s="126"/>
      <c r="I867" s="129"/>
      <c r="J867" s="94"/>
      <c r="K867" s="95"/>
      <c r="L867" s="17" t="str">
        <f>IF(T867="X","",IF(J867="","",IF(V867=1,"",J867)))</f>
        <v/>
      </c>
      <c r="M867" s="17" t="str">
        <f>IF(T867="X","",IF(K867="","",IF(V867=1,"",K867)))</f>
        <v/>
      </c>
      <c r="N867" s="18" t="str">
        <f>IF(V867=1,"",IF(J867="","",IF(K867="","",K867-J867)))</f>
        <v/>
      </c>
      <c r="O867" s="31" t="str">
        <f t="shared" si="65"/>
        <v/>
      </c>
      <c r="P867" s="102"/>
      <c r="Q867" s="24" t="str">
        <f>IF(P867="","",IF(T867="X","",P867))</f>
        <v/>
      </c>
      <c r="R867" s="18" t="str">
        <f>IF(P867="","",VLOOKUP(P867,Données!$A$2:$B$16,2,FALSE))</f>
        <v/>
      </c>
      <c r="S867" s="24" t="str">
        <f ca="1">IF(T867="X","",IF(V867=1,"",IF(J867&gt;TODAY(),1,"")))</f>
        <v/>
      </c>
      <c r="T867" s="105"/>
      <c r="U867" s="18" t="str">
        <f ca="1">IF(T867="X","",IF(J867="","",IF(V867=1,"",IF(TODAY()&gt;=J867,1,""))))</f>
        <v/>
      </c>
      <c r="V867" s="31" t="str">
        <f t="shared" si="66"/>
        <v/>
      </c>
      <c r="W867" s="34" t="str">
        <f>IF(P867="","",VLOOKUP(P867,Données!$A$2:$C$16,3,FALSE))</f>
        <v/>
      </c>
      <c r="X867" s="19" t="str">
        <f>IF(N867="","",IF(P867="","",IF(W867="","",W867*N867)))</f>
        <v/>
      </c>
      <c r="Y867" s="108"/>
      <c r="Z867" s="62" t="str">
        <f t="shared" si="67"/>
        <v/>
      </c>
      <c r="AA867" s="26" t="str">
        <f t="shared" si="68"/>
        <v/>
      </c>
      <c r="AB867" s="105"/>
      <c r="AC867" s="111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39"/>
      <c r="BJ867" s="39"/>
      <c r="BK867" s="39"/>
      <c r="BL867" s="39"/>
      <c r="BM867" s="39"/>
      <c r="BN867" s="39"/>
      <c r="BO867" s="39"/>
      <c r="BP867" s="39"/>
    </row>
    <row r="868" spans="1:68" x14ac:dyDescent="0.25">
      <c r="A868" s="28" t="str">
        <f t="shared" si="69"/>
        <v/>
      </c>
      <c r="B868" s="91"/>
      <c r="C868" s="92"/>
      <c r="D868" s="93"/>
      <c r="E868" s="92"/>
      <c r="F868" s="113"/>
      <c r="G868" s="121"/>
      <c r="H868" s="126"/>
      <c r="I868" s="129"/>
      <c r="J868" s="94"/>
      <c r="K868" s="95"/>
      <c r="L868" s="17" t="str">
        <f>IF(T868="X","",IF(J868="","",IF(V868=1,"",J868)))</f>
        <v/>
      </c>
      <c r="M868" s="17" t="str">
        <f>IF(T868="X","",IF(K868="","",IF(V868=1,"",K868)))</f>
        <v/>
      </c>
      <c r="N868" s="18" t="str">
        <f>IF(V868=1,"",IF(J868="","",IF(K868="","",K868-J868)))</f>
        <v/>
      </c>
      <c r="O868" s="31" t="str">
        <f t="shared" si="65"/>
        <v/>
      </c>
      <c r="P868" s="102"/>
      <c r="Q868" s="24" t="str">
        <f>IF(P868="","",IF(T868="X","",P868))</f>
        <v/>
      </c>
      <c r="R868" s="18" t="str">
        <f>IF(P868="","",VLOOKUP(P868,Données!$A$2:$B$16,2,FALSE))</f>
        <v/>
      </c>
      <c r="S868" s="24" t="str">
        <f ca="1">IF(T868="X","",IF(V868=1,"",IF(J868&gt;TODAY(),1,"")))</f>
        <v/>
      </c>
      <c r="T868" s="105"/>
      <c r="U868" s="18" t="str">
        <f ca="1">IF(T868="X","",IF(J868="","",IF(V868=1,"",IF(TODAY()&gt;=J868,1,""))))</f>
        <v/>
      </c>
      <c r="V868" s="31" t="str">
        <f t="shared" si="66"/>
        <v/>
      </c>
      <c r="W868" s="34" t="str">
        <f>IF(P868="","",VLOOKUP(P868,Données!$A$2:$C$16,3,FALSE))</f>
        <v/>
      </c>
      <c r="X868" s="19" t="str">
        <f>IF(N868="","",IF(P868="","",IF(W868="","",W868*N868)))</f>
        <v/>
      </c>
      <c r="Y868" s="108"/>
      <c r="Z868" s="62" t="str">
        <f t="shared" si="67"/>
        <v/>
      </c>
      <c r="AA868" s="26" t="str">
        <f t="shared" si="68"/>
        <v/>
      </c>
      <c r="AB868" s="105"/>
      <c r="AC868" s="111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39"/>
      <c r="BJ868" s="39"/>
      <c r="BK868" s="39"/>
      <c r="BL868" s="39"/>
      <c r="BM868" s="39"/>
      <c r="BN868" s="39"/>
      <c r="BO868" s="39"/>
      <c r="BP868" s="39"/>
    </row>
    <row r="869" spans="1:68" x14ac:dyDescent="0.25">
      <c r="A869" s="28" t="str">
        <f t="shared" si="69"/>
        <v/>
      </c>
      <c r="B869" s="91"/>
      <c r="C869" s="92"/>
      <c r="D869" s="93"/>
      <c r="E869" s="92"/>
      <c r="F869" s="113"/>
      <c r="G869" s="121"/>
      <c r="H869" s="126"/>
      <c r="I869" s="129"/>
      <c r="J869" s="94"/>
      <c r="K869" s="95"/>
      <c r="L869" s="17" t="str">
        <f>IF(T869="X","",IF(J869="","",IF(V869=1,"",J869)))</f>
        <v/>
      </c>
      <c r="M869" s="17" t="str">
        <f>IF(T869="X","",IF(K869="","",IF(V869=1,"",K869)))</f>
        <v/>
      </c>
      <c r="N869" s="18" t="str">
        <f>IF(V869=1,"",IF(J869="","",IF(K869="","",K869-J869)))</f>
        <v/>
      </c>
      <c r="O869" s="31" t="str">
        <f t="shared" si="65"/>
        <v/>
      </c>
      <c r="P869" s="102"/>
      <c r="Q869" s="24" t="str">
        <f>IF(P869="","",IF(T869="X","",P869))</f>
        <v/>
      </c>
      <c r="R869" s="18" t="str">
        <f>IF(P869="","",VLOOKUP(P869,Données!$A$2:$B$16,2,FALSE))</f>
        <v/>
      </c>
      <c r="S869" s="24" t="str">
        <f ca="1">IF(T869="X","",IF(V869=1,"",IF(J869&gt;TODAY(),1,"")))</f>
        <v/>
      </c>
      <c r="T869" s="105"/>
      <c r="U869" s="18" t="str">
        <f ca="1">IF(T869="X","",IF(J869="","",IF(V869=1,"",IF(TODAY()&gt;=J869,1,""))))</f>
        <v/>
      </c>
      <c r="V869" s="31" t="str">
        <f t="shared" si="66"/>
        <v/>
      </c>
      <c r="W869" s="34" t="str">
        <f>IF(P869="","",VLOOKUP(P869,Données!$A$2:$C$16,3,FALSE))</f>
        <v/>
      </c>
      <c r="X869" s="19" t="str">
        <f>IF(N869="","",IF(P869="","",IF(W869="","",W869*N869)))</f>
        <v/>
      </c>
      <c r="Y869" s="108"/>
      <c r="Z869" s="62" t="str">
        <f t="shared" si="67"/>
        <v/>
      </c>
      <c r="AA869" s="26" t="str">
        <f t="shared" si="68"/>
        <v/>
      </c>
      <c r="AB869" s="105"/>
      <c r="AC869" s="111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39"/>
      <c r="BJ869" s="39"/>
      <c r="BK869" s="39"/>
      <c r="BL869" s="39"/>
      <c r="BM869" s="39"/>
      <c r="BN869" s="39"/>
      <c r="BO869" s="39"/>
      <c r="BP869" s="39"/>
    </row>
    <row r="870" spans="1:68" x14ac:dyDescent="0.25">
      <c r="A870" s="28" t="str">
        <f t="shared" si="69"/>
        <v/>
      </c>
      <c r="B870" s="91"/>
      <c r="C870" s="92"/>
      <c r="D870" s="93"/>
      <c r="E870" s="92"/>
      <c r="F870" s="113"/>
      <c r="G870" s="121"/>
      <c r="H870" s="126"/>
      <c r="I870" s="129"/>
      <c r="J870" s="94"/>
      <c r="K870" s="95"/>
      <c r="L870" s="17" t="str">
        <f>IF(T870="X","",IF(J870="","",IF(V870=1,"",J870)))</f>
        <v/>
      </c>
      <c r="M870" s="17" t="str">
        <f>IF(T870="X","",IF(K870="","",IF(V870=1,"",K870)))</f>
        <v/>
      </c>
      <c r="N870" s="18" t="str">
        <f>IF(V870=1,"",IF(J870="","",IF(K870="","",K870-J870)))</f>
        <v/>
      </c>
      <c r="O870" s="31" t="str">
        <f t="shared" si="65"/>
        <v/>
      </c>
      <c r="P870" s="102"/>
      <c r="Q870" s="24" t="str">
        <f>IF(P870="","",IF(T870="X","",P870))</f>
        <v/>
      </c>
      <c r="R870" s="18" t="str">
        <f>IF(P870="","",VLOOKUP(P870,Données!$A$2:$B$16,2,FALSE))</f>
        <v/>
      </c>
      <c r="S870" s="24" t="str">
        <f ca="1">IF(T870="X","",IF(V870=1,"",IF(J870&gt;TODAY(),1,"")))</f>
        <v/>
      </c>
      <c r="T870" s="105"/>
      <c r="U870" s="18" t="str">
        <f ca="1">IF(T870="X","",IF(J870="","",IF(V870=1,"",IF(TODAY()&gt;=J870,1,""))))</f>
        <v/>
      </c>
      <c r="V870" s="31" t="str">
        <f t="shared" si="66"/>
        <v/>
      </c>
      <c r="W870" s="34" t="str">
        <f>IF(P870="","",VLOOKUP(P870,Données!$A$2:$C$16,3,FALSE))</f>
        <v/>
      </c>
      <c r="X870" s="19" t="str">
        <f>IF(N870="","",IF(P870="","",IF(W870="","",W870*N870)))</f>
        <v/>
      </c>
      <c r="Y870" s="108"/>
      <c r="Z870" s="62" t="str">
        <f t="shared" si="67"/>
        <v/>
      </c>
      <c r="AA870" s="26" t="str">
        <f t="shared" si="68"/>
        <v/>
      </c>
      <c r="AB870" s="105"/>
      <c r="AC870" s="111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39"/>
      <c r="BJ870" s="39"/>
      <c r="BK870" s="39"/>
      <c r="BL870" s="39"/>
      <c r="BM870" s="39"/>
      <c r="BN870" s="39"/>
      <c r="BO870" s="39"/>
      <c r="BP870" s="39"/>
    </row>
    <row r="871" spans="1:68" x14ac:dyDescent="0.25">
      <c r="A871" s="28" t="str">
        <f t="shared" si="69"/>
        <v/>
      </c>
      <c r="B871" s="91"/>
      <c r="C871" s="92"/>
      <c r="D871" s="93"/>
      <c r="E871" s="92"/>
      <c r="F871" s="113"/>
      <c r="G871" s="121"/>
      <c r="H871" s="126"/>
      <c r="I871" s="129"/>
      <c r="J871" s="94"/>
      <c r="K871" s="95"/>
      <c r="L871" s="17" t="str">
        <f>IF(T871="X","",IF(J871="","",IF(V871=1,"",J871)))</f>
        <v/>
      </c>
      <c r="M871" s="17" t="str">
        <f>IF(T871="X","",IF(K871="","",IF(V871=1,"",K871)))</f>
        <v/>
      </c>
      <c r="N871" s="18" t="str">
        <f>IF(V871=1,"",IF(J871="","",IF(K871="","",K871-J871)))</f>
        <v/>
      </c>
      <c r="O871" s="31" t="str">
        <f t="shared" si="65"/>
        <v/>
      </c>
      <c r="P871" s="102"/>
      <c r="Q871" s="24" t="str">
        <f>IF(P871="","",IF(T871="X","",P871))</f>
        <v/>
      </c>
      <c r="R871" s="18" t="str">
        <f>IF(P871="","",VLOOKUP(P871,Données!$A$2:$B$16,2,FALSE))</f>
        <v/>
      </c>
      <c r="S871" s="24" t="str">
        <f ca="1">IF(T871="X","",IF(V871=1,"",IF(J871&gt;TODAY(),1,"")))</f>
        <v/>
      </c>
      <c r="T871" s="105"/>
      <c r="U871" s="18" t="str">
        <f ca="1">IF(T871="X","",IF(J871="","",IF(V871=1,"",IF(TODAY()&gt;=J871,1,""))))</f>
        <v/>
      </c>
      <c r="V871" s="31" t="str">
        <f t="shared" si="66"/>
        <v/>
      </c>
      <c r="W871" s="34" t="str">
        <f>IF(P871="","",VLOOKUP(P871,Données!$A$2:$C$16,3,FALSE))</f>
        <v/>
      </c>
      <c r="X871" s="19" t="str">
        <f>IF(N871="","",IF(P871="","",IF(W871="","",W871*N871)))</f>
        <v/>
      </c>
      <c r="Y871" s="108"/>
      <c r="Z871" s="62" t="str">
        <f t="shared" si="67"/>
        <v/>
      </c>
      <c r="AA871" s="26" t="str">
        <f t="shared" si="68"/>
        <v/>
      </c>
      <c r="AB871" s="105"/>
      <c r="AC871" s="111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39"/>
      <c r="BJ871" s="39"/>
      <c r="BK871" s="39"/>
      <c r="BL871" s="39"/>
      <c r="BM871" s="39"/>
      <c r="BN871" s="39"/>
      <c r="BO871" s="39"/>
      <c r="BP871" s="39"/>
    </row>
    <row r="872" spans="1:68" x14ac:dyDescent="0.25">
      <c r="A872" s="28" t="str">
        <f t="shared" si="69"/>
        <v/>
      </c>
      <c r="B872" s="91"/>
      <c r="C872" s="92"/>
      <c r="D872" s="93"/>
      <c r="E872" s="92"/>
      <c r="F872" s="113"/>
      <c r="G872" s="121"/>
      <c r="H872" s="126"/>
      <c r="I872" s="129"/>
      <c r="J872" s="94"/>
      <c r="K872" s="95"/>
      <c r="L872" s="17" t="str">
        <f>IF(T872="X","",IF(J872="","",IF(V872=1,"",J872)))</f>
        <v/>
      </c>
      <c r="M872" s="17" t="str">
        <f>IF(T872="X","",IF(K872="","",IF(V872=1,"",K872)))</f>
        <v/>
      </c>
      <c r="N872" s="18" t="str">
        <f>IF(V872=1,"",IF(J872="","",IF(K872="","",K872-J872)))</f>
        <v/>
      </c>
      <c r="O872" s="31" t="str">
        <f t="shared" si="65"/>
        <v/>
      </c>
      <c r="P872" s="102"/>
      <c r="Q872" s="24" t="str">
        <f>IF(P872="","",IF(T872="X","",P872))</f>
        <v/>
      </c>
      <c r="R872" s="18" t="str">
        <f>IF(P872="","",VLOOKUP(P872,Données!$A$2:$B$16,2,FALSE))</f>
        <v/>
      </c>
      <c r="S872" s="24" t="str">
        <f ca="1">IF(T872="X","",IF(V872=1,"",IF(J872&gt;TODAY(),1,"")))</f>
        <v/>
      </c>
      <c r="T872" s="105"/>
      <c r="U872" s="18" t="str">
        <f ca="1">IF(T872="X","",IF(J872="","",IF(V872=1,"",IF(TODAY()&gt;=J872,1,""))))</f>
        <v/>
      </c>
      <c r="V872" s="31" t="str">
        <f t="shared" si="66"/>
        <v/>
      </c>
      <c r="W872" s="34" t="str">
        <f>IF(P872="","",VLOOKUP(P872,Données!$A$2:$C$16,3,FALSE))</f>
        <v/>
      </c>
      <c r="X872" s="19" t="str">
        <f>IF(N872="","",IF(P872="","",IF(W872="","",W872*N872)))</f>
        <v/>
      </c>
      <c r="Y872" s="108"/>
      <c r="Z872" s="62" t="str">
        <f t="shared" si="67"/>
        <v/>
      </c>
      <c r="AA872" s="26" t="str">
        <f t="shared" si="68"/>
        <v/>
      </c>
      <c r="AB872" s="105"/>
      <c r="AC872" s="111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39"/>
      <c r="BJ872" s="39"/>
      <c r="BK872" s="39"/>
      <c r="BL872" s="39"/>
      <c r="BM872" s="39"/>
      <c r="BN872" s="39"/>
      <c r="BO872" s="39"/>
      <c r="BP872" s="39"/>
    </row>
    <row r="873" spans="1:68" x14ac:dyDescent="0.25">
      <c r="A873" s="28" t="str">
        <f t="shared" si="69"/>
        <v/>
      </c>
      <c r="B873" s="91"/>
      <c r="C873" s="92"/>
      <c r="D873" s="93"/>
      <c r="E873" s="92"/>
      <c r="F873" s="113"/>
      <c r="G873" s="121"/>
      <c r="H873" s="126"/>
      <c r="I873" s="129"/>
      <c r="J873" s="94"/>
      <c r="K873" s="95"/>
      <c r="L873" s="17" t="str">
        <f>IF(T873="X","",IF(J873="","",IF(V873=1,"",J873)))</f>
        <v/>
      </c>
      <c r="M873" s="17" t="str">
        <f>IF(T873="X","",IF(K873="","",IF(V873=1,"",K873)))</f>
        <v/>
      </c>
      <c r="N873" s="18" t="str">
        <f>IF(V873=1,"",IF(J873="","",IF(K873="","",K873-J873)))</f>
        <v/>
      </c>
      <c r="O873" s="31" t="str">
        <f t="shared" si="65"/>
        <v/>
      </c>
      <c r="P873" s="102"/>
      <c r="Q873" s="24" t="str">
        <f>IF(P873="","",IF(T873="X","",P873))</f>
        <v/>
      </c>
      <c r="R873" s="18" t="str">
        <f>IF(P873="","",VLOOKUP(P873,Données!$A$2:$B$16,2,FALSE))</f>
        <v/>
      </c>
      <c r="S873" s="24" t="str">
        <f ca="1">IF(T873="X","",IF(V873=1,"",IF(J873&gt;TODAY(),1,"")))</f>
        <v/>
      </c>
      <c r="T873" s="105"/>
      <c r="U873" s="18" t="str">
        <f ca="1">IF(T873="X","",IF(J873="","",IF(V873=1,"",IF(TODAY()&gt;=J873,1,""))))</f>
        <v/>
      </c>
      <c r="V873" s="31" t="str">
        <f t="shared" si="66"/>
        <v/>
      </c>
      <c r="W873" s="34" t="str">
        <f>IF(P873="","",VLOOKUP(P873,Données!$A$2:$C$16,3,FALSE))</f>
        <v/>
      </c>
      <c r="X873" s="19" t="str">
        <f>IF(N873="","",IF(P873="","",IF(W873="","",W873*N873)))</f>
        <v/>
      </c>
      <c r="Y873" s="108"/>
      <c r="Z873" s="62" t="str">
        <f t="shared" si="67"/>
        <v/>
      </c>
      <c r="AA873" s="26" t="str">
        <f t="shared" si="68"/>
        <v/>
      </c>
      <c r="AB873" s="105"/>
      <c r="AC873" s="111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39"/>
      <c r="BJ873" s="39"/>
      <c r="BK873" s="39"/>
      <c r="BL873" s="39"/>
      <c r="BM873" s="39"/>
      <c r="BN873" s="39"/>
      <c r="BO873" s="39"/>
      <c r="BP873" s="39"/>
    </row>
    <row r="874" spans="1:68" x14ac:dyDescent="0.25">
      <c r="A874" s="28" t="str">
        <f t="shared" si="69"/>
        <v/>
      </c>
      <c r="B874" s="91"/>
      <c r="C874" s="92"/>
      <c r="D874" s="93"/>
      <c r="E874" s="92"/>
      <c r="F874" s="113"/>
      <c r="G874" s="121"/>
      <c r="H874" s="126"/>
      <c r="I874" s="129"/>
      <c r="J874" s="94"/>
      <c r="K874" s="95"/>
      <c r="L874" s="17" t="str">
        <f>IF(T874="X","",IF(J874="","",IF(V874=1,"",J874)))</f>
        <v/>
      </c>
      <c r="M874" s="17" t="str">
        <f>IF(T874="X","",IF(K874="","",IF(V874=1,"",K874)))</f>
        <v/>
      </c>
      <c r="N874" s="18" t="str">
        <f>IF(V874=1,"",IF(J874="","",IF(K874="","",K874-J874)))</f>
        <v/>
      </c>
      <c r="O874" s="31" t="str">
        <f t="shared" si="65"/>
        <v/>
      </c>
      <c r="P874" s="102"/>
      <c r="Q874" s="24" t="str">
        <f>IF(P874="","",IF(T874="X","",P874))</f>
        <v/>
      </c>
      <c r="R874" s="18" t="str">
        <f>IF(P874="","",VLOOKUP(P874,Données!$A$2:$B$16,2,FALSE))</f>
        <v/>
      </c>
      <c r="S874" s="24" t="str">
        <f ca="1">IF(T874="X","",IF(V874=1,"",IF(J874&gt;TODAY(),1,"")))</f>
        <v/>
      </c>
      <c r="T874" s="105"/>
      <c r="U874" s="18" t="str">
        <f ca="1">IF(T874="X","",IF(J874="","",IF(V874=1,"",IF(TODAY()&gt;=J874,1,""))))</f>
        <v/>
      </c>
      <c r="V874" s="31" t="str">
        <f t="shared" si="66"/>
        <v/>
      </c>
      <c r="W874" s="34" t="str">
        <f>IF(P874="","",VLOOKUP(P874,Données!$A$2:$C$16,3,FALSE))</f>
        <v/>
      </c>
      <c r="X874" s="19" t="str">
        <f>IF(N874="","",IF(P874="","",IF(W874="","",W874*N874)))</f>
        <v/>
      </c>
      <c r="Y874" s="108"/>
      <c r="Z874" s="62" t="str">
        <f t="shared" si="67"/>
        <v/>
      </c>
      <c r="AA874" s="26" t="str">
        <f t="shared" si="68"/>
        <v/>
      </c>
      <c r="AB874" s="105"/>
      <c r="AC874" s="111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39"/>
      <c r="BJ874" s="39"/>
      <c r="BK874" s="39"/>
      <c r="BL874" s="39"/>
      <c r="BM874" s="39"/>
      <c r="BN874" s="39"/>
      <c r="BO874" s="39"/>
      <c r="BP874" s="39"/>
    </row>
    <row r="875" spans="1:68" x14ac:dyDescent="0.25">
      <c r="A875" s="28" t="str">
        <f t="shared" si="69"/>
        <v/>
      </c>
      <c r="B875" s="91"/>
      <c r="C875" s="92"/>
      <c r="D875" s="93"/>
      <c r="E875" s="92"/>
      <c r="F875" s="113"/>
      <c r="G875" s="121"/>
      <c r="H875" s="126"/>
      <c r="I875" s="129"/>
      <c r="J875" s="94"/>
      <c r="K875" s="95"/>
      <c r="L875" s="17" t="str">
        <f>IF(T875="X","",IF(J875="","",IF(V875=1,"",J875)))</f>
        <v/>
      </c>
      <c r="M875" s="17" t="str">
        <f>IF(T875="X","",IF(K875="","",IF(V875=1,"",K875)))</f>
        <v/>
      </c>
      <c r="N875" s="18" t="str">
        <f>IF(V875=1,"",IF(J875="","",IF(K875="","",K875-J875)))</f>
        <v/>
      </c>
      <c r="O875" s="31" t="str">
        <f t="shared" si="65"/>
        <v/>
      </c>
      <c r="P875" s="102"/>
      <c r="Q875" s="24" t="str">
        <f>IF(P875="","",IF(T875="X","",P875))</f>
        <v/>
      </c>
      <c r="R875" s="18" t="str">
        <f>IF(P875="","",VLOOKUP(P875,Données!$A$2:$B$16,2,FALSE))</f>
        <v/>
      </c>
      <c r="S875" s="24" t="str">
        <f ca="1">IF(T875="X","",IF(V875=1,"",IF(J875&gt;TODAY(),1,"")))</f>
        <v/>
      </c>
      <c r="T875" s="105"/>
      <c r="U875" s="18" t="str">
        <f ca="1">IF(T875="X","",IF(J875="","",IF(V875=1,"",IF(TODAY()&gt;=J875,1,""))))</f>
        <v/>
      </c>
      <c r="V875" s="31" t="str">
        <f t="shared" si="66"/>
        <v/>
      </c>
      <c r="W875" s="34" t="str">
        <f>IF(P875="","",VLOOKUP(P875,Données!$A$2:$C$16,3,FALSE))</f>
        <v/>
      </c>
      <c r="X875" s="19" t="str">
        <f>IF(N875="","",IF(P875="","",IF(W875="","",W875*N875)))</f>
        <v/>
      </c>
      <c r="Y875" s="108"/>
      <c r="Z875" s="62" t="str">
        <f t="shared" si="67"/>
        <v/>
      </c>
      <c r="AA875" s="26" t="str">
        <f t="shared" si="68"/>
        <v/>
      </c>
      <c r="AB875" s="105"/>
      <c r="AC875" s="111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39"/>
      <c r="BJ875" s="39"/>
      <c r="BK875" s="39"/>
      <c r="BL875" s="39"/>
      <c r="BM875" s="39"/>
      <c r="BN875" s="39"/>
      <c r="BO875" s="39"/>
      <c r="BP875" s="39"/>
    </row>
    <row r="876" spans="1:68" x14ac:dyDescent="0.25">
      <c r="A876" s="28" t="str">
        <f t="shared" si="69"/>
        <v/>
      </c>
      <c r="B876" s="91"/>
      <c r="C876" s="92"/>
      <c r="D876" s="93"/>
      <c r="E876" s="92"/>
      <c r="F876" s="113"/>
      <c r="G876" s="121"/>
      <c r="H876" s="126"/>
      <c r="I876" s="129"/>
      <c r="J876" s="94"/>
      <c r="K876" s="95"/>
      <c r="L876" s="17" t="str">
        <f>IF(T876="X","",IF(J876="","",IF(V876=1,"",J876)))</f>
        <v/>
      </c>
      <c r="M876" s="17" t="str">
        <f>IF(T876="X","",IF(K876="","",IF(V876=1,"",K876)))</f>
        <v/>
      </c>
      <c r="N876" s="18" t="str">
        <f>IF(V876=1,"",IF(J876="","",IF(K876="","",K876-J876)))</f>
        <v/>
      </c>
      <c r="O876" s="31" t="str">
        <f t="shared" si="65"/>
        <v/>
      </c>
      <c r="P876" s="102"/>
      <c r="Q876" s="24" t="str">
        <f>IF(P876="","",IF(T876="X","",P876))</f>
        <v/>
      </c>
      <c r="R876" s="18" t="str">
        <f>IF(P876="","",VLOOKUP(P876,Données!$A$2:$B$16,2,FALSE))</f>
        <v/>
      </c>
      <c r="S876" s="24" t="str">
        <f ca="1">IF(T876="X","",IF(V876=1,"",IF(J876&gt;TODAY(),1,"")))</f>
        <v/>
      </c>
      <c r="T876" s="105"/>
      <c r="U876" s="18" t="str">
        <f ca="1">IF(T876="X","",IF(J876="","",IF(V876=1,"",IF(TODAY()&gt;=J876,1,""))))</f>
        <v/>
      </c>
      <c r="V876" s="31" t="str">
        <f t="shared" si="66"/>
        <v/>
      </c>
      <c r="W876" s="34" t="str">
        <f>IF(P876="","",VLOOKUP(P876,Données!$A$2:$C$16,3,FALSE))</f>
        <v/>
      </c>
      <c r="X876" s="19" t="str">
        <f>IF(N876="","",IF(P876="","",IF(W876="","",W876*N876)))</f>
        <v/>
      </c>
      <c r="Y876" s="108"/>
      <c r="Z876" s="62" t="str">
        <f t="shared" si="67"/>
        <v/>
      </c>
      <c r="AA876" s="26" t="str">
        <f t="shared" si="68"/>
        <v/>
      </c>
      <c r="AB876" s="105"/>
      <c r="AC876" s="111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39"/>
      <c r="BJ876" s="39"/>
      <c r="BK876" s="39"/>
      <c r="BL876" s="39"/>
      <c r="BM876" s="39"/>
      <c r="BN876" s="39"/>
      <c r="BO876" s="39"/>
      <c r="BP876" s="39"/>
    </row>
    <row r="877" spans="1:68" x14ac:dyDescent="0.25">
      <c r="A877" s="28" t="str">
        <f t="shared" si="69"/>
        <v/>
      </c>
      <c r="B877" s="91"/>
      <c r="C877" s="92"/>
      <c r="D877" s="93"/>
      <c r="E877" s="92"/>
      <c r="F877" s="113"/>
      <c r="G877" s="121"/>
      <c r="H877" s="126"/>
      <c r="I877" s="129"/>
      <c r="J877" s="94"/>
      <c r="K877" s="95"/>
      <c r="L877" s="17" t="str">
        <f>IF(T877="X","",IF(J877="","",IF(V877=1,"",J877)))</f>
        <v/>
      </c>
      <c r="M877" s="17" t="str">
        <f>IF(T877="X","",IF(K877="","",IF(V877=1,"",K877)))</f>
        <v/>
      </c>
      <c r="N877" s="18" t="str">
        <f>IF(V877=1,"",IF(J877="","",IF(K877="","",K877-J877)))</f>
        <v/>
      </c>
      <c r="O877" s="31" t="str">
        <f t="shared" si="65"/>
        <v/>
      </c>
      <c r="P877" s="102"/>
      <c r="Q877" s="24" t="str">
        <f>IF(P877="","",IF(T877="X","",P877))</f>
        <v/>
      </c>
      <c r="R877" s="18" t="str">
        <f>IF(P877="","",VLOOKUP(P877,Données!$A$2:$B$16,2,FALSE))</f>
        <v/>
      </c>
      <c r="S877" s="24" t="str">
        <f ca="1">IF(T877="X","",IF(V877=1,"",IF(J877&gt;TODAY(),1,"")))</f>
        <v/>
      </c>
      <c r="T877" s="105"/>
      <c r="U877" s="18" t="str">
        <f ca="1">IF(T877="X","",IF(J877="","",IF(V877=1,"",IF(TODAY()&gt;=J877,1,""))))</f>
        <v/>
      </c>
      <c r="V877" s="31" t="str">
        <f t="shared" si="66"/>
        <v/>
      </c>
      <c r="W877" s="34" t="str">
        <f>IF(P877="","",VLOOKUP(P877,Données!$A$2:$C$16,3,FALSE))</f>
        <v/>
      </c>
      <c r="X877" s="19" t="str">
        <f>IF(N877="","",IF(P877="","",IF(W877="","",W877*N877)))</f>
        <v/>
      </c>
      <c r="Y877" s="108"/>
      <c r="Z877" s="62" t="str">
        <f t="shared" si="67"/>
        <v/>
      </c>
      <c r="AA877" s="26" t="str">
        <f t="shared" si="68"/>
        <v/>
      </c>
      <c r="AB877" s="105"/>
      <c r="AC877" s="111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39"/>
      <c r="BJ877" s="39"/>
      <c r="BK877" s="39"/>
      <c r="BL877" s="39"/>
      <c r="BM877" s="39"/>
      <c r="BN877" s="39"/>
      <c r="BO877" s="39"/>
      <c r="BP877" s="39"/>
    </row>
    <row r="878" spans="1:68" x14ac:dyDescent="0.25">
      <c r="A878" s="28" t="str">
        <f t="shared" si="69"/>
        <v/>
      </c>
      <c r="B878" s="91"/>
      <c r="C878" s="92"/>
      <c r="D878" s="93"/>
      <c r="E878" s="92"/>
      <c r="F878" s="113"/>
      <c r="G878" s="121"/>
      <c r="H878" s="126"/>
      <c r="I878" s="129"/>
      <c r="J878" s="94"/>
      <c r="K878" s="95"/>
      <c r="L878" s="17" t="str">
        <f>IF(T878="X","",IF(J878="","",IF(V878=1,"",J878)))</f>
        <v/>
      </c>
      <c r="M878" s="17" t="str">
        <f>IF(T878="X","",IF(K878="","",IF(V878=1,"",K878)))</f>
        <v/>
      </c>
      <c r="N878" s="18" t="str">
        <f>IF(V878=1,"",IF(J878="","",IF(K878="","",K878-J878)))</f>
        <v/>
      </c>
      <c r="O878" s="31" t="str">
        <f t="shared" si="65"/>
        <v/>
      </c>
      <c r="P878" s="102"/>
      <c r="Q878" s="24" t="str">
        <f>IF(P878="","",IF(T878="X","",P878))</f>
        <v/>
      </c>
      <c r="R878" s="18" t="str">
        <f>IF(P878="","",VLOOKUP(P878,Données!$A$2:$B$16,2,FALSE))</f>
        <v/>
      </c>
      <c r="S878" s="24" t="str">
        <f ca="1">IF(T878="X","",IF(V878=1,"",IF(J878&gt;TODAY(),1,"")))</f>
        <v/>
      </c>
      <c r="T878" s="105"/>
      <c r="U878" s="18" t="str">
        <f ca="1">IF(T878="X","",IF(J878="","",IF(V878=1,"",IF(TODAY()&gt;=J878,1,""))))</f>
        <v/>
      </c>
      <c r="V878" s="31" t="str">
        <f t="shared" si="66"/>
        <v/>
      </c>
      <c r="W878" s="34" t="str">
        <f>IF(P878="","",VLOOKUP(P878,Données!$A$2:$C$16,3,FALSE))</f>
        <v/>
      </c>
      <c r="X878" s="19" t="str">
        <f>IF(N878="","",IF(P878="","",IF(W878="","",W878*N878)))</f>
        <v/>
      </c>
      <c r="Y878" s="108"/>
      <c r="Z878" s="62" t="str">
        <f t="shared" si="67"/>
        <v/>
      </c>
      <c r="AA878" s="26" t="str">
        <f t="shared" si="68"/>
        <v/>
      </c>
      <c r="AB878" s="105"/>
      <c r="AC878" s="111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39"/>
      <c r="BJ878" s="39"/>
      <c r="BK878" s="39"/>
      <c r="BL878" s="39"/>
      <c r="BM878" s="39"/>
      <c r="BN878" s="39"/>
      <c r="BO878" s="39"/>
      <c r="BP878" s="39"/>
    </row>
    <row r="879" spans="1:68" x14ac:dyDescent="0.25">
      <c r="A879" s="28" t="str">
        <f t="shared" si="69"/>
        <v/>
      </c>
      <c r="B879" s="91"/>
      <c r="C879" s="92"/>
      <c r="D879" s="93"/>
      <c r="E879" s="92"/>
      <c r="F879" s="113"/>
      <c r="G879" s="121"/>
      <c r="H879" s="126"/>
      <c r="I879" s="129"/>
      <c r="J879" s="94"/>
      <c r="K879" s="95"/>
      <c r="L879" s="17" t="str">
        <f>IF(T879="X","",IF(J879="","",IF(V879=1,"",J879)))</f>
        <v/>
      </c>
      <c r="M879" s="17" t="str">
        <f>IF(T879="X","",IF(K879="","",IF(V879=1,"",K879)))</f>
        <v/>
      </c>
      <c r="N879" s="18" t="str">
        <f>IF(V879=1,"",IF(J879="","",IF(K879="","",K879-J879)))</f>
        <v/>
      </c>
      <c r="O879" s="31" t="str">
        <f t="shared" si="65"/>
        <v/>
      </c>
      <c r="P879" s="102"/>
      <c r="Q879" s="24" t="str">
        <f>IF(P879="","",IF(T879="X","",P879))</f>
        <v/>
      </c>
      <c r="R879" s="18" t="str">
        <f>IF(P879="","",VLOOKUP(P879,Données!$A$2:$B$16,2,FALSE))</f>
        <v/>
      </c>
      <c r="S879" s="24" t="str">
        <f ca="1">IF(T879="X","",IF(V879=1,"",IF(J879&gt;TODAY(),1,"")))</f>
        <v/>
      </c>
      <c r="T879" s="105"/>
      <c r="U879" s="18" t="str">
        <f ca="1">IF(T879="X","",IF(J879="","",IF(V879=1,"",IF(TODAY()&gt;=J879,1,""))))</f>
        <v/>
      </c>
      <c r="V879" s="31" t="str">
        <f t="shared" si="66"/>
        <v/>
      </c>
      <c r="W879" s="34" t="str">
        <f>IF(P879="","",VLOOKUP(P879,Données!$A$2:$C$16,3,FALSE))</f>
        <v/>
      </c>
      <c r="X879" s="19" t="str">
        <f>IF(N879="","",IF(P879="","",IF(W879="","",W879*N879)))</f>
        <v/>
      </c>
      <c r="Y879" s="108"/>
      <c r="Z879" s="62" t="str">
        <f t="shared" si="67"/>
        <v/>
      </c>
      <c r="AA879" s="26" t="str">
        <f t="shared" si="68"/>
        <v/>
      </c>
      <c r="AB879" s="105"/>
      <c r="AC879" s="111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39"/>
      <c r="BJ879" s="39"/>
      <c r="BK879" s="39"/>
      <c r="BL879" s="39"/>
      <c r="BM879" s="39"/>
      <c r="BN879" s="39"/>
      <c r="BO879" s="39"/>
      <c r="BP879" s="39"/>
    </row>
    <row r="880" spans="1:68" x14ac:dyDescent="0.25">
      <c r="A880" s="28" t="str">
        <f t="shared" si="69"/>
        <v/>
      </c>
      <c r="B880" s="91"/>
      <c r="C880" s="92"/>
      <c r="D880" s="93"/>
      <c r="E880" s="92"/>
      <c r="F880" s="113"/>
      <c r="G880" s="121"/>
      <c r="H880" s="126"/>
      <c r="I880" s="129"/>
      <c r="J880" s="94"/>
      <c r="K880" s="95"/>
      <c r="L880" s="17" t="str">
        <f>IF(T880="X","",IF(J880="","",IF(V880=1,"",J880)))</f>
        <v/>
      </c>
      <c r="M880" s="17" t="str">
        <f>IF(T880="X","",IF(K880="","",IF(V880=1,"",K880)))</f>
        <v/>
      </c>
      <c r="N880" s="18" t="str">
        <f>IF(V880=1,"",IF(J880="","",IF(K880="","",K880-J880)))</f>
        <v/>
      </c>
      <c r="O880" s="31" t="str">
        <f t="shared" si="65"/>
        <v/>
      </c>
      <c r="P880" s="102"/>
      <c r="Q880" s="24" t="str">
        <f>IF(P880="","",IF(T880="X","",P880))</f>
        <v/>
      </c>
      <c r="R880" s="18" t="str">
        <f>IF(P880="","",VLOOKUP(P880,Données!$A$2:$B$16,2,FALSE))</f>
        <v/>
      </c>
      <c r="S880" s="24" t="str">
        <f ca="1">IF(T880="X","",IF(V880=1,"",IF(J880&gt;TODAY(),1,"")))</f>
        <v/>
      </c>
      <c r="T880" s="105"/>
      <c r="U880" s="18" t="str">
        <f ca="1">IF(T880="X","",IF(J880="","",IF(V880=1,"",IF(TODAY()&gt;=J880,1,""))))</f>
        <v/>
      </c>
      <c r="V880" s="31" t="str">
        <f t="shared" si="66"/>
        <v/>
      </c>
      <c r="W880" s="34" t="str">
        <f>IF(P880="","",VLOOKUP(P880,Données!$A$2:$C$16,3,FALSE))</f>
        <v/>
      </c>
      <c r="X880" s="19" t="str">
        <f>IF(N880="","",IF(P880="","",IF(W880="","",W880*N880)))</f>
        <v/>
      </c>
      <c r="Y880" s="108"/>
      <c r="Z880" s="62" t="str">
        <f t="shared" si="67"/>
        <v/>
      </c>
      <c r="AA880" s="26" t="str">
        <f t="shared" si="68"/>
        <v/>
      </c>
      <c r="AB880" s="105"/>
      <c r="AC880" s="111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39"/>
      <c r="BJ880" s="39"/>
      <c r="BK880" s="39"/>
      <c r="BL880" s="39"/>
      <c r="BM880" s="39"/>
      <c r="BN880" s="39"/>
      <c r="BO880" s="39"/>
      <c r="BP880" s="39"/>
    </row>
    <row r="881" spans="1:68" x14ac:dyDescent="0.25">
      <c r="A881" s="28" t="str">
        <f t="shared" si="69"/>
        <v/>
      </c>
      <c r="B881" s="91"/>
      <c r="C881" s="92"/>
      <c r="D881" s="93"/>
      <c r="E881" s="92"/>
      <c r="F881" s="113"/>
      <c r="G881" s="121"/>
      <c r="H881" s="126"/>
      <c r="I881" s="129"/>
      <c r="J881" s="94"/>
      <c r="K881" s="95"/>
      <c r="L881" s="17" t="str">
        <f>IF(T881="X","",IF(J881="","",IF(V881=1,"",J881)))</f>
        <v/>
      </c>
      <c r="M881" s="17" t="str">
        <f>IF(T881="X","",IF(K881="","",IF(V881=1,"",K881)))</f>
        <v/>
      </c>
      <c r="N881" s="18" t="str">
        <f>IF(V881=1,"",IF(J881="","",IF(K881="","",K881-J881)))</f>
        <v/>
      </c>
      <c r="O881" s="31" t="str">
        <f t="shared" si="65"/>
        <v/>
      </c>
      <c r="P881" s="102"/>
      <c r="Q881" s="24" t="str">
        <f>IF(P881="","",IF(T881="X","",P881))</f>
        <v/>
      </c>
      <c r="R881" s="18" t="str">
        <f>IF(P881="","",VLOOKUP(P881,Données!$A$2:$B$16,2,FALSE))</f>
        <v/>
      </c>
      <c r="S881" s="24" t="str">
        <f ca="1">IF(T881="X","",IF(V881=1,"",IF(J881&gt;TODAY(),1,"")))</f>
        <v/>
      </c>
      <c r="T881" s="105"/>
      <c r="U881" s="18" t="str">
        <f ca="1">IF(T881="X","",IF(J881="","",IF(V881=1,"",IF(TODAY()&gt;=J881,1,""))))</f>
        <v/>
      </c>
      <c r="V881" s="31" t="str">
        <f t="shared" si="66"/>
        <v/>
      </c>
      <c r="W881" s="34" t="str">
        <f>IF(P881="","",VLOOKUP(P881,Données!$A$2:$C$16,3,FALSE))</f>
        <v/>
      </c>
      <c r="X881" s="19" t="str">
        <f>IF(N881="","",IF(P881="","",IF(W881="","",W881*N881)))</f>
        <v/>
      </c>
      <c r="Y881" s="108"/>
      <c r="Z881" s="62" t="str">
        <f t="shared" si="67"/>
        <v/>
      </c>
      <c r="AA881" s="26" t="str">
        <f t="shared" si="68"/>
        <v/>
      </c>
      <c r="AB881" s="105"/>
      <c r="AC881" s="111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39"/>
      <c r="BJ881" s="39"/>
      <c r="BK881" s="39"/>
      <c r="BL881" s="39"/>
      <c r="BM881" s="39"/>
      <c r="BN881" s="39"/>
      <c r="BO881" s="39"/>
      <c r="BP881" s="39"/>
    </row>
    <row r="882" spans="1:68" x14ac:dyDescent="0.25">
      <c r="A882" s="28" t="str">
        <f t="shared" si="69"/>
        <v/>
      </c>
      <c r="B882" s="91"/>
      <c r="C882" s="92"/>
      <c r="D882" s="93"/>
      <c r="E882" s="92"/>
      <c r="F882" s="113"/>
      <c r="G882" s="121"/>
      <c r="H882" s="126"/>
      <c r="I882" s="129"/>
      <c r="J882" s="94"/>
      <c r="K882" s="95"/>
      <c r="L882" s="17" t="str">
        <f>IF(T882="X","",IF(J882="","",IF(V882=1,"",J882)))</f>
        <v/>
      </c>
      <c r="M882" s="17" t="str">
        <f>IF(T882="X","",IF(K882="","",IF(V882=1,"",K882)))</f>
        <v/>
      </c>
      <c r="N882" s="18" t="str">
        <f>IF(V882=1,"",IF(J882="","",IF(K882="","",K882-J882)))</f>
        <v/>
      </c>
      <c r="O882" s="31" t="str">
        <f t="shared" si="65"/>
        <v/>
      </c>
      <c r="P882" s="102"/>
      <c r="Q882" s="24" t="str">
        <f>IF(P882="","",IF(T882="X","",P882))</f>
        <v/>
      </c>
      <c r="R882" s="18" t="str">
        <f>IF(P882="","",VLOOKUP(P882,Données!$A$2:$B$16,2,FALSE))</f>
        <v/>
      </c>
      <c r="S882" s="24" t="str">
        <f ca="1">IF(T882="X","",IF(V882=1,"",IF(J882&gt;TODAY(),1,"")))</f>
        <v/>
      </c>
      <c r="T882" s="105"/>
      <c r="U882" s="18" t="str">
        <f ca="1">IF(T882="X","",IF(J882="","",IF(V882=1,"",IF(TODAY()&gt;=J882,1,""))))</f>
        <v/>
      </c>
      <c r="V882" s="31" t="str">
        <f t="shared" si="66"/>
        <v/>
      </c>
      <c r="W882" s="34" t="str">
        <f>IF(P882="","",VLOOKUP(P882,Données!$A$2:$C$16,3,FALSE))</f>
        <v/>
      </c>
      <c r="X882" s="19" t="str">
        <f>IF(N882="","",IF(P882="","",IF(W882="","",W882*N882)))</f>
        <v/>
      </c>
      <c r="Y882" s="108"/>
      <c r="Z882" s="62" t="str">
        <f t="shared" si="67"/>
        <v/>
      </c>
      <c r="AA882" s="26" t="str">
        <f t="shared" si="68"/>
        <v/>
      </c>
      <c r="AB882" s="105"/>
      <c r="AC882" s="111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39"/>
      <c r="BJ882" s="39"/>
      <c r="BK882" s="39"/>
      <c r="BL882" s="39"/>
      <c r="BM882" s="39"/>
      <c r="BN882" s="39"/>
      <c r="BO882" s="39"/>
      <c r="BP882" s="39"/>
    </row>
    <row r="883" spans="1:68" x14ac:dyDescent="0.25">
      <c r="A883" s="28" t="str">
        <f t="shared" si="69"/>
        <v/>
      </c>
      <c r="B883" s="91"/>
      <c r="C883" s="92"/>
      <c r="D883" s="93"/>
      <c r="E883" s="92"/>
      <c r="F883" s="113"/>
      <c r="G883" s="121"/>
      <c r="H883" s="126"/>
      <c r="I883" s="129"/>
      <c r="J883" s="94"/>
      <c r="K883" s="95"/>
      <c r="L883" s="17" t="str">
        <f>IF(T883="X","",IF(J883="","",IF(V883=1,"",J883)))</f>
        <v/>
      </c>
      <c r="M883" s="17" t="str">
        <f>IF(T883="X","",IF(K883="","",IF(V883=1,"",K883)))</f>
        <v/>
      </c>
      <c r="N883" s="18" t="str">
        <f>IF(V883=1,"",IF(J883="","",IF(K883="","",K883-J883)))</f>
        <v/>
      </c>
      <c r="O883" s="31" t="str">
        <f t="shared" si="65"/>
        <v/>
      </c>
      <c r="P883" s="102"/>
      <c r="Q883" s="24" t="str">
        <f>IF(P883="","",IF(T883="X","",P883))</f>
        <v/>
      </c>
      <c r="R883" s="18" t="str">
        <f>IF(P883="","",VLOOKUP(P883,Données!$A$2:$B$16,2,FALSE))</f>
        <v/>
      </c>
      <c r="S883" s="24" t="str">
        <f ca="1">IF(T883="X","",IF(V883=1,"",IF(J883&gt;TODAY(),1,"")))</f>
        <v/>
      </c>
      <c r="T883" s="105"/>
      <c r="U883" s="18" t="str">
        <f ca="1">IF(T883="X","",IF(J883="","",IF(V883=1,"",IF(TODAY()&gt;=J883,1,""))))</f>
        <v/>
      </c>
      <c r="V883" s="31" t="str">
        <f t="shared" si="66"/>
        <v/>
      </c>
      <c r="W883" s="34" t="str">
        <f>IF(P883="","",VLOOKUP(P883,Données!$A$2:$C$16,3,FALSE))</f>
        <v/>
      </c>
      <c r="X883" s="19" t="str">
        <f>IF(N883="","",IF(P883="","",IF(W883="","",W883*N883)))</f>
        <v/>
      </c>
      <c r="Y883" s="108"/>
      <c r="Z883" s="62" t="str">
        <f t="shared" si="67"/>
        <v/>
      </c>
      <c r="AA883" s="26" t="str">
        <f t="shared" si="68"/>
        <v/>
      </c>
      <c r="AB883" s="105"/>
      <c r="AC883" s="111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39"/>
      <c r="BJ883" s="39"/>
      <c r="BK883" s="39"/>
      <c r="BL883" s="39"/>
      <c r="BM883" s="39"/>
      <c r="BN883" s="39"/>
      <c r="BO883" s="39"/>
      <c r="BP883" s="39"/>
    </row>
    <row r="884" spans="1:68" x14ac:dyDescent="0.25">
      <c r="A884" s="28" t="str">
        <f t="shared" si="69"/>
        <v/>
      </c>
      <c r="B884" s="91"/>
      <c r="C884" s="92"/>
      <c r="D884" s="93"/>
      <c r="E884" s="92"/>
      <c r="F884" s="113"/>
      <c r="G884" s="121"/>
      <c r="H884" s="126"/>
      <c r="I884" s="129"/>
      <c r="J884" s="94"/>
      <c r="K884" s="95"/>
      <c r="L884" s="17" t="str">
        <f>IF(T884="X","",IF(J884="","",IF(V884=1,"",J884)))</f>
        <v/>
      </c>
      <c r="M884" s="17" t="str">
        <f>IF(T884="X","",IF(K884="","",IF(V884=1,"",K884)))</f>
        <v/>
      </c>
      <c r="N884" s="18" t="str">
        <f>IF(V884=1,"",IF(J884="","",IF(K884="","",K884-J884)))</f>
        <v/>
      </c>
      <c r="O884" s="31" t="str">
        <f t="shared" si="65"/>
        <v/>
      </c>
      <c r="P884" s="102"/>
      <c r="Q884" s="24" t="str">
        <f>IF(P884="","",IF(T884="X","",P884))</f>
        <v/>
      </c>
      <c r="R884" s="18" t="str">
        <f>IF(P884="","",VLOOKUP(P884,Données!$A$2:$B$16,2,FALSE))</f>
        <v/>
      </c>
      <c r="S884" s="24" t="str">
        <f ca="1">IF(T884="X","",IF(V884=1,"",IF(J884&gt;TODAY(),1,"")))</f>
        <v/>
      </c>
      <c r="T884" s="105"/>
      <c r="U884" s="18" t="str">
        <f ca="1">IF(T884="X","",IF(J884="","",IF(V884=1,"",IF(TODAY()&gt;=J884,1,""))))</f>
        <v/>
      </c>
      <c r="V884" s="31" t="str">
        <f t="shared" si="66"/>
        <v/>
      </c>
      <c r="W884" s="34" t="str">
        <f>IF(P884="","",VLOOKUP(P884,Données!$A$2:$C$16,3,FALSE))</f>
        <v/>
      </c>
      <c r="X884" s="19" t="str">
        <f>IF(N884="","",IF(P884="","",IF(W884="","",W884*N884)))</f>
        <v/>
      </c>
      <c r="Y884" s="108"/>
      <c r="Z884" s="62" t="str">
        <f t="shared" si="67"/>
        <v/>
      </c>
      <c r="AA884" s="26" t="str">
        <f t="shared" si="68"/>
        <v/>
      </c>
      <c r="AB884" s="105"/>
      <c r="AC884" s="111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39"/>
      <c r="BJ884" s="39"/>
      <c r="BK884" s="39"/>
      <c r="BL884" s="39"/>
      <c r="BM884" s="39"/>
      <c r="BN884" s="39"/>
      <c r="BO884" s="39"/>
      <c r="BP884" s="39"/>
    </row>
    <row r="885" spans="1:68" x14ac:dyDescent="0.25">
      <c r="A885" s="28" t="str">
        <f t="shared" si="69"/>
        <v/>
      </c>
      <c r="B885" s="91"/>
      <c r="C885" s="92"/>
      <c r="D885" s="93"/>
      <c r="E885" s="92"/>
      <c r="F885" s="113"/>
      <c r="G885" s="121"/>
      <c r="H885" s="126"/>
      <c r="I885" s="129"/>
      <c r="J885" s="94"/>
      <c r="K885" s="95"/>
      <c r="L885" s="17" t="str">
        <f>IF(T885="X","",IF(J885="","",IF(V885=1,"",J885)))</f>
        <v/>
      </c>
      <c r="M885" s="17" t="str">
        <f>IF(T885="X","",IF(K885="","",IF(V885=1,"",K885)))</f>
        <v/>
      </c>
      <c r="N885" s="18" t="str">
        <f>IF(V885=1,"",IF(J885="","",IF(K885="","",K885-J885)))</f>
        <v/>
      </c>
      <c r="O885" s="31" t="str">
        <f t="shared" si="65"/>
        <v/>
      </c>
      <c r="P885" s="102"/>
      <c r="Q885" s="24" t="str">
        <f>IF(P885="","",IF(T885="X","",P885))</f>
        <v/>
      </c>
      <c r="R885" s="18" t="str">
        <f>IF(P885="","",VLOOKUP(P885,Données!$A$2:$B$16,2,FALSE))</f>
        <v/>
      </c>
      <c r="S885" s="24" t="str">
        <f ca="1">IF(T885="X","",IF(V885=1,"",IF(J885&gt;TODAY(),1,"")))</f>
        <v/>
      </c>
      <c r="T885" s="105"/>
      <c r="U885" s="18" t="str">
        <f ca="1">IF(T885="X","",IF(J885="","",IF(V885=1,"",IF(TODAY()&gt;=J885,1,""))))</f>
        <v/>
      </c>
      <c r="V885" s="31" t="str">
        <f t="shared" si="66"/>
        <v/>
      </c>
      <c r="W885" s="34" t="str">
        <f>IF(P885="","",VLOOKUP(P885,Données!$A$2:$C$16,3,FALSE))</f>
        <v/>
      </c>
      <c r="X885" s="19" t="str">
        <f>IF(N885="","",IF(P885="","",IF(W885="","",W885*N885)))</f>
        <v/>
      </c>
      <c r="Y885" s="108"/>
      <c r="Z885" s="62" t="str">
        <f t="shared" si="67"/>
        <v/>
      </c>
      <c r="AA885" s="26" t="str">
        <f t="shared" si="68"/>
        <v/>
      </c>
      <c r="AB885" s="105"/>
      <c r="AC885" s="111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39"/>
      <c r="BJ885" s="39"/>
      <c r="BK885" s="39"/>
      <c r="BL885" s="39"/>
      <c r="BM885" s="39"/>
      <c r="BN885" s="39"/>
      <c r="BO885" s="39"/>
      <c r="BP885" s="39"/>
    </row>
    <row r="886" spans="1:68" x14ac:dyDescent="0.25">
      <c r="A886" s="28" t="str">
        <f t="shared" si="69"/>
        <v/>
      </c>
      <c r="B886" s="91"/>
      <c r="C886" s="92"/>
      <c r="D886" s="93"/>
      <c r="E886" s="92"/>
      <c r="F886" s="113"/>
      <c r="G886" s="121"/>
      <c r="H886" s="126"/>
      <c r="I886" s="129"/>
      <c r="J886" s="94"/>
      <c r="K886" s="95"/>
      <c r="L886" s="17" t="str">
        <f>IF(T886="X","",IF(J886="","",IF(V886=1,"",J886)))</f>
        <v/>
      </c>
      <c r="M886" s="17" t="str">
        <f>IF(T886="X","",IF(K886="","",IF(V886=1,"",K886)))</f>
        <v/>
      </c>
      <c r="N886" s="18" t="str">
        <f>IF(V886=1,"",IF(J886="","",IF(K886="","",K886-J886)))</f>
        <v/>
      </c>
      <c r="O886" s="31" t="str">
        <f t="shared" si="65"/>
        <v/>
      </c>
      <c r="P886" s="102"/>
      <c r="Q886" s="24" t="str">
        <f>IF(P886="","",IF(T886="X","",P886))</f>
        <v/>
      </c>
      <c r="R886" s="18" t="str">
        <f>IF(P886="","",VLOOKUP(P886,Données!$A$2:$B$16,2,FALSE))</f>
        <v/>
      </c>
      <c r="S886" s="24" t="str">
        <f ca="1">IF(T886="X","",IF(V886=1,"",IF(J886&gt;TODAY(),1,"")))</f>
        <v/>
      </c>
      <c r="T886" s="105"/>
      <c r="U886" s="18" t="str">
        <f ca="1">IF(T886="X","",IF(J886="","",IF(V886=1,"",IF(TODAY()&gt;=J886,1,""))))</f>
        <v/>
      </c>
      <c r="V886" s="31" t="str">
        <f t="shared" si="66"/>
        <v/>
      </c>
      <c r="W886" s="34" t="str">
        <f>IF(P886="","",VLOOKUP(P886,Données!$A$2:$C$16,3,FALSE))</f>
        <v/>
      </c>
      <c r="X886" s="19" t="str">
        <f>IF(N886="","",IF(P886="","",IF(W886="","",W886*N886)))</f>
        <v/>
      </c>
      <c r="Y886" s="108"/>
      <c r="Z886" s="62" t="str">
        <f t="shared" si="67"/>
        <v/>
      </c>
      <c r="AA886" s="26" t="str">
        <f t="shared" si="68"/>
        <v/>
      </c>
      <c r="AB886" s="105"/>
      <c r="AC886" s="111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39"/>
      <c r="BJ886" s="39"/>
      <c r="BK886" s="39"/>
      <c r="BL886" s="39"/>
      <c r="BM886" s="39"/>
      <c r="BN886" s="39"/>
      <c r="BO886" s="39"/>
      <c r="BP886" s="39"/>
    </row>
    <row r="887" spans="1:68" x14ac:dyDescent="0.25">
      <c r="A887" s="28" t="str">
        <f t="shared" si="69"/>
        <v/>
      </c>
      <c r="B887" s="91"/>
      <c r="C887" s="92"/>
      <c r="D887" s="93"/>
      <c r="E887" s="92"/>
      <c r="F887" s="113"/>
      <c r="G887" s="121"/>
      <c r="H887" s="126"/>
      <c r="I887" s="129"/>
      <c r="J887" s="94"/>
      <c r="K887" s="95"/>
      <c r="L887" s="17" t="str">
        <f>IF(T887="X","",IF(J887="","",IF(V887=1,"",J887)))</f>
        <v/>
      </c>
      <c r="M887" s="17" t="str">
        <f>IF(T887="X","",IF(K887="","",IF(V887=1,"",K887)))</f>
        <v/>
      </c>
      <c r="N887" s="18" t="str">
        <f>IF(V887=1,"",IF(J887="","",IF(K887="","",K887-J887)))</f>
        <v/>
      </c>
      <c r="O887" s="31" t="str">
        <f t="shared" si="65"/>
        <v/>
      </c>
      <c r="P887" s="102"/>
      <c r="Q887" s="24" t="str">
        <f>IF(P887="","",IF(T887="X","",P887))</f>
        <v/>
      </c>
      <c r="R887" s="18" t="str">
        <f>IF(P887="","",VLOOKUP(P887,Données!$A$2:$B$16,2,FALSE))</f>
        <v/>
      </c>
      <c r="S887" s="24" t="str">
        <f ca="1">IF(T887="X","",IF(V887=1,"",IF(J887&gt;TODAY(),1,"")))</f>
        <v/>
      </c>
      <c r="T887" s="105"/>
      <c r="U887" s="18" t="str">
        <f ca="1">IF(T887="X","",IF(J887="","",IF(V887=1,"",IF(TODAY()&gt;=J887,1,""))))</f>
        <v/>
      </c>
      <c r="V887" s="31" t="str">
        <f t="shared" si="66"/>
        <v/>
      </c>
      <c r="W887" s="34" t="str">
        <f>IF(P887="","",VLOOKUP(P887,Données!$A$2:$C$16,3,FALSE))</f>
        <v/>
      </c>
      <c r="X887" s="19" t="str">
        <f>IF(N887="","",IF(P887="","",IF(W887="","",W887*N887)))</f>
        <v/>
      </c>
      <c r="Y887" s="108"/>
      <c r="Z887" s="62" t="str">
        <f t="shared" si="67"/>
        <v/>
      </c>
      <c r="AA887" s="26" t="str">
        <f t="shared" si="68"/>
        <v/>
      </c>
      <c r="AB887" s="105"/>
      <c r="AC887" s="111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39"/>
      <c r="BJ887" s="39"/>
      <c r="BK887" s="39"/>
      <c r="BL887" s="39"/>
      <c r="BM887" s="39"/>
      <c r="BN887" s="39"/>
      <c r="BO887" s="39"/>
      <c r="BP887" s="39"/>
    </row>
    <row r="888" spans="1:68" x14ac:dyDescent="0.25">
      <c r="A888" s="28" t="str">
        <f t="shared" si="69"/>
        <v/>
      </c>
      <c r="B888" s="91"/>
      <c r="C888" s="92"/>
      <c r="D888" s="93"/>
      <c r="E888" s="92"/>
      <c r="F888" s="113"/>
      <c r="G888" s="121"/>
      <c r="H888" s="126"/>
      <c r="I888" s="129"/>
      <c r="J888" s="94"/>
      <c r="K888" s="95"/>
      <c r="L888" s="17" t="str">
        <f>IF(T888="X","",IF(J888="","",IF(V888=1,"",J888)))</f>
        <v/>
      </c>
      <c r="M888" s="17" t="str">
        <f>IF(T888="X","",IF(K888="","",IF(V888=1,"",K888)))</f>
        <v/>
      </c>
      <c r="N888" s="18" t="str">
        <f>IF(V888=1,"",IF(J888="","",IF(K888="","",K888-J888)))</f>
        <v/>
      </c>
      <c r="O888" s="31" t="str">
        <f t="shared" si="65"/>
        <v/>
      </c>
      <c r="P888" s="102"/>
      <c r="Q888" s="24" t="str">
        <f>IF(P888="","",IF(T888="X","",P888))</f>
        <v/>
      </c>
      <c r="R888" s="18" t="str">
        <f>IF(P888="","",VLOOKUP(P888,Données!$A$2:$B$16,2,FALSE))</f>
        <v/>
      </c>
      <c r="S888" s="24" t="str">
        <f ca="1">IF(T888="X","",IF(V888=1,"",IF(J888&gt;TODAY(),1,"")))</f>
        <v/>
      </c>
      <c r="T888" s="105"/>
      <c r="U888" s="18" t="str">
        <f ca="1">IF(T888="X","",IF(J888="","",IF(V888=1,"",IF(TODAY()&gt;=J888,1,""))))</f>
        <v/>
      </c>
      <c r="V888" s="31" t="str">
        <f t="shared" si="66"/>
        <v/>
      </c>
      <c r="W888" s="34" t="str">
        <f>IF(P888="","",VLOOKUP(P888,Données!$A$2:$C$16,3,FALSE))</f>
        <v/>
      </c>
      <c r="X888" s="19" t="str">
        <f>IF(N888="","",IF(P888="","",IF(W888="","",W888*N888)))</f>
        <v/>
      </c>
      <c r="Y888" s="108"/>
      <c r="Z888" s="62" t="str">
        <f t="shared" si="67"/>
        <v/>
      </c>
      <c r="AA888" s="26" t="str">
        <f t="shared" si="68"/>
        <v/>
      </c>
      <c r="AB888" s="105"/>
      <c r="AC888" s="111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39"/>
      <c r="BJ888" s="39"/>
      <c r="BK888" s="39"/>
      <c r="BL888" s="39"/>
      <c r="BM888" s="39"/>
      <c r="BN888" s="39"/>
      <c r="BO888" s="39"/>
      <c r="BP888" s="39"/>
    </row>
    <row r="889" spans="1:68" x14ac:dyDescent="0.25">
      <c r="A889" s="28" t="str">
        <f t="shared" si="69"/>
        <v/>
      </c>
      <c r="B889" s="91"/>
      <c r="C889" s="92"/>
      <c r="D889" s="93"/>
      <c r="E889" s="92"/>
      <c r="F889" s="113"/>
      <c r="G889" s="121"/>
      <c r="H889" s="126"/>
      <c r="I889" s="129"/>
      <c r="J889" s="94"/>
      <c r="K889" s="95"/>
      <c r="L889" s="17" t="str">
        <f>IF(T889="X","",IF(J889="","",IF(V889=1,"",J889)))</f>
        <v/>
      </c>
      <c r="M889" s="17" t="str">
        <f>IF(T889="X","",IF(K889="","",IF(V889=1,"",K889)))</f>
        <v/>
      </c>
      <c r="N889" s="18" t="str">
        <f>IF(V889=1,"",IF(J889="","",IF(K889="","",K889-J889)))</f>
        <v/>
      </c>
      <c r="O889" s="31" t="str">
        <f t="shared" si="65"/>
        <v/>
      </c>
      <c r="P889" s="102"/>
      <c r="Q889" s="24" t="str">
        <f>IF(P889="","",IF(T889="X","",P889))</f>
        <v/>
      </c>
      <c r="R889" s="18" t="str">
        <f>IF(P889="","",VLOOKUP(P889,Données!$A$2:$B$16,2,FALSE))</f>
        <v/>
      </c>
      <c r="S889" s="24" t="str">
        <f ca="1">IF(T889="X","",IF(V889=1,"",IF(J889&gt;TODAY(),1,"")))</f>
        <v/>
      </c>
      <c r="T889" s="105"/>
      <c r="U889" s="18" t="str">
        <f ca="1">IF(T889="X","",IF(J889="","",IF(V889=1,"",IF(TODAY()&gt;=J889,1,""))))</f>
        <v/>
      </c>
      <c r="V889" s="31" t="str">
        <f t="shared" si="66"/>
        <v/>
      </c>
      <c r="W889" s="34" t="str">
        <f>IF(P889="","",VLOOKUP(P889,Données!$A$2:$C$16,3,FALSE))</f>
        <v/>
      </c>
      <c r="X889" s="19" t="str">
        <f>IF(N889="","",IF(P889="","",IF(W889="","",W889*N889)))</f>
        <v/>
      </c>
      <c r="Y889" s="108"/>
      <c r="Z889" s="62" t="str">
        <f t="shared" si="67"/>
        <v/>
      </c>
      <c r="AA889" s="26" t="str">
        <f t="shared" si="68"/>
        <v/>
      </c>
      <c r="AB889" s="105"/>
      <c r="AC889" s="111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39"/>
      <c r="BJ889" s="39"/>
      <c r="BK889" s="39"/>
      <c r="BL889" s="39"/>
      <c r="BM889" s="39"/>
      <c r="BN889" s="39"/>
      <c r="BO889" s="39"/>
      <c r="BP889" s="39"/>
    </row>
    <row r="890" spans="1:68" x14ac:dyDescent="0.25">
      <c r="A890" s="28" t="str">
        <f t="shared" si="69"/>
        <v/>
      </c>
      <c r="B890" s="91"/>
      <c r="C890" s="92"/>
      <c r="D890" s="93"/>
      <c r="E890" s="92"/>
      <c r="F890" s="113"/>
      <c r="G890" s="121"/>
      <c r="H890" s="126"/>
      <c r="I890" s="129"/>
      <c r="J890" s="94"/>
      <c r="K890" s="95"/>
      <c r="L890" s="17" t="str">
        <f>IF(T890="X","",IF(J890="","",IF(V890=1,"",J890)))</f>
        <v/>
      </c>
      <c r="M890" s="17" t="str">
        <f>IF(T890="X","",IF(K890="","",IF(V890=1,"",K890)))</f>
        <v/>
      </c>
      <c r="N890" s="18" t="str">
        <f>IF(V890=1,"",IF(J890="","",IF(K890="","",K890-J890)))</f>
        <v/>
      </c>
      <c r="O890" s="31" t="str">
        <f t="shared" si="65"/>
        <v/>
      </c>
      <c r="P890" s="102"/>
      <c r="Q890" s="24" t="str">
        <f>IF(P890="","",IF(T890="X","",P890))</f>
        <v/>
      </c>
      <c r="R890" s="18" t="str">
        <f>IF(P890="","",VLOOKUP(P890,Données!$A$2:$B$16,2,FALSE))</f>
        <v/>
      </c>
      <c r="S890" s="24" t="str">
        <f ca="1">IF(T890="X","",IF(V890=1,"",IF(J890&gt;TODAY(),1,"")))</f>
        <v/>
      </c>
      <c r="T890" s="105"/>
      <c r="U890" s="18" t="str">
        <f ca="1">IF(T890="X","",IF(J890="","",IF(V890=1,"",IF(TODAY()&gt;=J890,1,""))))</f>
        <v/>
      </c>
      <c r="V890" s="31" t="str">
        <f t="shared" si="66"/>
        <v/>
      </c>
      <c r="W890" s="34" t="str">
        <f>IF(P890="","",VLOOKUP(P890,Données!$A$2:$C$16,3,FALSE))</f>
        <v/>
      </c>
      <c r="X890" s="19" t="str">
        <f>IF(N890="","",IF(P890="","",IF(W890="","",W890*N890)))</f>
        <v/>
      </c>
      <c r="Y890" s="108"/>
      <c r="Z890" s="62" t="str">
        <f t="shared" si="67"/>
        <v/>
      </c>
      <c r="AA890" s="26" t="str">
        <f t="shared" si="68"/>
        <v/>
      </c>
      <c r="AB890" s="105"/>
      <c r="AC890" s="111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39"/>
      <c r="BJ890" s="39"/>
      <c r="BK890" s="39"/>
      <c r="BL890" s="39"/>
      <c r="BM890" s="39"/>
      <c r="BN890" s="39"/>
      <c r="BO890" s="39"/>
      <c r="BP890" s="39"/>
    </row>
    <row r="891" spans="1:68" x14ac:dyDescent="0.25">
      <c r="A891" s="28" t="str">
        <f t="shared" si="69"/>
        <v/>
      </c>
      <c r="B891" s="91"/>
      <c r="C891" s="92"/>
      <c r="D891" s="93"/>
      <c r="E891" s="92"/>
      <c r="F891" s="113"/>
      <c r="G891" s="121"/>
      <c r="H891" s="126"/>
      <c r="I891" s="129"/>
      <c r="J891" s="94"/>
      <c r="K891" s="95"/>
      <c r="L891" s="17" t="str">
        <f>IF(T891="X","",IF(J891="","",IF(V891=1,"",J891)))</f>
        <v/>
      </c>
      <c r="M891" s="17" t="str">
        <f>IF(T891="X","",IF(K891="","",IF(V891=1,"",K891)))</f>
        <v/>
      </c>
      <c r="N891" s="18" t="str">
        <f>IF(V891=1,"",IF(J891="","",IF(K891="","",K891-J891)))</f>
        <v/>
      </c>
      <c r="O891" s="31" t="str">
        <f t="shared" si="65"/>
        <v/>
      </c>
      <c r="P891" s="102"/>
      <c r="Q891" s="24" t="str">
        <f>IF(P891="","",IF(T891="X","",P891))</f>
        <v/>
      </c>
      <c r="R891" s="18" t="str">
        <f>IF(P891="","",VLOOKUP(P891,Données!$A$2:$B$16,2,FALSE))</f>
        <v/>
      </c>
      <c r="S891" s="24" t="str">
        <f ca="1">IF(T891="X","",IF(V891=1,"",IF(J891&gt;TODAY(),1,"")))</f>
        <v/>
      </c>
      <c r="T891" s="105"/>
      <c r="U891" s="18" t="str">
        <f ca="1">IF(T891="X","",IF(J891="","",IF(V891=1,"",IF(TODAY()&gt;=J891,1,""))))</f>
        <v/>
      </c>
      <c r="V891" s="31" t="str">
        <f t="shared" si="66"/>
        <v/>
      </c>
      <c r="W891" s="34" t="str">
        <f>IF(P891="","",VLOOKUP(P891,Données!$A$2:$C$16,3,FALSE))</f>
        <v/>
      </c>
      <c r="X891" s="19" t="str">
        <f>IF(N891="","",IF(P891="","",IF(W891="","",W891*N891)))</f>
        <v/>
      </c>
      <c r="Y891" s="108"/>
      <c r="Z891" s="62" t="str">
        <f t="shared" si="67"/>
        <v/>
      </c>
      <c r="AA891" s="26" t="str">
        <f t="shared" si="68"/>
        <v/>
      </c>
      <c r="AB891" s="105"/>
      <c r="AC891" s="111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39"/>
      <c r="BJ891" s="39"/>
      <c r="BK891" s="39"/>
      <c r="BL891" s="39"/>
      <c r="BM891" s="39"/>
      <c r="BN891" s="39"/>
      <c r="BO891" s="39"/>
      <c r="BP891" s="39"/>
    </row>
    <row r="892" spans="1:68" x14ac:dyDescent="0.25">
      <c r="A892" s="28" t="str">
        <f t="shared" si="69"/>
        <v/>
      </c>
      <c r="B892" s="91"/>
      <c r="C892" s="92"/>
      <c r="D892" s="93"/>
      <c r="E892" s="92"/>
      <c r="F892" s="113"/>
      <c r="G892" s="121"/>
      <c r="H892" s="126"/>
      <c r="I892" s="129"/>
      <c r="J892" s="94"/>
      <c r="K892" s="95"/>
      <c r="L892" s="17" t="str">
        <f>IF(T892="X","",IF(J892="","",IF(V892=1,"",J892)))</f>
        <v/>
      </c>
      <c r="M892" s="17" t="str">
        <f>IF(T892="X","",IF(K892="","",IF(V892=1,"",K892)))</f>
        <v/>
      </c>
      <c r="N892" s="18" t="str">
        <f>IF(V892=1,"",IF(J892="","",IF(K892="","",K892-J892)))</f>
        <v/>
      </c>
      <c r="O892" s="31" t="str">
        <f t="shared" si="65"/>
        <v/>
      </c>
      <c r="P892" s="102"/>
      <c r="Q892" s="24" t="str">
        <f>IF(P892="","",IF(T892="X","",P892))</f>
        <v/>
      </c>
      <c r="R892" s="18" t="str">
        <f>IF(P892="","",VLOOKUP(P892,Données!$A$2:$B$16,2,FALSE))</f>
        <v/>
      </c>
      <c r="S892" s="24" t="str">
        <f ca="1">IF(T892="X","",IF(V892=1,"",IF(J892&gt;TODAY(),1,"")))</f>
        <v/>
      </c>
      <c r="T892" s="105"/>
      <c r="U892" s="18" t="str">
        <f ca="1">IF(T892="X","",IF(J892="","",IF(V892=1,"",IF(TODAY()&gt;=J892,1,""))))</f>
        <v/>
      </c>
      <c r="V892" s="31" t="str">
        <f t="shared" si="66"/>
        <v/>
      </c>
      <c r="W892" s="34" t="str">
        <f>IF(P892="","",VLOOKUP(P892,Données!$A$2:$C$16,3,FALSE))</f>
        <v/>
      </c>
      <c r="X892" s="19" t="str">
        <f>IF(N892="","",IF(P892="","",IF(W892="","",W892*N892)))</f>
        <v/>
      </c>
      <c r="Y892" s="108"/>
      <c r="Z892" s="62" t="str">
        <f t="shared" si="67"/>
        <v/>
      </c>
      <c r="AA892" s="26" t="str">
        <f t="shared" si="68"/>
        <v/>
      </c>
      <c r="AB892" s="105"/>
      <c r="AC892" s="111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39"/>
      <c r="BJ892" s="39"/>
      <c r="BK892" s="39"/>
      <c r="BL892" s="39"/>
      <c r="BM892" s="39"/>
      <c r="BN892" s="39"/>
      <c r="BO892" s="39"/>
      <c r="BP892" s="39"/>
    </row>
    <row r="893" spans="1:68" x14ac:dyDescent="0.25">
      <c r="A893" s="28" t="str">
        <f t="shared" si="69"/>
        <v/>
      </c>
      <c r="B893" s="91"/>
      <c r="C893" s="92"/>
      <c r="D893" s="93"/>
      <c r="E893" s="92"/>
      <c r="F893" s="113"/>
      <c r="G893" s="121"/>
      <c r="H893" s="126"/>
      <c r="I893" s="129"/>
      <c r="J893" s="94"/>
      <c r="K893" s="95"/>
      <c r="L893" s="17" t="str">
        <f>IF(T893="X","",IF(J893="","",IF(V893=1,"",J893)))</f>
        <v/>
      </c>
      <c r="M893" s="17" t="str">
        <f>IF(T893="X","",IF(K893="","",IF(V893=1,"",K893)))</f>
        <v/>
      </c>
      <c r="N893" s="18" t="str">
        <f>IF(V893=1,"",IF(J893="","",IF(K893="","",K893-J893)))</f>
        <v/>
      </c>
      <c r="O893" s="31" t="str">
        <f t="shared" si="65"/>
        <v/>
      </c>
      <c r="P893" s="102"/>
      <c r="Q893" s="24" t="str">
        <f>IF(P893="","",IF(T893="X","",P893))</f>
        <v/>
      </c>
      <c r="R893" s="18" t="str">
        <f>IF(P893="","",VLOOKUP(P893,Données!$A$2:$B$16,2,FALSE))</f>
        <v/>
      </c>
      <c r="S893" s="24" t="str">
        <f ca="1">IF(T893="X","",IF(V893=1,"",IF(J893&gt;TODAY(),1,"")))</f>
        <v/>
      </c>
      <c r="T893" s="105"/>
      <c r="U893" s="18" t="str">
        <f ca="1">IF(T893="X","",IF(J893="","",IF(V893=1,"",IF(TODAY()&gt;=J893,1,""))))</f>
        <v/>
      </c>
      <c r="V893" s="31" t="str">
        <f t="shared" si="66"/>
        <v/>
      </c>
      <c r="W893" s="34" t="str">
        <f>IF(P893="","",VLOOKUP(P893,Données!$A$2:$C$16,3,FALSE))</f>
        <v/>
      </c>
      <c r="X893" s="19" t="str">
        <f>IF(N893="","",IF(P893="","",IF(W893="","",W893*N893)))</f>
        <v/>
      </c>
      <c r="Y893" s="108"/>
      <c r="Z893" s="62" t="str">
        <f t="shared" si="67"/>
        <v/>
      </c>
      <c r="AA893" s="26" t="str">
        <f t="shared" si="68"/>
        <v/>
      </c>
      <c r="AB893" s="105"/>
      <c r="AC893" s="111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39"/>
      <c r="BJ893" s="39"/>
      <c r="BK893" s="39"/>
      <c r="BL893" s="39"/>
      <c r="BM893" s="39"/>
      <c r="BN893" s="39"/>
      <c r="BO893" s="39"/>
      <c r="BP893" s="39"/>
    </row>
    <row r="894" spans="1:68" x14ac:dyDescent="0.25">
      <c r="A894" s="28" t="str">
        <f t="shared" si="69"/>
        <v/>
      </c>
      <c r="B894" s="91"/>
      <c r="C894" s="92"/>
      <c r="D894" s="93"/>
      <c r="E894" s="92"/>
      <c r="F894" s="113"/>
      <c r="G894" s="121"/>
      <c r="H894" s="126"/>
      <c r="I894" s="129"/>
      <c r="J894" s="94"/>
      <c r="K894" s="95"/>
      <c r="L894" s="17" t="str">
        <f>IF(T894="X","",IF(J894="","",IF(V894=1,"",J894)))</f>
        <v/>
      </c>
      <c r="M894" s="17" t="str">
        <f>IF(T894="X","",IF(K894="","",IF(V894=1,"",K894)))</f>
        <v/>
      </c>
      <c r="N894" s="18" t="str">
        <f>IF(V894=1,"",IF(J894="","",IF(K894="","",K894-J894)))</f>
        <v/>
      </c>
      <c r="O894" s="31" t="str">
        <f t="shared" si="65"/>
        <v/>
      </c>
      <c r="P894" s="102"/>
      <c r="Q894" s="24" t="str">
        <f>IF(P894="","",IF(T894="X","",P894))</f>
        <v/>
      </c>
      <c r="R894" s="18" t="str">
        <f>IF(P894="","",VLOOKUP(P894,Données!$A$2:$B$16,2,FALSE))</f>
        <v/>
      </c>
      <c r="S894" s="24" t="str">
        <f ca="1">IF(T894="X","",IF(V894=1,"",IF(J894&gt;TODAY(),1,"")))</f>
        <v/>
      </c>
      <c r="T894" s="105"/>
      <c r="U894" s="18" t="str">
        <f ca="1">IF(T894="X","",IF(J894="","",IF(V894=1,"",IF(TODAY()&gt;=J894,1,""))))</f>
        <v/>
      </c>
      <c r="V894" s="31" t="str">
        <f t="shared" si="66"/>
        <v/>
      </c>
      <c r="W894" s="34" t="str">
        <f>IF(P894="","",VLOOKUP(P894,Données!$A$2:$C$16,3,FALSE))</f>
        <v/>
      </c>
      <c r="X894" s="19" t="str">
        <f>IF(N894="","",IF(P894="","",IF(W894="","",W894*N894)))</f>
        <v/>
      </c>
      <c r="Y894" s="108"/>
      <c r="Z894" s="62" t="str">
        <f t="shared" si="67"/>
        <v/>
      </c>
      <c r="AA894" s="26" t="str">
        <f t="shared" si="68"/>
        <v/>
      </c>
      <c r="AB894" s="105"/>
      <c r="AC894" s="111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39"/>
      <c r="BJ894" s="39"/>
      <c r="BK894" s="39"/>
      <c r="BL894" s="39"/>
      <c r="BM894" s="39"/>
      <c r="BN894" s="39"/>
      <c r="BO894" s="39"/>
      <c r="BP894" s="39"/>
    </row>
    <row r="895" spans="1:68" x14ac:dyDescent="0.25">
      <c r="A895" s="28" t="str">
        <f t="shared" si="69"/>
        <v/>
      </c>
      <c r="B895" s="91"/>
      <c r="C895" s="92"/>
      <c r="D895" s="93"/>
      <c r="E895" s="92"/>
      <c r="F895" s="113"/>
      <c r="G895" s="121"/>
      <c r="H895" s="126"/>
      <c r="I895" s="129"/>
      <c r="J895" s="94"/>
      <c r="K895" s="95"/>
      <c r="L895" s="17" t="str">
        <f>IF(T895="X","",IF(J895="","",IF(V895=1,"",J895)))</f>
        <v/>
      </c>
      <c r="M895" s="17" t="str">
        <f>IF(T895="X","",IF(K895="","",IF(V895=1,"",K895)))</f>
        <v/>
      </c>
      <c r="N895" s="18" t="str">
        <f>IF(V895=1,"",IF(J895="","",IF(K895="","",K895-J895)))</f>
        <v/>
      </c>
      <c r="O895" s="31" t="str">
        <f t="shared" si="65"/>
        <v/>
      </c>
      <c r="P895" s="102"/>
      <c r="Q895" s="24" t="str">
        <f>IF(P895="","",IF(T895="X","",P895))</f>
        <v/>
      </c>
      <c r="R895" s="18" t="str">
        <f>IF(P895="","",VLOOKUP(P895,Données!$A$2:$B$16,2,FALSE))</f>
        <v/>
      </c>
      <c r="S895" s="24" t="str">
        <f ca="1">IF(T895="X","",IF(V895=1,"",IF(J895&gt;TODAY(),1,"")))</f>
        <v/>
      </c>
      <c r="T895" s="105"/>
      <c r="U895" s="18" t="str">
        <f ca="1">IF(T895="X","",IF(J895="","",IF(V895=1,"",IF(TODAY()&gt;=J895,1,""))))</f>
        <v/>
      </c>
      <c r="V895" s="31" t="str">
        <f t="shared" si="66"/>
        <v/>
      </c>
      <c r="W895" s="34" t="str">
        <f>IF(P895="","",VLOOKUP(P895,Données!$A$2:$C$16,3,FALSE))</f>
        <v/>
      </c>
      <c r="X895" s="19" t="str">
        <f>IF(N895="","",IF(P895="","",IF(W895="","",W895*N895)))</f>
        <v/>
      </c>
      <c r="Y895" s="108"/>
      <c r="Z895" s="62" t="str">
        <f t="shared" si="67"/>
        <v/>
      </c>
      <c r="AA895" s="26" t="str">
        <f t="shared" si="68"/>
        <v/>
      </c>
      <c r="AB895" s="105"/>
      <c r="AC895" s="111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39"/>
      <c r="BJ895" s="39"/>
      <c r="BK895" s="39"/>
      <c r="BL895" s="39"/>
      <c r="BM895" s="39"/>
      <c r="BN895" s="39"/>
      <c r="BO895" s="39"/>
      <c r="BP895" s="39"/>
    </row>
    <row r="896" spans="1:68" x14ac:dyDescent="0.25">
      <c r="A896" s="28" t="str">
        <f t="shared" si="69"/>
        <v/>
      </c>
      <c r="B896" s="91"/>
      <c r="C896" s="92"/>
      <c r="D896" s="93"/>
      <c r="E896" s="92"/>
      <c r="F896" s="113"/>
      <c r="G896" s="121"/>
      <c r="H896" s="126"/>
      <c r="I896" s="129"/>
      <c r="J896" s="94"/>
      <c r="K896" s="95"/>
      <c r="L896" s="17" t="str">
        <f>IF(T896="X","",IF(J896="","",IF(V896=1,"",J896)))</f>
        <v/>
      </c>
      <c r="M896" s="17" t="str">
        <f>IF(T896="X","",IF(K896="","",IF(V896=1,"",K896)))</f>
        <v/>
      </c>
      <c r="N896" s="18" t="str">
        <f>IF(V896=1,"",IF(J896="","",IF(K896="","",K896-J896)))</f>
        <v/>
      </c>
      <c r="O896" s="31" t="str">
        <f t="shared" si="65"/>
        <v/>
      </c>
      <c r="P896" s="102"/>
      <c r="Q896" s="24" t="str">
        <f>IF(P896="","",IF(T896="X","",P896))</f>
        <v/>
      </c>
      <c r="R896" s="18" t="str">
        <f>IF(P896="","",VLOOKUP(P896,Données!$A$2:$B$16,2,FALSE))</f>
        <v/>
      </c>
      <c r="S896" s="24" t="str">
        <f ca="1">IF(T896="X","",IF(V896=1,"",IF(J896&gt;TODAY(),1,"")))</f>
        <v/>
      </c>
      <c r="T896" s="105"/>
      <c r="U896" s="18" t="str">
        <f ca="1">IF(T896="X","",IF(J896="","",IF(V896=1,"",IF(TODAY()&gt;=J896,1,""))))</f>
        <v/>
      </c>
      <c r="V896" s="31" t="str">
        <f t="shared" si="66"/>
        <v/>
      </c>
      <c r="W896" s="34" t="str">
        <f>IF(P896="","",VLOOKUP(P896,Données!$A$2:$C$16,3,FALSE))</f>
        <v/>
      </c>
      <c r="X896" s="19" t="str">
        <f>IF(N896="","",IF(P896="","",IF(W896="","",W896*N896)))</f>
        <v/>
      </c>
      <c r="Y896" s="108"/>
      <c r="Z896" s="62" t="str">
        <f t="shared" si="67"/>
        <v/>
      </c>
      <c r="AA896" s="26" t="str">
        <f t="shared" si="68"/>
        <v/>
      </c>
      <c r="AB896" s="105"/>
      <c r="AC896" s="111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39"/>
      <c r="BJ896" s="39"/>
      <c r="BK896" s="39"/>
      <c r="BL896" s="39"/>
      <c r="BM896" s="39"/>
      <c r="BN896" s="39"/>
      <c r="BO896" s="39"/>
      <c r="BP896" s="39"/>
    </row>
    <row r="897" spans="1:68" x14ac:dyDescent="0.25">
      <c r="A897" s="28" t="str">
        <f t="shared" si="69"/>
        <v/>
      </c>
      <c r="B897" s="91"/>
      <c r="C897" s="92"/>
      <c r="D897" s="93"/>
      <c r="E897" s="92"/>
      <c r="F897" s="113"/>
      <c r="G897" s="121"/>
      <c r="H897" s="126"/>
      <c r="I897" s="129"/>
      <c r="J897" s="94"/>
      <c r="K897" s="95"/>
      <c r="L897" s="17" t="str">
        <f>IF(T897="X","",IF(J897="","",IF(V897=1,"",J897)))</f>
        <v/>
      </c>
      <c r="M897" s="17" t="str">
        <f>IF(T897="X","",IF(K897="","",IF(V897=1,"",K897)))</f>
        <v/>
      </c>
      <c r="N897" s="18" t="str">
        <f>IF(V897=1,"",IF(J897="","",IF(K897="","",K897-J897)))</f>
        <v/>
      </c>
      <c r="O897" s="31" t="str">
        <f t="shared" si="65"/>
        <v/>
      </c>
      <c r="P897" s="102"/>
      <c r="Q897" s="24" t="str">
        <f>IF(P897="","",IF(T897="X","",P897))</f>
        <v/>
      </c>
      <c r="R897" s="18" t="str">
        <f>IF(P897="","",VLOOKUP(P897,Données!$A$2:$B$16,2,FALSE))</f>
        <v/>
      </c>
      <c r="S897" s="24" t="str">
        <f ca="1">IF(T897="X","",IF(V897=1,"",IF(J897&gt;TODAY(),1,"")))</f>
        <v/>
      </c>
      <c r="T897" s="105"/>
      <c r="U897" s="18" t="str">
        <f ca="1">IF(T897="X","",IF(J897="","",IF(V897=1,"",IF(TODAY()&gt;=J897,1,""))))</f>
        <v/>
      </c>
      <c r="V897" s="31" t="str">
        <f t="shared" si="66"/>
        <v/>
      </c>
      <c r="W897" s="34" t="str">
        <f>IF(P897="","",VLOOKUP(P897,Données!$A$2:$C$16,3,FALSE))</f>
        <v/>
      </c>
      <c r="X897" s="19" t="str">
        <f>IF(N897="","",IF(P897="","",IF(W897="","",W897*N897)))</f>
        <v/>
      </c>
      <c r="Y897" s="108"/>
      <c r="Z897" s="62" t="str">
        <f t="shared" si="67"/>
        <v/>
      </c>
      <c r="AA897" s="26" t="str">
        <f t="shared" si="68"/>
        <v/>
      </c>
      <c r="AB897" s="105"/>
      <c r="AC897" s="111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39"/>
      <c r="BJ897" s="39"/>
      <c r="BK897" s="39"/>
      <c r="BL897" s="39"/>
      <c r="BM897" s="39"/>
      <c r="BN897" s="39"/>
      <c r="BO897" s="39"/>
      <c r="BP897" s="39"/>
    </row>
    <row r="898" spans="1:68" x14ac:dyDescent="0.25">
      <c r="A898" s="28" t="str">
        <f t="shared" si="69"/>
        <v/>
      </c>
      <c r="B898" s="91"/>
      <c r="C898" s="92"/>
      <c r="D898" s="93"/>
      <c r="E898" s="92"/>
      <c r="F898" s="113"/>
      <c r="G898" s="121"/>
      <c r="H898" s="126"/>
      <c r="I898" s="129"/>
      <c r="J898" s="94"/>
      <c r="K898" s="95"/>
      <c r="L898" s="17" t="str">
        <f>IF(T898="X","",IF(J898="","",IF(V898=1,"",J898)))</f>
        <v/>
      </c>
      <c r="M898" s="17" t="str">
        <f>IF(T898="X","",IF(K898="","",IF(V898=1,"",K898)))</f>
        <v/>
      </c>
      <c r="N898" s="18" t="str">
        <f>IF(V898=1,"",IF(J898="","",IF(K898="","",K898-J898)))</f>
        <v/>
      </c>
      <c r="O898" s="31" t="str">
        <f t="shared" si="65"/>
        <v/>
      </c>
      <c r="P898" s="102"/>
      <c r="Q898" s="24" t="str">
        <f>IF(P898="","",IF(T898="X","",P898))</f>
        <v/>
      </c>
      <c r="R898" s="18" t="str">
        <f>IF(P898="","",VLOOKUP(P898,Données!$A$2:$B$16,2,FALSE))</f>
        <v/>
      </c>
      <c r="S898" s="24" t="str">
        <f ca="1">IF(T898="X","",IF(V898=1,"",IF(J898&gt;TODAY(),1,"")))</f>
        <v/>
      </c>
      <c r="T898" s="105"/>
      <c r="U898" s="18" t="str">
        <f ca="1">IF(T898="X","",IF(J898="","",IF(V898=1,"",IF(TODAY()&gt;=J898,1,""))))</f>
        <v/>
      </c>
      <c r="V898" s="31" t="str">
        <f t="shared" si="66"/>
        <v/>
      </c>
      <c r="W898" s="34" t="str">
        <f>IF(P898="","",VLOOKUP(P898,Données!$A$2:$C$16,3,FALSE))</f>
        <v/>
      </c>
      <c r="X898" s="19" t="str">
        <f>IF(N898="","",IF(P898="","",IF(W898="","",W898*N898)))</f>
        <v/>
      </c>
      <c r="Y898" s="108"/>
      <c r="Z898" s="62" t="str">
        <f t="shared" si="67"/>
        <v/>
      </c>
      <c r="AA898" s="26" t="str">
        <f t="shared" si="68"/>
        <v/>
      </c>
      <c r="AB898" s="105"/>
      <c r="AC898" s="111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39"/>
      <c r="BJ898" s="39"/>
      <c r="BK898" s="39"/>
      <c r="BL898" s="39"/>
      <c r="BM898" s="39"/>
      <c r="BN898" s="39"/>
      <c r="BO898" s="39"/>
      <c r="BP898" s="39"/>
    </row>
    <row r="899" spans="1:68" x14ac:dyDescent="0.25">
      <c r="A899" s="28" t="str">
        <f t="shared" si="69"/>
        <v/>
      </c>
      <c r="B899" s="91"/>
      <c r="C899" s="92"/>
      <c r="D899" s="93"/>
      <c r="E899" s="92"/>
      <c r="F899" s="113"/>
      <c r="G899" s="121"/>
      <c r="H899" s="126"/>
      <c r="I899" s="129"/>
      <c r="J899" s="94"/>
      <c r="K899" s="95"/>
      <c r="L899" s="17" t="str">
        <f>IF(T899="X","",IF(J899="","",IF(V899=1,"",J899)))</f>
        <v/>
      </c>
      <c r="M899" s="17" t="str">
        <f>IF(T899="X","",IF(K899="","",IF(V899=1,"",K899)))</f>
        <v/>
      </c>
      <c r="N899" s="18" t="str">
        <f>IF(V899=1,"",IF(J899="","",IF(K899="","",K899-J899)))</f>
        <v/>
      </c>
      <c r="O899" s="31" t="str">
        <f t="shared" si="65"/>
        <v/>
      </c>
      <c r="P899" s="102"/>
      <c r="Q899" s="24" t="str">
        <f>IF(P899="","",IF(T899="X","",P899))</f>
        <v/>
      </c>
      <c r="R899" s="18" t="str">
        <f>IF(P899="","",VLOOKUP(P899,Données!$A$2:$B$16,2,FALSE))</f>
        <v/>
      </c>
      <c r="S899" s="24" t="str">
        <f ca="1">IF(T899="X","",IF(V899=1,"",IF(J899&gt;TODAY(),1,"")))</f>
        <v/>
      </c>
      <c r="T899" s="105"/>
      <c r="U899" s="18" t="str">
        <f ca="1">IF(T899="X","",IF(J899="","",IF(V899=1,"",IF(TODAY()&gt;=J899,1,""))))</f>
        <v/>
      </c>
      <c r="V899" s="31" t="str">
        <f t="shared" si="66"/>
        <v/>
      </c>
      <c r="W899" s="34" t="str">
        <f>IF(P899="","",VLOOKUP(P899,Données!$A$2:$C$16,3,FALSE))</f>
        <v/>
      </c>
      <c r="X899" s="19" t="str">
        <f>IF(N899="","",IF(P899="","",IF(W899="","",W899*N899)))</f>
        <v/>
      </c>
      <c r="Y899" s="108"/>
      <c r="Z899" s="62" t="str">
        <f t="shared" si="67"/>
        <v/>
      </c>
      <c r="AA899" s="26" t="str">
        <f t="shared" si="68"/>
        <v/>
      </c>
      <c r="AB899" s="105"/>
      <c r="AC899" s="111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39"/>
      <c r="BJ899" s="39"/>
      <c r="BK899" s="39"/>
      <c r="BL899" s="39"/>
      <c r="BM899" s="39"/>
      <c r="BN899" s="39"/>
      <c r="BO899" s="39"/>
      <c r="BP899" s="39"/>
    </row>
    <row r="900" spans="1:68" x14ac:dyDescent="0.25">
      <c r="A900" s="28" t="str">
        <f t="shared" si="69"/>
        <v/>
      </c>
      <c r="B900" s="91"/>
      <c r="C900" s="92"/>
      <c r="D900" s="93"/>
      <c r="E900" s="92"/>
      <c r="F900" s="113"/>
      <c r="G900" s="121"/>
      <c r="H900" s="126"/>
      <c r="I900" s="129"/>
      <c r="J900" s="94"/>
      <c r="K900" s="95"/>
      <c r="L900" s="17" t="str">
        <f>IF(T900="X","",IF(J900="","",IF(V900=1,"",J900)))</f>
        <v/>
      </c>
      <c r="M900" s="17" t="str">
        <f>IF(T900="X","",IF(K900="","",IF(V900=1,"",K900)))</f>
        <v/>
      </c>
      <c r="N900" s="18" t="str">
        <f>IF(V900=1,"",IF(J900="","",IF(K900="","",K900-J900)))</f>
        <v/>
      </c>
      <c r="O900" s="31" t="str">
        <f t="shared" ref="O900:O963" si="70">IF(J900="","",IF(K900="","",K900-J900))</f>
        <v/>
      </c>
      <c r="P900" s="102"/>
      <c r="Q900" s="24" t="str">
        <f>IF(P900="","",IF(T900="X","",P900))</f>
        <v/>
      </c>
      <c r="R900" s="18" t="str">
        <f>IF(P900="","",VLOOKUP(P900,Données!$A$2:$B$16,2,FALSE))</f>
        <v/>
      </c>
      <c r="S900" s="24" t="str">
        <f ca="1">IF(T900="X","",IF(V900=1,"",IF(J900&gt;TODAY(),1,"")))</f>
        <v/>
      </c>
      <c r="T900" s="105"/>
      <c r="U900" s="18" t="str">
        <f ca="1">IF(T900="X","",IF(J900="","",IF(V900=1,"",IF(TODAY()&gt;=J900,1,""))))</f>
        <v/>
      </c>
      <c r="V900" s="31" t="str">
        <f t="shared" ref="V900:V963" si="71">IF(T900="X","",IF(AC900="","",IF(AC900&gt;0,1)))</f>
        <v/>
      </c>
      <c r="W900" s="34" t="str">
        <f>IF(P900="","",VLOOKUP(P900,Données!$A$2:$C$16,3,FALSE))</f>
        <v/>
      </c>
      <c r="X900" s="19" t="str">
        <f>IF(N900="","",IF(P900="","",IF(W900="","",W900*N900)))</f>
        <v/>
      </c>
      <c r="Y900" s="108"/>
      <c r="Z900" s="62" t="str">
        <f t="shared" ref="Z900:Z963" si="72">IF(X900="","",X900-Y900)</f>
        <v/>
      </c>
      <c r="AA900" s="26" t="str">
        <f t="shared" ref="AA900:AA963" si="73">IF(AB900="","","P")</f>
        <v/>
      </c>
      <c r="AB900" s="105"/>
      <c r="AC900" s="111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39"/>
      <c r="BJ900" s="39"/>
      <c r="BK900" s="39"/>
      <c r="BL900" s="39"/>
      <c r="BM900" s="39"/>
      <c r="BN900" s="39"/>
      <c r="BO900" s="39"/>
      <c r="BP900" s="39"/>
    </row>
    <row r="901" spans="1:68" x14ac:dyDescent="0.25">
      <c r="A901" s="28" t="str">
        <f t="shared" ref="A901:A964" si="74">IF(B901="","",A900+1)</f>
        <v/>
      </c>
      <c r="B901" s="91"/>
      <c r="C901" s="92"/>
      <c r="D901" s="93"/>
      <c r="E901" s="92"/>
      <c r="F901" s="113"/>
      <c r="G901" s="121"/>
      <c r="H901" s="126"/>
      <c r="I901" s="129"/>
      <c r="J901" s="94"/>
      <c r="K901" s="95"/>
      <c r="L901" s="17" t="str">
        <f>IF(T901="X","",IF(J901="","",IF(V901=1,"",J901)))</f>
        <v/>
      </c>
      <c r="M901" s="17" t="str">
        <f>IF(T901="X","",IF(K901="","",IF(V901=1,"",K901)))</f>
        <v/>
      </c>
      <c r="N901" s="18" t="str">
        <f>IF(V901=1,"",IF(J901="","",IF(K901="","",K901-J901)))</f>
        <v/>
      </c>
      <c r="O901" s="31" t="str">
        <f t="shared" si="70"/>
        <v/>
      </c>
      <c r="P901" s="102"/>
      <c r="Q901" s="24" t="str">
        <f>IF(P901="","",IF(T901="X","",P901))</f>
        <v/>
      </c>
      <c r="R901" s="18" t="str">
        <f>IF(P901="","",VLOOKUP(P901,Données!$A$2:$B$16,2,FALSE))</f>
        <v/>
      </c>
      <c r="S901" s="24" t="str">
        <f ca="1">IF(T901="X","",IF(V901=1,"",IF(J901&gt;TODAY(),1,"")))</f>
        <v/>
      </c>
      <c r="T901" s="105"/>
      <c r="U901" s="18" t="str">
        <f ca="1">IF(T901="X","",IF(J901="","",IF(V901=1,"",IF(TODAY()&gt;=J901,1,""))))</f>
        <v/>
      </c>
      <c r="V901" s="31" t="str">
        <f t="shared" si="71"/>
        <v/>
      </c>
      <c r="W901" s="34" t="str">
        <f>IF(P901="","",VLOOKUP(P901,Données!$A$2:$C$16,3,FALSE))</f>
        <v/>
      </c>
      <c r="X901" s="19" t="str">
        <f>IF(N901="","",IF(P901="","",IF(W901="","",W901*N901)))</f>
        <v/>
      </c>
      <c r="Y901" s="108"/>
      <c r="Z901" s="62" t="str">
        <f t="shared" si="72"/>
        <v/>
      </c>
      <c r="AA901" s="26" t="str">
        <f t="shared" si="73"/>
        <v/>
      </c>
      <c r="AB901" s="105"/>
      <c r="AC901" s="111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39"/>
      <c r="BJ901" s="39"/>
      <c r="BK901" s="39"/>
      <c r="BL901" s="39"/>
      <c r="BM901" s="39"/>
      <c r="BN901" s="39"/>
      <c r="BO901" s="39"/>
      <c r="BP901" s="39"/>
    </row>
    <row r="902" spans="1:68" x14ac:dyDescent="0.25">
      <c r="A902" s="28" t="str">
        <f t="shared" si="74"/>
        <v/>
      </c>
      <c r="B902" s="91"/>
      <c r="C902" s="92"/>
      <c r="D902" s="93"/>
      <c r="E902" s="92"/>
      <c r="F902" s="113"/>
      <c r="G902" s="121"/>
      <c r="H902" s="126"/>
      <c r="I902" s="129"/>
      <c r="J902" s="94"/>
      <c r="K902" s="95"/>
      <c r="L902" s="17" t="str">
        <f>IF(T902="X","",IF(J902="","",IF(V902=1,"",J902)))</f>
        <v/>
      </c>
      <c r="M902" s="17" t="str">
        <f>IF(T902="X","",IF(K902="","",IF(V902=1,"",K902)))</f>
        <v/>
      </c>
      <c r="N902" s="18" t="str">
        <f>IF(V902=1,"",IF(J902="","",IF(K902="","",K902-J902)))</f>
        <v/>
      </c>
      <c r="O902" s="31" t="str">
        <f t="shared" si="70"/>
        <v/>
      </c>
      <c r="P902" s="102"/>
      <c r="Q902" s="24" t="str">
        <f>IF(P902="","",IF(T902="X","",P902))</f>
        <v/>
      </c>
      <c r="R902" s="18" t="str">
        <f>IF(P902="","",VLOOKUP(P902,Données!$A$2:$B$16,2,FALSE))</f>
        <v/>
      </c>
      <c r="S902" s="24" t="str">
        <f ca="1">IF(T902="X","",IF(V902=1,"",IF(J902&gt;TODAY(),1,"")))</f>
        <v/>
      </c>
      <c r="T902" s="105"/>
      <c r="U902" s="18" t="str">
        <f ca="1">IF(T902="X","",IF(J902="","",IF(V902=1,"",IF(TODAY()&gt;=J902,1,""))))</f>
        <v/>
      </c>
      <c r="V902" s="31" t="str">
        <f t="shared" si="71"/>
        <v/>
      </c>
      <c r="W902" s="34" t="str">
        <f>IF(P902="","",VLOOKUP(P902,Données!$A$2:$C$16,3,FALSE))</f>
        <v/>
      </c>
      <c r="X902" s="19" t="str">
        <f>IF(N902="","",IF(P902="","",IF(W902="","",W902*N902)))</f>
        <v/>
      </c>
      <c r="Y902" s="108"/>
      <c r="Z902" s="62" t="str">
        <f t="shared" si="72"/>
        <v/>
      </c>
      <c r="AA902" s="26" t="str">
        <f t="shared" si="73"/>
        <v/>
      </c>
      <c r="AB902" s="105"/>
      <c r="AC902" s="111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39"/>
      <c r="BJ902" s="39"/>
      <c r="BK902" s="39"/>
      <c r="BL902" s="39"/>
      <c r="BM902" s="39"/>
      <c r="BN902" s="39"/>
      <c r="BO902" s="39"/>
      <c r="BP902" s="39"/>
    </row>
    <row r="903" spans="1:68" x14ac:dyDescent="0.25">
      <c r="A903" s="28" t="str">
        <f t="shared" si="74"/>
        <v/>
      </c>
      <c r="B903" s="91"/>
      <c r="C903" s="92"/>
      <c r="D903" s="93"/>
      <c r="E903" s="92"/>
      <c r="F903" s="113"/>
      <c r="G903" s="121"/>
      <c r="H903" s="126"/>
      <c r="I903" s="129"/>
      <c r="J903" s="94"/>
      <c r="K903" s="95"/>
      <c r="L903" s="17" t="str">
        <f>IF(T903="X","",IF(J903="","",IF(V903=1,"",J903)))</f>
        <v/>
      </c>
      <c r="M903" s="17" t="str">
        <f>IF(T903="X","",IF(K903="","",IF(V903=1,"",K903)))</f>
        <v/>
      </c>
      <c r="N903" s="18" t="str">
        <f>IF(V903=1,"",IF(J903="","",IF(K903="","",K903-J903)))</f>
        <v/>
      </c>
      <c r="O903" s="31" t="str">
        <f t="shared" si="70"/>
        <v/>
      </c>
      <c r="P903" s="102"/>
      <c r="Q903" s="24" t="str">
        <f>IF(P903="","",IF(T903="X","",P903))</f>
        <v/>
      </c>
      <c r="R903" s="18" t="str">
        <f>IF(P903="","",VLOOKUP(P903,Données!$A$2:$B$16,2,FALSE))</f>
        <v/>
      </c>
      <c r="S903" s="24" t="str">
        <f ca="1">IF(T903="X","",IF(V903=1,"",IF(J903&gt;TODAY(),1,"")))</f>
        <v/>
      </c>
      <c r="T903" s="105"/>
      <c r="U903" s="18" t="str">
        <f ca="1">IF(T903="X","",IF(J903="","",IF(V903=1,"",IF(TODAY()&gt;=J903,1,""))))</f>
        <v/>
      </c>
      <c r="V903" s="31" t="str">
        <f t="shared" si="71"/>
        <v/>
      </c>
      <c r="W903" s="34" t="str">
        <f>IF(P903="","",VLOOKUP(P903,Données!$A$2:$C$16,3,FALSE))</f>
        <v/>
      </c>
      <c r="X903" s="19" t="str">
        <f>IF(N903="","",IF(P903="","",IF(W903="","",W903*N903)))</f>
        <v/>
      </c>
      <c r="Y903" s="108"/>
      <c r="Z903" s="62" t="str">
        <f t="shared" si="72"/>
        <v/>
      </c>
      <c r="AA903" s="26" t="str">
        <f t="shared" si="73"/>
        <v/>
      </c>
      <c r="AB903" s="105"/>
      <c r="AC903" s="111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39"/>
      <c r="BJ903" s="39"/>
      <c r="BK903" s="39"/>
      <c r="BL903" s="39"/>
      <c r="BM903" s="39"/>
      <c r="BN903" s="39"/>
      <c r="BO903" s="39"/>
      <c r="BP903" s="39"/>
    </row>
    <row r="904" spans="1:68" x14ac:dyDescent="0.25">
      <c r="A904" s="28" t="str">
        <f t="shared" si="74"/>
        <v/>
      </c>
      <c r="B904" s="91"/>
      <c r="C904" s="92"/>
      <c r="D904" s="93"/>
      <c r="E904" s="92"/>
      <c r="F904" s="113"/>
      <c r="G904" s="121"/>
      <c r="H904" s="126"/>
      <c r="I904" s="129"/>
      <c r="J904" s="94"/>
      <c r="K904" s="95"/>
      <c r="L904" s="17" t="str">
        <f>IF(T904="X","",IF(J904="","",IF(V904=1,"",J904)))</f>
        <v/>
      </c>
      <c r="M904" s="17" t="str">
        <f>IF(T904="X","",IF(K904="","",IF(V904=1,"",K904)))</f>
        <v/>
      </c>
      <c r="N904" s="18" t="str">
        <f>IF(V904=1,"",IF(J904="","",IF(K904="","",K904-J904)))</f>
        <v/>
      </c>
      <c r="O904" s="31" t="str">
        <f t="shared" si="70"/>
        <v/>
      </c>
      <c r="P904" s="102"/>
      <c r="Q904" s="24" t="str">
        <f>IF(P904="","",IF(T904="X","",P904))</f>
        <v/>
      </c>
      <c r="R904" s="18" t="str">
        <f>IF(P904="","",VLOOKUP(P904,Données!$A$2:$B$16,2,FALSE))</f>
        <v/>
      </c>
      <c r="S904" s="24" t="str">
        <f ca="1">IF(T904="X","",IF(V904=1,"",IF(J904&gt;TODAY(),1,"")))</f>
        <v/>
      </c>
      <c r="T904" s="105"/>
      <c r="U904" s="18" t="str">
        <f ca="1">IF(T904="X","",IF(J904="","",IF(V904=1,"",IF(TODAY()&gt;=J904,1,""))))</f>
        <v/>
      </c>
      <c r="V904" s="31" t="str">
        <f t="shared" si="71"/>
        <v/>
      </c>
      <c r="W904" s="34" t="str">
        <f>IF(P904="","",VLOOKUP(P904,Données!$A$2:$C$16,3,FALSE))</f>
        <v/>
      </c>
      <c r="X904" s="19" t="str">
        <f>IF(N904="","",IF(P904="","",IF(W904="","",W904*N904)))</f>
        <v/>
      </c>
      <c r="Y904" s="108"/>
      <c r="Z904" s="62" t="str">
        <f t="shared" si="72"/>
        <v/>
      </c>
      <c r="AA904" s="26" t="str">
        <f t="shared" si="73"/>
        <v/>
      </c>
      <c r="AB904" s="105"/>
      <c r="AC904" s="111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39"/>
      <c r="BJ904" s="39"/>
      <c r="BK904" s="39"/>
      <c r="BL904" s="39"/>
      <c r="BM904" s="39"/>
      <c r="BN904" s="39"/>
      <c r="BO904" s="39"/>
      <c r="BP904" s="39"/>
    </row>
    <row r="905" spans="1:68" x14ac:dyDescent="0.25">
      <c r="A905" s="28" t="str">
        <f t="shared" si="74"/>
        <v/>
      </c>
      <c r="B905" s="91"/>
      <c r="C905" s="92"/>
      <c r="D905" s="93"/>
      <c r="E905" s="92"/>
      <c r="F905" s="113"/>
      <c r="G905" s="121"/>
      <c r="H905" s="126"/>
      <c r="I905" s="129"/>
      <c r="J905" s="94"/>
      <c r="K905" s="95"/>
      <c r="L905" s="17" t="str">
        <f>IF(T905="X","",IF(J905="","",IF(V905=1,"",J905)))</f>
        <v/>
      </c>
      <c r="M905" s="17" t="str">
        <f>IF(T905="X","",IF(K905="","",IF(V905=1,"",K905)))</f>
        <v/>
      </c>
      <c r="N905" s="18" t="str">
        <f>IF(V905=1,"",IF(J905="","",IF(K905="","",K905-J905)))</f>
        <v/>
      </c>
      <c r="O905" s="31" t="str">
        <f t="shared" si="70"/>
        <v/>
      </c>
      <c r="P905" s="102"/>
      <c r="Q905" s="24" t="str">
        <f>IF(P905="","",IF(T905="X","",P905))</f>
        <v/>
      </c>
      <c r="R905" s="18" t="str">
        <f>IF(P905="","",VLOOKUP(P905,Données!$A$2:$B$16,2,FALSE))</f>
        <v/>
      </c>
      <c r="S905" s="24" t="str">
        <f ca="1">IF(T905="X","",IF(V905=1,"",IF(J905&gt;TODAY(),1,"")))</f>
        <v/>
      </c>
      <c r="T905" s="105"/>
      <c r="U905" s="18" t="str">
        <f ca="1">IF(T905="X","",IF(J905="","",IF(V905=1,"",IF(TODAY()&gt;=J905,1,""))))</f>
        <v/>
      </c>
      <c r="V905" s="31" t="str">
        <f t="shared" si="71"/>
        <v/>
      </c>
      <c r="W905" s="34" t="str">
        <f>IF(P905="","",VLOOKUP(P905,Données!$A$2:$C$16,3,FALSE))</f>
        <v/>
      </c>
      <c r="X905" s="19" t="str">
        <f>IF(N905="","",IF(P905="","",IF(W905="","",W905*N905)))</f>
        <v/>
      </c>
      <c r="Y905" s="108"/>
      <c r="Z905" s="62" t="str">
        <f t="shared" si="72"/>
        <v/>
      </c>
      <c r="AA905" s="26" t="str">
        <f t="shared" si="73"/>
        <v/>
      </c>
      <c r="AB905" s="105"/>
      <c r="AC905" s="111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39"/>
      <c r="BJ905" s="39"/>
      <c r="BK905" s="39"/>
      <c r="BL905" s="39"/>
      <c r="BM905" s="39"/>
      <c r="BN905" s="39"/>
      <c r="BO905" s="39"/>
      <c r="BP905" s="39"/>
    </row>
    <row r="906" spans="1:68" x14ac:dyDescent="0.25">
      <c r="A906" s="28" t="str">
        <f t="shared" si="74"/>
        <v/>
      </c>
      <c r="B906" s="91"/>
      <c r="C906" s="92"/>
      <c r="D906" s="93"/>
      <c r="E906" s="92"/>
      <c r="F906" s="113"/>
      <c r="G906" s="121"/>
      <c r="H906" s="126"/>
      <c r="I906" s="129"/>
      <c r="J906" s="94"/>
      <c r="K906" s="95"/>
      <c r="L906" s="17" t="str">
        <f>IF(T906="X","",IF(J906="","",IF(V906=1,"",J906)))</f>
        <v/>
      </c>
      <c r="M906" s="17" t="str">
        <f>IF(T906="X","",IF(K906="","",IF(V906=1,"",K906)))</f>
        <v/>
      </c>
      <c r="N906" s="18" t="str">
        <f>IF(V906=1,"",IF(J906="","",IF(K906="","",K906-J906)))</f>
        <v/>
      </c>
      <c r="O906" s="31" t="str">
        <f t="shared" si="70"/>
        <v/>
      </c>
      <c r="P906" s="102"/>
      <c r="Q906" s="24" t="str">
        <f>IF(P906="","",IF(T906="X","",P906))</f>
        <v/>
      </c>
      <c r="R906" s="18" t="str">
        <f>IF(P906="","",VLOOKUP(P906,Données!$A$2:$B$16,2,FALSE))</f>
        <v/>
      </c>
      <c r="S906" s="24" t="str">
        <f ca="1">IF(T906="X","",IF(V906=1,"",IF(J906&gt;TODAY(),1,"")))</f>
        <v/>
      </c>
      <c r="T906" s="105"/>
      <c r="U906" s="18" t="str">
        <f ca="1">IF(T906="X","",IF(J906="","",IF(V906=1,"",IF(TODAY()&gt;=J906,1,""))))</f>
        <v/>
      </c>
      <c r="V906" s="31" t="str">
        <f t="shared" si="71"/>
        <v/>
      </c>
      <c r="W906" s="34" t="str">
        <f>IF(P906="","",VLOOKUP(P906,Données!$A$2:$C$16,3,FALSE))</f>
        <v/>
      </c>
      <c r="X906" s="19" t="str">
        <f>IF(N906="","",IF(P906="","",IF(W906="","",W906*N906)))</f>
        <v/>
      </c>
      <c r="Y906" s="108"/>
      <c r="Z906" s="62" t="str">
        <f t="shared" si="72"/>
        <v/>
      </c>
      <c r="AA906" s="26" t="str">
        <f t="shared" si="73"/>
        <v/>
      </c>
      <c r="AB906" s="105"/>
      <c r="AC906" s="111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39"/>
      <c r="BJ906" s="39"/>
      <c r="BK906" s="39"/>
      <c r="BL906" s="39"/>
      <c r="BM906" s="39"/>
      <c r="BN906" s="39"/>
      <c r="BO906" s="39"/>
      <c r="BP906" s="39"/>
    </row>
    <row r="907" spans="1:68" x14ac:dyDescent="0.25">
      <c r="A907" s="28" t="str">
        <f t="shared" si="74"/>
        <v/>
      </c>
      <c r="B907" s="91"/>
      <c r="C907" s="92"/>
      <c r="D907" s="93"/>
      <c r="E907" s="92"/>
      <c r="F907" s="113"/>
      <c r="G907" s="121"/>
      <c r="H907" s="126"/>
      <c r="I907" s="129"/>
      <c r="J907" s="94"/>
      <c r="K907" s="95"/>
      <c r="L907" s="17" t="str">
        <f>IF(T907="X","",IF(J907="","",IF(V907=1,"",J907)))</f>
        <v/>
      </c>
      <c r="M907" s="17" t="str">
        <f>IF(T907="X","",IF(K907="","",IF(V907=1,"",K907)))</f>
        <v/>
      </c>
      <c r="N907" s="18" t="str">
        <f>IF(V907=1,"",IF(J907="","",IF(K907="","",K907-J907)))</f>
        <v/>
      </c>
      <c r="O907" s="31" t="str">
        <f t="shared" si="70"/>
        <v/>
      </c>
      <c r="P907" s="102"/>
      <c r="Q907" s="24" t="str">
        <f>IF(P907="","",IF(T907="X","",P907))</f>
        <v/>
      </c>
      <c r="R907" s="18" t="str">
        <f>IF(P907="","",VLOOKUP(P907,Données!$A$2:$B$16,2,FALSE))</f>
        <v/>
      </c>
      <c r="S907" s="24" t="str">
        <f ca="1">IF(T907="X","",IF(V907=1,"",IF(J907&gt;TODAY(),1,"")))</f>
        <v/>
      </c>
      <c r="T907" s="105"/>
      <c r="U907" s="18" t="str">
        <f ca="1">IF(T907="X","",IF(J907="","",IF(V907=1,"",IF(TODAY()&gt;=J907,1,""))))</f>
        <v/>
      </c>
      <c r="V907" s="31" t="str">
        <f t="shared" si="71"/>
        <v/>
      </c>
      <c r="W907" s="34" t="str">
        <f>IF(P907="","",VLOOKUP(P907,Données!$A$2:$C$16,3,FALSE))</f>
        <v/>
      </c>
      <c r="X907" s="19" t="str">
        <f>IF(N907="","",IF(P907="","",IF(W907="","",W907*N907)))</f>
        <v/>
      </c>
      <c r="Y907" s="108"/>
      <c r="Z907" s="62" t="str">
        <f t="shared" si="72"/>
        <v/>
      </c>
      <c r="AA907" s="26" t="str">
        <f t="shared" si="73"/>
        <v/>
      </c>
      <c r="AB907" s="105"/>
      <c r="AC907" s="111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39"/>
      <c r="BJ907" s="39"/>
      <c r="BK907" s="39"/>
      <c r="BL907" s="39"/>
      <c r="BM907" s="39"/>
      <c r="BN907" s="39"/>
      <c r="BO907" s="39"/>
      <c r="BP907" s="39"/>
    </row>
    <row r="908" spans="1:68" x14ac:dyDescent="0.25">
      <c r="A908" s="28" t="str">
        <f t="shared" si="74"/>
        <v/>
      </c>
      <c r="B908" s="91"/>
      <c r="C908" s="92"/>
      <c r="D908" s="93"/>
      <c r="E908" s="92"/>
      <c r="F908" s="113"/>
      <c r="G908" s="121"/>
      <c r="H908" s="126"/>
      <c r="I908" s="129"/>
      <c r="J908" s="94"/>
      <c r="K908" s="95"/>
      <c r="L908" s="17" t="str">
        <f>IF(T908="X","",IF(J908="","",IF(V908=1,"",J908)))</f>
        <v/>
      </c>
      <c r="M908" s="17" t="str">
        <f>IF(T908="X","",IF(K908="","",IF(V908=1,"",K908)))</f>
        <v/>
      </c>
      <c r="N908" s="18" t="str">
        <f>IF(V908=1,"",IF(J908="","",IF(K908="","",K908-J908)))</f>
        <v/>
      </c>
      <c r="O908" s="31" t="str">
        <f t="shared" si="70"/>
        <v/>
      </c>
      <c r="P908" s="102"/>
      <c r="Q908" s="24" t="str">
        <f>IF(P908="","",IF(T908="X","",P908))</f>
        <v/>
      </c>
      <c r="R908" s="18" t="str">
        <f>IF(P908="","",VLOOKUP(P908,Données!$A$2:$B$16,2,FALSE))</f>
        <v/>
      </c>
      <c r="S908" s="24" t="str">
        <f ca="1">IF(T908="X","",IF(V908=1,"",IF(J908&gt;TODAY(),1,"")))</f>
        <v/>
      </c>
      <c r="T908" s="105"/>
      <c r="U908" s="18" t="str">
        <f ca="1">IF(T908="X","",IF(J908="","",IF(V908=1,"",IF(TODAY()&gt;=J908,1,""))))</f>
        <v/>
      </c>
      <c r="V908" s="31" t="str">
        <f t="shared" si="71"/>
        <v/>
      </c>
      <c r="W908" s="34" t="str">
        <f>IF(P908="","",VLOOKUP(P908,Données!$A$2:$C$16,3,FALSE))</f>
        <v/>
      </c>
      <c r="X908" s="19" t="str">
        <f>IF(N908="","",IF(P908="","",IF(W908="","",W908*N908)))</f>
        <v/>
      </c>
      <c r="Y908" s="108"/>
      <c r="Z908" s="62" t="str">
        <f t="shared" si="72"/>
        <v/>
      </c>
      <c r="AA908" s="26" t="str">
        <f t="shared" si="73"/>
        <v/>
      </c>
      <c r="AB908" s="105"/>
      <c r="AC908" s="111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39"/>
      <c r="BJ908" s="39"/>
      <c r="BK908" s="39"/>
      <c r="BL908" s="39"/>
      <c r="BM908" s="39"/>
      <c r="BN908" s="39"/>
      <c r="BO908" s="39"/>
      <c r="BP908" s="39"/>
    </row>
    <row r="909" spans="1:68" x14ac:dyDescent="0.25">
      <c r="A909" s="28" t="str">
        <f t="shared" si="74"/>
        <v/>
      </c>
      <c r="B909" s="91"/>
      <c r="C909" s="92"/>
      <c r="D909" s="93"/>
      <c r="E909" s="92"/>
      <c r="F909" s="113"/>
      <c r="G909" s="121"/>
      <c r="H909" s="126"/>
      <c r="I909" s="129"/>
      <c r="J909" s="94"/>
      <c r="K909" s="95"/>
      <c r="L909" s="17" t="str">
        <f>IF(T909="X","",IF(J909="","",IF(V909=1,"",J909)))</f>
        <v/>
      </c>
      <c r="M909" s="17" t="str">
        <f>IF(T909="X","",IF(K909="","",IF(V909=1,"",K909)))</f>
        <v/>
      </c>
      <c r="N909" s="18" t="str">
        <f>IF(V909=1,"",IF(J909="","",IF(K909="","",K909-J909)))</f>
        <v/>
      </c>
      <c r="O909" s="31" t="str">
        <f t="shared" si="70"/>
        <v/>
      </c>
      <c r="P909" s="102"/>
      <c r="Q909" s="24" t="str">
        <f>IF(P909="","",IF(T909="X","",P909))</f>
        <v/>
      </c>
      <c r="R909" s="18" t="str">
        <f>IF(P909="","",VLOOKUP(P909,Données!$A$2:$B$16,2,FALSE))</f>
        <v/>
      </c>
      <c r="S909" s="24" t="str">
        <f ca="1">IF(T909="X","",IF(V909=1,"",IF(J909&gt;TODAY(),1,"")))</f>
        <v/>
      </c>
      <c r="T909" s="105"/>
      <c r="U909" s="18" t="str">
        <f ca="1">IF(T909="X","",IF(J909="","",IF(V909=1,"",IF(TODAY()&gt;=J909,1,""))))</f>
        <v/>
      </c>
      <c r="V909" s="31" t="str">
        <f t="shared" si="71"/>
        <v/>
      </c>
      <c r="W909" s="34" t="str">
        <f>IF(P909="","",VLOOKUP(P909,Données!$A$2:$C$16,3,FALSE))</f>
        <v/>
      </c>
      <c r="X909" s="19" t="str">
        <f>IF(N909="","",IF(P909="","",IF(W909="","",W909*N909)))</f>
        <v/>
      </c>
      <c r="Y909" s="108"/>
      <c r="Z909" s="62" t="str">
        <f t="shared" si="72"/>
        <v/>
      </c>
      <c r="AA909" s="26" t="str">
        <f t="shared" si="73"/>
        <v/>
      </c>
      <c r="AB909" s="105"/>
      <c r="AC909" s="111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39"/>
      <c r="BJ909" s="39"/>
      <c r="BK909" s="39"/>
      <c r="BL909" s="39"/>
      <c r="BM909" s="39"/>
      <c r="BN909" s="39"/>
      <c r="BO909" s="39"/>
      <c r="BP909" s="39"/>
    </row>
    <row r="910" spans="1:68" x14ac:dyDescent="0.25">
      <c r="A910" s="28" t="str">
        <f t="shared" si="74"/>
        <v/>
      </c>
      <c r="B910" s="91"/>
      <c r="C910" s="92"/>
      <c r="D910" s="93"/>
      <c r="E910" s="92"/>
      <c r="F910" s="113"/>
      <c r="G910" s="121"/>
      <c r="H910" s="126"/>
      <c r="I910" s="129"/>
      <c r="J910" s="94"/>
      <c r="K910" s="95"/>
      <c r="L910" s="17" t="str">
        <f>IF(T910="X","",IF(J910="","",IF(V910=1,"",J910)))</f>
        <v/>
      </c>
      <c r="M910" s="17" t="str">
        <f>IF(T910="X","",IF(K910="","",IF(V910=1,"",K910)))</f>
        <v/>
      </c>
      <c r="N910" s="18" t="str">
        <f>IF(V910=1,"",IF(J910="","",IF(K910="","",K910-J910)))</f>
        <v/>
      </c>
      <c r="O910" s="31" t="str">
        <f t="shared" si="70"/>
        <v/>
      </c>
      <c r="P910" s="102"/>
      <c r="Q910" s="24" t="str">
        <f>IF(P910="","",IF(T910="X","",P910))</f>
        <v/>
      </c>
      <c r="R910" s="18" t="str">
        <f>IF(P910="","",VLOOKUP(P910,Données!$A$2:$B$16,2,FALSE))</f>
        <v/>
      </c>
      <c r="S910" s="24" t="str">
        <f ca="1">IF(T910="X","",IF(V910=1,"",IF(J910&gt;TODAY(),1,"")))</f>
        <v/>
      </c>
      <c r="T910" s="105"/>
      <c r="U910" s="18" t="str">
        <f ca="1">IF(T910="X","",IF(J910="","",IF(V910=1,"",IF(TODAY()&gt;=J910,1,""))))</f>
        <v/>
      </c>
      <c r="V910" s="31" t="str">
        <f t="shared" si="71"/>
        <v/>
      </c>
      <c r="W910" s="34" t="str">
        <f>IF(P910="","",VLOOKUP(P910,Données!$A$2:$C$16,3,FALSE))</f>
        <v/>
      </c>
      <c r="X910" s="19" t="str">
        <f>IF(N910="","",IF(P910="","",IF(W910="","",W910*N910)))</f>
        <v/>
      </c>
      <c r="Y910" s="108"/>
      <c r="Z910" s="62" t="str">
        <f t="shared" si="72"/>
        <v/>
      </c>
      <c r="AA910" s="26" t="str">
        <f t="shared" si="73"/>
        <v/>
      </c>
      <c r="AB910" s="105"/>
      <c r="AC910" s="111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39"/>
      <c r="BJ910" s="39"/>
      <c r="BK910" s="39"/>
      <c r="BL910" s="39"/>
      <c r="BM910" s="39"/>
      <c r="BN910" s="39"/>
      <c r="BO910" s="39"/>
      <c r="BP910" s="39"/>
    </row>
    <row r="911" spans="1:68" x14ac:dyDescent="0.25">
      <c r="A911" s="28" t="str">
        <f t="shared" si="74"/>
        <v/>
      </c>
      <c r="B911" s="91"/>
      <c r="C911" s="92"/>
      <c r="D911" s="93"/>
      <c r="E911" s="92"/>
      <c r="F911" s="113"/>
      <c r="G911" s="121"/>
      <c r="H911" s="126"/>
      <c r="I911" s="129"/>
      <c r="J911" s="94"/>
      <c r="K911" s="95"/>
      <c r="L911" s="17" t="str">
        <f>IF(T911="X","",IF(J911="","",IF(V911=1,"",J911)))</f>
        <v/>
      </c>
      <c r="M911" s="17" t="str">
        <f>IF(T911="X","",IF(K911="","",IF(V911=1,"",K911)))</f>
        <v/>
      </c>
      <c r="N911" s="18" t="str">
        <f>IF(V911=1,"",IF(J911="","",IF(K911="","",K911-J911)))</f>
        <v/>
      </c>
      <c r="O911" s="31" t="str">
        <f t="shared" si="70"/>
        <v/>
      </c>
      <c r="P911" s="102"/>
      <c r="Q911" s="24" t="str">
        <f>IF(P911="","",IF(T911="X","",P911))</f>
        <v/>
      </c>
      <c r="R911" s="18" t="str">
        <f>IF(P911="","",VLOOKUP(P911,Données!$A$2:$B$16,2,FALSE))</f>
        <v/>
      </c>
      <c r="S911" s="24" t="str">
        <f ca="1">IF(T911="X","",IF(V911=1,"",IF(J911&gt;TODAY(),1,"")))</f>
        <v/>
      </c>
      <c r="T911" s="105"/>
      <c r="U911" s="18" t="str">
        <f ca="1">IF(T911="X","",IF(J911="","",IF(V911=1,"",IF(TODAY()&gt;=J911,1,""))))</f>
        <v/>
      </c>
      <c r="V911" s="31" t="str">
        <f t="shared" si="71"/>
        <v/>
      </c>
      <c r="W911" s="34" t="str">
        <f>IF(P911="","",VLOOKUP(P911,Données!$A$2:$C$16,3,FALSE))</f>
        <v/>
      </c>
      <c r="X911" s="19" t="str">
        <f>IF(N911="","",IF(P911="","",IF(W911="","",W911*N911)))</f>
        <v/>
      </c>
      <c r="Y911" s="108"/>
      <c r="Z911" s="62" t="str">
        <f t="shared" si="72"/>
        <v/>
      </c>
      <c r="AA911" s="26" t="str">
        <f t="shared" si="73"/>
        <v/>
      </c>
      <c r="AB911" s="105"/>
      <c r="AC911" s="111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39"/>
      <c r="BJ911" s="39"/>
      <c r="BK911" s="39"/>
      <c r="BL911" s="39"/>
      <c r="BM911" s="39"/>
      <c r="BN911" s="39"/>
      <c r="BO911" s="39"/>
      <c r="BP911" s="39"/>
    </row>
    <row r="912" spans="1:68" x14ac:dyDescent="0.25">
      <c r="A912" s="28" t="str">
        <f t="shared" si="74"/>
        <v/>
      </c>
      <c r="B912" s="91"/>
      <c r="C912" s="92"/>
      <c r="D912" s="93"/>
      <c r="E912" s="92"/>
      <c r="F912" s="113"/>
      <c r="G912" s="121"/>
      <c r="H912" s="126"/>
      <c r="I912" s="129"/>
      <c r="J912" s="94"/>
      <c r="K912" s="95"/>
      <c r="L912" s="17" t="str">
        <f>IF(T912="X","",IF(J912="","",IF(V912=1,"",J912)))</f>
        <v/>
      </c>
      <c r="M912" s="17" t="str">
        <f>IF(T912="X","",IF(K912="","",IF(V912=1,"",K912)))</f>
        <v/>
      </c>
      <c r="N912" s="18" t="str">
        <f>IF(V912=1,"",IF(J912="","",IF(K912="","",K912-J912)))</f>
        <v/>
      </c>
      <c r="O912" s="31" t="str">
        <f t="shared" si="70"/>
        <v/>
      </c>
      <c r="P912" s="102"/>
      <c r="Q912" s="24" t="str">
        <f>IF(P912="","",IF(T912="X","",P912))</f>
        <v/>
      </c>
      <c r="R912" s="18" t="str">
        <f>IF(P912="","",VLOOKUP(P912,Données!$A$2:$B$16,2,FALSE))</f>
        <v/>
      </c>
      <c r="S912" s="24" t="str">
        <f ca="1">IF(T912="X","",IF(V912=1,"",IF(J912&gt;TODAY(),1,"")))</f>
        <v/>
      </c>
      <c r="T912" s="105"/>
      <c r="U912" s="18" t="str">
        <f ca="1">IF(T912="X","",IF(J912="","",IF(V912=1,"",IF(TODAY()&gt;=J912,1,""))))</f>
        <v/>
      </c>
      <c r="V912" s="31" t="str">
        <f t="shared" si="71"/>
        <v/>
      </c>
      <c r="W912" s="34" t="str">
        <f>IF(P912="","",VLOOKUP(P912,Données!$A$2:$C$16,3,FALSE))</f>
        <v/>
      </c>
      <c r="X912" s="19" t="str">
        <f>IF(N912="","",IF(P912="","",IF(W912="","",W912*N912)))</f>
        <v/>
      </c>
      <c r="Y912" s="108"/>
      <c r="Z912" s="62" t="str">
        <f t="shared" si="72"/>
        <v/>
      </c>
      <c r="AA912" s="26" t="str">
        <f t="shared" si="73"/>
        <v/>
      </c>
      <c r="AB912" s="105"/>
      <c r="AC912" s="111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39"/>
      <c r="BJ912" s="39"/>
      <c r="BK912" s="39"/>
      <c r="BL912" s="39"/>
      <c r="BM912" s="39"/>
      <c r="BN912" s="39"/>
      <c r="BO912" s="39"/>
      <c r="BP912" s="39"/>
    </row>
    <row r="913" spans="1:68" x14ac:dyDescent="0.25">
      <c r="A913" s="28" t="str">
        <f t="shared" si="74"/>
        <v/>
      </c>
      <c r="B913" s="91"/>
      <c r="C913" s="92"/>
      <c r="D913" s="93"/>
      <c r="E913" s="92"/>
      <c r="F913" s="113"/>
      <c r="G913" s="121"/>
      <c r="H913" s="126"/>
      <c r="I913" s="129"/>
      <c r="J913" s="94"/>
      <c r="K913" s="95"/>
      <c r="L913" s="17" t="str">
        <f>IF(T913="X","",IF(J913="","",IF(V913=1,"",J913)))</f>
        <v/>
      </c>
      <c r="M913" s="17" t="str">
        <f>IF(T913="X","",IF(K913="","",IF(V913=1,"",K913)))</f>
        <v/>
      </c>
      <c r="N913" s="18" t="str">
        <f>IF(V913=1,"",IF(J913="","",IF(K913="","",K913-J913)))</f>
        <v/>
      </c>
      <c r="O913" s="31" t="str">
        <f t="shared" si="70"/>
        <v/>
      </c>
      <c r="P913" s="102"/>
      <c r="Q913" s="24" t="str">
        <f>IF(P913="","",IF(T913="X","",P913))</f>
        <v/>
      </c>
      <c r="R913" s="18" t="str">
        <f>IF(P913="","",VLOOKUP(P913,Données!$A$2:$B$16,2,FALSE))</f>
        <v/>
      </c>
      <c r="S913" s="24" t="str">
        <f ca="1">IF(T913="X","",IF(V913=1,"",IF(J913&gt;TODAY(),1,"")))</f>
        <v/>
      </c>
      <c r="T913" s="105"/>
      <c r="U913" s="18" t="str">
        <f ca="1">IF(T913="X","",IF(J913="","",IF(V913=1,"",IF(TODAY()&gt;=J913,1,""))))</f>
        <v/>
      </c>
      <c r="V913" s="31" t="str">
        <f t="shared" si="71"/>
        <v/>
      </c>
      <c r="W913" s="34" t="str">
        <f>IF(P913="","",VLOOKUP(P913,Données!$A$2:$C$16,3,FALSE))</f>
        <v/>
      </c>
      <c r="X913" s="19" t="str">
        <f>IF(N913="","",IF(P913="","",IF(W913="","",W913*N913)))</f>
        <v/>
      </c>
      <c r="Y913" s="108"/>
      <c r="Z913" s="62" t="str">
        <f t="shared" si="72"/>
        <v/>
      </c>
      <c r="AA913" s="26" t="str">
        <f t="shared" si="73"/>
        <v/>
      </c>
      <c r="AB913" s="105"/>
      <c r="AC913" s="111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39"/>
      <c r="BJ913" s="39"/>
      <c r="BK913" s="39"/>
      <c r="BL913" s="39"/>
      <c r="BM913" s="39"/>
      <c r="BN913" s="39"/>
      <c r="BO913" s="39"/>
      <c r="BP913" s="39"/>
    </row>
    <row r="914" spans="1:68" x14ac:dyDescent="0.25">
      <c r="A914" s="28" t="str">
        <f t="shared" si="74"/>
        <v/>
      </c>
      <c r="B914" s="91"/>
      <c r="C914" s="92"/>
      <c r="D914" s="93"/>
      <c r="E914" s="92"/>
      <c r="F914" s="113"/>
      <c r="G914" s="121"/>
      <c r="H914" s="126"/>
      <c r="I914" s="129"/>
      <c r="J914" s="94"/>
      <c r="K914" s="95"/>
      <c r="L914" s="17" t="str">
        <f>IF(T914="X","",IF(J914="","",IF(V914=1,"",J914)))</f>
        <v/>
      </c>
      <c r="M914" s="17" t="str">
        <f>IF(T914="X","",IF(K914="","",IF(V914=1,"",K914)))</f>
        <v/>
      </c>
      <c r="N914" s="18" t="str">
        <f>IF(V914=1,"",IF(J914="","",IF(K914="","",K914-J914)))</f>
        <v/>
      </c>
      <c r="O914" s="31" t="str">
        <f t="shared" si="70"/>
        <v/>
      </c>
      <c r="P914" s="102"/>
      <c r="Q914" s="24" t="str">
        <f>IF(P914="","",IF(T914="X","",P914))</f>
        <v/>
      </c>
      <c r="R914" s="18" t="str">
        <f>IF(P914="","",VLOOKUP(P914,Données!$A$2:$B$16,2,FALSE))</f>
        <v/>
      </c>
      <c r="S914" s="24" t="str">
        <f ca="1">IF(T914="X","",IF(V914=1,"",IF(J914&gt;TODAY(),1,"")))</f>
        <v/>
      </c>
      <c r="T914" s="105"/>
      <c r="U914" s="18" t="str">
        <f ca="1">IF(T914="X","",IF(J914="","",IF(V914=1,"",IF(TODAY()&gt;=J914,1,""))))</f>
        <v/>
      </c>
      <c r="V914" s="31" t="str">
        <f t="shared" si="71"/>
        <v/>
      </c>
      <c r="W914" s="34" t="str">
        <f>IF(P914="","",VLOOKUP(P914,Données!$A$2:$C$16,3,FALSE))</f>
        <v/>
      </c>
      <c r="X914" s="19" t="str">
        <f>IF(N914="","",IF(P914="","",IF(W914="","",W914*N914)))</f>
        <v/>
      </c>
      <c r="Y914" s="108"/>
      <c r="Z914" s="62" t="str">
        <f t="shared" si="72"/>
        <v/>
      </c>
      <c r="AA914" s="26" t="str">
        <f t="shared" si="73"/>
        <v/>
      </c>
      <c r="AB914" s="105"/>
      <c r="AC914" s="111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39"/>
      <c r="BJ914" s="39"/>
      <c r="BK914" s="39"/>
      <c r="BL914" s="39"/>
      <c r="BM914" s="39"/>
      <c r="BN914" s="39"/>
      <c r="BO914" s="39"/>
      <c r="BP914" s="39"/>
    </row>
    <row r="915" spans="1:68" x14ac:dyDescent="0.25">
      <c r="A915" s="28" t="str">
        <f t="shared" si="74"/>
        <v/>
      </c>
      <c r="B915" s="91"/>
      <c r="C915" s="92"/>
      <c r="D915" s="93"/>
      <c r="E915" s="92"/>
      <c r="F915" s="113"/>
      <c r="G915" s="121"/>
      <c r="H915" s="126"/>
      <c r="I915" s="129"/>
      <c r="J915" s="94"/>
      <c r="K915" s="95"/>
      <c r="L915" s="17" t="str">
        <f>IF(T915="X","",IF(J915="","",IF(V915=1,"",J915)))</f>
        <v/>
      </c>
      <c r="M915" s="17" t="str">
        <f>IF(T915="X","",IF(K915="","",IF(V915=1,"",K915)))</f>
        <v/>
      </c>
      <c r="N915" s="18" t="str">
        <f>IF(V915=1,"",IF(J915="","",IF(K915="","",K915-J915)))</f>
        <v/>
      </c>
      <c r="O915" s="31" t="str">
        <f t="shared" si="70"/>
        <v/>
      </c>
      <c r="P915" s="102"/>
      <c r="Q915" s="24" t="str">
        <f>IF(P915="","",IF(T915="X","",P915))</f>
        <v/>
      </c>
      <c r="R915" s="18" t="str">
        <f>IF(P915="","",VLOOKUP(P915,Données!$A$2:$B$16,2,FALSE))</f>
        <v/>
      </c>
      <c r="S915" s="24" t="str">
        <f ca="1">IF(T915="X","",IF(V915=1,"",IF(J915&gt;TODAY(),1,"")))</f>
        <v/>
      </c>
      <c r="T915" s="105"/>
      <c r="U915" s="18" t="str">
        <f ca="1">IF(T915="X","",IF(J915="","",IF(V915=1,"",IF(TODAY()&gt;=J915,1,""))))</f>
        <v/>
      </c>
      <c r="V915" s="31" t="str">
        <f t="shared" si="71"/>
        <v/>
      </c>
      <c r="W915" s="34" t="str">
        <f>IF(P915="","",VLOOKUP(P915,Données!$A$2:$C$16,3,FALSE))</f>
        <v/>
      </c>
      <c r="X915" s="19" t="str">
        <f>IF(N915="","",IF(P915="","",IF(W915="","",W915*N915)))</f>
        <v/>
      </c>
      <c r="Y915" s="108"/>
      <c r="Z915" s="62" t="str">
        <f t="shared" si="72"/>
        <v/>
      </c>
      <c r="AA915" s="26" t="str">
        <f t="shared" si="73"/>
        <v/>
      </c>
      <c r="AB915" s="105"/>
      <c r="AC915" s="111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39"/>
      <c r="BJ915" s="39"/>
      <c r="BK915" s="39"/>
      <c r="BL915" s="39"/>
      <c r="BM915" s="39"/>
      <c r="BN915" s="39"/>
      <c r="BO915" s="39"/>
      <c r="BP915" s="39"/>
    </row>
    <row r="916" spans="1:68" x14ac:dyDescent="0.25">
      <c r="A916" s="28" t="str">
        <f t="shared" si="74"/>
        <v/>
      </c>
      <c r="B916" s="91"/>
      <c r="C916" s="92"/>
      <c r="D916" s="93"/>
      <c r="E916" s="92"/>
      <c r="F916" s="113"/>
      <c r="G916" s="121"/>
      <c r="H916" s="126"/>
      <c r="I916" s="129"/>
      <c r="J916" s="94"/>
      <c r="K916" s="95"/>
      <c r="L916" s="17" t="str">
        <f>IF(T916="X","",IF(J916="","",IF(V916=1,"",J916)))</f>
        <v/>
      </c>
      <c r="M916" s="17" t="str">
        <f>IF(T916="X","",IF(K916="","",IF(V916=1,"",K916)))</f>
        <v/>
      </c>
      <c r="N916" s="18" t="str">
        <f>IF(V916=1,"",IF(J916="","",IF(K916="","",K916-J916)))</f>
        <v/>
      </c>
      <c r="O916" s="31" t="str">
        <f t="shared" si="70"/>
        <v/>
      </c>
      <c r="P916" s="102"/>
      <c r="Q916" s="24" t="str">
        <f>IF(P916="","",IF(T916="X","",P916))</f>
        <v/>
      </c>
      <c r="R916" s="18" t="str">
        <f>IF(P916="","",VLOOKUP(P916,Données!$A$2:$B$16,2,FALSE))</f>
        <v/>
      </c>
      <c r="S916" s="24" t="str">
        <f ca="1">IF(T916="X","",IF(V916=1,"",IF(J916&gt;TODAY(),1,"")))</f>
        <v/>
      </c>
      <c r="T916" s="105"/>
      <c r="U916" s="18" t="str">
        <f ca="1">IF(T916="X","",IF(J916="","",IF(V916=1,"",IF(TODAY()&gt;=J916,1,""))))</f>
        <v/>
      </c>
      <c r="V916" s="31" t="str">
        <f t="shared" si="71"/>
        <v/>
      </c>
      <c r="W916" s="34" t="str">
        <f>IF(P916="","",VLOOKUP(P916,Données!$A$2:$C$16,3,FALSE))</f>
        <v/>
      </c>
      <c r="X916" s="19" t="str">
        <f>IF(N916="","",IF(P916="","",IF(W916="","",W916*N916)))</f>
        <v/>
      </c>
      <c r="Y916" s="108"/>
      <c r="Z916" s="62" t="str">
        <f t="shared" si="72"/>
        <v/>
      </c>
      <c r="AA916" s="26" t="str">
        <f t="shared" si="73"/>
        <v/>
      </c>
      <c r="AB916" s="105"/>
      <c r="AC916" s="111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39"/>
      <c r="BJ916" s="39"/>
      <c r="BK916" s="39"/>
      <c r="BL916" s="39"/>
      <c r="BM916" s="39"/>
      <c r="BN916" s="39"/>
      <c r="BO916" s="39"/>
      <c r="BP916" s="39"/>
    </row>
    <row r="917" spans="1:68" x14ac:dyDescent="0.25">
      <c r="A917" s="28" t="str">
        <f t="shared" si="74"/>
        <v/>
      </c>
      <c r="B917" s="91"/>
      <c r="C917" s="92"/>
      <c r="D917" s="93"/>
      <c r="E917" s="92"/>
      <c r="F917" s="113"/>
      <c r="G917" s="121"/>
      <c r="H917" s="126"/>
      <c r="I917" s="129"/>
      <c r="J917" s="94"/>
      <c r="K917" s="95"/>
      <c r="L917" s="17" t="str">
        <f>IF(T917="X","",IF(J917="","",IF(V917=1,"",J917)))</f>
        <v/>
      </c>
      <c r="M917" s="17" t="str">
        <f>IF(T917="X","",IF(K917="","",IF(V917=1,"",K917)))</f>
        <v/>
      </c>
      <c r="N917" s="18" t="str">
        <f>IF(V917=1,"",IF(J917="","",IF(K917="","",K917-J917)))</f>
        <v/>
      </c>
      <c r="O917" s="31" t="str">
        <f t="shared" si="70"/>
        <v/>
      </c>
      <c r="P917" s="102"/>
      <c r="Q917" s="24" t="str">
        <f>IF(P917="","",IF(T917="X","",P917))</f>
        <v/>
      </c>
      <c r="R917" s="18" t="str">
        <f>IF(P917="","",VLOOKUP(P917,Données!$A$2:$B$16,2,FALSE))</f>
        <v/>
      </c>
      <c r="S917" s="24" t="str">
        <f ca="1">IF(T917="X","",IF(V917=1,"",IF(J917&gt;TODAY(),1,"")))</f>
        <v/>
      </c>
      <c r="T917" s="105"/>
      <c r="U917" s="18" t="str">
        <f ca="1">IF(T917="X","",IF(J917="","",IF(V917=1,"",IF(TODAY()&gt;=J917,1,""))))</f>
        <v/>
      </c>
      <c r="V917" s="31" t="str">
        <f t="shared" si="71"/>
        <v/>
      </c>
      <c r="W917" s="34" t="str">
        <f>IF(P917="","",VLOOKUP(P917,Données!$A$2:$C$16,3,FALSE))</f>
        <v/>
      </c>
      <c r="X917" s="19" t="str">
        <f>IF(N917="","",IF(P917="","",IF(W917="","",W917*N917)))</f>
        <v/>
      </c>
      <c r="Y917" s="108"/>
      <c r="Z917" s="62" t="str">
        <f t="shared" si="72"/>
        <v/>
      </c>
      <c r="AA917" s="26" t="str">
        <f t="shared" si="73"/>
        <v/>
      </c>
      <c r="AB917" s="105"/>
      <c r="AC917" s="111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39"/>
      <c r="BJ917" s="39"/>
      <c r="BK917" s="39"/>
      <c r="BL917" s="39"/>
      <c r="BM917" s="39"/>
      <c r="BN917" s="39"/>
      <c r="BO917" s="39"/>
      <c r="BP917" s="39"/>
    </row>
    <row r="918" spans="1:68" x14ac:dyDescent="0.25">
      <c r="A918" s="28" t="str">
        <f t="shared" si="74"/>
        <v/>
      </c>
      <c r="B918" s="91"/>
      <c r="C918" s="92"/>
      <c r="D918" s="93"/>
      <c r="E918" s="92"/>
      <c r="F918" s="113"/>
      <c r="G918" s="121"/>
      <c r="H918" s="126"/>
      <c r="I918" s="129"/>
      <c r="J918" s="94"/>
      <c r="K918" s="95"/>
      <c r="L918" s="17" t="str">
        <f>IF(T918="X","",IF(J918="","",IF(V918=1,"",J918)))</f>
        <v/>
      </c>
      <c r="M918" s="17" t="str">
        <f>IF(T918="X","",IF(K918="","",IF(V918=1,"",K918)))</f>
        <v/>
      </c>
      <c r="N918" s="18" t="str">
        <f>IF(V918=1,"",IF(J918="","",IF(K918="","",K918-J918)))</f>
        <v/>
      </c>
      <c r="O918" s="31" t="str">
        <f t="shared" si="70"/>
        <v/>
      </c>
      <c r="P918" s="102"/>
      <c r="Q918" s="24" t="str">
        <f>IF(P918="","",IF(T918="X","",P918))</f>
        <v/>
      </c>
      <c r="R918" s="18" t="str">
        <f>IF(P918="","",VLOOKUP(P918,Données!$A$2:$B$16,2,FALSE))</f>
        <v/>
      </c>
      <c r="S918" s="24" t="str">
        <f ca="1">IF(T918="X","",IF(V918=1,"",IF(J918&gt;TODAY(),1,"")))</f>
        <v/>
      </c>
      <c r="T918" s="105"/>
      <c r="U918" s="18" t="str">
        <f ca="1">IF(T918="X","",IF(J918="","",IF(V918=1,"",IF(TODAY()&gt;=J918,1,""))))</f>
        <v/>
      </c>
      <c r="V918" s="31" t="str">
        <f t="shared" si="71"/>
        <v/>
      </c>
      <c r="W918" s="34" t="str">
        <f>IF(P918="","",VLOOKUP(P918,Données!$A$2:$C$16,3,FALSE))</f>
        <v/>
      </c>
      <c r="X918" s="19" t="str">
        <f>IF(N918="","",IF(P918="","",IF(W918="","",W918*N918)))</f>
        <v/>
      </c>
      <c r="Y918" s="108"/>
      <c r="Z918" s="62" t="str">
        <f t="shared" si="72"/>
        <v/>
      </c>
      <c r="AA918" s="26" t="str">
        <f t="shared" si="73"/>
        <v/>
      </c>
      <c r="AB918" s="105"/>
      <c r="AC918" s="111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39"/>
      <c r="BJ918" s="39"/>
      <c r="BK918" s="39"/>
      <c r="BL918" s="39"/>
      <c r="BM918" s="39"/>
      <c r="BN918" s="39"/>
      <c r="BO918" s="39"/>
      <c r="BP918" s="39"/>
    </row>
    <row r="919" spans="1:68" x14ac:dyDescent="0.25">
      <c r="A919" s="28" t="str">
        <f t="shared" si="74"/>
        <v/>
      </c>
      <c r="B919" s="91"/>
      <c r="C919" s="92"/>
      <c r="D919" s="93"/>
      <c r="E919" s="92"/>
      <c r="F919" s="113"/>
      <c r="G919" s="121"/>
      <c r="H919" s="126"/>
      <c r="I919" s="129"/>
      <c r="J919" s="94"/>
      <c r="K919" s="95"/>
      <c r="L919" s="17" t="str">
        <f>IF(T919="X","",IF(J919="","",IF(V919=1,"",J919)))</f>
        <v/>
      </c>
      <c r="M919" s="17" t="str">
        <f>IF(T919="X","",IF(K919="","",IF(V919=1,"",K919)))</f>
        <v/>
      </c>
      <c r="N919" s="18" t="str">
        <f>IF(V919=1,"",IF(J919="","",IF(K919="","",K919-J919)))</f>
        <v/>
      </c>
      <c r="O919" s="31" t="str">
        <f t="shared" si="70"/>
        <v/>
      </c>
      <c r="P919" s="102"/>
      <c r="Q919" s="24" t="str">
        <f>IF(P919="","",IF(T919="X","",P919))</f>
        <v/>
      </c>
      <c r="R919" s="18" t="str">
        <f>IF(P919="","",VLOOKUP(P919,Données!$A$2:$B$16,2,FALSE))</f>
        <v/>
      </c>
      <c r="S919" s="24" t="str">
        <f ca="1">IF(T919="X","",IF(V919=1,"",IF(J919&gt;TODAY(),1,"")))</f>
        <v/>
      </c>
      <c r="T919" s="105"/>
      <c r="U919" s="18" t="str">
        <f ca="1">IF(T919="X","",IF(J919="","",IF(V919=1,"",IF(TODAY()&gt;=J919,1,""))))</f>
        <v/>
      </c>
      <c r="V919" s="31" t="str">
        <f t="shared" si="71"/>
        <v/>
      </c>
      <c r="W919" s="34" t="str">
        <f>IF(P919="","",VLOOKUP(P919,Données!$A$2:$C$16,3,FALSE))</f>
        <v/>
      </c>
      <c r="X919" s="19" t="str">
        <f>IF(N919="","",IF(P919="","",IF(W919="","",W919*N919)))</f>
        <v/>
      </c>
      <c r="Y919" s="108"/>
      <c r="Z919" s="62" t="str">
        <f t="shared" si="72"/>
        <v/>
      </c>
      <c r="AA919" s="26" t="str">
        <f t="shared" si="73"/>
        <v/>
      </c>
      <c r="AB919" s="105"/>
      <c r="AC919" s="111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39"/>
      <c r="BJ919" s="39"/>
      <c r="BK919" s="39"/>
      <c r="BL919" s="39"/>
      <c r="BM919" s="39"/>
      <c r="BN919" s="39"/>
      <c r="BO919" s="39"/>
      <c r="BP919" s="39"/>
    </row>
    <row r="920" spans="1:68" x14ac:dyDescent="0.25">
      <c r="A920" s="28" t="str">
        <f t="shared" si="74"/>
        <v/>
      </c>
      <c r="B920" s="91"/>
      <c r="C920" s="92"/>
      <c r="D920" s="93"/>
      <c r="E920" s="92"/>
      <c r="F920" s="113"/>
      <c r="G920" s="121"/>
      <c r="H920" s="126"/>
      <c r="I920" s="129"/>
      <c r="J920" s="94"/>
      <c r="K920" s="95"/>
      <c r="L920" s="17" t="str">
        <f>IF(T920="X","",IF(J920="","",IF(V920=1,"",J920)))</f>
        <v/>
      </c>
      <c r="M920" s="17" t="str">
        <f>IF(T920="X","",IF(K920="","",IF(V920=1,"",K920)))</f>
        <v/>
      </c>
      <c r="N920" s="18" t="str">
        <f>IF(V920=1,"",IF(J920="","",IF(K920="","",K920-J920)))</f>
        <v/>
      </c>
      <c r="O920" s="31" t="str">
        <f t="shared" si="70"/>
        <v/>
      </c>
      <c r="P920" s="102"/>
      <c r="Q920" s="24" t="str">
        <f>IF(P920="","",IF(T920="X","",P920))</f>
        <v/>
      </c>
      <c r="R920" s="18" t="str">
        <f>IF(P920="","",VLOOKUP(P920,Données!$A$2:$B$16,2,FALSE))</f>
        <v/>
      </c>
      <c r="S920" s="24" t="str">
        <f ca="1">IF(T920="X","",IF(V920=1,"",IF(J920&gt;TODAY(),1,"")))</f>
        <v/>
      </c>
      <c r="T920" s="105"/>
      <c r="U920" s="18" t="str">
        <f ca="1">IF(T920="X","",IF(J920="","",IF(V920=1,"",IF(TODAY()&gt;=J920,1,""))))</f>
        <v/>
      </c>
      <c r="V920" s="31" t="str">
        <f t="shared" si="71"/>
        <v/>
      </c>
      <c r="W920" s="34" t="str">
        <f>IF(P920="","",VLOOKUP(P920,Données!$A$2:$C$16,3,FALSE))</f>
        <v/>
      </c>
      <c r="X920" s="19" t="str">
        <f>IF(N920="","",IF(P920="","",IF(W920="","",W920*N920)))</f>
        <v/>
      </c>
      <c r="Y920" s="108"/>
      <c r="Z920" s="62" t="str">
        <f t="shared" si="72"/>
        <v/>
      </c>
      <c r="AA920" s="26" t="str">
        <f t="shared" si="73"/>
        <v/>
      </c>
      <c r="AB920" s="105"/>
      <c r="AC920" s="111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39"/>
      <c r="BJ920" s="39"/>
      <c r="BK920" s="39"/>
      <c r="BL920" s="39"/>
      <c r="BM920" s="39"/>
      <c r="BN920" s="39"/>
      <c r="BO920" s="39"/>
      <c r="BP920" s="39"/>
    </row>
    <row r="921" spans="1:68" x14ac:dyDescent="0.25">
      <c r="A921" s="28" t="str">
        <f t="shared" si="74"/>
        <v/>
      </c>
      <c r="B921" s="91"/>
      <c r="C921" s="92"/>
      <c r="D921" s="93"/>
      <c r="E921" s="92"/>
      <c r="F921" s="113"/>
      <c r="G921" s="121"/>
      <c r="H921" s="126"/>
      <c r="I921" s="129"/>
      <c r="J921" s="94"/>
      <c r="K921" s="95"/>
      <c r="L921" s="17" t="str">
        <f>IF(T921="X","",IF(J921="","",IF(V921=1,"",J921)))</f>
        <v/>
      </c>
      <c r="M921" s="17" t="str">
        <f>IF(T921="X","",IF(K921="","",IF(V921=1,"",K921)))</f>
        <v/>
      </c>
      <c r="N921" s="18" t="str">
        <f>IF(V921=1,"",IF(J921="","",IF(K921="","",K921-J921)))</f>
        <v/>
      </c>
      <c r="O921" s="31" t="str">
        <f t="shared" si="70"/>
        <v/>
      </c>
      <c r="P921" s="102"/>
      <c r="Q921" s="24" t="str">
        <f>IF(P921="","",IF(T921="X","",P921))</f>
        <v/>
      </c>
      <c r="R921" s="18" t="str">
        <f>IF(P921="","",VLOOKUP(P921,Données!$A$2:$B$16,2,FALSE))</f>
        <v/>
      </c>
      <c r="S921" s="24" t="str">
        <f ca="1">IF(T921="X","",IF(V921=1,"",IF(J921&gt;TODAY(),1,"")))</f>
        <v/>
      </c>
      <c r="T921" s="105"/>
      <c r="U921" s="18" t="str">
        <f ca="1">IF(T921="X","",IF(J921="","",IF(V921=1,"",IF(TODAY()&gt;=J921,1,""))))</f>
        <v/>
      </c>
      <c r="V921" s="31" t="str">
        <f t="shared" si="71"/>
        <v/>
      </c>
      <c r="W921" s="34" t="str">
        <f>IF(P921="","",VLOOKUP(P921,Données!$A$2:$C$16,3,FALSE))</f>
        <v/>
      </c>
      <c r="X921" s="19" t="str">
        <f>IF(N921="","",IF(P921="","",IF(W921="","",W921*N921)))</f>
        <v/>
      </c>
      <c r="Y921" s="108"/>
      <c r="Z921" s="62" t="str">
        <f t="shared" si="72"/>
        <v/>
      </c>
      <c r="AA921" s="26" t="str">
        <f t="shared" si="73"/>
        <v/>
      </c>
      <c r="AB921" s="105"/>
      <c r="AC921" s="111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39"/>
      <c r="BJ921" s="39"/>
      <c r="BK921" s="39"/>
      <c r="BL921" s="39"/>
      <c r="BM921" s="39"/>
      <c r="BN921" s="39"/>
      <c r="BO921" s="39"/>
      <c r="BP921" s="39"/>
    </row>
    <row r="922" spans="1:68" x14ac:dyDescent="0.25">
      <c r="A922" s="28" t="str">
        <f t="shared" si="74"/>
        <v/>
      </c>
      <c r="B922" s="91"/>
      <c r="C922" s="92"/>
      <c r="D922" s="93"/>
      <c r="E922" s="92"/>
      <c r="F922" s="113"/>
      <c r="G922" s="121"/>
      <c r="H922" s="126"/>
      <c r="I922" s="129"/>
      <c r="J922" s="94"/>
      <c r="K922" s="95"/>
      <c r="L922" s="17" t="str">
        <f>IF(T922="X","",IF(J922="","",IF(V922=1,"",J922)))</f>
        <v/>
      </c>
      <c r="M922" s="17" t="str">
        <f>IF(T922="X","",IF(K922="","",IF(V922=1,"",K922)))</f>
        <v/>
      </c>
      <c r="N922" s="18" t="str">
        <f>IF(V922=1,"",IF(J922="","",IF(K922="","",K922-J922)))</f>
        <v/>
      </c>
      <c r="O922" s="31" t="str">
        <f t="shared" si="70"/>
        <v/>
      </c>
      <c r="P922" s="102"/>
      <c r="Q922" s="24" t="str">
        <f>IF(P922="","",IF(T922="X","",P922))</f>
        <v/>
      </c>
      <c r="R922" s="18" t="str">
        <f>IF(P922="","",VLOOKUP(P922,Données!$A$2:$B$16,2,FALSE))</f>
        <v/>
      </c>
      <c r="S922" s="24" t="str">
        <f ca="1">IF(T922="X","",IF(V922=1,"",IF(J922&gt;TODAY(),1,"")))</f>
        <v/>
      </c>
      <c r="T922" s="105"/>
      <c r="U922" s="18" t="str">
        <f ca="1">IF(T922="X","",IF(J922="","",IF(V922=1,"",IF(TODAY()&gt;=J922,1,""))))</f>
        <v/>
      </c>
      <c r="V922" s="31" t="str">
        <f t="shared" si="71"/>
        <v/>
      </c>
      <c r="W922" s="34" t="str">
        <f>IF(P922="","",VLOOKUP(P922,Données!$A$2:$C$16,3,FALSE))</f>
        <v/>
      </c>
      <c r="X922" s="19" t="str">
        <f>IF(N922="","",IF(P922="","",IF(W922="","",W922*N922)))</f>
        <v/>
      </c>
      <c r="Y922" s="108"/>
      <c r="Z922" s="62" t="str">
        <f t="shared" si="72"/>
        <v/>
      </c>
      <c r="AA922" s="26" t="str">
        <f t="shared" si="73"/>
        <v/>
      </c>
      <c r="AB922" s="105"/>
      <c r="AC922" s="111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39"/>
      <c r="BJ922" s="39"/>
      <c r="BK922" s="39"/>
      <c r="BL922" s="39"/>
      <c r="BM922" s="39"/>
      <c r="BN922" s="39"/>
      <c r="BO922" s="39"/>
      <c r="BP922" s="39"/>
    </row>
    <row r="923" spans="1:68" x14ac:dyDescent="0.25">
      <c r="A923" s="28" t="str">
        <f t="shared" si="74"/>
        <v/>
      </c>
      <c r="B923" s="91"/>
      <c r="C923" s="92"/>
      <c r="D923" s="93"/>
      <c r="E923" s="92"/>
      <c r="F923" s="113"/>
      <c r="G923" s="121"/>
      <c r="H923" s="126"/>
      <c r="I923" s="129"/>
      <c r="J923" s="94"/>
      <c r="K923" s="95"/>
      <c r="L923" s="17" t="str">
        <f>IF(T923="X","",IF(J923="","",IF(V923=1,"",J923)))</f>
        <v/>
      </c>
      <c r="M923" s="17" t="str">
        <f>IF(T923="X","",IF(K923="","",IF(V923=1,"",K923)))</f>
        <v/>
      </c>
      <c r="N923" s="18" t="str">
        <f>IF(V923=1,"",IF(J923="","",IF(K923="","",K923-J923)))</f>
        <v/>
      </c>
      <c r="O923" s="31" t="str">
        <f t="shared" si="70"/>
        <v/>
      </c>
      <c r="P923" s="102"/>
      <c r="Q923" s="24" t="str">
        <f>IF(P923="","",IF(T923="X","",P923))</f>
        <v/>
      </c>
      <c r="R923" s="18" t="str">
        <f>IF(P923="","",VLOOKUP(P923,Données!$A$2:$B$16,2,FALSE))</f>
        <v/>
      </c>
      <c r="S923" s="24" t="str">
        <f ca="1">IF(T923="X","",IF(V923=1,"",IF(J923&gt;TODAY(),1,"")))</f>
        <v/>
      </c>
      <c r="T923" s="105"/>
      <c r="U923" s="18" t="str">
        <f ca="1">IF(T923="X","",IF(J923="","",IF(V923=1,"",IF(TODAY()&gt;=J923,1,""))))</f>
        <v/>
      </c>
      <c r="V923" s="31" t="str">
        <f t="shared" si="71"/>
        <v/>
      </c>
      <c r="W923" s="34" t="str">
        <f>IF(P923="","",VLOOKUP(P923,Données!$A$2:$C$16,3,FALSE))</f>
        <v/>
      </c>
      <c r="X923" s="19" t="str">
        <f>IF(N923="","",IF(P923="","",IF(W923="","",W923*N923)))</f>
        <v/>
      </c>
      <c r="Y923" s="108"/>
      <c r="Z923" s="62" t="str">
        <f t="shared" si="72"/>
        <v/>
      </c>
      <c r="AA923" s="26" t="str">
        <f t="shared" si="73"/>
        <v/>
      </c>
      <c r="AB923" s="105"/>
      <c r="AC923" s="111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39"/>
      <c r="BJ923" s="39"/>
      <c r="BK923" s="39"/>
      <c r="BL923" s="39"/>
      <c r="BM923" s="39"/>
      <c r="BN923" s="39"/>
      <c r="BO923" s="39"/>
      <c r="BP923" s="39"/>
    </row>
    <row r="924" spans="1:68" x14ac:dyDescent="0.25">
      <c r="A924" s="28" t="str">
        <f t="shared" si="74"/>
        <v/>
      </c>
      <c r="B924" s="91"/>
      <c r="C924" s="92"/>
      <c r="D924" s="93"/>
      <c r="E924" s="92"/>
      <c r="F924" s="113"/>
      <c r="G924" s="121"/>
      <c r="H924" s="126"/>
      <c r="I924" s="129"/>
      <c r="J924" s="94"/>
      <c r="K924" s="95"/>
      <c r="L924" s="17" t="str">
        <f>IF(T924="X","",IF(J924="","",IF(V924=1,"",J924)))</f>
        <v/>
      </c>
      <c r="M924" s="17" t="str">
        <f>IF(T924="X","",IF(K924="","",IF(V924=1,"",K924)))</f>
        <v/>
      </c>
      <c r="N924" s="18" t="str">
        <f>IF(V924=1,"",IF(J924="","",IF(K924="","",K924-J924)))</f>
        <v/>
      </c>
      <c r="O924" s="31" t="str">
        <f t="shared" si="70"/>
        <v/>
      </c>
      <c r="P924" s="102"/>
      <c r="Q924" s="24" t="str">
        <f>IF(P924="","",IF(T924="X","",P924))</f>
        <v/>
      </c>
      <c r="R924" s="18" t="str">
        <f>IF(P924="","",VLOOKUP(P924,Données!$A$2:$B$16,2,FALSE))</f>
        <v/>
      </c>
      <c r="S924" s="24" t="str">
        <f ca="1">IF(T924="X","",IF(V924=1,"",IF(J924&gt;TODAY(),1,"")))</f>
        <v/>
      </c>
      <c r="T924" s="105"/>
      <c r="U924" s="18" t="str">
        <f ca="1">IF(T924="X","",IF(J924="","",IF(V924=1,"",IF(TODAY()&gt;=J924,1,""))))</f>
        <v/>
      </c>
      <c r="V924" s="31" t="str">
        <f t="shared" si="71"/>
        <v/>
      </c>
      <c r="W924" s="34" t="str">
        <f>IF(P924="","",VLOOKUP(P924,Données!$A$2:$C$16,3,FALSE))</f>
        <v/>
      </c>
      <c r="X924" s="19" t="str">
        <f>IF(N924="","",IF(P924="","",IF(W924="","",W924*N924)))</f>
        <v/>
      </c>
      <c r="Y924" s="108"/>
      <c r="Z924" s="62" t="str">
        <f t="shared" si="72"/>
        <v/>
      </c>
      <c r="AA924" s="26" t="str">
        <f t="shared" si="73"/>
        <v/>
      </c>
      <c r="AB924" s="105"/>
      <c r="AC924" s="111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39"/>
      <c r="BJ924" s="39"/>
      <c r="BK924" s="39"/>
      <c r="BL924" s="39"/>
      <c r="BM924" s="39"/>
      <c r="BN924" s="39"/>
      <c r="BO924" s="39"/>
      <c r="BP924" s="39"/>
    </row>
    <row r="925" spans="1:68" x14ac:dyDescent="0.25">
      <c r="A925" s="28" t="str">
        <f t="shared" si="74"/>
        <v/>
      </c>
      <c r="B925" s="91"/>
      <c r="C925" s="92"/>
      <c r="D925" s="93"/>
      <c r="E925" s="92"/>
      <c r="F925" s="113"/>
      <c r="G925" s="121"/>
      <c r="H925" s="126"/>
      <c r="I925" s="129"/>
      <c r="J925" s="94"/>
      <c r="K925" s="95"/>
      <c r="L925" s="17" t="str">
        <f>IF(T925="X","",IF(J925="","",IF(V925=1,"",J925)))</f>
        <v/>
      </c>
      <c r="M925" s="17" t="str">
        <f>IF(T925="X","",IF(K925="","",IF(V925=1,"",K925)))</f>
        <v/>
      </c>
      <c r="N925" s="18" t="str">
        <f>IF(V925=1,"",IF(J925="","",IF(K925="","",K925-J925)))</f>
        <v/>
      </c>
      <c r="O925" s="31" t="str">
        <f t="shared" si="70"/>
        <v/>
      </c>
      <c r="P925" s="102"/>
      <c r="Q925" s="24" t="str">
        <f>IF(P925="","",IF(T925="X","",P925))</f>
        <v/>
      </c>
      <c r="R925" s="18" t="str">
        <f>IF(P925="","",VLOOKUP(P925,Données!$A$2:$B$16,2,FALSE))</f>
        <v/>
      </c>
      <c r="S925" s="24" t="str">
        <f ca="1">IF(T925="X","",IF(V925=1,"",IF(J925&gt;TODAY(),1,"")))</f>
        <v/>
      </c>
      <c r="T925" s="105"/>
      <c r="U925" s="18" t="str">
        <f ca="1">IF(T925="X","",IF(J925="","",IF(V925=1,"",IF(TODAY()&gt;=J925,1,""))))</f>
        <v/>
      </c>
      <c r="V925" s="31" t="str">
        <f t="shared" si="71"/>
        <v/>
      </c>
      <c r="W925" s="34" t="str">
        <f>IF(P925="","",VLOOKUP(P925,Données!$A$2:$C$16,3,FALSE))</f>
        <v/>
      </c>
      <c r="X925" s="19" t="str">
        <f>IF(N925="","",IF(P925="","",IF(W925="","",W925*N925)))</f>
        <v/>
      </c>
      <c r="Y925" s="108"/>
      <c r="Z925" s="62" t="str">
        <f t="shared" si="72"/>
        <v/>
      </c>
      <c r="AA925" s="26" t="str">
        <f t="shared" si="73"/>
        <v/>
      </c>
      <c r="AB925" s="105"/>
      <c r="AC925" s="111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39"/>
      <c r="BJ925" s="39"/>
      <c r="BK925" s="39"/>
      <c r="BL925" s="39"/>
      <c r="BM925" s="39"/>
      <c r="BN925" s="39"/>
      <c r="BO925" s="39"/>
      <c r="BP925" s="39"/>
    </row>
    <row r="926" spans="1:68" x14ac:dyDescent="0.25">
      <c r="A926" s="28" t="str">
        <f t="shared" si="74"/>
        <v/>
      </c>
      <c r="B926" s="91"/>
      <c r="C926" s="92"/>
      <c r="D926" s="93"/>
      <c r="E926" s="92"/>
      <c r="F926" s="113"/>
      <c r="G926" s="121"/>
      <c r="H926" s="126"/>
      <c r="I926" s="129"/>
      <c r="J926" s="94"/>
      <c r="K926" s="95"/>
      <c r="L926" s="17" t="str">
        <f>IF(T926="X","",IF(J926="","",IF(V926=1,"",J926)))</f>
        <v/>
      </c>
      <c r="M926" s="17" t="str">
        <f>IF(T926="X","",IF(K926="","",IF(V926=1,"",K926)))</f>
        <v/>
      </c>
      <c r="N926" s="18" t="str">
        <f>IF(V926=1,"",IF(J926="","",IF(K926="","",K926-J926)))</f>
        <v/>
      </c>
      <c r="O926" s="31" t="str">
        <f t="shared" si="70"/>
        <v/>
      </c>
      <c r="P926" s="102"/>
      <c r="Q926" s="24" t="str">
        <f>IF(P926="","",IF(T926="X","",P926))</f>
        <v/>
      </c>
      <c r="R926" s="18" t="str">
        <f>IF(P926="","",VLOOKUP(P926,Données!$A$2:$B$16,2,FALSE))</f>
        <v/>
      </c>
      <c r="S926" s="24" t="str">
        <f ca="1">IF(T926="X","",IF(V926=1,"",IF(J926&gt;TODAY(),1,"")))</f>
        <v/>
      </c>
      <c r="T926" s="105"/>
      <c r="U926" s="18" t="str">
        <f ca="1">IF(T926="X","",IF(J926="","",IF(V926=1,"",IF(TODAY()&gt;=J926,1,""))))</f>
        <v/>
      </c>
      <c r="V926" s="31" t="str">
        <f t="shared" si="71"/>
        <v/>
      </c>
      <c r="W926" s="34" t="str">
        <f>IF(P926="","",VLOOKUP(P926,Données!$A$2:$C$16,3,FALSE))</f>
        <v/>
      </c>
      <c r="X926" s="19" t="str">
        <f>IF(N926="","",IF(P926="","",IF(W926="","",W926*N926)))</f>
        <v/>
      </c>
      <c r="Y926" s="108"/>
      <c r="Z926" s="62" t="str">
        <f t="shared" si="72"/>
        <v/>
      </c>
      <c r="AA926" s="26" t="str">
        <f t="shared" si="73"/>
        <v/>
      </c>
      <c r="AB926" s="105"/>
      <c r="AC926" s="111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39"/>
      <c r="BJ926" s="39"/>
      <c r="BK926" s="39"/>
      <c r="BL926" s="39"/>
      <c r="BM926" s="39"/>
      <c r="BN926" s="39"/>
      <c r="BO926" s="39"/>
      <c r="BP926" s="39"/>
    </row>
    <row r="927" spans="1:68" x14ac:dyDescent="0.25">
      <c r="A927" s="28" t="str">
        <f t="shared" si="74"/>
        <v/>
      </c>
      <c r="B927" s="91"/>
      <c r="C927" s="92"/>
      <c r="D927" s="93"/>
      <c r="E927" s="92"/>
      <c r="F927" s="113"/>
      <c r="G927" s="121"/>
      <c r="H927" s="126"/>
      <c r="I927" s="129"/>
      <c r="J927" s="94"/>
      <c r="K927" s="95"/>
      <c r="L927" s="17" t="str">
        <f>IF(T927="X","",IF(J927="","",IF(V927=1,"",J927)))</f>
        <v/>
      </c>
      <c r="M927" s="17" t="str">
        <f>IF(T927="X","",IF(K927="","",IF(V927=1,"",K927)))</f>
        <v/>
      </c>
      <c r="N927" s="18" t="str">
        <f>IF(V927=1,"",IF(J927="","",IF(K927="","",K927-J927)))</f>
        <v/>
      </c>
      <c r="O927" s="31" t="str">
        <f t="shared" si="70"/>
        <v/>
      </c>
      <c r="P927" s="102"/>
      <c r="Q927" s="24" t="str">
        <f>IF(P927="","",IF(T927="X","",P927))</f>
        <v/>
      </c>
      <c r="R927" s="18" t="str">
        <f>IF(P927="","",VLOOKUP(P927,Données!$A$2:$B$16,2,FALSE))</f>
        <v/>
      </c>
      <c r="S927" s="24" t="str">
        <f ca="1">IF(T927="X","",IF(V927=1,"",IF(J927&gt;TODAY(),1,"")))</f>
        <v/>
      </c>
      <c r="T927" s="105"/>
      <c r="U927" s="18" t="str">
        <f ca="1">IF(T927="X","",IF(J927="","",IF(V927=1,"",IF(TODAY()&gt;=J927,1,""))))</f>
        <v/>
      </c>
      <c r="V927" s="31" t="str">
        <f t="shared" si="71"/>
        <v/>
      </c>
      <c r="W927" s="34" t="str">
        <f>IF(P927="","",VLOOKUP(P927,Données!$A$2:$C$16,3,FALSE))</f>
        <v/>
      </c>
      <c r="X927" s="19" t="str">
        <f>IF(N927="","",IF(P927="","",IF(W927="","",W927*N927)))</f>
        <v/>
      </c>
      <c r="Y927" s="108"/>
      <c r="Z927" s="62" t="str">
        <f t="shared" si="72"/>
        <v/>
      </c>
      <c r="AA927" s="26" t="str">
        <f t="shared" si="73"/>
        <v/>
      </c>
      <c r="AB927" s="105"/>
      <c r="AC927" s="111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39"/>
      <c r="BJ927" s="39"/>
      <c r="BK927" s="39"/>
      <c r="BL927" s="39"/>
      <c r="BM927" s="39"/>
      <c r="BN927" s="39"/>
      <c r="BO927" s="39"/>
      <c r="BP927" s="39"/>
    </row>
    <row r="928" spans="1:68" x14ac:dyDescent="0.25">
      <c r="A928" s="28" t="str">
        <f t="shared" si="74"/>
        <v/>
      </c>
      <c r="B928" s="91"/>
      <c r="C928" s="92"/>
      <c r="D928" s="93"/>
      <c r="E928" s="92"/>
      <c r="F928" s="113"/>
      <c r="G928" s="121"/>
      <c r="H928" s="126"/>
      <c r="I928" s="129"/>
      <c r="J928" s="94"/>
      <c r="K928" s="95"/>
      <c r="L928" s="17" t="str">
        <f>IF(T928="X","",IF(J928="","",IF(V928=1,"",J928)))</f>
        <v/>
      </c>
      <c r="M928" s="17" t="str">
        <f>IF(T928="X","",IF(K928="","",IF(V928=1,"",K928)))</f>
        <v/>
      </c>
      <c r="N928" s="18" t="str">
        <f>IF(V928=1,"",IF(J928="","",IF(K928="","",K928-J928)))</f>
        <v/>
      </c>
      <c r="O928" s="31" t="str">
        <f t="shared" si="70"/>
        <v/>
      </c>
      <c r="P928" s="102"/>
      <c r="Q928" s="24" t="str">
        <f>IF(P928="","",IF(T928="X","",P928))</f>
        <v/>
      </c>
      <c r="R928" s="18" t="str">
        <f>IF(P928="","",VLOOKUP(P928,Données!$A$2:$B$16,2,FALSE))</f>
        <v/>
      </c>
      <c r="S928" s="24" t="str">
        <f ca="1">IF(T928="X","",IF(V928=1,"",IF(J928&gt;TODAY(),1,"")))</f>
        <v/>
      </c>
      <c r="T928" s="105"/>
      <c r="U928" s="18" t="str">
        <f ca="1">IF(T928="X","",IF(J928="","",IF(V928=1,"",IF(TODAY()&gt;=J928,1,""))))</f>
        <v/>
      </c>
      <c r="V928" s="31" t="str">
        <f t="shared" si="71"/>
        <v/>
      </c>
      <c r="W928" s="34" t="str">
        <f>IF(P928="","",VLOOKUP(P928,Données!$A$2:$C$16,3,FALSE))</f>
        <v/>
      </c>
      <c r="X928" s="19" t="str">
        <f>IF(N928="","",IF(P928="","",IF(W928="","",W928*N928)))</f>
        <v/>
      </c>
      <c r="Y928" s="108"/>
      <c r="Z928" s="62" t="str">
        <f t="shared" si="72"/>
        <v/>
      </c>
      <c r="AA928" s="26" t="str">
        <f t="shared" si="73"/>
        <v/>
      </c>
      <c r="AB928" s="105"/>
      <c r="AC928" s="111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39"/>
      <c r="BJ928" s="39"/>
      <c r="BK928" s="39"/>
      <c r="BL928" s="39"/>
      <c r="BM928" s="39"/>
      <c r="BN928" s="39"/>
      <c r="BO928" s="39"/>
      <c r="BP928" s="39"/>
    </row>
    <row r="929" spans="1:68" x14ac:dyDescent="0.25">
      <c r="A929" s="28" t="str">
        <f t="shared" si="74"/>
        <v/>
      </c>
      <c r="B929" s="91"/>
      <c r="C929" s="92"/>
      <c r="D929" s="93"/>
      <c r="E929" s="92"/>
      <c r="F929" s="113"/>
      <c r="G929" s="121"/>
      <c r="H929" s="126"/>
      <c r="I929" s="129"/>
      <c r="J929" s="94"/>
      <c r="K929" s="95"/>
      <c r="L929" s="17" t="str">
        <f>IF(T929="X","",IF(J929="","",IF(V929=1,"",J929)))</f>
        <v/>
      </c>
      <c r="M929" s="17" t="str">
        <f>IF(T929="X","",IF(K929="","",IF(V929=1,"",K929)))</f>
        <v/>
      </c>
      <c r="N929" s="18" t="str">
        <f>IF(V929=1,"",IF(J929="","",IF(K929="","",K929-J929)))</f>
        <v/>
      </c>
      <c r="O929" s="31" t="str">
        <f t="shared" si="70"/>
        <v/>
      </c>
      <c r="P929" s="102"/>
      <c r="Q929" s="24" t="str">
        <f>IF(P929="","",IF(T929="X","",P929))</f>
        <v/>
      </c>
      <c r="R929" s="18" t="str">
        <f>IF(P929="","",VLOOKUP(P929,Données!$A$2:$B$16,2,FALSE))</f>
        <v/>
      </c>
      <c r="S929" s="24" t="str">
        <f ca="1">IF(T929="X","",IF(V929=1,"",IF(J929&gt;TODAY(),1,"")))</f>
        <v/>
      </c>
      <c r="T929" s="105"/>
      <c r="U929" s="18" t="str">
        <f ca="1">IF(T929="X","",IF(J929="","",IF(V929=1,"",IF(TODAY()&gt;=J929,1,""))))</f>
        <v/>
      </c>
      <c r="V929" s="31" t="str">
        <f t="shared" si="71"/>
        <v/>
      </c>
      <c r="W929" s="34" t="str">
        <f>IF(P929="","",VLOOKUP(P929,Données!$A$2:$C$16,3,FALSE))</f>
        <v/>
      </c>
      <c r="X929" s="19" t="str">
        <f>IF(N929="","",IF(P929="","",IF(W929="","",W929*N929)))</f>
        <v/>
      </c>
      <c r="Y929" s="108"/>
      <c r="Z929" s="62" t="str">
        <f t="shared" si="72"/>
        <v/>
      </c>
      <c r="AA929" s="26" t="str">
        <f t="shared" si="73"/>
        <v/>
      </c>
      <c r="AB929" s="105"/>
      <c r="AC929" s="111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39"/>
      <c r="BJ929" s="39"/>
      <c r="BK929" s="39"/>
      <c r="BL929" s="39"/>
      <c r="BM929" s="39"/>
      <c r="BN929" s="39"/>
      <c r="BO929" s="39"/>
      <c r="BP929" s="39"/>
    </row>
    <row r="930" spans="1:68" x14ac:dyDescent="0.25">
      <c r="A930" s="28" t="str">
        <f t="shared" si="74"/>
        <v/>
      </c>
      <c r="B930" s="91"/>
      <c r="C930" s="92"/>
      <c r="D930" s="93"/>
      <c r="E930" s="92"/>
      <c r="F930" s="113"/>
      <c r="G930" s="121"/>
      <c r="H930" s="126"/>
      <c r="I930" s="129"/>
      <c r="J930" s="94"/>
      <c r="K930" s="95"/>
      <c r="L930" s="17" t="str">
        <f>IF(T930="X","",IF(J930="","",IF(V930=1,"",J930)))</f>
        <v/>
      </c>
      <c r="M930" s="17" t="str">
        <f>IF(T930="X","",IF(K930="","",IF(V930=1,"",K930)))</f>
        <v/>
      </c>
      <c r="N930" s="18" t="str">
        <f>IF(V930=1,"",IF(J930="","",IF(K930="","",K930-J930)))</f>
        <v/>
      </c>
      <c r="O930" s="31" t="str">
        <f t="shared" si="70"/>
        <v/>
      </c>
      <c r="P930" s="102"/>
      <c r="Q930" s="24" t="str">
        <f>IF(P930="","",IF(T930="X","",P930))</f>
        <v/>
      </c>
      <c r="R930" s="18" t="str">
        <f>IF(P930="","",VLOOKUP(P930,Données!$A$2:$B$16,2,FALSE))</f>
        <v/>
      </c>
      <c r="S930" s="24" t="str">
        <f ca="1">IF(T930="X","",IF(V930=1,"",IF(J930&gt;TODAY(),1,"")))</f>
        <v/>
      </c>
      <c r="T930" s="105"/>
      <c r="U930" s="18" t="str">
        <f ca="1">IF(T930="X","",IF(J930="","",IF(V930=1,"",IF(TODAY()&gt;=J930,1,""))))</f>
        <v/>
      </c>
      <c r="V930" s="31" t="str">
        <f t="shared" si="71"/>
        <v/>
      </c>
      <c r="W930" s="34" t="str">
        <f>IF(P930="","",VLOOKUP(P930,Données!$A$2:$C$16,3,FALSE))</f>
        <v/>
      </c>
      <c r="X930" s="19" t="str">
        <f>IF(N930="","",IF(P930="","",IF(W930="","",W930*N930)))</f>
        <v/>
      </c>
      <c r="Y930" s="108"/>
      <c r="Z930" s="62" t="str">
        <f t="shared" si="72"/>
        <v/>
      </c>
      <c r="AA930" s="26" t="str">
        <f t="shared" si="73"/>
        <v/>
      </c>
      <c r="AB930" s="105"/>
      <c r="AC930" s="111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39"/>
      <c r="BJ930" s="39"/>
      <c r="BK930" s="39"/>
      <c r="BL930" s="39"/>
      <c r="BM930" s="39"/>
      <c r="BN930" s="39"/>
      <c r="BO930" s="39"/>
      <c r="BP930" s="39"/>
    </row>
    <row r="931" spans="1:68" x14ac:dyDescent="0.25">
      <c r="A931" s="28" t="str">
        <f t="shared" si="74"/>
        <v/>
      </c>
      <c r="B931" s="91"/>
      <c r="C931" s="92"/>
      <c r="D931" s="93"/>
      <c r="E931" s="92"/>
      <c r="F931" s="113"/>
      <c r="G931" s="121"/>
      <c r="H931" s="126"/>
      <c r="I931" s="129"/>
      <c r="J931" s="94"/>
      <c r="K931" s="95"/>
      <c r="L931" s="17" t="str">
        <f>IF(T931="X","",IF(J931="","",IF(V931=1,"",J931)))</f>
        <v/>
      </c>
      <c r="M931" s="17" t="str">
        <f>IF(T931="X","",IF(K931="","",IF(V931=1,"",K931)))</f>
        <v/>
      </c>
      <c r="N931" s="18" t="str">
        <f>IF(V931=1,"",IF(J931="","",IF(K931="","",K931-J931)))</f>
        <v/>
      </c>
      <c r="O931" s="31" t="str">
        <f t="shared" si="70"/>
        <v/>
      </c>
      <c r="P931" s="102"/>
      <c r="Q931" s="24" t="str">
        <f>IF(P931="","",IF(T931="X","",P931))</f>
        <v/>
      </c>
      <c r="R931" s="18" t="str">
        <f>IF(P931="","",VLOOKUP(P931,Données!$A$2:$B$16,2,FALSE))</f>
        <v/>
      </c>
      <c r="S931" s="24" t="str">
        <f ca="1">IF(T931="X","",IF(V931=1,"",IF(J931&gt;TODAY(),1,"")))</f>
        <v/>
      </c>
      <c r="T931" s="105"/>
      <c r="U931" s="18" t="str">
        <f ca="1">IF(T931="X","",IF(J931="","",IF(V931=1,"",IF(TODAY()&gt;=J931,1,""))))</f>
        <v/>
      </c>
      <c r="V931" s="31" t="str">
        <f t="shared" si="71"/>
        <v/>
      </c>
      <c r="W931" s="34" t="str">
        <f>IF(P931="","",VLOOKUP(P931,Données!$A$2:$C$16,3,FALSE))</f>
        <v/>
      </c>
      <c r="X931" s="19" t="str">
        <f>IF(N931="","",IF(P931="","",IF(W931="","",W931*N931)))</f>
        <v/>
      </c>
      <c r="Y931" s="108"/>
      <c r="Z931" s="62" t="str">
        <f t="shared" si="72"/>
        <v/>
      </c>
      <c r="AA931" s="26" t="str">
        <f t="shared" si="73"/>
        <v/>
      </c>
      <c r="AB931" s="105"/>
      <c r="AC931" s="111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39"/>
      <c r="BJ931" s="39"/>
      <c r="BK931" s="39"/>
      <c r="BL931" s="39"/>
      <c r="BM931" s="39"/>
      <c r="BN931" s="39"/>
      <c r="BO931" s="39"/>
      <c r="BP931" s="39"/>
    </row>
    <row r="932" spans="1:68" x14ac:dyDescent="0.25">
      <c r="A932" s="28" t="str">
        <f t="shared" si="74"/>
        <v/>
      </c>
      <c r="B932" s="91"/>
      <c r="C932" s="92"/>
      <c r="D932" s="93"/>
      <c r="E932" s="92"/>
      <c r="F932" s="113"/>
      <c r="G932" s="121"/>
      <c r="H932" s="126"/>
      <c r="I932" s="129"/>
      <c r="J932" s="94"/>
      <c r="K932" s="95"/>
      <c r="L932" s="17" t="str">
        <f>IF(T932="X","",IF(J932="","",IF(V932=1,"",J932)))</f>
        <v/>
      </c>
      <c r="M932" s="17" t="str">
        <f>IF(T932="X","",IF(K932="","",IF(V932=1,"",K932)))</f>
        <v/>
      </c>
      <c r="N932" s="18" t="str">
        <f>IF(V932=1,"",IF(J932="","",IF(K932="","",K932-J932)))</f>
        <v/>
      </c>
      <c r="O932" s="31" t="str">
        <f t="shared" si="70"/>
        <v/>
      </c>
      <c r="P932" s="102"/>
      <c r="Q932" s="24" t="str">
        <f>IF(P932="","",IF(T932="X","",P932))</f>
        <v/>
      </c>
      <c r="R932" s="18" t="str">
        <f>IF(P932="","",VLOOKUP(P932,Données!$A$2:$B$16,2,FALSE))</f>
        <v/>
      </c>
      <c r="S932" s="24" t="str">
        <f ca="1">IF(T932="X","",IF(V932=1,"",IF(J932&gt;TODAY(),1,"")))</f>
        <v/>
      </c>
      <c r="T932" s="105"/>
      <c r="U932" s="18" t="str">
        <f ca="1">IF(T932="X","",IF(J932="","",IF(V932=1,"",IF(TODAY()&gt;=J932,1,""))))</f>
        <v/>
      </c>
      <c r="V932" s="31" t="str">
        <f t="shared" si="71"/>
        <v/>
      </c>
      <c r="W932" s="34" t="str">
        <f>IF(P932="","",VLOOKUP(P932,Données!$A$2:$C$16,3,FALSE))</f>
        <v/>
      </c>
      <c r="X932" s="19" t="str">
        <f>IF(N932="","",IF(P932="","",IF(W932="","",W932*N932)))</f>
        <v/>
      </c>
      <c r="Y932" s="108"/>
      <c r="Z932" s="62" t="str">
        <f t="shared" si="72"/>
        <v/>
      </c>
      <c r="AA932" s="26" t="str">
        <f t="shared" si="73"/>
        <v/>
      </c>
      <c r="AB932" s="105"/>
      <c r="AC932" s="111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39"/>
      <c r="BJ932" s="39"/>
      <c r="BK932" s="39"/>
      <c r="BL932" s="39"/>
      <c r="BM932" s="39"/>
      <c r="BN932" s="39"/>
      <c r="BO932" s="39"/>
      <c r="BP932" s="39"/>
    </row>
    <row r="933" spans="1:68" x14ac:dyDescent="0.25">
      <c r="A933" s="28" t="str">
        <f t="shared" si="74"/>
        <v/>
      </c>
      <c r="B933" s="91"/>
      <c r="C933" s="92"/>
      <c r="D933" s="93"/>
      <c r="E933" s="92"/>
      <c r="F933" s="113"/>
      <c r="G933" s="121"/>
      <c r="H933" s="126"/>
      <c r="I933" s="129"/>
      <c r="J933" s="94"/>
      <c r="K933" s="95"/>
      <c r="L933" s="17" t="str">
        <f>IF(T933="X","",IF(J933="","",IF(V933=1,"",J933)))</f>
        <v/>
      </c>
      <c r="M933" s="17" t="str">
        <f>IF(T933="X","",IF(K933="","",IF(V933=1,"",K933)))</f>
        <v/>
      </c>
      <c r="N933" s="18" t="str">
        <f>IF(V933=1,"",IF(J933="","",IF(K933="","",K933-J933)))</f>
        <v/>
      </c>
      <c r="O933" s="31" t="str">
        <f t="shared" si="70"/>
        <v/>
      </c>
      <c r="P933" s="102"/>
      <c r="Q933" s="24" t="str">
        <f>IF(P933="","",IF(T933="X","",P933))</f>
        <v/>
      </c>
      <c r="R933" s="18" t="str">
        <f>IF(P933="","",VLOOKUP(P933,Données!$A$2:$B$16,2,FALSE))</f>
        <v/>
      </c>
      <c r="S933" s="24" t="str">
        <f ca="1">IF(T933="X","",IF(V933=1,"",IF(J933&gt;TODAY(),1,"")))</f>
        <v/>
      </c>
      <c r="T933" s="105"/>
      <c r="U933" s="18" t="str">
        <f ca="1">IF(T933="X","",IF(J933="","",IF(V933=1,"",IF(TODAY()&gt;=J933,1,""))))</f>
        <v/>
      </c>
      <c r="V933" s="31" t="str">
        <f t="shared" si="71"/>
        <v/>
      </c>
      <c r="W933" s="34" t="str">
        <f>IF(P933="","",VLOOKUP(P933,Données!$A$2:$C$16,3,FALSE))</f>
        <v/>
      </c>
      <c r="X933" s="19" t="str">
        <f>IF(N933="","",IF(P933="","",IF(W933="","",W933*N933)))</f>
        <v/>
      </c>
      <c r="Y933" s="108"/>
      <c r="Z933" s="62" t="str">
        <f t="shared" si="72"/>
        <v/>
      </c>
      <c r="AA933" s="26" t="str">
        <f t="shared" si="73"/>
        <v/>
      </c>
      <c r="AB933" s="105"/>
      <c r="AC933" s="111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39"/>
      <c r="BJ933" s="39"/>
      <c r="BK933" s="39"/>
      <c r="BL933" s="39"/>
      <c r="BM933" s="39"/>
      <c r="BN933" s="39"/>
      <c r="BO933" s="39"/>
      <c r="BP933" s="39"/>
    </row>
    <row r="934" spans="1:68" x14ac:dyDescent="0.25">
      <c r="A934" s="28" t="str">
        <f t="shared" si="74"/>
        <v/>
      </c>
      <c r="B934" s="91"/>
      <c r="C934" s="92"/>
      <c r="D934" s="93"/>
      <c r="E934" s="92"/>
      <c r="F934" s="113"/>
      <c r="G934" s="121"/>
      <c r="H934" s="126"/>
      <c r="I934" s="129"/>
      <c r="J934" s="94"/>
      <c r="K934" s="95"/>
      <c r="L934" s="17" t="str">
        <f>IF(T934="X","",IF(J934="","",IF(V934=1,"",J934)))</f>
        <v/>
      </c>
      <c r="M934" s="17" t="str">
        <f>IF(T934="X","",IF(K934="","",IF(V934=1,"",K934)))</f>
        <v/>
      </c>
      <c r="N934" s="18" t="str">
        <f>IF(V934=1,"",IF(J934="","",IF(K934="","",K934-J934)))</f>
        <v/>
      </c>
      <c r="O934" s="31" t="str">
        <f t="shared" si="70"/>
        <v/>
      </c>
      <c r="P934" s="102"/>
      <c r="Q934" s="24" t="str">
        <f>IF(P934="","",IF(T934="X","",P934))</f>
        <v/>
      </c>
      <c r="R934" s="18" t="str">
        <f>IF(P934="","",VLOOKUP(P934,Données!$A$2:$B$16,2,FALSE))</f>
        <v/>
      </c>
      <c r="S934" s="24" t="str">
        <f ca="1">IF(T934="X","",IF(V934=1,"",IF(J934&gt;TODAY(),1,"")))</f>
        <v/>
      </c>
      <c r="T934" s="105"/>
      <c r="U934" s="18" t="str">
        <f ca="1">IF(T934="X","",IF(J934="","",IF(V934=1,"",IF(TODAY()&gt;=J934,1,""))))</f>
        <v/>
      </c>
      <c r="V934" s="31" t="str">
        <f t="shared" si="71"/>
        <v/>
      </c>
      <c r="W934" s="34" t="str">
        <f>IF(P934="","",VLOOKUP(P934,Données!$A$2:$C$16,3,FALSE))</f>
        <v/>
      </c>
      <c r="X934" s="19" t="str">
        <f>IF(N934="","",IF(P934="","",IF(W934="","",W934*N934)))</f>
        <v/>
      </c>
      <c r="Y934" s="108"/>
      <c r="Z934" s="62" t="str">
        <f t="shared" si="72"/>
        <v/>
      </c>
      <c r="AA934" s="26" t="str">
        <f t="shared" si="73"/>
        <v/>
      </c>
      <c r="AB934" s="105"/>
      <c r="AC934" s="111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39"/>
      <c r="BJ934" s="39"/>
      <c r="BK934" s="39"/>
      <c r="BL934" s="39"/>
      <c r="BM934" s="39"/>
      <c r="BN934" s="39"/>
      <c r="BO934" s="39"/>
      <c r="BP934" s="39"/>
    </row>
    <row r="935" spans="1:68" x14ac:dyDescent="0.25">
      <c r="A935" s="28" t="str">
        <f t="shared" si="74"/>
        <v/>
      </c>
      <c r="B935" s="91"/>
      <c r="C935" s="92"/>
      <c r="D935" s="93"/>
      <c r="E935" s="92"/>
      <c r="F935" s="113"/>
      <c r="G935" s="121"/>
      <c r="H935" s="126"/>
      <c r="I935" s="129"/>
      <c r="J935" s="94"/>
      <c r="K935" s="95"/>
      <c r="L935" s="17" t="str">
        <f>IF(T935="X","",IF(J935="","",IF(V935=1,"",J935)))</f>
        <v/>
      </c>
      <c r="M935" s="17" t="str">
        <f>IF(T935="X","",IF(K935="","",IF(V935=1,"",K935)))</f>
        <v/>
      </c>
      <c r="N935" s="18" t="str">
        <f>IF(V935=1,"",IF(J935="","",IF(K935="","",K935-J935)))</f>
        <v/>
      </c>
      <c r="O935" s="31" t="str">
        <f t="shared" si="70"/>
        <v/>
      </c>
      <c r="P935" s="102"/>
      <c r="Q935" s="24" t="str">
        <f>IF(P935="","",IF(T935="X","",P935))</f>
        <v/>
      </c>
      <c r="R935" s="18" t="str">
        <f>IF(P935="","",VLOOKUP(P935,Données!$A$2:$B$16,2,FALSE))</f>
        <v/>
      </c>
      <c r="S935" s="24" t="str">
        <f ca="1">IF(T935="X","",IF(V935=1,"",IF(J935&gt;TODAY(),1,"")))</f>
        <v/>
      </c>
      <c r="T935" s="105"/>
      <c r="U935" s="18" t="str">
        <f ca="1">IF(T935="X","",IF(J935="","",IF(V935=1,"",IF(TODAY()&gt;=J935,1,""))))</f>
        <v/>
      </c>
      <c r="V935" s="31" t="str">
        <f t="shared" si="71"/>
        <v/>
      </c>
      <c r="W935" s="34" t="str">
        <f>IF(P935="","",VLOOKUP(P935,Données!$A$2:$C$16,3,FALSE))</f>
        <v/>
      </c>
      <c r="X935" s="19" t="str">
        <f>IF(N935="","",IF(P935="","",IF(W935="","",W935*N935)))</f>
        <v/>
      </c>
      <c r="Y935" s="108"/>
      <c r="Z935" s="62" t="str">
        <f t="shared" si="72"/>
        <v/>
      </c>
      <c r="AA935" s="26" t="str">
        <f t="shared" si="73"/>
        <v/>
      </c>
      <c r="AB935" s="105"/>
      <c r="AC935" s="111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39"/>
      <c r="BJ935" s="39"/>
      <c r="BK935" s="39"/>
      <c r="BL935" s="39"/>
      <c r="BM935" s="39"/>
      <c r="BN935" s="39"/>
      <c r="BO935" s="39"/>
      <c r="BP935" s="39"/>
    </row>
    <row r="936" spans="1:68" x14ac:dyDescent="0.25">
      <c r="A936" s="28" t="str">
        <f t="shared" si="74"/>
        <v/>
      </c>
      <c r="B936" s="91"/>
      <c r="C936" s="92"/>
      <c r="D936" s="93"/>
      <c r="E936" s="92"/>
      <c r="F936" s="113"/>
      <c r="G936" s="121"/>
      <c r="H936" s="126"/>
      <c r="I936" s="129"/>
      <c r="J936" s="94"/>
      <c r="K936" s="95"/>
      <c r="L936" s="17" t="str">
        <f>IF(T936="X","",IF(J936="","",IF(V936=1,"",J936)))</f>
        <v/>
      </c>
      <c r="M936" s="17" t="str">
        <f>IF(T936="X","",IF(K936="","",IF(V936=1,"",K936)))</f>
        <v/>
      </c>
      <c r="N936" s="18" t="str">
        <f>IF(V936=1,"",IF(J936="","",IF(K936="","",K936-J936)))</f>
        <v/>
      </c>
      <c r="O936" s="31" t="str">
        <f t="shared" si="70"/>
        <v/>
      </c>
      <c r="P936" s="102"/>
      <c r="Q936" s="24" t="str">
        <f>IF(P936="","",IF(T936="X","",P936))</f>
        <v/>
      </c>
      <c r="R936" s="18" t="str">
        <f>IF(P936="","",VLOOKUP(P936,Données!$A$2:$B$16,2,FALSE))</f>
        <v/>
      </c>
      <c r="S936" s="24" t="str">
        <f ca="1">IF(T936="X","",IF(V936=1,"",IF(J936&gt;TODAY(),1,"")))</f>
        <v/>
      </c>
      <c r="T936" s="105"/>
      <c r="U936" s="18" t="str">
        <f ca="1">IF(T936="X","",IF(J936="","",IF(V936=1,"",IF(TODAY()&gt;=J936,1,""))))</f>
        <v/>
      </c>
      <c r="V936" s="31" t="str">
        <f t="shared" si="71"/>
        <v/>
      </c>
      <c r="W936" s="34" t="str">
        <f>IF(P936="","",VLOOKUP(P936,Données!$A$2:$C$16,3,FALSE))</f>
        <v/>
      </c>
      <c r="X936" s="19" t="str">
        <f>IF(N936="","",IF(P936="","",IF(W936="","",W936*N936)))</f>
        <v/>
      </c>
      <c r="Y936" s="108"/>
      <c r="Z936" s="62" t="str">
        <f t="shared" si="72"/>
        <v/>
      </c>
      <c r="AA936" s="26" t="str">
        <f t="shared" si="73"/>
        <v/>
      </c>
      <c r="AB936" s="105"/>
      <c r="AC936" s="111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39"/>
      <c r="BJ936" s="39"/>
      <c r="BK936" s="39"/>
      <c r="BL936" s="39"/>
      <c r="BM936" s="39"/>
      <c r="BN936" s="39"/>
      <c r="BO936" s="39"/>
      <c r="BP936" s="39"/>
    </row>
    <row r="937" spans="1:68" x14ac:dyDescent="0.25">
      <c r="A937" s="28" t="str">
        <f t="shared" si="74"/>
        <v/>
      </c>
      <c r="B937" s="91"/>
      <c r="C937" s="92"/>
      <c r="D937" s="93"/>
      <c r="E937" s="92"/>
      <c r="F937" s="113"/>
      <c r="G937" s="121"/>
      <c r="H937" s="126"/>
      <c r="I937" s="129"/>
      <c r="J937" s="94"/>
      <c r="K937" s="95"/>
      <c r="L937" s="17" t="str">
        <f>IF(T937="X","",IF(J937="","",IF(V937=1,"",J937)))</f>
        <v/>
      </c>
      <c r="M937" s="17" t="str">
        <f>IF(T937="X","",IF(K937="","",IF(V937=1,"",K937)))</f>
        <v/>
      </c>
      <c r="N937" s="18" t="str">
        <f>IF(V937=1,"",IF(J937="","",IF(K937="","",K937-J937)))</f>
        <v/>
      </c>
      <c r="O937" s="31" t="str">
        <f t="shared" si="70"/>
        <v/>
      </c>
      <c r="P937" s="102"/>
      <c r="Q937" s="24" t="str">
        <f>IF(P937="","",IF(T937="X","",P937))</f>
        <v/>
      </c>
      <c r="R937" s="18" t="str">
        <f>IF(P937="","",VLOOKUP(P937,Données!$A$2:$B$16,2,FALSE))</f>
        <v/>
      </c>
      <c r="S937" s="24" t="str">
        <f ca="1">IF(T937="X","",IF(V937=1,"",IF(J937&gt;TODAY(),1,"")))</f>
        <v/>
      </c>
      <c r="T937" s="105"/>
      <c r="U937" s="18" t="str">
        <f ca="1">IF(T937="X","",IF(J937="","",IF(V937=1,"",IF(TODAY()&gt;=J937,1,""))))</f>
        <v/>
      </c>
      <c r="V937" s="31" t="str">
        <f t="shared" si="71"/>
        <v/>
      </c>
      <c r="W937" s="34" t="str">
        <f>IF(P937="","",VLOOKUP(P937,Données!$A$2:$C$16,3,FALSE))</f>
        <v/>
      </c>
      <c r="X937" s="19" t="str">
        <f>IF(N937="","",IF(P937="","",IF(W937="","",W937*N937)))</f>
        <v/>
      </c>
      <c r="Y937" s="108"/>
      <c r="Z937" s="62" t="str">
        <f t="shared" si="72"/>
        <v/>
      </c>
      <c r="AA937" s="26" t="str">
        <f t="shared" si="73"/>
        <v/>
      </c>
      <c r="AB937" s="105"/>
      <c r="AC937" s="111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39"/>
      <c r="BJ937" s="39"/>
      <c r="BK937" s="39"/>
      <c r="BL937" s="39"/>
      <c r="BM937" s="39"/>
      <c r="BN937" s="39"/>
      <c r="BO937" s="39"/>
      <c r="BP937" s="39"/>
    </row>
    <row r="938" spans="1:68" x14ac:dyDescent="0.25">
      <c r="A938" s="28" t="str">
        <f t="shared" si="74"/>
        <v/>
      </c>
      <c r="B938" s="91"/>
      <c r="C938" s="92"/>
      <c r="D938" s="93"/>
      <c r="E938" s="92"/>
      <c r="F938" s="113"/>
      <c r="G938" s="121"/>
      <c r="H938" s="126"/>
      <c r="I938" s="129"/>
      <c r="J938" s="94"/>
      <c r="K938" s="95"/>
      <c r="L938" s="17" t="str">
        <f>IF(T938="X","",IF(J938="","",IF(V938=1,"",J938)))</f>
        <v/>
      </c>
      <c r="M938" s="17" t="str">
        <f>IF(T938="X","",IF(K938="","",IF(V938=1,"",K938)))</f>
        <v/>
      </c>
      <c r="N938" s="18" t="str">
        <f>IF(V938=1,"",IF(J938="","",IF(K938="","",K938-J938)))</f>
        <v/>
      </c>
      <c r="O938" s="31" t="str">
        <f t="shared" si="70"/>
        <v/>
      </c>
      <c r="P938" s="102"/>
      <c r="Q938" s="24" t="str">
        <f>IF(P938="","",IF(T938="X","",P938))</f>
        <v/>
      </c>
      <c r="R938" s="18" t="str">
        <f>IF(P938="","",VLOOKUP(P938,Données!$A$2:$B$16,2,FALSE))</f>
        <v/>
      </c>
      <c r="S938" s="24" t="str">
        <f ca="1">IF(T938="X","",IF(V938=1,"",IF(J938&gt;TODAY(),1,"")))</f>
        <v/>
      </c>
      <c r="T938" s="105"/>
      <c r="U938" s="18" t="str">
        <f ca="1">IF(T938="X","",IF(J938="","",IF(V938=1,"",IF(TODAY()&gt;=J938,1,""))))</f>
        <v/>
      </c>
      <c r="V938" s="31" t="str">
        <f t="shared" si="71"/>
        <v/>
      </c>
      <c r="W938" s="34" t="str">
        <f>IF(P938="","",VLOOKUP(P938,Données!$A$2:$C$16,3,FALSE))</f>
        <v/>
      </c>
      <c r="X938" s="19" t="str">
        <f>IF(N938="","",IF(P938="","",IF(W938="","",W938*N938)))</f>
        <v/>
      </c>
      <c r="Y938" s="108"/>
      <c r="Z938" s="62" t="str">
        <f t="shared" si="72"/>
        <v/>
      </c>
      <c r="AA938" s="26" t="str">
        <f t="shared" si="73"/>
        <v/>
      </c>
      <c r="AB938" s="105"/>
      <c r="AC938" s="111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39"/>
      <c r="BJ938" s="39"/>
      <c r="BK938" s="39"/>
      <c r="BL938" s="39"/>
      <c r="BM938" s="39"/>
      <c r="BN938" s="39"/>
      <c r="BO938" s="39"/>
      <c r="BP938" s="39"/>
    </row>
    <row r="939" spans="1:68" x14ac:dyDescent="0.25">
      <c r="A939" s="28" t="str">
        <f t="shared" si="74"/>
        <v/>
      </c>
      <c r="B939" s="91"/>
      <c r="C939" s="92"/>
      <c r="D939" s="93"/>
      <c r="E939" s="92"/>
      <c r="F939" s="113"/>
      <c r="G939" s="121"/>
      <c r="H939" s="126"/>
      <c r="I939" s="129"/>
      <c r="J939" s="94"/>
      <c r="K939" s="95"/>
      <c r="L939" s="17" t="str">
        <f>IF(T939="X","",IF(J939="","",IF(V939=1,"",J939)))</f>
        <v/>
      </c>
      <c r="M939" s="17" t="str">
        <f>IF(T939="X","",IF(K939="","",IF(V939=1,"",K939)))</f>
        <v/>
      </c>
      <c r="N939" s="18" t="str">
        <f>IF(V939=1,"",IF(J939="","",IF(K939="","",K939-J939)))</f>
        <v/>
      </c>
      <c r="O939" s="31" t="str">
        <f t="shared" si="70"/>
        <v/>
      </c>
      <c r="P939" s="102"/>
      <c r="Q939" s="24" t="str">
        <f>IF(P939="","",IF(T939="X","",P939))</f>
        <v/>
      </c>
      <c r="R939" s="18" t="str">
        <f>IF(P939="","",VLOOKUP(P939,Données!$A$2:$B$16,2,FALSE))</f>
        <v/>
      </c>
      <c r="S939" s="24" t="str">
        <f ca="1">IF(T939="X","",IF(V939=1,"",IF(J939&gt;TODAY(),1,"")))</f>
        <v/>
      </c>
      <c r="T939" s="105"/>
      <c r="U939" s="18" t="str">
        <f ca="1">IF(T939="X","",IF(J939="","",IF(V939=1,"",IF(TODAY()&gt;=J939,1,""))))</f>
        <v/>
      </c>
      <c r="V939" s="31" t="str">
        <f t="shared" si="71"/>
        <v/>
      </c>
      <c r="W939" s="34" t="str">
        <f>IF(P939="","",VLOOKUP(P939,Données!$A$2:$C$16,3,FALSE))</f>
        <v/>
      </c>
      <c r="X939" s="19" t="str">
        <f>IF(N939="","",IF(P939="","",IF(W939="","",W939*N939)))</f>
        <v/>
      </c>
      <c r="Y939" s="108"/>
      <c r="Z939" s="62" t="str">
        <f t="shared" si="72"/>
        <v/>
      </c>
      <c r="AA939" s="26" t="str">
        <f t="shared" si="73"/>
        <v/>
      </c>
      <c r="AB939" s="105"/>
      <c r="AC939" s="111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39"/>
      <c r="BJ939" s="39"/>
      <c r="BK939" s="39"/>
      <c r="BL939" s="39"/>
      <c r="BM939" s="39"/>
      <c r="BN939" s="39"/>
      <c r="BO939" s="39"/>
      <c r="BP939" s="39"/>
    </row>
    <row r="940" spans="1:68" x14ac:dyDescent="0.25">
      <c r="A940" s="28" t="str">
        <f t="shared" si="74"/>
        <v/>
      </c>
      <c r="B940" s="91"/>
      <c r="C940" s="92"/>
      <c r="D940" s="93"/>
      <c r="E940" s="92"/>
      <c r="F940" s="113"/>
      <c r="G940" s="121"/>
      <c r="H940" s="126"/>
      <c r="I940" s="129"/>
      <c r="J940" s="94"/>
      <c r="K940" s="95"/>
      <c r="L940" s="17" t="str">
        <f>IF(T940="X","",IF(J940="","",IF(V940=1,"",J940)))</f>
        <v/>
      </c>
      <c r="M940" s="17" t="str">
        <f>IF(T940="X","",IF(K940="","",IF(V940=1,"",K940)))</f>
        <v/>
      </c>
      <c r="N940" s="18" t="str">
        <f>IF(V940=1,"",IF(J940="","",IF(K940="","",K940-J940)))</f>
        <v/>
      </c>
      <c r="O940" s="31" t="str">
        <f t="shared" si="70"/>
        <v/>
      </c>
      <c r="P940" s="102"/>
      <c r="Q940" s="24" t="str">
        <f>IF(P940="","",IF(T940="X","",P940))</f>
        <v/>
      </c>
      <c r="R940" s="18" t="str">
        <f>IF(P940="","",VLOOKUP(P940,Données!$A$2:$B$16,2,FALSE))</f>
        <v/>
      </c>
      <c r="S940" s="24" t="str">
        <f ca="1">IF(T940="X","",IF(V940=1,"",IF(J940&gt;TODAY(),1,"")))</f>
        <v/>
      </c>
      <c r="T940" s="105"/>
      <c r="U940" s="18" t="str">
        <f ca="1">IF(T940="X","",IF(J940="","",IF(V940=1,"",IF(TODAY()&gt;=J940,1,""))))</f>
        <v/>
      </c>
      <c r="V940" s="31" t="str">
        <f t="shared" si="71"/>
        <v/>
      </c>
      <c r="W940" s="34" t="str">
        <f>IF(P940="","",VLOOKUP(P940,Données!$A$2:$C$16,3,FALSE))</f>
        <v/>
      </c>
      <c r="X940" s="19" t="str">
        <f>IF(N940="","",IF(P940="","",IF(W940="","",W940*N940)))</f>
        <v/>
      </c>
      <c r="Y940" s="108"/>
      <c r="Z940" s="62" t="str">
        <f t="shared" si="72"/>
        <v/>
      </c>
      <c r="AA940" s="26" t="str">
        <f t="shared" si="73"/>
        <v/>
      </c>
      <c r="AB940" s="105"/>
      <c r="AC940" s="111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39"/>
      <c r="BJ940" s="39"/>
      <c r="BK940" s="39"/>
      <c r="BL940" s="39"/>
      <c r="BM940" s="39"/>
      <c r="BN940" s="39"/>
      <c r="BO940" s="39"/>
      <c r="BP940" s="39"/>
    </row>
    <row r="941" spans="1:68" x14ac:dyDescent="0.25">
      <c r="A941" s="28" t="str">
        <f t="shared" si="74"/>
        <v/>
      </c>
      <c r="B941" s="91"/>
      <c r="C941" s="92"/>
      <c r="D941" s="93"/>
      <c r="E941" s="92"/>
      <c r="F941" s="113"/>
      <c r="G941" s="121"/>
      <c r="H941" s="126"/>
      <c r="I941" s="129"/>
      <c r="J941" s="94"/>
      <c r="K941" s="95"/>
      <c r="L941" s="17" t="str">
        <f>IF(T941="X","",IF(J941="","",IF(V941=1,"",J941)))</f>
        <v/>
      </c>
      <c r="M941" s="17" t="str">
        <f>IF(T941="X","",IF(K941="","",IF(V941=1,"",K941)))</f>
        <v/>
      </c>
      <c r="N941" s="18" t="str">
        <f>IF(V941=1,"",IF(J941="","",IF(K941="","",K941-J941)))</f>
        <v/>
      </c>
      <c r="O941" s="31" t="str">
        <f t="shared" si="70"/>
        <v/>
      </c>
      <c r="P941" s="102"/>
      <c r="Q941" s="24" t="str">
        <f>IF(P941="","",IF(T941="X","",P941))</f>
        <v/>
      </c>
      <c r="R941" s="18" t="str">
        <f>IF(P941="","",VLOOKUP(P941,Données!$A$2:$B$16,2,FALSE))</f>
        <v/>
      </c>
      <c r="S941" s="24" t="str">
        <f ca="1">IF(T941="X","",IF(V941=1,"",IF(J941&gt;TODAY(),1,"")))</f>
        <v/>
      </c>
      <c r="T941" s="105"/>
      <c r="U941" s="18" t="str">
        <f ca="1">IF(T941="X","",IF(J941="","",IF(V941=1,"",IF(TODAY()&gt;=J941,1,""))))</f>
        <v/>
      </c>
      <c r="V941" s="31" t="str">
        <f t="shared" si="71"/>
        <v/>
      </c>
      <c r="W941" s="34" t="str">
        <f>IF(P941="","",VLOOKUP(P941,Données!$A$2:$C$16,3,FALSE))</f>
        <v/>
      </c>
      <c r="X941" s="19" t="str">
        <f>IF(N941="","",IF(P941="","",IF(W941="","",W941*N941)))</f>
        <v/>
      </c>
      <c r="Y941" s="108"/>
      <c r="Z941" s="62" t="str">
        <f t="shared" si="72"/>
        <v/>
      </c>
      <c r="AA941" s="26" t="str">
        <f t="shared" si="73"/>
        <v/>
      </c>
      <c r="AB941" s="105"/>
      <c r="AC941" s="111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39"/>
      <c r="BJ941" s="39"/>
      <c r="BK941" s="39"/>
      <c r="BL941" s="39"/>
      <c r="BM941" s="39"/>
      <c r="BN941" s="39"/>
      <c r="BO941" s="39"/>
      <c r="BP941" s="39"/>
    </row>
    <row r="942" spans="1:68" x14ac:dyDescent="0.25">
      <c r="A942" s="28" t="str">
        <f t="shared" si="74"/>
        <v/>
      </c>
      <c r="B942" s="91"/>
      <c r="C942" s="92"/>
      <c r="D942" s="93"/>
      <c r="E942" s="92"/>
      <c r="F942" s="113"/>
      <c r="G942" s="121"/>
      <c r="H942" s="126"/>
      <c r="I942" s="129"/>
      <c r="J942" s="94"/>
      <c r="K942" s="95"/>
      <c r="L942" s="17" t="str">
        <f>IF(T942="X","",IF(J942="","",IF(V942=1,"",J942)))</f>
        <v/>
      </c>
      <c r="M942" s="17" t="str">
        <f>IF(T942="X","",IF(K942="","",IF(V942=1,"",K942)))</f>
        <v/>
      </c>
      <c r="N942" s="18" t="str">
        <f>IF(V942=1,"",IF(J942="","",IF(K942="","",K942-J942)))</f>
        <v/>
      </c>
      <c r="O942" s="31" t="str">
        <f t="shared" si="70"/>
        <v/>
      </c>
      <c r="P942" s="102"/>
      <c r="Q942" s="24" t="str">
        <f>IF(P942="","",IF(T942="X","",P942))</f>
        <v/>
      </c>
      <c r="R942" s="18" t="str">
        <f>IF(P942="","",VLOOKUP(P942,Données!$A$2:$B$16,2,FALSE))</f>
        <v/>
      </c>
      <c r="S942" s="24" t="str">
        <f ca="1">IF(T942="X","",IF(V942=1,"",IF(J942&gt;TODAY(),1,"")))</f>
        <v/>
      </c>
      <c r="T942" s="105"/>
      <c r="U942" s="18" t="str">
        <f ca="1">IF(T942="X","",IF(J942="","",IF(V942=1,"",IF(TODAY()&gt;=J942,1,""))))</f>
        <v/>
      </c>
      <c r="V942" s="31" t="str">
        <f t="shared" si="71"/>
        <v/>
      </c>
      <c r="W942" s="34" t="str">
        <f>IF(P942="","",VLOOKUP(P942,Données!$A$2:$C$16,3,FALSE))</f>
        <v/>
      </c>
      <c r="X942" s="19" t="str">
        <f>IF(N942="","",IF(P942="","",IF(W942="","",W942*N942)))</f>
        <v/>
      </c>
      <c r="Y942" s="108"/>
      <c r="Z942" s="62" t="str">
        <f t="shared" si="72"/>
        <v/>
      </c>
      <c r="AA942" s="26" t="str">
        <f t="shared" si="73"/>
        <v/>
      </c>
      <c r="AB942" s="105"/>
      <c r="AC942" s="111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39"/>
      <c r="BJ942" s="39"/>
      <c r="BK942" s="39"/>
      <c r="BL942" s="39"/>
      <c r="BM942" s="39"/>
      <c r="BN942" s="39"/>
      <c r="BO942" s="39"/>
      <c r="BP942" s="39"/>
    </row>
    <row r="943" spans="1:68" x14ac:dyDescent="0.25">
      <c r="A943" s="28" t="str">
        <f t="shared" si="74"/>
        <v/>
      </c>
      <c r="B943" s="91"/>
      <c r="C943" s="92"/>
      <c r="D943" s="93"/>
      <c r="E943" s="92"/>
      <c r="F943" s="113"/>
      <c r="G943" s="121"/>
      <c r="H943" s="126"/>
      <c r="I943" s="129"/>
      <c r="J943" s="94"/>
      <c r="K943" s="95"/>
      <c r="L943" s="17" t="str">
        <f>IF(T943="X","",IF(J943="","",IF(V943=1,"",J943)))</f>
        <v/>
      </c>
      <c r="M943" s="17" t="str">
        <f>IF(T943="X","",IF(K943="","",IF(V943=1,"",K943)))</f>
        <v/>
      </c>
      <c r="N943" s="18" t="str">
        <f>IF(V943=1,"",IF(J943="","",IF(K943="","",K943-J943)))</f>
        <v/>
      </c>
      <c r="O943" s="31" t="str">
        <f t="shared" si="70"/>
        <v/>
      </c>
      <c r="P943" s="102"/>
      <c r="Q943" s="24" t="str">
        <f>IF(P943="","",IF(T943="X","",P943))</f>
        <v/>
      </c>
      <c r="R943" s="18" t="str">
        <f>IF(P943="","",VLOOKUP(P943,Données!$A$2:$B$16,2,FALSE))</f>
        <v/>
      </c>
      <c r="S943" s="24" t="str">
        <f ca="1">IF(T943="X","",IF(V943=1,"",IF(J943&gt;TODAY(),1,"")))</f>
        <v/>
      </c>
      <c r="T943" s="105"/>
      <c r="U943" s="18" t="str">
        <f ca="1">IF(T943="X","",IF(J943="","",IF(V943=1,"",IF(TODAY()&gt;=J943,1,""))))</f>
        <v/>
      </c>
      <c r="V943" s="31" t="str">
        <f t="shared" si="71"/>
        <v/>
      </c>
      <c r="W943" s="34" t="str">
        <f>IF(P943="","",VLOOKUP(P943,Données!$A$2:$C$16,3,FALSE))</f>
        <v/>
      </c>
      <c r="X943" s="19" t="str">
        <f>IF(N943="","",IF(P943="","",IF(W943="","",W943*N943)))</f>
        <v/>
      </c>
      <c r="Y943" s="108"/>
      <c r="Z943" s="62" t="str">
        <f t="shared" si="72"/>
        <v/>
      </c>
      <c r="AA943" s="26" t="str">
        <f t="shared" si="73"/>
        <v/>
      </c>
      <c r="AB943" s="105"/>
      <c r="AC943" s="111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39"/>
      <c r="BJ943" s="39"/>
      <c r="BK943" s="39"/>
      <c r="BL943" s="39"/>
      <c r="BM943" s="39"/>
      <c r="BN943" s="39"/>
      <c r="BO943" s="39"/>
      <c r="BP943" s="39"/>
    </row>
    <row r="944" spans="1:68" x14ac:dyDescent="0.25">
      <c r="A944" s="28" t="str">
        <f t="shared" si="74"/>
        <v/>
      </c>
      <c r="B944" s="91"/>
      <c r="C944" s="92"/>
      <c r="D944" s="93"/>
      <c r="E944" s="92"/>
      <c r="F944" s="113"/>
      <c r="G944" s="121"/>
      <c r="H944" s="126"/>
      <c r="I944" s="129"/>
      <c r="J944" s="94"/>
      <c r="K944" s="95"/>
      <c r="L944" s="17" t="str">
        <f>IF(T944="X","",IF(J944="","",IF(V944=1,"",J944)))</f>
        <v/>
      </c>
      <c r="M944" s="17" t="str">
        <f>IF(T944="X","",IF(K944="","",IF(V944=1,"",K944)))</f>
        <v/>
      </c>
      <c r="N944" s="18" t="str">
        <f>IF(V944=1,"",IF(J944="","",IF(K944="","",K944-J944)))</f>
        <v/>
      </c>
      <c r="O944" s="31" t="str">
        <f t="shared" si="70"/>
        <v/>
      </c>
      <c r="P944" s="102"/>
      <c r="Q944" s="24" t="str">
        <f>IF(P944="","",IF(T944="X","",P944))</f>
        <v/>
      </c>
      <c r="R944" s="18" t="str">
        <f>IF(P944="","",VLOOKUP(P944,Données!$A$2:$B$16,2,FALSE))</f>
        <v/>
      </c>
      <c r="S944" s="24" t="str">
        <f ca="1">IF(T944="X","",IF(V944=1,"",IF(J944&gt;TODAY(),1,"")))</f>
        <v/>
      </c>
      <c r="T944" s="105"/>
      <c r="U944" s="18" t="str">
        <f ca="1">IF(T944="X","",IF(J944="","",IF(V944=1,"",IF(TODAY()&gt;=J944,1,""))))</f>
        <v/>
      </c>
      <c r="V944" s="31" t="str">
        <f t="shared" si="71"/>
        <v/>
      </c>
      <c r="W944" s="34" t="str">
        <f>IF(P944="","",VLOOKUP(P944,Données!$A$2:$C$16,3,FALSE))</f>
        <v/>
      </c>
      <c r="X944" s="19" t="str">
        <f>IF(N944="","",IF(P944="","",IF(W944="","",W944*N944)))</f>
        <v/>
      </c>
      <c r="Y944" s="108"/>
      <c r="Z944" s="62" t="str">
        <f t="shared" si="72"/>
        <v/>
      </c>
      <c r="AA944" s="26" t="str">
        <f t="shared" si="73"/>
        <v/>
      </c>
      <c r="AB944" s="105"/>
      <c r="AC944" s="111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39"/>
      <c r="BJ944" s="39"/>
      <c r="BK944" s="39"/>
      <c r="BL944" s="39"/>
      <c r="BM944" s="39"/>
      <c r="BN944" s="39"/>
      <c r="BO944" s="39"/>
      <c r="BP944" s="39"/>
    </row>
    <row r="945" spans="1:68" x14ac:dyDescent="0.25">
      <c r="A945" s="28" t="str">
        <f t="shared" si="74"/>
        <v/>
      </c>
      <c r="B945" s="91"/>
      <c r="C945" s="92"/>
      <c r="D945" s="93"/>
      <c r="E945" s="92"/>
      <c r="F945" s="113"/>
      <c r="G945" s="121"/>
      <c r="H945" s="126"/>
      <c r="I945" s="129"/>
      <c r="J945" s="94"/>
      <c r="K945" s="95"/>
      <c r="L945" s="17" t="str">
        <f>IF(T945="X","",IF(J945="","",IF(V945=1,"",J945)))</f>
        <v/>
      </c>
      <c r="M945" s="17" t="str">
        <f>IF(T945="X","",IF(K945="","",IF(V945=1,"",K945)))</f>
        <v/>
      </c>
      <c r="N945" s="18" t="str">
        <f>IF(V945=1,"",IF(J945="","",IF(K945="","",K945-J945)))</f>
        <v/>
      </c>
      <c r="O945" s="31" t="str">
        <f t="shared" si="70"/>
        <v/>
      </c>
      <c r="P945" s="102"/>
      <c r="Q945" s="24" t="str">
        <f>IF(P945="","",IF(T945="X","",P945))</f>
        <v/>
      </c>
      <c r="R945" s="18" t="str">
        <f>IF(P945="","",VLOOKUP(P945,Données!$A$2:$B$16,2,FALSE))</f>
        <v/>
      </c>
      <c r="S945" s="24" t="str">
        <f ca="1">IF(T945="X","",IF(V945=1,"",IF(J945&gt;TODAY(),1,"")))</f>
        <v/>
      </c>
      <c r="T945" s="105"/>
      <c r="U945" s="18" t="str">
        <f ca="1">IF(T945="X","",IF(J945="","",IF(V945=1,"",IF(TODAY()&gt;=J945,1,""))))</f>
        <v/>
      </c>
      <c r="V945" s="31" t="str">
        <f t="shared" si="71"/>
        <v/>
      </c>
      <c r="W945" s="34" t="str">
        <f>IF(P945="","",VLOOKUP(P945,Données!$A$2:$C$16,3,FALSE))</f>
        <v/>
      </c>
      <c r="X945" s="19" t="str">
        <f>IF(N945="","",IF(P945="","",IF(W945="","",W945*N945)))</f>
        <v/>
      </c>
      <c r="Y945" s="108"/>
      <c r="Z945" s="62" t="str">
        <f t="shared" si="72"/>
        <v/>
      </c>
      <c r="AA945" s="26" t="str">
        <f t="shared" si="73"/>
        <v/>
      </c>
      <c r="AB945" s="105"/>
      <c r="AC945" s="111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39"/>
      <c r="BJ945" s="39"/>
      <c r="BK945" s="39"/>
      <c r="BL945" s="39"/>
      <c r="BM945" s="39"/>
      <c r="BN945" s="39"/>
      <c r="BO945" s="39"/>
      <c r="BP945" s="39"/>
    </row>
    <row r="946" spans="1:68" x14ac:dyDescent="0.25">
      <c r="A946" s="28" t="str">
        <f t="shared" si="74"/>
        <v/>
      </c>
      <c r="B946" s="91"/>
      <c r="C946" s="92"/>
      <c r="D946" s="93"/>
      <c r="E946" s="92"/>
      <c r="F946" s="113"/>
      <c r="G946" s="121"/>
      <c r="H946" s="126"/>
      <c r="I946" s="129"/>
      <c r="J946" s="94"/>
      <c r="K946" s="95"/>
      <c r="L946" s="17" t="str">
        <f>IF(T946="X","",IF(J946="","",IF(V946=1,"",J946)))</f>
        <v/>
      </c>
      <c r="M946" s="17" t="str">
        <f>IF(T946="X","",IF(K946="","",IF(V946=1,"",K946)))</f>
        <v/>
      </c>
      <c r="N946" s="18" t="str">
        <f>IF(V946=1,"",IF(J946="","",IF(K946="","",K946-J946)))</f>
        <v/>
      </c>
      <c r="O946" s="31" t="str">
        <f t="shared" si="70"/>
        <v/>
      </c>
      <c r="P946" s="102"/>
      <c r="Q946" s="24" t="str">
        <f>IF(P946="","",IF(T946="X","",P946))</f>
        <v/>
      </c>
      <c r="R946" s="18" t="str">
        <f>IF(P946="","",VLOOKUP(P946,Données!$A$2:$B$16,2,FALSE))</f>
        <v/>
      </c>
      <c r="S946" s="24" t="str">
        <f ca="1">IF(T946="X","",IF(V946=1,"",IF(J946&gt;TODAY(),1,"")))</f>
        <v/>
      </c>
      <c r="T946" s="105"/>
      <c r="U946" s="18" t="str">
        <f ca="1">IF(T946="X","",IF(J946="","",IF(V946=1,"",IF(TODAY()&gt;=J946,1,""))))</f>
        <v/>
      </c>
      <c r="V946" s="31" t="str">
        <f t="shared" si="71"/>
        <v/>
      </c>
      <c r="W946" s="34" t="str">
        <f>IF(P946="","",VLOOKUP(P946,Données!$A$2:$C$16,3,FALSE))</f>
        <v/>
      </c>
      <c r="X946" s="19" t="str">
        <f>IF(N946="","",IF(P946="","",IF(W946="","",W946*N946)))</f>
        <v/>
      </c>
      <c r="Y946" s="108"/>
      <c r="Z946" s="62" t="str">
        <f t="shared" si="72"/>
        <v/>
      </c>
      <c r="AA946" s="26" t="str">
        <f t="shared" si="73"/>
        <v/>
      </c>
      <c r="AB946" s="105"/>
      <c r="AC946" s="111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39"/>
      <c r="BJ946" s="39"/>
      <c r="BK946" s="39"/>
      <c r="BL946" s="39"/>
      <c r="BM946" s="39"/>
      <c r="BN946" s="39"/>
      <c r="BO946" s="39"/>
      <c r="BP946" s="39"/>
    </row>
    <row r="947" spans="1:68" x14ac:dyDescent="0.25">
      <c r="A947" s="28" t="str">
        <f t="shared" si="74"/>
        <v/>
      </c>
      <c r="B947" s="91"/>
      <c r="C947" s="92"/>
      <c r="D947" s="93"/>
      <c r="E947" s="92"/>
      <c r="F947" s="113"/>
      <c r="G947" s="121"/>
      <c r="H947" s="126"/>
      <c r="I947" s="129"/>
      <c r="J947" s="94"/>
      <c r="K947" s="95"/>
      <c r="L947" s="17" t="str">
        <f>IF(T947="X","",IF(J947="","",IF(V947=1,"",J947)))</f>
        <v/>
      </c>
      <c r="M947" s="17" t="str">
        <f>IF(T947="X","",IF(K947="","",IF(V947=1,"",K947)))</f>
        <v/>
      </c>
      <c r="N947" s="18" t="str">
        <f>IF(V947=1,"",IF(J947="","",IF(K947="","",K947-J947)))</f>
        <v/>
      </c>
      <c r="O947" s="31" t="str">
        <f t="shared" si="70"/>
        <v/>
      </c>
      <c r="P947" s="102"/>
      <c r="Q947" s="24" t="str">
        <f>IF(P947="","",IF(T947="X","",P947))</f>
        <v/>
      </c>
      <c r="R947" s="18" t="str">
        <f>IF(P947="","",VLOOKUP(P947,Données!$A$2:$B$16,2,FALSE))</f>
        <v/>
      </c>
      <c r="S947" s="24" t="str">
        <f ca="1">IF(T947="X","",IF(V947=1,"",IF(J947&gt;TODAY(),1,"")))</f>
        <v/>
      </c>
      <c r="T947" s="105"/>
      <c r="U947" s="18" t="str">
        <f ca="1">IF(T947="X","",IF(J947="","",IF(V947=1,"",IF(TODAY()&gt;=J947,1,""))))</f>
        <v/>
      </c>
      <c r="V947" s="31" t="str">
        <f t="shared" si="71"/>
        <v/>
      </c>
      <c r="W947" s="34" t="str">
        <f>IF(P947="","",VLOOKUP(P947,Données!$A$2:$C$16,3,FALSE))</f>
        <v/>
      </c>
      <c r="X947" s="19" t="str">
        <f>IF(N947="","",IF(P947="","",IF(W947="","",W947*N947)))</f>
        <v/>
      </c>
      <c r="Y947" s="108"/>
      <c r="Z947" s="62" t="str">
        <f t="shared" si="72"/>
        <v/>
      </c>
      <c r="AA947" s="26" t="str">
        <f t="shared" si="73"/>
        <v/>
      </c>
      <c r="AB947" s="105"/>
      <c r="AC947" s="111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39"/>
      <c r="BJ947" s="39"/>
      <c r="BK947" s="39"/>
      <c r="BL947" s="39"/>
      <c r="BM947" s="39"/>
      <c r="BN947" s="39"/>
      <c r="BO947" s="39"/>
      <c r="BP947" s="39"/>
    </row>
    <row r="948" spans="1:68" x14ac:dyDescent="0.25">
      <c r="A948" s="28" t="str">
        <f t="shared" si="74"/>
        <v/>
      </c>
      <c r="B948" s="91"/>
      <c r="C948" s="92"/>
      <c r="D948" s="93"/>
      <c r="E948" s="92"/>
      <c r="F948" s="113"/>
      <c r="G948" s="121"/>
      <c r="H948" s="126"/>
      <c r="I948" s="129"/>
      <c r="J948" s="94"/>
      <c r="K948" s="95"/>
      <c r="L948" s="17" t="str">
        <f>IF(T948="X","",IF(J948="","",IF(V948=1,"",J948)))</f>
        <v/>
      </c>
      <c r="M948" s="17" t="str">
        <f>IF(T948="X","",IF(K948="","",IF(V948=1,"",K948)))</f>
        <v/>
      </c>
      <c r="N948" s="18" t="str">
        <f>IF(V948=1,"",IF(J948="","",IF(K948="","",K948-J948)))</f>
        <v/>
      </c>
      <c r="O948" s="31" t="str">
        <f t="shared" si="70"/>
        <v/>
      </c>
      <c r="P948" s="102"/>
      <c r="Q948" s="24" t="str">
        <f>IF(P948="","",IF(T948="X","",P948))</f>
        <v/>
      </c>
      <c r="R948" s="18" t="str">
        <f>IF(P948="","",VLOOKUP(P948,Données!$A$2:$B$16,2,FALSE))</f>
        <v/>
      </c>
      <c r="S948" s="24" t="str">
        <f ca="1">IF(T948="X","",IF(V948=1,"",IF(J948&gt;TODAY(),1,"")))</f>
        <v/>
      </c>
      <c r="T948" s="105"/>
      <c r="U948" s="18" t="str">
        <f ca="1">IF(T948="X","",IF(J948="","",IF(V948=1,"",IF(TODAY()&gt;=J948,1,""))))</f>
        <v/>
      </c>
      <c r="V948" s="31" t="str">
        <f t="shared" si="71"/>
        <v/>
      </c>
      <c r="W948" s="34" t="str">
        <f>IF(P948="","",VLOOKUP(P948,Données!$A$2:$C$16,3,FALSE))</f>
        <v/>
      </c>
      <c r="X948" s="19" t="str">
        <f>IF(N948="","",IF(P948="","",IF(W948="","",W948*N948)))</f>
        <v/>
      </c>
      <c r="Y948" s="108"/>
      <c r="Z948" s="62" t="str">
        <f t="shared" si="72"/>
        <v/>
      </c>
      <c r="AA948" s="26" t="str">
        <f t="shared" si="73"/>
        <v/>
      </c>
      <c r="AB948" s="105"/>
      <c r="AC948" s="111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39"/>
      <c r="BJ948" s="39"/>
      <c r="BK948" s="39"/>
      <c r="BL948" s="39"/>
      <c r="BM948" s="39"/>
      <c r="BN948" s="39"/>
      <c r="BO948" s="39"/>
      <c r="BP948" s="39"/>
    </row>
    <row r="949" spans="1:68" x14ac:dyDescent="0.25">
      <c r="A949" s="28" t="str">
        <f t="shared" si="74"/>
        <v/>
      </c>
      <c r="B949" s="91"/>
      <c r="C949" s="92"/>
      <c r="D949" s="93"/>
      <c r="E949" s="92"/>
      <c r="F949" s="113"/>
      <c r="G949" s="121"/>
      <c r="H949" s="126"/>
      <c r="I949" s="129"/>
      <c r="J949" s="94"/>
      <c r="K949" s="95"/>
      <c r="L949" s="17" t="str">
        <f>IF(T949="X","",IF(J949="","",IF(V949=1,"",J949)))</f>
        <v/>
      </c>
      <c r="M949" s="17" t="str">
        <f>IF(T949="X","",IF(K949="","",IF(V949=1,"",K949)))</f>
        <v/>
      </c>
      <c r="N949" s="18" t="str">
        <f>IF(V949=1,"",IF(J949="","",IF(K949="","",K949-J949)))</f>
        <v/>
      </c>
      <c r="O949" s="31" t="str">
        <f t="shared" si="70"/>
        <v/>
      </c>
      <c r="P949" s="102"/>
      <c r="Q949" s="24" t="str">
        <f>IF(P949="","",IF(T949="X","",P949))</f>
        <v/>
      </c>
      <c r="R949" s="18" t="str">
        <f>IF(P949="","",VLOOKUP(P949,Données!$A$2:$B$16,2,FALSE))</f>
        <v/>
      </c>
      <c r="S949" s="24" t="str">
        <f ca="1">IF(T949="X","",IF(V949=1,"",IF(J949&gt;TODAY(),1,"")))</f>
        <v/>
      </c>
      <c r="T949" s="105"/>
      <c r="U949" s="18" t="str">
        <f ca="1">IF(T949="X","",IF(J949="","",IF(V949=1,"",IF(TODAY()&gt;=J949,1,""))))</f>
        <v/>
      </c>
      <c r="V949" s="31" t="str">
        <f t="shared" si="71"/>
        <v/>
      </c>
      <c r="W949" s="34" t="str">
        <f>IF(P949="","",VLOOKUP(P949,Données!$A$2:$C$16,3,FALSE))</f>
        <v/>
      </c>
      <c r="X949" s="19" t="str">
        <f>IF(N949="","",IF(P949="","",IF(W949="","",W949*N949)))</f>
        <v/>
      </c>
      <c r="Y949" s="108"/>
      <c r="Z949" s="62" t="str">
        <f t="shared" si="72"/>
        <v/>
      </c>
      <c r="AA949" s="26" t="str">
        <f t="shared" si="73"/>
        <v/>
      </c>
      <c r="AB949" s="105"/>
      <c r="AC949" s="111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39"/>
      <c r="BJ949" s="39"/>
      <c r="BK949" s="39"/>
      <c r="BL949" s="39"/>
      <c r="BM949" s="39"/>
      <c r="BN949" s="39"/>
      <c r="BO949" s="39"/>
      <c r="BP949" s="39"/>
    </row>
    <row r="950" spans="1:68" x14ac:dyDescent="0.25">
      <c r="A950" s="28" t="str">
        <f t="shared" si="74"/>
        <v/>
      </c>
      <c r="B950" s="91"/>
      <c r="C950" s="92"/>
      <c r="D950" s="93"/>
      <c r="E950" s="92"/>
      <c r="F950" s="113"/>
      <c r="G950" s="121"/>
      <c r="H950" s="126"/>
      <c r="I950" s="129"/>
      <c r="J950" s="94"/>
      <c r="K950" s="95"/>
      <c r="L950" s="17" t="str">
        <f>IF(T950="X","",IF(J950="","",IF(V950=1,"",J950)))</f>
        <v/>
      </c>
      <c r="M950" s="17" t="str">
        <f>IF(T950="X","",IF(K950="","",IF(V950=1,"",K950)))</f>
        <v/>
      </c>
      <c r="N950" s="18" t="str">
        <f>IF(V950=1,"",IF(J950="","",IF(K950="","",K950-J950)))</f>
        <v/>
      </c>
      <c r="O950" s="31" t="str">
        <f t="shared" si="70"/>
        <v/>
      </c>
      <c r="P950" s="102"/>
      <c r="Q950" s="24" t="str">
        <f>IF(P950="","",IF(T950="X","",P950))</f>
        <v/>
      </c>
      <c r="R950" s="18" t="str">
        <f>IF(P950="","",VLOOKUP(P950,Données!$A$2:$B$16,2,FALSE))</f>
        <v/>
      </c>
      <c r="S950" s="24" t="str">
        <f ca="1">IF(T950="X","",IF(V950=1,"",IF(J950&gt;TODAY(),1,"")))</f>
        <v/>
      </c>
      <c r="T950" s="105"/>
      <c r="U950" s="18" t="str">
        <f ca="1">IF(T950="X","",IF(J950="","",IF(V950=1,"",IF(TODAY()&gt;=J950,1,""))))</f>
        <v/>
      </c>
      <c r="V950" s="31" t="str">
        <f t="shared" si="71"/>
        <v/>
      </c>
      <c r="W950" s="34" t="str">
        <f>IF(P950="","",VLOOKUP(P950,Données!$A$2:$C$16,3,FALSE))</f>
        <v/>
      </c>
      <c r="X950" s="19" t="str">
        <f>IF(N950="","",IF(P950="","",IF(W950="","",W950*N950)))</f>
        <v/>
      </c>
      <c r="Y950" s="108"/>
      <c r="Z950" s="62" t="str">
        <f t="shared" si="72"/>
        <v/>
      </c>
      <c r="AA950" s="26" t="str">
        <f t="shared" si="73"/>
        <v/>
      </c>
      <c r="AB950" s="105"/>
      <c r="AC950" s="111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39"/>
      <c r="BJ950" s="39"/>
      <c r="BK950" s="39"/>
      <c r="BL950" s="39"/>
      <c r="BM950" s="39"/>
      <c r="BN950" s="39"/>
      <c r="BO950" s="39"/>
      <c r="BP950" s="39"/>
    </row>
    <row r="951" spans="1:68" x14ac:dyDescent="0.25">
      <c r="A951" s="28" t="str">
        <f t="shared" si="74"/>
        <v/>
      </c>
      <c r="B951" s="91"/>
      <c r="C951" s="92"/>
      <c r="D951" s="93"/>
      <c r="E951" s="92"/>
      <c r="F951" s="113"/>
      <c r="G951" s="121"/>
      <c r="H951" s="126"/>
      <c r="I951" s="129"/>
      <c r="J951" s="94"/>
      <c r="K951" s="95"/>
      <c r="L951" s="17" t="str">
        <f>IF(T951="X","",IF(J951="","",IF(V951=1,"",J951)))</f>
        <v/>
      </c>
      <c r="M951" s="17" t="str">
        <f>IF(T951="X","",IF(K951="","",IF(V951=1,"",K951)))</f>
        <v/>
      </c>
      <c r="N951" s="18" t="str">
        <f>IF(V951=1,"",IF(J951="","",IF(K951="","",K951-J951)))</f>
        <v/>
      </c>
      <c r="O951" s="31" t="str">
        <f t="shared" si="70"/>
        <v/>
      </c>
      <c r="P951" s="102"/>
      <c r="Q951" s="24" t="str">
        <f>IF(P951="","",IF(T951="X","",P951))</f>
        <v/>
      </c>
      <c r="R951" s="18" t="str">
        <f>IF(P951="","",VLOOKUP(P951,Données!$A$2:$B$16,2,FALSE))</f>
        <v/>
      </c>
      <c r="S951" s="24" t="str">
        <f ca="1">IF(T951="X","",IF(V951=1,"",IF(J951&gt;TODAY(),1,"")))</f>
        <v/>
      </c>
      <c r="T951" s="105"/>
      <c r="U951" s="18" t="str">
        <f ca="1">IF(T951="X","",IF(J951="","",IF(V951=1,"",IF(TODAY()&gt;=J951,1,""))))</f>
        <v/>
      </c>
      <c r="V951" s="31" t="str">
        <f t="shared" si="71"/>
        <v/>
      </c>
      <c r="W951" s="34" t="str">
        <f>IF(P951="","",VLOOKUP(P951,Données!$A$2:$C$16,3,FALSE))</f>
        <v/>
      </c>
      <c r="X951" s="19" t="str">
        <f>IF(N951="","",IF(P951="","",IF(W951="","",W951*N951)))</f>
        <v/>
      </c>
      <c r="Y951" s="108"/>
      <c r="Z951" s="62" t="str">
        <f t="shared" si="72"/>
        <v/>
      </c>
      <c r="AA951" s="26" t="str">
        <f t="shared" si="73"/>
        <v/>
      </c>
      <c r="AB951" s="105"/>
      <c r="AC951" s="111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39"/>
      <c r="BJ951" s="39"/>
      <c r="BK951" s="39"/>
      <c r="BL951" s="39"/>
      <c r="BM951" s="39"/>
      <c r="BN951" s="39"/>
      <c r="BO951" s="39"/>
      <c r="BP951" s="39"/>
    </row>
    <row r="952" spans="1:68" x14ac:dyDescent="0.25">
      <c r="A952" s="28" t="str">
        <f t="shared" si="74"/>
        <v/>
      </c>
      <c r="B952" s="91"/>
      <c r="C952" s="92"/>
      <c r="D952" s="93"/>
      <c r="E952" s="92"/>
      <c r="F952" s="113"/>
      <c r="G952" s="121"/>
      <c r="H952" s="126"/>
      <c r="I952" s="129"/>
      <c r="J952" s="94"/>
      <c r="K952" s="95"/>
      <c r="L952" s="17" t="str">
        <f>IF(T952="X","",IF(J952="","",IF(V952=1,"",J952)))</f>
        <v/>
      </c>
      <c r="M952" s="17" t="str">
        <f>IF(T952="X","",IF(K952="","",IF(V952=1,"",K952)))</f>
        <v/>
      </c>
      <c r="N952" s="18" t="str">
        <f>IF(V952=1,"",IF(J952="","",IF(K952="","",K952-J952)))</f>
        <v/>
      </c>
      <c r="O952" s="31" t="str">
        <f t="shared" si="70"/>
        <v/>
      </c>
      <c r="P952" s="102"/>
      <c r="Q952" s="24" t="str">
        <f>IF(P952="","",IF(T952="X","",P952))</f>
        <v/>
      </c>
      <c r="R952" s="18" t="str">
        <f>IF(P952="","",VLOOKUP(P952,Données!$A$2:$B$16,2,FALSE))</f>
        <v/>
      </c>
      <c r="S952" s="24" t="str">
        <f ca="1">IF(T952="X","",IF(V952=1,"",IF(J952&gt;TODAY(),1,"")))</f>
        <v/>
      </c>
      <c r="T952" s="105"/>
      <c r="U952" s="18" t="str">
        <f ca="1">IF(T952="X","",IF(J952="","",IF(V952=1,"",IF(TODAY()&gt;=J952,1,""))))</f>
        <v/>
      </c>
      <c r="V952" s="31" t="str">
        <f t="shared" si="71"/>
        <v/>
      </c>
      <c r="W952" s="34" t="str">
        <f>IF(P952="","",VLOOKUP(P952,Données!$A$2:$C$16,3,FALSE))</f>
        <v/>
      </c>
      <c r="X952" s="19" t="str">
        <f>IF(N952="","",IF(P952="","",IF(W952="","",W952*N952)))</f>
        <v/>
      </c>
      <c r="Y952" s="108"/>
      <c r="Z952" s="62" t="str">
        <f t="shared" si="72"/>
        <v/>
      </c>
      <c r="AA952" s="26" t="str">
        <f t="shared" si="73"/>
        <v/>
      </c>
      <c r="AB952" s="105"/>
      <c r="AC952" s="111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39"/>
      <c r="BJ952" s="39"/>
      <c r="BK952" s="39"/>
      <c r="BL952" s="39"/>
      <c r="BM952" s="39"/>
      <c r="BN952" s="39"/>
      <c r="BO952" s="39"/>
      <c r="BP952" s="39"/>
    </row>
    <row r="953" spans="1:68" x14ac:dyDescent="0.25">
      <c r="A953" s="28" t="str">
        <f t="shared" si="74"/>
        <v/>
      </c>
      <c r="B953" s="91"/>
      <c r="C953" s="92"/>
      <c r="D953" s="93"/>
      <c r="E953" s="92"/>
      <c r="F953" s="113"/>
      <c r="G953" s="121"/>
      <c r="H953" s="126"/>
      <c r="I953" s="129"/>
      <c r="J953" s="94"/>
      <c r="K953" s="95"/>
      <c r="L953" s="17" t="str">
        <f>IF(T953="X","",IF(J953="","",IF(V953=1,"",J953)))</f>
        <v/>
      </c>
      <c r="M953" s="17" t="str">
        <f>IF(T953="X","",IF(K953="","",IF(V953=1,"",K953)))</f>
        <v/>
      </c>
      <c r="N953" s="18" t="str">
        <f>IF(V953=1,"",IF(J953="","",IF(K953="","",K953-J953)))</f>
        <v/>
      </c>
      <c r="O953" s="31" t="str">
        <f t="shared" si="70"/>
        <v/>
      </c>
      <c r="P953" s="102"/>
      <c r="Q953" s="24" t="str">
        <f>IF(P953="","",IF(T953="X","",P953))</f>
        <v/>
      </c>
      <c r="R953" s="18" t="str">
        <f>IF(P953="","",VLOOKUP(P953,Données!$A$2:$B$16,2,FALSE))</f>
        <v/>
      </c>
      <c r="S953" s="24" t="str">
        <f ca="1">IF(T953="X","",IF(V953=1,"",IF(J953&gt;TODAY(),1,"")))</f>
        <v/>
      </c>
      <c r="T953" s="105"/>
      <c r="U953" s="18" t="str">
        <f ca="1">IF(T953="X","",IF(J953="","",IF(V953=1,"",IF(TODAY()&gt;=J953,1,""))))</f>
        <v/>
      </c>
      <c r="V953" s="31" t="str">
        <f t="shared" si="71"/>
        <v/>
      </c>
      <c r="W953" s="34" t="str">
        <f>IF(P953="","",VLOOKUP(P953,Données!$A$2:$C$16,3,FALSE))</f>
        <v/>
      </c>
      <c r="X953" s="19" t="str">
        <f>IF(N953="","",IF(P953="","",IF(W953="","",W953*N953)))</f>
        <v/>
      </c>
      <c r="Y953" s="108"/>
      <c r="Z953" s="62" t="str">
        <f t="shared" si="72"/>
        <v/>
      </c>
      <c r="AA953" s="26" t="str">
        <f t="shared" si="73"/>
        <v/>
      </c>
      <c r="AB953" s="105"/>
      <c r="AC953" s="111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39"/>
      <c r="BJ953" s="39"/>
      <c r="BK953" s="39"/>
      <c r="BL953" s="39"/>
      <c r="BM953" s="39"/>
      <c r="BN953" s="39"/>
      <c r="BO953" s="39"/>
      <c r="BP953" s="39"/>
    </row>
    <row r="954" spans="1:68" x14ac:dyDescent="0.25">
      <c r="A954" s="28" t="str">
        <f t="shared" si="74"/>
        <v/>
      </c>
      <c r="B954" s="91"/>
      <c r="C954" s="92"/>
      <c r="D954" s="93"/>
      <c r="E954" s="92"/>
      <c r="F954" s="113"/>
      <c r="G954" s="121"/>
      <c r="H954" s="126"/>
      <c r="I954" s="129"/>
      <c r="J954" s="94"/>
      <c r="K954" s="95"/>
      <c r="L954" s="17" t="str">
        <f>IF(T954="X","",IF(J954="","",IF(V954=1,"",J954)))</f>
        <v/>
      </c>
      <c r="M954" s="17" t="str">
        <f>IF(T954="X","",IF(K954="","",IF(V954=1,"",K954)))</f>
        <v/>
      </c>
      <c r="N954" s="18" t="str">
        <f>IF(V954=1,"",IF(J954="","",IF(K954="","",K954-J954)))</f>
        <v/>
      </c>
      <c r="O954" s="31" t="str">
        <f t="shared" si="70"/>
        <v/>
      </c>
      <c r="P954" s="102"/>
      <c r="Q954" s="24" t="str">
        <f>IF(P954="","",IF(T954="X","",P954))</f>
        <v/>
      </c>
      <c r="R954" s="18" t="str">
        <f>IF(P954="","",VLOOKUP(P954,Données!$A$2:$B$16,2,FALSE))</f>
        <v/>
      </c>
      <c r="S954" s="24" t="str">
        <f ca="1">IF(T954="X","",IF(V954=1,"",IF(J954&gt;TODAY(),1,"")))</f>
        <v/>
      </c>
      <c r="T954" s="105"/>
      <c r="U954" s="18" t="str">
        <f ca="1">IF(T954="X","",IF(J954="","",IF(V954=1,"",IF(TODAY()&gt;=J954,1,""))))</f>
        <v/>
      </c>
      <c r="V954" s="31" t="str">
        <f t="shared" si="71"/>
        <v/>
      </c>
      <c r="W954" s="34" t="str">
        <f>IF(P954="","",VLOOKUP(P954,Données!$A$2:$C$16,3,FALSE))</f>
        <v/>
      </c>
      <c r="X954" s="19" t="str">
        <f>IF(N954="","",IF(P954="","",IF(W954="","",W954*N954)))</f>
        <v/>
      </c>
      <c r="Y954" s="108"/>
      <c r="Z954" s="62" t="str">
        <f t="shared" si="72"/>
        <v/>
      </c>
      <c r="AA954" s="26" t="str">
        <f t="shared" si="73"/>
        <v/>
      </c>
      <c r="AB954" s="105"/>
      <c r="AC954" s="111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39"/>
      <c r="BJ954" s="39"/>
      <c r="BK954" s="39"/>
      <c r="BL954" s="39"/>
      <c r="BM954" s="39"/>
      <c r="BN954" s="39"/>
      <c r="BO954" s="39"/>
      <c r="BP954" s="39"/>
    </row>
    <row r="955" spans="1:68" x14ac:dyDescent="0.25">
      <c r="A955" s="28" t="str">
        <f t="shared" si="74"/>
        <v/>
      </c>
      <c r="B955" s="91"/>
      <c r="C955" s="92"/>
      <c r="D955" s="93"/>
      <c r="E955" s="92"/>
      <c r="F955" s="113"/>
      <c r="G955" s="121"/>
      <c r="H955" s="126"/>
      <c r="I955" s="129"/>
      <c r="J955" s="94"/>
      <c r="K955" s="95"/>
      <c r="L955" s="17" t="str">
        <f>IF(T955="X","",IF(J955="","",IF(V955=1,"",J955)))</f>
        <v/>
      </c>
      <c r="M955" s="17" t="str">
        <f>IF(T955="X","",IF(K955="","",IF(V955=1,"",K955)))</f>
        <v/>
      </c>
      <c r="N955" s="18" t="str">
        <f>IF(V955=1,"",IF(J955="","",IF(K955="","",K955-J955)))</f>
        <v/>
      </c>
      <c r="O955" s="31" t="str">
        <f t="shared" si="70"/>
        <v/>
      </c>
      <c r="P955" s="102"/>
      <c r="Q955" s="24" t="str">
        <f>IF(P955="","",IF(T955="X","",P955))</f>
        <v/>
      </c>
      <c r="R955" s="18" t="str">
        <f>IF(P955="","",VLOOKUP(P955,Données!$A$2:$B$16,2,FALSE))</f>
        <v/>
      </c>
      <c r="S955" s="24" t="str">
        <f ca="1">IF(T955="X","",IF(V955=1,"",IF(J955&gt;TODAY(),1,"")))</f>
        <v/>
      </c>
      <c r="T955" s="105"/>
      <c r="U955" s="18" t="str">
        <f ca="1">IF(T955="X","",IF(J955="","",IF(V955=1,"",IF(TODAY()&gt;=J955,1,""))))</f>
        <v/>
      </c>
      <c r="V955" s="31" t="str">
        <f t="shared" si="71"/>
        <v/>
      </c>
      <c r="W955" s="34" t="str">
        <f>IF(P955="","",VLOOKUP(P955,Données!$A$2:$C$16,3,FALSE))</f>
        <v/>
      </c>
      <c r="X955" s="19" t="str">
        <f>IF(N955="","",IF(P955="","",IF(W955="","",W955*N955)))</f>
        <v/>
      </c>
      <c r="Y955" s="108"/>
      <c r="Z955" s="62" t="str">
        <f t="shared" si="72"/>
        <v/>
      </c>
      <c r="AA955" s="26" t="str">
        <f t="shared" si="73"/>
        <v/>
      </c>
      <c r="AB955" s="105"/>
      <c r="AC955" s="111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39"/>
      <c r="BJ955" s="39"/>
      <c r="BK955" s="39"/>
      <c r="BL955" s="39"/>
      <c r="BM955" s="39"/>
      <c r="BN955" s="39"/>
      <c r="BO955" s="39"/>
      <c r="BP955" s="39"/>
    </row>
    <row r="956" spans="1:68" x14ac:dyDescent="0.25">
      <c r="A956" s="28" t="str">
        <f t="shared" si="74"/>
        <v/>
      </c>
      <c r="B956" s="91"/>
      <c r="C956" s="92"/>
      <c r="D956" s="93"/>
      <c r="E956" s="92"/>
      <c r="F956" s="113"/>
      <c r="G956" s="121"/>
      <c r="H956" s="126"/>
      <c r="I956" s="129"/>
      <c r="J956" s="94"/>
      <c r="K956" s="95"/>
      <c r="L956" s="17" t="str">
        <f>IF(T956="X","",IF(J956="","",IF(V956=1,"",J956)))</f>
        <v/>
      </c>
      <c r="M956" s="17" t="str">
        <f>IF(T956="X","",IF(K956="","",IF(V956=1,"",K956)))</f>
        <v/>
      </c>
      <c r="N956" s="18" t="str">
        <f>IF(V956=1,"",IF(J956="","",IF(K956="","",K956-J956)))</f>
        <v/>
      </c>
      <c r="O956" s="31" t="str">
        <f t="shared" si="70"/>
        <v/>
      </c>
      <c r="P956" s="102"/>
      <c r="Q956" s="24" t="str">
        <f>IF(P956="","",IF(T956="X","",P956))</f>
        <v/>
      </c>
      <c r="R956" s="18" t="str">
        <f>IF(P956="","",VLOOKUP(P956,Données!$A$2:$B$16,2,FALSE))</f>
        <v/>
      </c>
      <c r="S956" s="24" t="str">
        <f ca="1">IF(T956="X","",IF(V956=1,"",IF(J956&gt;TODAY(),1,"")))</f>
        <v/>
      </c>
      <c r="T956" s="105"/>
      <c r="U956" s="18" t="str">
        <f ca="1">IF(T956="X","",IF(J956="","",IF(V956=1,"",IF(TODAY()&gt;=J956,1,""))))</f>
        <v/>
      </c>
      <c r="V956" s="31" t="str">
        <f t="shared" si="71"/>
        <v/>
      </c>
      <c r="W956" s="34" t="str">
        <f>IF(P956="","",VLOOKUP(P956,Données!$A$2:$C$16,3,FALSE))</f>
        <v/>
      </c>
      <c r="X956" s="19" t="str">
        <f>IF(N956="","",IF(P956="","",IF(W956="","",W956*N956)))</f>
        <v/>
      </c>
      <c r="Y956" s="108"/>
      <c r="Z956" s="62" t="str">
        <f t="shared" si="72"/>
        <v/>
      </c>
      <c r="AA956" s="26" t="str">
        <f t="shared" si="73"/>
        <v/>
      </c>
      <c r="AB956" s="105"/>
      <c r="AC956" s="111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39"/>
      <c r="BJ956" s="39"/>
      <c r="BK956" s="39"/>
      <c r="BL956" s="39"/>
      <c r="BM956" s="39"/>
      <c r="BN956" s="39"/>
      <c r="BO956" s="39"/>
      <c r="BP956" s="39"/>
    </row>
    <row r="957" spans="1:68" x14ac:dyDescent="0.25">
      <c r="A957" s="28" t="str">
        <f t="shared" si="74"/>
        <v/>
      </c>
      <c r="B957" s="91"/>
      <c r="C957" s="92"/>
      <c r="D957" s="93"/>
      <c r="E957" s="92"/>
      <c r="F957" s="113"/>
      <c r="G957" s="121"/>
      <c r="H957" s="126"/>
      <c r="I957" s="129"/>
      <c r="J957" s="94"/>
      <c r="K957" s="95"/>
      <c r="L957" s="17" t="str">
        <f>IF(T957="X","",IF(J957="","",IF(V957=1,"",J957)))</f>
        <v/>
      </c>
      <c r="M957" s="17" t="str">
        <f>IF(T957="X","",IF(K957="","",IF(V957=1,"",K957)))</f>
        <v/>
      </c>
      <c r="N957" s="18" t="str">
        <f>IF(V957=1,"",IF(J957="","",IF(K957="","",K957-J957)))</f>
        <v/>
      </c>
      <c r="O957" s="31" t="str">
        <f t="shared" si="70"/>
        <v/>
      </c>
      <c r="P957" s="102"/>
      <c r="Q957" s="24" t="str">
        <f>IF(P957="","",IF(T957="X","",P957))</f>
        <v/>
      </c>
      <c r="R957" s="18" t="str">
        <f>IF(P957="","",VLOOKUP(P957,Données!$A$2:$B$16,2,FALSE))</f>
        <v/>
      </c>
      <c r="S957" s="24" t="str">
        <f ca="1">IF(T957="X","",IF(V957=1,"",IF(J957&gt;TODAY(),1,"")))</f>
        <v/>
      </c>
      <c r="T957" s="105"/>
      <c r="U957" s="18" t="str">
        <f ca="1">IF(T957="X","",IF(J957="","",IF(V957=1,"",IF(TODAY()&gt;=J957,1,""))))</f>
        <v/>
      </c>
      <c r="V957" s="31" t="str">
        <f t="shared" si="71"/>
        <v/>
      </c>
      <c r="W957" s="34" t="str">
        <f>IF(P957="","",VLOOKUP(P957,Données!$A$2:$C$16,3,FALSE))</f>
        <v/>
      </c>
      <c r="X957" s="19" t="str">
        <f>IF(N957="","",IF(P957="","",IF(W957="","",W957*N957)))</f>
        <v/>
      </c>
      <c r="Y957" s="108"/>
      <c r="Z957" s="62" t="str">
        <f t="shared" si="72"/>
        <v/>
      </c>
      <c r="AA957" s="26" t="str">
        <f t="shared" si="73"/>
        <v/>
      </c>
      <c r="AB957" s="105"/>
      <c r="AC957" s="111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39"/>
      <c r="BJ957" s="39"/>
      <c r="BK957" s="39"/>
      <c r="BL957" s="39"/>
      <c r="BM957" s="39"/>
      <c r="BN957" s="39"/>
      <c r="BO957" s="39"/>
      <c r="BP957" s="39"/>
    </row>
    <row r="958" spans="1:68" x14ac:dyDescent="0.25">
      <c r="A958" s="28" t="str">
        <f t="shared" si="74"/>
        <v/>
      </c>
      <c r="B958" s="91"/>
      <c r="C958" s="92"/>
      <c r="D958" s="93"/>
      <c r="E958" s="92"/>
      <c r="F958" s="113"/>
      <c r="G958" s="121"/>
      <c r="H958" s="126"/>
      <c r="I958" s="129"/>
      <c r="J958" s="94"/>
      <c r="K958" s="95"/>
      <c r="L958" s="17" t="str">
        <f>IF(T958="X","",IF(J958="","",IF(V958=1,"",J958)))</f>
        <v/>
      </c>
      <c r="M958" s="17" t="str">
        <f>IF(T958="X","",IF(K958="","",IF(V958=1,"",K958)))</f>
        <v/>
      </c>
      <c r="N958" s="18" t="str">
        <f>IF(V958=1,"",IF(J958="","",IF(K958="","",K958-J958)))</f>
        <v/>
      </c>
      <c r="O958" s="31" t="str">
        <f t="shared" si="70"/>
        <v/>
      </c>
      <c r="P958" s="102"/>
      <c r="Q958" s="24" t="str">
        <f>IF(P958="","",IF(T958="X","",P958))</f>
        <v/>
      </c>
      <c r="R958" s="18" t="str">
        <f>IF(P958="","",VLOOKUP(P958,Données!$A$2:$B$16,2,FALSE))</f>
        <v/>
      </c>
      <c r="S958" s="24" t="str">
        <f ca="1">IF(T958="X","",IF(V958=1,"",IF(J958&gt;TODAY(),1,"")))</f>
        <v/>
      </c>
      <c r="T958" s="105"/>
      <c r="U958" s="18" t="str">
        <f ca="1">IF(T958="X","",IF(J958="","",IF(V958=1,"",IF(TODAY()&gt;=J958,1,""))))</f>
        <v/>
      </c>
      <c r="V958" s="31" t="str">
        <f t="shared" si="71"/>
        <v/>
      </c>
      <c r="W958" s="34" t="str">
        <f>IF(P958="","",VLOOKUP(P958,Données!$A$2:$C$16,3,FALSE))</f>
        <v/>
      </c>
      <c r="X958" s="19" t="str">
        <f>IF(N958="","",IF(P958="","",IF(W958="","",W958*N958)))</f>
        <v/>
      </c>
      <c r="Y958" s="108"/>
      <c r="Z958" s="62" t="str">
        <f t="shared" si="72"/>
        <v/>
      </c>
      <c r="AA958" s="26" t="str">
        <f t="shared" si="73"/>
        <v/>
      </c>
      <c r="AB958" s="105"/>
      <c r="AC958" s="111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39"/>
      <c r="BJ958" s="39"/>
      <c r="BK958" s="39"/>
      <c r="BL958" s="39"/>
      <c r="BM958" s="39"/>
      <c r="BN958" s="39"/>
      <c r="BO958" s="39"/>
      <c r="BP958" s="39"/>
    </row>
    <row r="959" spans="1:68" x14ac:dyDescent="0.25">
      <c r="A959" s="28" t="str">
        <f t="shared" si="74"/>
        <v/>
      </c>
      <c r="B959" s="91"/>
      <c r="C959" s="92"/>
      <c r="D959" s="93"/>
      <c r="E959" s="92"/>
      <c r="F959" s="113"/>
      <c r="G959" s="121"/>
      <c r="H959" s="126"/>
      <c r="I959" s="129"/>
      <c r="J959" s="94"/>
      <c r="K959" s="95"/>
      <c r="L959" s="17" t="str">
        <f>IF(T959="X","",IF(J959="","",IF(V959=1,"",J959)))</f>
        <v/>
      </c>
      <c r="M959" s="17" t="str">
        <f>IF(T959="X","",IF(K959="","",IF(V959=1,"",K959)))</f>
        <v/>
      </c>
      <c r="N959" s="18" t="str">
        <f>IF(V959=1,"",IF(J959="","",IF(K959="","",K959-J959)))</f>
        <v/>
      </c>
      <c r="O959" s="31" t="str">
        <f t="shared" si="70"/>
        <v/>
      </c>
      <c r="P959" s="102"/>
      <c r="Q959" s="24" t="str">
        <f>IF(P959="","",IF(T959="X","",P959))</f>
        <v/>
      </c>
      <c r="R959" s="18" t="str">
        <f>IF(P959="","",VLOOKUP(P959,Données!$A$2:$B$16,2,FALSE))</f>
        <v/>
      </c>
      <c r="S959" s="24" t="str">
        <f ca="1">IF(T959="X","",IF(V959=1,"",IF(J959&gt;TODAY(),1,"")))</f>
        <v/>
      </c>
      <c r="T959" s="105"/>
      <c r="U959" s="18" t="str">
        <f ca="1">IF(T959="X","",IF(J959="","",IF(V959=1,"",IF(TODAY()&gt;=J959,1,""))))</f>
        <v/>
      </c>
      <c r="V959" s="31" t="str">
        <f t="shared" si="71"/>
        <v/>
      </c>
      <c r="W959" s="34" t="str">
        <f>IF(P959="","",VLOOKUP(P959,Données!$A$2:$C$16,3,FALSE))</f>
        <v/>
      </c>
      <c r="X959" s="19" t="str">
        <f>IF(N959="","",IF(P959="","",IF(W959="","",W959*N959)))</f>
        <v/>
      </c>
      <c r="Y959" s="108"/>
      <c r="Z959" s="62" t="str">
        <f t="shared" si="72"/>
        <v/>
      </c>
      <c r="AA959" s="26" t="str">
        <f t="shared" si="73"/>
        <v/>
      </c>
      <c r="AB959" s="105"/>
      <c r="AC959" s="111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39"/>
      <c r="BJ959" s="39"/>
      <c r="BK959" s="39"/>
      <c r="BL959" s="39"/>
      <c r="BM959" s="39"/>
      <c r="BN959" s="39"/>
      <c r="BO959" s="39"/>
      <c r="BP959" s="39"/>
    </row>
    <row r="960" spans="1:68" x14ac:dyDescent="0.25">
      <c r="A960" s="28" t="str">
        <f t="shared" si="74"/>
        <v/>
      </c>
      <c r="B960" s="91"/>
      <c r="C960" s="92"/>
      <c r="D960" s="93"/>
      <c r="E960" s="92"/>
      <c r="F960" s="113"/>
      <c r="G960" s="121"/>
      <c r="H960" s="126"/>
      <c r="I960" s="129"/>
      <c r="J960" s="94"/>
      <c r="K960" s="95"/>
      <c r="L960" s="17" t="str">
        <f>IF(T960="X","",IF(J960="","",IF(V960=1,"",J960)))</f>
        <v/>
      </c>
      <c r="M960" s="17" t="str">
        <f>IF(T960="X","",IF(K960="","",IF(V960=1,"",K960)))</f>
        <v/>
      </c>
      <c r="N960" s="18" t="str">
        <f>IF(V960=1,"",IF(J960="","",IF(K960="","",K960-J960)))</f>
        <v/>
      </c>
      <c r="O960" s="31" t="str">
        <f t="shared" si="70"/>
        <v/>
      </c>
      <c r="P960" s="102"/>
      <c r="Q960" s="24" t="str">
        <f>IF(P960="","",IF(T960="X","",P960))</f>
        <v/>
      </c>
      <c r="R960" s="18" t="str">
        <f>IF(P960="","",VLOOKUP(P960,Données!$A$2:$B$16,2,FALSE))</f>
        <v/>
      </c>
      <c r="S960" s="24" t="str">
        <f ca="1">IF(T960="X","",IF(V960=1,"",IF(J960&gt;TODAY(),1,"")))</f>
        <v/>
      </c>
      <c r="T960" s="105"/>
      <c r="U960" s="18" t="str">
        <f ca="1">IF(T960="X","",IF(J960="","",IF(V960=1,"",IF(TODAY()&gt;=J960,1,""))))</f>
        <v/>
      </c>
      <c r="V960" s="31" t="str">
        <f t="shared" si="71"/>
        <v/>
      </c>
      <c r="W960" s="34" t="str">
        <f>IF(P960="","",VLOOKUP(P960,Données!$A$2:$C$16,3,FALSE))</f>
        <v/>
      </c>
      <c r="X960" s="19" t="str">
        <f>IF(N960="","",IF(P960="","",IF(W960="","",W960*N960)))</f>
        <v/>
      </c>
      <c r="Y960" s="108"/>
      <c r="Z960" s="62" t="str">
        <f t="shared" si="72"/>
        <v/>
      </c>
      <c r="AA960" s="26" t="str">
        <f t="shared" si="73"/>
        <v/>
      </c>
      <c r="AB960" s="105"/>
      <c r="AC960" s="111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39"/>
      <c r="BJ960" s="39"/>
      <c r="BK960" s="39"/>
      <c r="BL960" s="39"/>
      <c r="BM960" s="39"/>
      <c r="BN960" s="39"/>
      <c r="BO960" s="39"/>
      <c r="BP960" s="39"/>
    </row>
    <row r="961" spans="1:68" x14ac:dyDescent="0.25">
      <c r="A961" s="28" t="str">
        <f t="shared" si="74"/>
        <v/>
      </c>
      <c r="B961" s="91"/>
      <c r="C961" s="92"/>
      <c r="D961" s="93"/>
      <c r="E961" s="92"/>
      <c r="F961" s="113"/>
      <c r="G961" s="121"/>
      <c r="H961" s="126"/>
      <c r="I961" s="129"/>
      <c r="J961" s="94"/>
      <c r="K961" s="95"/>
      <c r="L961" s="17" t="str">
        <f>IF(T961="X","",IF(J961="","",IF(V961=1,"",J961)))</f>
        <v/>
      </c>
      <c r="M961" s="17" t="str">
        <f>IF(T961="X","",IF(K961="","",IF(V961=1,"",K961)))</f>
        <v/>
      </c>
      <c r="N961" s="18" t="str">
        <f>IF(V961=1,"",IF(J961="","",IF(K961="","",K961-J961)))</f>
        <v/>
      </c>
      <c r="O961" s="31" t="str">
        <f t="shared" si="70"/>
        <v/>
      </c>
      <c r="P961" s="102"/>
      <c r="Q961" s="24" t="str">
        <f>IF(P961="","",IF(T961="X","",P961))</f>
        <v/>
      </c>
      <c r="R961" s="18" t="str">
        <f>IF(P961="","",VLOOKUP(P961,Données!$A$2:$B$16,2,FALSE))</f>
        <v/>
      </c>
      <c r="S961" s="24" t="str">
        <f ca="1">IF(T961="X","",IF(V961=1,"",IF(J961&gt;TODAY(),1,"")))</f>
        <v/>
      </c>
      <c r="T961" s="105"/>
      <c r="U961" s="18" t="str">
        <f ca="1">IF(T961="X","",IF(J961="","",IF(V961=1,"",IF(TODAY()&gt;=J961,1,""))))</f>
        <v/>
      </c>
      <c r="V961" s="31" t="str">
        <f t="shared" si="71"/>
        <v/>
      </c>
      <c r="W961" s="34" t="str">
        <f>IF(P961="","",VLOOKUP(P961,Données!$A$2:$C$16,3,FALSE))</f>
        <v/>
      </c>
      <c r="X961" s="19" t="str">
        <f>IF(N961="","",IF(P961="","",IF(W961="","",W961*N961)))</f>
        <v/>
      </c>
      <c r="Y961" s="108"/>
      <c r="Z961" s="62" t="str">
        <f t="shared" si="72"/>
        <v/>
      </c>
      <c r="AA961" s="26" t="str">
        <f t="shared" si="73"/>
        <v/>
      </c>
      <c r="AB961" s="105"/>
      <c r="AC961" s="111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39"/>
      <c r="BJ961" s="39"/>
      <c r="BK961" s="39"/>
      <c r="BL961" s="39"/>
      <c r="BM961" s="39"/>
      <c r="BN961" s="39"/>
      <c r="BO961" s="39"/>
      <c r="BP961" s="39"/>
    </row>
    <row r="962" spans="1:68" x14ac:dyDescent="0.25">
      <c r="A962" s="28" t="str">
        <f t="shared" si="74"/>
        <v/>
      </c>
      <c r="B962" s="91"/>
      <c r="C962" s="92"/>
      <c r="D962" s="93"/>
      <c r="E962" s="92"/>
      <c r="F962" s="113"/>
      <c r="G962" s="121"/>
      <c r="H962" s="126"/>
      <c r="I962" s="129"/>
      <c r="J962" s="94"/>
      <c r="K962" s="95"/>
      <c r="L962" s="17" t="str">
        <f>IF(T962="X","",IF(J962="","",IF(V962=1,"",J962)))</f>
        <v/>
      </c>
      <c r="M962" s="17" t="str">
        <f>IF(T962="X","",IF(K962="","",IF(V962=1,"",K962)))</f>
        <v/>
      </c>
      <c r="N962" s="18" t="str">
        <f>IF(V962=1,"",IF(J962="","",IF(K962="","",K962-J962)))</f>
        <v/>
      </c>
      <c r="O962" s="31" t="str">
        <f t="shared" si="70"/>
        <v/>
      </c>
      <c r="P962" s="102"/>
      <c r="Q962" s="24" t="str">
        <f>IF(P962="","",IF(T962="X","",P962))</f>
        <v/>
      </c>
      <c r="R962" s="18" t="str">
        <f>IF(P962="","",VLOOKUP(P962,Données!$A$2:$B$16,2,FALSE))</f>
        <v/>
      </c>
      <c r="S962" s="24" t="str">
        <f ca="1">IF(T962="X","",IF(V962=1,"",IF(J962&gt;TODAY(),1,"")))</f>
        <v/>
      </c>
      <c r="T962" s="105"/>
      <c r="U962" s="18" t="str">
        <f ca="1">IF(T962="X","",IF(J962="","",IF(V962=1,"",IF(TODAY()&gt;=J962,1,""))))</f>
        <v/>
      </c>
      <c r="V962" s="31" t="str">
        <f t="shared" si="71"/>
        <v/>
      </c>
      <c r="W962" s="34" t="str">
        <f>IF(P962="","",VLOOKUP(P962,Données!$A$2:$C$16,3,FALSE))</f>
        <v/>
      </c>
      <c r="X962" s="19" t="str">
        <f>IF(N962="","",IF(P962="","",IF(W962="","",W962*N962)))</f>
        <v/>
      </c>
      <c r="Y962" s="108"/>
      <c r="Z962" s="62" t="str">
        <f t="shared" si="72"/>
        <v/>
      </c>
      <c r="AA962" s="26" t="str">
        <f t="shared" si="73"/>
        <v/>
      </c>
      <c r="AB962" s="105"/>
      <c r="AC962" s="111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39"/>
      <c r="BJ962" s="39"/>
      <c r="BK962" s="39"/>
      <c r="BL962" s="39"/>
      <c r="BM962" s="39"/>
      <c r="BN962" s="39"/>
      <c r="BO962" s="39"/>
      <c r="BP962" s="39"/>
    </row>
    <row r="963" spans="1:68" x14ac:dyDescent="0.25">
      <c r="A963" s="28" t="str">
        <f t="shared" si="74"/>
        <v/>
      </c>
      <c r="B963" s="91"/>
      <c r="C963" s="92"/>
      <c r="D963" s="93"/>
      <c r="E963" s="92"/>
      <c r="F963" s="113"/>
      <c r="G963" s="121"/>
      <c r="H963" s="126"/>
      <c r="I963" s="129"/>
      <c r="J963" s="94"/>
      <c r="K963" s="95"/>
      <c r="L963" s="17" t="str">
        <f>IF(T963="X","",IF(J963="","",IF(V963=1,"",J963)))</f>
        <v/>
      </c>
      <c r="M963" s="17" t="str">
        <f>IF(T963="X","",IF(K963="","",IF(V963=1,"",K963)))</f>
        <v/>
      </c>
      <c r="N963" s="18" t="str">
        <f>IF(V963=1,"",IF(J963="","",IF(K963="","",K963-J963)))</f>
        <v/>
      </c>
      <c r="O963" s="31" t="str">
        <f t="shared" si="70"/>
        <v/>
      </c>
      <c r="P963" s="102"/>
      <c r="Q963" s="24" t="str">
        <f>IF(P963="","",IF(T963="X","",P963))</f>
        <v/>
      </c>
      <c r="R963" s="18" t="str">
        <f>IF(P963="","",VLOOKUP(P963,Données!$A$2:$B$16,2,FALSE))</f>
        <v/>
      </c>
      <c r="S963" s="24" t="str">
        <f ca="1">IF(T963="X","",IF(V963=1,"",IF(J963&gt;TODAY(),1,"")))</f>
        <v/>
      </c>
      <c r="T963" s="105"/>
      <c r="U963" s="18" t="str">
        <f ca="1">IF(T963="X","",IF(J963="","",IF(V963=1,"",IF(TODAY()&gt;=J963,1,""))))</f>
        <v/>
      </c>
      <c r="V963" s="31" t="str">
        <f t="shared" si="71"/>
        <v/>
      </c>
      <c r="W963" s="34" t="str">
        <f>IF(P963="","",VLOOKUP(P963,Données!$A$2:$C$16,3,FALSE))</f>
        <v/>
      </c>
      <c r="X963" s="19" t="str">
        <f>IF(N963="","",IF(P963="","",IF(W963="","",W963*N963)))</f>
        <v/>
      </c>
      <c r="Y963" s="108"/>
      <c r="Z963" s="62" t="str">
        <f t="shared" si="72"/>
        <v/>
      </c>
      <c r="AA963" s="26" t="str">
        <f t="shared" si="73"/>
        <v/>
      </c>
      <c r="AB963" s="105"/>
      <c r="AC963" s="111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39"/>
      <c r="BJ963" s="39"/>
      <c r="BK963" s="39"/>
      <c r="BL963" s="39"/>
      <c r="BM963" s="39"/>
      <c r="BN963" s="39"/>
      <c r="BO963" s="39"/>
      <c r="BP963" s="39"/>
    </row>
    <row r="964" spans="1:68" x14ac:dyDescent="0.25">
      <c r="A964" s="28" t="str">
        <f t="shared" si="74"/>
        <v/>
      </c>
      <c r="B964" s="91"/>
      <c r="C964" s="92"/>
      <c r="D964" s="93"/>
      <c r="E964" s="92"/>
      <c r="F964" s="113"/>
      <c r="G964" s="121"/>
      <c r="H964" s="126"/>
      <c r="I964" s="129"/>
      <c r="J964" s="94"/>
      <c r="K964" s="95"/>
      <c r="L964" s="17" t="str">
        <f>IF(T964="X","",IF(J964="","",IF(V964=1,"",J964)))</f>
        <v/>
      </c>
      <c r="M964" s="17" t="str">
        <f>IF(T964="X","",IF(K964="","",IF(V964=1,"",K964)))</f>
        <v/>
      </c>
      <c r="N964" s="18" t="str">
        <f>IF(V964=1,"",IF(J964="","",IF(K964="","",K964-J964)))</f>
        <v/>
      </c>
      <c r="O964" s="31" t="str">
        <f t="shared" ref="O964:O1002" si="75">IF(J964="","",IF(K964="","",K964-J964))</f>
        <v/>
      </c>
      <c r="P964" s="102"/>
      <c r="Q964" s="24" t="str">
        <f>IF(P964="","",IF(T964="X","",P964))</f>
        <v/>
      </c>
      <c r="R964" s="18" t="str">
        <f>IF(P964="","",VLOOKUP(P964,Données!$A$2:$B$16,2,FALSE))</f>
        <v/>
      </c>
      <c r="S964" s="24" t="str">
        <f ca="1">IF(T964="X","",IF(V964=1,"",IF(J964&gt;TODAY(),1,"")))</f>
        <v/>
      </c>
      <c r="T964" s="105"/>
      <c r="U964" s="18" t="str">
        <f ca="1">IF(T964="X","",IF(J964="","",IF(V964=1,"",IF(TODAY()&gt;=J964,1,""))))</f>
        <v/>
      </c>
      <c r="V964" s="31" t="str">
        <f t="shared" ref="V964:V1002" si="76">IF(T964="X","",IF(AC964="","",IF(AC964&gt;0,1)))</f>
        <v/>
      </c>
      <c r="W964" s="34" t="str">
        <f>IF(P964="","",VLOOKUP(P964,Données!$A$2:$C$16,3,FALSE))</f>
        <v/>
      </c>
      <c r="X964" s="19" t="str">
        <f>IF(N964="","",IF(P964="","",IF(W964="","",W964*N964)))</f>
        <v/>
      </c>
      <c r="Y964" s="108"/>
      <c r="Z964" s="62" t="str">
        <f t="shared" ref="Z964:Z1002" si="77">IF(X964="","",X964-Y964)</f>
        <v/>
      </c>
      <c r="AA964" s="26" t="str">
        <f t="shared" ref="AA964:AA1002" si="78">IF(AB964="","","P")</f>
        <v/>
      </c>
      <c r="AB964" s="105"/>
      <c r="AC964" s="111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39"/>
      <c r="BJ964" s="39"/>
      <c r="BK964" s="39"/>
      <c r="BL964" s="39"/>
      <c r="BM964" s="39"/>
      <c r="BN964" s="39"/>
      <c r="BO964" s="39"/>
      <c r="BP964" s="39"/>
    </row>
    <row r="965" spans="1:68" x14ac:dyDescent="0.25">
      <c r="A965" s="28" t="str">
        <f t="shared" ref="A965:A1002" si="79">IF(B965="","",A964+1)</f>
        <v/>
      </c>
      <c r="B965" s="91"/>
      <c r="C965" s="92"/>
      <c r="D965" s="93"/>
      <c r="E965" s="92"/>
      <c r="F965" s="113"/>
      <c r="G965" s="121"/>
      <c r="H965" s="126"/>
      <c r="I965" s="129"/>
      <c r="J965" s="94"/>
      <c r="K965" s="95"/>
      <c r="L965" s="17" t="str">
        <f>IF(T965="X","",IF(J965="","",IF(V965=1,"",J965)))</f>
        <v/>
      </c>
      <c r="M965" s="17" t="str">
        <f>IF(T965="X","",IF(K965="","",IF(V965=1,"",K965)))</f>
        <v/>
      </c>
      <c r="N965" s="18" t="str">
        <f>IF(V965=1,"",IF(J965="","",IF(K965="","",K965-J965)))</f>
        <v/>
      </c>
      <c r="O965" s="31" t="str">
        <f t="shared" si="75"/>
        <v/>
      </c>
      <c r="P965" s="102"/>
      <c r="Q965" s="24" t="str">
        <f>IF(P965="","",IF(T965="X","",P965))</f>
        <v/>
      </c>
      <c r="R965" s="18" t="str">
        <f>IF(P965="","",VLOOKUP(P965,Données!$A$2:$B$16,2,FALSE))</f>
        <v/>
      </c>
      <c r="S965" s="24" t="str">
        <f ca="1">IF(T965="X","",IF(V965=1,"",IF(J965&gt;TODAY(),1,"")))</f>
        <v/>
      </c>
      <c r="T965" s="105"/>
      <c r="U965" s="18" t="str">
        <f ca="1">IF(T965="X","",IF(J965="","",IF(V965=1,"",IF(TODAY()&gt;=J965,1,""))))</f>
        <v/>
      </c>
      <c r="V965" s="31" t="str">
        <f t="shared" si="76"/>
        <v/>
      </c>
      <c r="W965" s="34" t="str">
        <f>IF(P965="","",VLOOKUP(P965,Données!$A$2:$C$16,3,FALSE))</f>
        <v/>
      </c>
      <c r="X965" s="19" t="str">
        <f>IF(N965="","",IF(P965="","",IF(W965="","",W965*N965)))</f>
        <v/>
      </c>
      <c r="Y965" s="108"/>
      <c r="Z965" s="62" t="str">
        <f t="shared" si="77"/>
        <v/>
      </c>
      <c r="AA965" s="26" t="str">
        <f t="shared" si="78"/>
        <v/>
      </c>
      <c r="AB965" s="105"/>
      <c r="AC965" s="111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39"/>
      <c r="BJ965" s="39"/>
      <c r="BK965" s="39"/>
      <c r="BL965" s="39"/>
      <c r="BM965" s="39"/>
      <c r="BN965" s="39"/>
      <c r="BO965" s="39"/>
      <c r="BP965" s="39"/>
    </row>
    <row r="966" spans="1:68" x14ac:dyDescent="0.25">
      <c r="A966" s="28" t="str">
        <f t="shared" si="79"/>
        <v/>
      </c>
      <c r="B966" s="91"/>
      <c r="C966" s="92"/>
      <c r="D966" s="93"/>
      <c r="E966" s="92"/>
      <c r="F966" s="113"/>
      <c r="G966" s="121"/>
      <c r="H966" s="126"/>
      <c r="I966" s="129"/>
      <c r="J966" s="94"/>
      <c r="K966" s="95"/>
      <c r="L966" s="17" t="str">
        <f>IF(T966="X","",IF(J966="","",IF(V966=1,"",J966)))</f>
        <v/>
      </c>
      <c r="M966" s="17" t="str">
        <f>IF(T966="X","",IF(K966="","",IF(V966=1,"",K966)))</f>
        <v/>
      </c>
      <c r="N966" s="18" t="str">
        <f>IF(V966=1,"",IF(J966="","",IF(K966="","",K966-J966)))</f>
        <v/>
      </c>
      <c r="O966" s="31" t="str">
        <f t="shared" si="75"/>
        <v/>
      </c>
      <c r="P966" s="102"/>
      <c r="Q966" s="24" t="str">
        <f>IF(P966="","",IF(T966="X","",P966))</f>
        <v/>
      </c>
      <c r="R966" s="18" t="str">
        <f>IF(P966="","",VLOOKUP(P966,Données!$A$2:$B$16,2,FALSE))</f>
        <v/>
      </c>
      <c r="S966" s="24" t="str">
        <f ca="1">IF(T966="X","",IF(V966=1,"",IF(J966&gt;TODAY(),1,"")))</f>
        <v/>
      </c>
      <c r="T966" s="105"/>
      <c r="U966" s="18" t="str">
        <f ca="1">IF(T966="X","",IF(J966="","",IF(V966=1,"",IF(TODAY()&gt;=J966,1,""))))</f>
        <v/>
      </c>
      <c r="V966" s="31" t="str">
        <f t="shared" si="76"/>
        <v/>
      </c>
      <c r="W966" s="34" t="str">
        <f>IF(P966="","",VLOOKUP(P966,Données!$A$2:$C$16,3,FALSE))</f>
        <v/>
      </c>
      <c r="X966" s="19" t="str">
        <f>IF(N966="","",IF(P966="","",IF(W966="","",W966*N966)))</f>
        <v/>
      </c>
      <c r="Y966" s="108"/>
      <c r="Z966" s="62" t="str">
        <f t="shared" si="77"/>
        <v/>
      </c>
      <c r="AA966" s="26" t="str">
        <f t="shared" si="78"/>
        <v/>
      </c>
      <c r="AB966" s="105"/>
      <c r="AC966" s="111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39"/>
      <c r="BJ966" s="39"/>
      <c r="BK966" s="39"/>
      <c r="BL966" s="39"/>
      <c r="BM966" s="39"/>
      <c r="BN966" s="39"/>
      <c r="BO966" s="39"/>
      <c r="BP966" s="39"/>
    </row>
    <row r="967" spans="1:68" x14ac:dyDescent="0.25">
      <c r="A967" s="28" t="str">
        <f t="shared" si="79"/>
        <v/>
      </c>
      <c r="B967" s="91"/>
      <c r="C967" s="92"/>
      <c r="D967" s="93"/>
      <c r="E967" s="92"/>
      <c r="F967" s="113"/>
      <c r="G967" s="121"/>
      <c r="H967" s="126"/>
      <c r="I967" s="129"/>
      <c r="J967" s="94"/>
      <c r="K967" s="95"/>
      <c r="L967" s="17" t="str">
        <f>IF(T967="X","",IF(J967="","",IF(V967=1,"",J967)))</f>
        <v/>
      </c>
      <c r="M967" s="17" t="str">
        <f>IF(T967="X","",IF(K967="","",IF(V967=1,"",K967)))</f>
        <v/>
      </c>
      <c r="N967" s="18" t="str">
        <f>IF(V967=1,"",IF(J967="","",IF(K967="","",K967-J967)))</f>
        <v/>
      </c>
      <c r="O967" s="31" t="str">
        <f t="shared" si="75"/>
        <v/>
      </c>
      <c r="P967" s="102"/>
      <c r="Q967" s="24" t="str">
        <f>IF(P967="","",IF(T967="X","",P967))</f>
        <v/>
      </c>
      <c r="R967" s="18" t="str">
        <f>IF(P967="","",VLOOKUP(P967,Données!$A$2:$B$16,2,FALSE))</f>
        <v/>
      </c>
      <c r="S967" s="24" t="str">
        <f ca="1">IF(T967="X","",IF(V967=1,"",IF(J967&gt;TODAY(),1,"")))</f>
        <v/>
      </c>
      <c r="T967" s="105"/>
      <c r="U967" s="18" t="str">
        <f ca="1">IF(T967="X","",IF(J967="","",IF(V967=1,"",IF(TODAY()&gt;=J967,1,""))))</f>
        <v/>
      </c>
      <c r="V967" s="31" t="str">
        <f t="shared" si="76"/>
        <v/>
      </c>
      <c r="W967" s="34" t="str">
        <f>IF(P967="","",VLOOKUP(P967,Données!$A$2:$C$16,3,FALSE))</f>
        <v/>
      </c>
      <c r="X967" s="19" t="str">
        <f>IF(N967="","",IF(P967="","",IF(W967="","",W967*N967)))</f>
        <v/>
      </c>
      <c r="Y967" s="108"/>
      <c r="Z967" s="62" t="str">
        <f t="shared" si="77"/>
        <v/>
      </c>
      <c r="AA967" s="26" t="str">
        <f t="shared" si="78"/>
        <v/>
      </c>
      <c r="AB967" s="105"/>
      <c r="AC967" s="111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39"/>
      <c r="BJ967" s="39"/>
      <c r="BK967" s="39"/>
      <c r="BL967" s="39"/>
      <c r="BM967" s="39"/>
      <c r="BN967" s="39"/>
      <c r="BO967" s="39"/>
      <c r="BP967" s="39"/>
    </row>
    <row r="968" spans="1:68" x14ac:dyDescent="0.25">
      <c r="A968" s="28" t="str">
        <f t="shared" si="79"/>
        <v/>
      </c>
      <c r="B968" s="91"/>
      <c r="C968" s="92"/>
      <c r="D968" s="93"/>
      <c r="E968" s="92"/>
      <c r="F968" s="113"/>
      <c r="G968" s="121"/>
      <c r="H968" s="126"/>
      <c r="I968" s="129"/>
      <c r="J968" s="94"/>
      <c r="K968" s="95"/>
      <c r="L968" s="17" t="str">
        <f>IF(T968="X","",IF(J968="","",IF(V968=1,"",J968)))</f>
        <v/>
      </c>
      <c r="M968" s="17" t="str">
        <f>IF(T968="X","",IF(K968="","",IF(V968=1,"",K968)))</f>
        <v/>
      </c>
      <c r="N968" s="18" t="str">
        <f>IF(V968=1,"",IF(J968="","",IF(K968="","",K968-J968)))</f>
        <v/>
      </c>
      <c r="O968" s="31" t="str">
        <f t="shared" si="75"/>
        <v/>
      </c>
      <c r="P968" s="102"/>
      <c r="Q968" s="24" t="str">
        <f>IF(P968="","",IF(T968="X","",P968))</f>
        <v/>
      </c>
      <c r="R968" s="18" t="str">
        <f>IF(P968="","",VLOOKUP(P968,Données!$A$2:$B$16,2,FALSE))</f>
        <v/>
      </c>
      <c r="S968" s="24" t="str">
        <f ca="1">IF(T968="X","",IF(V968=1,"",IF(J968&gt;TODAY(),1,"")))</f>
        <v/>
      </c>
      <c r="T968" s="105"/>
      <c r="U968" s="18" t="str">
        <f ca="1">IF(T968="X","",IF(J968="","",IF(V968=1,"",IF(TODAY()&gt;=J968,1,""))))</f>
        <v/>
      </c>
      <c r="V968" s="31" t="str">
        <f t="shared" si="76"/>
        <v/>
      </c>
      <c r="W968" s="34" t="str">
        <f>IF(P968="","",VLOOKUP(P968,Données!$A$2:$C$16,3,FALSE))</f>
        <v/>
      </c>
      <c r="X968" s="19" t="str">
        <f>IF(N968="","",IF(P968="","",IF(W968="","",W968*N968)))</f>
        <v/>
      </c>
      <c r="Y968" s="108"/>
      <c r="Z968" s="62" t="str">
        <f t="shared" si="77"/>
        <v/>
      </c>
      <c r="AA968" s="26" t="str">
        <f t="shared" si="78"/>
        <v/>
      </c>
      <c r="AB968" s="105"/>
      <c r="AC968" s="111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39"/>
      <c r="BJ968" s="39"/>
      <c r="BK968" s="39"/>
      <c r="BL968" s="39"/>
      <c r="BM968" s="39"/>
      <c r="BN968" s="39"/>
      <c r="BO968" s="39"/>
      <c r="BP968" s="39"/>
    </row>
    <row r="969" spans="1:68" x14ac:dyDescent="0.25">
      <c r="A969" s="28" t="str">
        <f t="shared" si="79"/>
        <v/>
      </c>
      <c r="B969" s="91"/>
      <c r="C969" s="92"/>
      <c r="D969" s="93"/>
      <c r="E969" s="92"/>
      <c r="F969" s="113"/>
      <c r="G969" s="121"/>
      <c r="H969" s="126"/>
      <c r="I969" s="129"/>
      <c r="J969" s="94"/>
      <c r="K969" s="95"/>
      <c r="L969" s="17" t="str">
        <f>IF(T969="X","",IF(J969="","",IF(V969=1,"",J969)))</f>
        <v/>
      </c>
      <c r="M969" s="17" t="str">
        <f>IF(T969="X","",IF(K969="","",IF(V969=1,"",K969)))</f>
        <v/>
      </c>
      <c r="N969" s="18" t="str">
        <f>IF(V969=1,"",IF(J969="","",IF(K969="","",K969-J969)))</f>
        <v/>
      </c>
      <c r="O969" s="31" t="str">
        <f t="shared" si="75"/>
        <v/>
      </c>
      <c r="P969" s="102"/>
      <c r="Q969" s="24" t="str">
        <f>IF(P969="","",IF(T969="X","",P969))</f>
        <v/>
      </c>
      <c r="R969" s="18" t="str">
        <f>IF(P969="","",VLOOKUP(P969,Données!$A$2:$B$16,2,FALSE))</f>
        <v/>
      </c>
      <c r="S969" s="24" t="str">
        <f ca="1">IF(T969="X","",IF(V969=1,"",IF(J969&gt;TODAY(),1,"")))</f>
        <v/>
      </c>
      <c r="T969" s="105"/>
      <c r="U969" s="18" t="str">
        <f ca="1">IF(T969="X","",IF(J969="","",IF(V969=1,"",IF(TODAY()&gt;=J969,1,""))))</f>
        <v/>
      </c>
      <c r="V969" s="31" t="str">
        <f t="shared" si="76"/>
        <v/>
      </c>
      <c r="W969" s="34" t="str">
        <f>IF(P969="","",VLOOKUP(P969,Données!$A$2:$C$16,3,FALSE))</f>
        <v/>
      </c>
      <c r="X969" s="19" t="str">
        <f>IF(N969="","",IF(P969="","",IF(W969="","",W969*N969)))</f>
        <v/>
      </c>
      <c r="Y969" s="108"/>
      <c r="Z969" s="62" t="str">
        <f t="shared" si="77"/>
        <v/>
      </c>
      <c r="AA969" s="26" t="str">
        <f t="shared" si="78"/>
        <v/>
      </c>
      <c r="AB969" s="105"/>
      <c r="AC969" s="111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39"/>
      <c r="BJ969" s="39"/>
      <c r="BK969" s="39"/>
      <c r="BL969" s="39"/>
      <c r="BM969" s="39"/>
      <c r="BN969" s="39"/>
      <c r="BO969" s="39"/>
      <c r="BP969" s="39"/>
    </row>
    <row r="970" spans="1:68" x14ac:dyDescent="0.25">
      <c r="A970" s="28" t="str">
        <f t="shared" si="79"/>
        <v/>
      </c>
      <c r="B970" s="91"/>
      <c r="C970" s="92"/>
      <c r="D970" s="93"/>
      <c r="E970" s="92"/>
      <c r="F970" s="113"/>
      <c r="G970" s="121"/>
      <c r="H970" s="126"/>
      <c r="I970" s="129"/>
      <c r="J970" s="94"/>
      <c r="K970" s="95"/>
      <c r="L970" s="17" t="str">
        <f>IF(T970="X","",IF(J970="","",IF(V970=1,"",J970)))</f>
        <v/>
      </c>
      <c r="M970" s="17" t="str">
        <f>IF(T970="X","",IF(K970="","",IF(V970=1,"",K970)))</f>
        <v/>
      </c>
      <c r="N970" s="18" t="str">
        <f>IF(V970=1,"",IF(J970="","",IF(K970="","",K970-J970)))</f>
        <v/>
      </c>
      <c r="O970" s="31" t="str">
        <f t="shared" si="75"/>
        <v/>
      </c>
      <c r="P970" s="102"/>
      <c r="Q970" s="24" t="str">
        <f>IF(P970="","",IF(T970="X","",P970))</f>
        <v/>
      </c>
      <c r="R970" s="18" t="str">
        <f>IF(P970="","",VLOOKUP(P970,Données!$A$2:$B$16,2,FALSE))</f>
        <v/>
      </c>
      <c r="S970" s="24" t="str">
        <f ca="1">IF(T970="X","",IF(V970=1,"",IF(J970&gt;TODAY(),1,"")))</f>
        <v/>
      </c>
      <c r="T970" s="105"/>
      <c r="U970" s="18" t="str">
        <f ca="1">IF(T970="X","",IF(J970="","",IF(V970=1,"",IF(TODAY()&gt;=J970,1,""))))</f>
        <v/>
      </c>
      <c r="V970" s="31" t="str">
        <f t="shared" si="76"/>
        <v/>
      </c>
      <c r="W970" s="34" t="str">
        <f>IF(P970="","",VLOOKUP(P970,Données!$A$2:$C$16,3,FALSE))</f>
        <v/>
      </c>
      <c r="X970" s="19" t="str">
        <f>IF(N970="","",IF(P970="","",IF(W970="","",W970*N970)))</f>
        <v/>
      </c>
      <c r="Y970" s="108"/>
      <c r="Z970" s="62" t="str">
        <f t="shared" si="77"/>
        <v/>
      </c>
      <c r="AA970" s="26" t="str">
        <f t="shared" si="78"/>
        <v/>
      </c>
      <c r="AB970" s="105"/>
      <c r="AC970" s="111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39"/>
      <c r="BJ970" s="39"/>
      <c r="BK970" s="39"/>
      <c r="BL970" s="39"/>
      <c r="BM970" s="39"/>
      <c r="BN970" s="39"/>
      <c r="BO970" s="39"/>
      <c r="BP970" s="39"/>
    </row>
    <row r="971" spans="1:68" x14ac:dyDescent="0.25">
      <c r="A971" s="28" t="str">
        <f t="shared" si="79"/>
        <v/>
      </c>
      <c r="B971" s="91"/>
      <c r="C971" s="92"/>
      <c r="D971" s="93"/>
      <c r="E971" s="92"/>
      <c r="F971" s="113"/>
      <c r="G971" s="121"/>
      <c r="H971" s="126"/>
      <c r="I971" s="129"/>
      <c r="J971" s="94"/>
      <c r="K971" s="95"/>
      <c r="L971" s="17" t="str">
        <f>IF(T971="X","",IF(J971="","",IF(V971=1,"",J971)))</f>
        <v/>
      </c>
      <c r="M971" s="17" t="str">
        <f>IF(T971="X","",IF(K971="","",IF(V971=1,"",K971)))</f>
        <v/>
      </c>
      <c r="N971" s="18" t="str">
        <f>IF(V971=1,"",IF(J971="","",IF(K971="","",K971-J971)))</f>
        <v/>
      </c>
      <c r="O971" s="31" t="str">
        <f t="shared" si="75"/>
        <v/>
      </c>
      <c r="P971" s="102"/>
      <c r="Q971" s="24" t="str">
        <f>IF(P971="","",IF(T971="X","",P971))</f>
        <v/>
      </c>
      <c r="R971" s="18" t="str">
        <f>IF(P971="","",VLOOKUP(P971,Données!$A$2:$B$16,2,FALSE))</f>
        <v/>
      </c>
      <c r="S971" s="24" t="str">
        <f ca="1">IF(T971="X","",IF(V971=1,"",IF(J971&gt;TODAY(),1,"")))</f>
        <v/>
      </c>
      <c r="T971" s="105"/>
      <c r="U971" s="18" t="str">
        <f ca="1">IF(T971="X","",IF(J971="","",IF(V971=1,"",IF(TODAY()&gt;=J971,1,""))))</f>
        <v/>
      </c>
      <c r="V971" s="31" t="str">
        <f t="shared" si="76"/>
        <v/>
      </c>
      <c r="W971" s="34" t="str">
        <f>IF(P971="","",VLOOKUP(P971,Données!$A$2:$C$16,3,FALSE))</f>
        <v/>
      </c>
      <c r="X971" s="19" t="str">
        <f>IF(N971="","",IF(P971="","",IF(W971="","",W971*N971)))</f>
        <v/>
      </c>
      <c r="Y971" s="108"/>
      <c r="Z971" s="62" t="str">
        <f t="shared" si="77"/>
        <v/>
      </c>
      <c r="AA971" s="26" t="str">
        <f t="shared" si="78"/>
        <v/>
      </c>
      <c r="AB971" s="105"/>
      <c r="AC971" s="111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39"/>
      <c r="BJ971" s="39"/>
      <c r="BK971" s="39"/>
      <c r="BL971" s="39"/>
      <c r="BM971" s="39"/>
      <c r="BN971" s="39"/>
      <c r="BO971" s="39"/>
      <c r="BP971" s="39"/>
    </row>
    <row r="972" spans="1:68" x14ac:dyDescent="0.25">
      <c r="A972" s="28" t="str">
        <f t="shared" si="79"/>
        <v/>
      </c>
      <c r="B972" s="91"/>
      <c r="C972" s="92"/>
      <c r="D972" s="93"/>
      <c r="E972" s="92"/>
      <c r="F972" s="113"/>
      <c r="G972" s="121"/>
      <c r="H972" s="126"/>
      <c r="I972" s="129"/>
      <c r="J972" s="94"/>
      <c r="K972" s="95"/>
      <c r="L972" s="17" t="str">
        <f>IF(T972="X","",IF(J972="","",IF(V972=1,"",J972)))</f>
        <v/>
      </c>
      <c r="M972" s="17" t="str">
        <f>IF(T972="X","",IF(K972="","",IF(V972=1,"",K972)))</f>
        <v/>
      </c>
      <c r="N972" s="18" t="str">
        <f>IF(V972=1,"",IF(J972="","",IF(K972="","",K972-J972)))</f>
        <v/>
      </c>
      <c r="O972" s="31" t="str">
        <f t="shared" si="75"/>
        <v/>
      </c>
      <c r="P972" s="102"/>
      <c r="Q972" s="24" t="str">
        <f>IF(P972="","",IF(T972="X","",P972))</f>
        <v/>
      </c>
      <c r="R972" s="18" t="str">
        <f>IF(P972="","",VLOOKUP(P972,Données!$A$2:$B$16,2,FALSE))</f>
        <v/>
      </c>
      <c r="S972" s="24" t="str">
        <f ca="1">IF(T972="X","",IF(V972=1,"",IF(J972&gt;TODAY(),1,"")))</f>
        <v/>
      </c>
      <c r="T972" s="105"/>
      <c r="U972" s="18" t="str">
        <f ca="1">IF(T972="X","",IF(J972="","",IF(V972=1,"",IF(TODAY()&gt;=J972,1,""))))</f>
        <v/>
      </c>
      <c r="V972" s="31" t="str">
        <f t="shared" si="76"/>
        <v/>
      </c>
      <c r="W972" s="34" t="str">
        <f>IF(P972="","",VLOOKUP(P972,Données!$A$2:$C$16,3,FALSE))</f>
        <v/>
      </c>
      <c r="X972" s="19" t="str">
        <f>IF(N972="","",IF(P972="","",IF(W972="","",W972*N972)))</f>
        <v/>
      </c>
      <c r="Y972" s="108"/>
      <c r="Z972" s="62" t="str">
        <f t="shared" si="77"/>
        <v/>
      </c>
      <c r="AA972" s="26" t="str">
        <f t="shared" si="78"/>
        <v/>
      </c>
      <c r="AB972" s="105"/>
      <c r="AC972" s="111"/>
      <c r="AD972" s="38"/>
      <c r="AE972" s="38"/>
      <c r="AF972" s="38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39"/>
      <c r="BJ972" s="39"/>
      <c r="BK972" s="39"/>
      <c r="BL972" s="39"/>
      <c r="BM972" s="39"/>
      <c r="BN972" s="39"/>
      <c r="BO972" s="39"/>
      <c r="BP972" s="39"/>
    </row>
    <row r="973" spans="1:68" x14ac:dyDescent="0.25">
      <c r="A973" s="28" t="str">
        <f t="shared" si="79"/>
        <v/>
      </c>
      <c r="B973" s="91"/>
      <c r="C973" s="92"/>
      <c r="D973" s="93"/>
      <c r="E973" s="92"/>
      <c r="F973" s="113"/>
      <c r="G973" s="121"/>
      <c r="H973" s="126"/>
      <c r="I973" s="129"/>
      <c r="J973" s="94"/>
      <c r="K973" s="95"/>
      <c r="L973" s="17" t="str">
        <f>IF(T973="X","",IF(J973="","",IF(V973=1,"",J973)))</f>
        <v/>
      </c>
      <c r="M973" s="17" t="str">
        <f>IF(T973="X","",IF(K973="","",IF(V973=1,"",K973)))</f>
        <v/>
      </c>
      <c r="N973" s="18" t="str">
        <f>IF(V973=1,"",IF(J973="","",IF(K973="","",K973-J973)))</f>
        <v/>
      </c>
      <c r="O973" s="31" t="str">
        <f t="shared" si="75"/>
        <v/>
      </c>
      <c r="P973" s="102"/>
      <c r="Q973" s="24" t="str">
        <f>IF(P973="","",IF(T973="X","",P973))</f>
        <v/>
      </c>
      <c r="R973" s="18" t="str">
        <f>IF(P973="","",VLOOKUP(P973,Données!$A$2:$B$16,2,FALSE))</f>
        <v/>
      </c>
      <c r="S973" s="24" t="str">
        <f ca="1">IF(T973="X","",IF(V973=1,"",IF(J973&gt;TODAY(),1,"")))</f>
        <v/>
      </c>
      <c r="T973" s="105"/>
      <c r="U973" s="18" t="str">
        <f ca="1">IF(T973="X","",IF(J973="","",IF(V973=1,"",IF(TODAY()&gt;=J973,1,""))))</f>
        <v/>
      </c>
      <c r="V973" s="31" t="str">
        <f t="shared" si="76"/>
        <v/>
      </c>
      <c r="W973" s="34" t="str">
        <f>IF(P973="","",VLOOKUP(P973,Données!$A$2:$C$16,3,FALSE))</f>
        <v/>
      </c>
      <c r="X973" s="19" t="str">
        <f>IF(N973="","",IF(P973="","",IF(W973="","",W973*N973)))</f>
        <v/>
      </c>
      <c r="Y973" s="108"/>
      <c r="Z973" s="62" t="str">
        <f t="shared" si="77"/>
        <v/>
      </c>
      <c r="AA973" s="26" t="str">
        <f t="shared" si="78"/>
        <v/>
      </c>
      <c r="AB973" s="105"/>
      <c r="AC973" s="111"/>
      <c r="AD973" s="38"/>
      <c r="AE973" s="38"/>
      <c r="AF973" s="38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39"/>
      <c r="BJ973" s="39"/>
      <c r="BK973" s="39"/>
      <c r="BL973" s="39"/>
      <c r="BM973" s="39"/>
      <c r="BN973" s="39"/>
      <c r="BO973" s="39"/>
      <c r="BP973" s="39"/>
    </row>
    <row r="974" spans="1:68" x14ac:dyDescent="0.25">
      <c r="A974" s="28" t="str">
        <f t="shared" si="79"/>
        <v/>
      </c>
      <c r="B974" s="91"/>
      <c r="C974" s="92"/>
      <c r="D974" s="93"/>
      <c r="E974" s="92"/>
      <c r="F974" s="113"/>
      <c r="G974" s="121"/>
      <c r="H974" s="126"/>
      <c r="I974" s="129"/>
      <c r="J974" s="94"/>
      <c r="K974" s="95"/>
      <c r="L974" s="17" t="str">
        <f>IF(T974="X","",IF(J974="","",IF(V974=1,"",J974)))</f>
        <v/>
      </c>
      <c r="M974" s="17" t="str">
        <f>IF(T974="X","",IF(K974="","",IF(V974=1,"",K974)))</f>
        <v/>
      </c>
      <c r="N974" s="18" t="str">
        <f>IF(V974=1,"",IF(J974="","",IF(K974="","",K974-J974)))</f>
        <v/>
      </c>
      <c r="O974" s="31" t="str">
        <f t="shared" si="75"/>
        <v/>
      </c>
      <c r="P974" s="102"/>
      <c r="Q974" s="24" t="str">
        <f>IF(P974="","",IF(T974="X","",P974))</f>
        <v/>
      </c>
      <c r="R974" s="18" t="str">
        <f>IF(P974="","",VLOOKUP(P974,Données!$A$2:$B$16,2,FALSE))</f>
        <v/>
      </c>
      <c r="S974" s="24" t="str">
        <f ca="1">IF(T974="X","",IF(V974=1,"",IF(J974&gt;TODAY(),1,"")))</f>
        <v/>
      </c>
      <c r="T974" s="105"/>
      <c r="U974" s="18" t="str">
        <f ca="1">IF(T974="X","",IF(J974="","",IF(V974=1,"",IF(TODAY()&gt;=J974,1,""))))</f>
        <v/>
      </c>
      <c r="V974" s="31" t="str">
        <f t="shared" si="76"/>
        <v/>
      </c>
      <c r="W974" s="34" t="str">
        <f>IF(P974="","",VLOOKUP(P974,Données!$A$2:$C$16,3,FALSE))</f>
        <v/>
      </c>
      <c r="X974" s="19" t="str">
        <f>IF(N974="","",IF(P974="","",IF(W974="","",W974*N974)))</f>
        <v/>
      </c>
      <c r="Y974" s="108"/>
      <c r="Z974" s="62" t="str">
        <f t="shared" si="77"/>
        <v/>
      </c>
      <c r="AA974" s="26" t="str">
        <f t="shared" si="78"/>
        <v/>
      </c>
      <c r="AB974" s="105"/>
      <c r="AC974" s="111"/>
      <c r="AD974" s="38"/>
      <c r="AE974" s="38"/>
      <c r="AF974" s="38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39"/>
      <c r="BJ974" s="39"/>
      <c r="BK974" s="39"/>
      <c r="BL974" s="39"/>
      <c r="BM974" s="39"/>
      <c r="BN974" s="39"/>
      <c r="BO974" s="39"/>
      <c r="BP974" s="39"/>
    </row>
    <row r="975" spans="1:68" x14ac:dyDescent="0.25">
      <c r="A975" s="28" t="str">
        <f t="shared" si="79"/>
        <v/>
      </c>
      <c r="B975" s="91"/>
      <c r="C975" s="92"/>
      <c r="D975" s="93"/>
      <c r="E975" s="92"/>
      <c r="F975" s="113"/>
      <c r="G975" s="121"/>
      <c r="H975" s="126"/>
      <c r="I975" s="129"/>
      <c r="J975" s="94"/>
      <c r="K975" s="95"/>
      <c r="L975" s="17" t="str">
        <f>IF(T975="X","",IF(J975="","",IF(V975=1,"",J975)))</f>
        <v/>
      </c>
      <c r="M975" s="17" t="str">
        <f>IF(T975="X","",IF(K975="","",IF(V975=1,"",K975)))</f>
        <v/>
      </c>
      <c r="N975" s="18" t="str">
        <f>IF(V975=1,"",IF(J975="","",IF(K975="","",K975-J975)))</f>
        <v/>
      </c>
      <c r="O975" s="31" t="str">
        <f t="shared" si="75"/>
        <v/>
      </c>
      <c r="P975" s="102"/>
      <c r="Q975" s="24" t="str">
        <f>IF(P975="","",IF(T975="X","",P975))</f>
        <v/>
      </c>
      <c r="R975" s="18" t="str">
        <f>IF(P975="","",VLOOKUP(P975,Données!$A$2:$B$16,2,FALSE))</f>
        <v/>
      </c>
      <c r="S975" s="24" t="str">
        <f ca="1">IF(T975="X","",IF(V975=1,"",IF(J975&gt;TODAY(),1,"")))</f>
        <v/>
      </c>
      <c r="T975" s="105"/>
      <c r="U975" s="18" t="str">
        <f ca="1">IF(T975="X","",IF(J975="","",IF(V975=1,"",IF(TODAY()&gt;=J975,1,""))))</f>
        <v/>
      </c>
      <c r="V975" s="31" t="str">
        <f t="shared" si="76"/>
        <v/>
      </c>
      <c r="W975" s="34" t="str">
        <f>IF(P975="","",VLOOKUP(P975,Données!$A$2:$C$16,3,FALSE))</f>
        <v/>
      </c>
      <c r="X975" s="19" t="str">
        <f>IF(N975="","",IF(P975="","",IF(W975="","",W975*N975)))</f>
        <v/>
      </c>
      <c r="Y975" s="108"/>
      <c r="Z975" s="62" t="str">
        <f t="shared" si="77"/>
        <v/>
      </c>
      <c r="AA975" s="26" t="str">
        <f t="shared" si="78"/>
        <v/>
      </c>
      <c r="AB975" s="105"/>
      <c r="AC975" s="111"/>
      <c r="AD975" s="38"/>
      <c r="AE975" s="38"/>
      <c r="AF975" s="38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39"/>
      <c r="BJ975" s="39"/>
      <c r="BK975" s="39"/>
      <c r="BL975" s="39"/>
      <c r="BM975" s="39"/>
      <c r="BN975" s="39"/>
      <c r="BO975" s="39"/>
      <c r="BP975" s="39"/>
    </row>
    <row r="976" spans="1:68" x14ac:dyDescent="0.25">
      <c r="A976" s="28" t="str">
        <f t="shared" si="79"/>
        <v/>
      </c>
      <c r="B976" s="91"/>
      <c r="C976" s="92"/>
      <c r="D976" s="93"/>
      <c r="E976" s="92"/>
      <c r="F976" s="113"/>
      <c r="G976" s="121"/>
      <c r="H976" s="126"/>
      <c r="I976" s="129"/>
      <c r="J976" s="94"/>
      <c r="K976" s="95"/>
      <c r="L976" s="17" t="str">
        <f>IF(T976="X","",IF(J976="","",IF(V976=1,"",J976)))</f>
        <v/>
      </c>
      <c r="M976" s="17" t="str">
        <f>IF(T976="X","",IF(K976="","",IF(V976=1,"",K976)))</f>
        <v/>
      </c>
      <c r="N976" s="18" t="str">
        <f>IF(V976=1,"",IF(J976="","",IF(K976="","",K976-J976)))</f>
        <v/>
      </c>
      <c r="O976" s="31" t="str">
        <f t="shared" si="75"/>
        <v/>
      </c>
      <c r="P976" s="102"/>
      <c r="Q976" s="24" t="str">
        <f>IF(P976="","",IF(T976="X","",P976))</f>
        <v/>
      </c>
      <c r="R976" s="18" t="str">
        <f>IF(P976="","",VLOOKUP(P976,Données!$A$2:$B$16,2,FALSE))</f>
        <v/>
      </c>
      <c r="S976" s="24" t="str">
        <f ca="1">IF(T976="X","",IF(V976=1,"",IF(J976&gt;TODAY(),1,"")))</f>
        <v/>
      </c>
      <c r="T976" s="105"/>
      <c r="U976" s="18" t="str">
        <f ca="1">IF(T976="X","",IF(J976="","",IF(V976=1,"",IF(TODAY()&gt;=J976,1,""))))</f>
        <v/>
      </c>
      <c r="V976" s="31" t="str">
        <f t="shared" si="76"/>
        <v/>
      </c>
      <c r="W976" s="34" t="str">
        <f>IF(P976="","",VLOOKUP(P976,Données!$A$2:$C$16,3,FALSE))</f>
        <v/>
      </c>
      <c r="X976" s="19" t="str">
        <f>IF(N976="","",IF(P976="","",IF(W976="","",W976*N976)))</f>
        <v/>
      </c>
      <c r="Y976" s="108"/>
      <c r="Z976" s="62" t="str">
        <f t="shared" si="77"/>
        <v/>
      </c>
      <c r="AA976" s="26" t="str">
        <f t="shared" si="78"/>
        <v/>
      </c>
      <c r="AB976" s="105"/>
      <c r="AC976" s="111"/>
      <c r="AD976" s="38"/>
      <c r="AE976" s="38"/>
      <c r="AF976" s="38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39"/>
      <c r="BJ976" s="39"/>
      <c r="BK976" s="39"/>
      <c r="BL976" s="39"/>
      <c r="BM976" s="39"/>
      <c r="BN976" s="39"/>
      <c r="BO976" s="39"/>
      <c r="BP976" s="39"/>
    </row>
    <row r="977" spans="1:68" x14ac:dyDescent="0.25">
      <c r="A977" s="28" t="str">
        <f t="shared" si="79"/>
        <v/>
      </c>
      <c r="B977" s="91"/>
      <c r="C977" s="92"/>
      <c r="D977" s="93"/>
      <c r="E977" s="92"/>
      <c r="F977" s="113"/>
      <c r="G977" s="121"/>
      <c r="H977" s="126"/>
      <c r="I977" s="129"/>
      <c r="J977" s="94"/>
      <c r="K977" s="95"/>
      <c r="L977" s="17" t="str">
        <f>IF(T977="X","",IF(J977="","",IF(V977=1,"",J977)))</f>
        <v/>
      </c>
      <c r="M977" s="17" t="str">
        <f>IF(T977="X","",IF(K977="","",IF(V977=1,"",K977)))</f>
        <v/>
      </c>
      <c r="N977" s="18" t="str">
        <f>IF(V977=1,"",IF(J977="","",IF(K977="","",K977-J977)))</f>
        <v/>
      </c>
      <c r="O977" s="31" t="str">
        <f t="shared" si="75"/>
        <v/>
      </c>
      <c r="P977" s="102"/>
      <c r="Q977" s="24" t="str">
        <f>IF(P977="","",IF(T977="X","",P977))</f>
        <v/>
      </c>
      <c r="R977" s="18" t="str">
        <f>IF(P977="","",VLOOKUP(P977,Données!$A$2:$B$16,2,FALSE))</f>
        <v/>
      </c>
      <c r="S977" s="24" t="str">
        <f ca="1">IF(T977="X","",IF(V977=1,"",IF(J977&gt;TODAY(),1,"")))</f>
        <v/>
      </c>
      <c r="T977" s="105"/>
      <c r="U977" s="18" t="str">
        <f ca="1">IF(T977="X","",IF(J977="","",IF(V977=1,"",IF(TODAY()&gt;=J977,1,""))))</f>
        <v/>
      </c>
      <c r="V977" s="31" t="str">
        <f t="shared" si="76"/>
        <v/>
      </c>
      <c r="W977" s="34" t="str">
        <f>IF(P977="","",VLOOKUP(P977,Données!$A$2:$C$16,3,FALSE))</f>
        <v/>
      </c>
      <c r="X977" s="19" t="str">
        <f>IF(N977="","",IF(P977="","",IF(W977="","",W977*N977)))</f>
        <v/>
      </c>
      <c r="Y977" s="108"/>
      <c r="Z977" s="62" t="str">
        <f t="shared" si="77"/>
        <v/>
      </c>
      <c r="AA977" s="26" t="str">
        <f t="shared" si="78"/>
        <v/>
      </c>
      <c r="AB977" s="105"/>
      <c r="AC977" s="111"/>
      <c r="AD977" s="38"/>
      <c r="AE977" s="38"/>
      <c r="AF977" s="38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39"/>
      <c r="BJ977" s="39"/>
      <c r="BK977" s="39"/>
      <c r="BL977" s="39"/>
      <c r="BM977" s="39"/>
      <c r="BN977" s="39"/>
      <c r="BO977" s="39"/>
      <c r="BP977" s="39"/>
    </row>
    <row r="978" spans="1:68" x14ac:dyDescent="0.25">
      <c r="A978" s="28" t="str">
        <f t="shared" si="79"/>
        <v/>
      </c>
      <c r="B978" s="91"/>
      <c r="C978" s="92"/>
      <c r="D978" s="93"/>
      <c r="E978" s="92"/>
      <c r="F978" s="113"/>
      <c r="G978" s="121"/>
      <c r="H978" s="126"/>
      <c r="I978" s="129"/>
      <c r="J978" s="94"/>
      <c r="K978" s="95"/>
      <c r="L978" s="17" t="str">
        <f>IF(T978="X","",IF(J978="","",IF(V978=1,"",J978)))</f>
        <v/>
      </c>
      <c r="M978" s="17" t="str">
        <f>IF(T978="X","",IF(K978="","",IF(V978=1,"",K978)))</f>
        <v/>
      </c>
      <c r="N978" s="18" t="str">
        <f>IF(V978=1,"",IF(J978="","",IF(K978="","",K978-J978)))</f>
        <v/>
      </c>
      <c r="O978" s="31" t="str">
        <f t="shared" si="75"/>
        <v/>
      </c>
      <c r="P978" s="102"/>
      <c r="Q978" s="24" t="str">
        <f>IF(P978="","",IF(T978="X","",P978))</f>
        <v/>
      </c>
      <c r="R978" s="18" t="str">
        <f>IF(P978="","",VLOOKUP(P978,Données!$A$2:$B$16,2,FALSE))</f>
        <v/>
      </c>
      <c r="S978" s="24" t="str">
        <f ca="1">IF(T978="X","",IF(V978=1,"",IF(J978&gt;TODAY(),1,"")))</f>
        <v/>
      </c>
      <c r="T978" s="105"/>
      <c r="U978" s="18" t="str">
        <f ca="1">IF(T978="X","",IF(J978="","",IF(V978=1,"",IF(TODAY()&gt;=J978,1,""))))</f>
        <v/>
      </c>
      <c r="V978" s="31" t="str">
        <f t="shared" si="76"/>
        <v/>
      </c>
      <c r="W978" s="34" t="str">
        <f>IF(P978="","",VLOOKUP(P978,Données!$A$2:$C$16,3,FALSE))</f>
        <v/>
      </c>
      <c r="X978" s="19" t="str">
        <f>IF(N978="","",IF(P978="","",IF(W978="","",W978*N978)))</f>
        <v/>
      </c>
      <c r="Y978" s="108"/>
      <c r="Z978" s="62" t="str">
        <f t="shared" si="77"/>
        <v/>
      </c>
      <c r="AA978" s="26" t="str">
        <f t="shared" si="78"/>
        <v/>
      </c>
      <c r="AB978" s="105"/>
      <c r="AC978" s="111"/>
      <c r="AD978" s="38"/>
      <c r="AE978" s="38"/>
      <c r="AF978" s="38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39"/>
      <c r="BJ978" s="39"/>
      <c r="BK978" s="39"/>
      <c r="BL978" s="39"/>
      <c r="BM978" s="39"/>
      <c r="BN978" s="39"/>
      <c r="BO978" s="39"/>
      <c r="BP978" s="39"/>
    </row>
    <row r="979" spans="1:68" x14ac:dyDescent="0.25">
      <c r="A979" s="28" t="str">
        <f t="shared" si="79"/>
        <v/>
      </c>
      <c r="B979" s="91"/>
      <c r="C979" s="92"/>
      <c r="D979" s="93"/>
      <c r="E979" s="92"/>
      <c r="F979" s="113"/>
      <c r="G979" s="121"/>
      <c r="H979" s="126"/>
      <c r="I979" s="129"/>
      <c r="J979" s="94"/>
      <c r="K979" s="95"/>
      <c r="L979" s="17" t="str">
        <f>IF(T979="X","",IF(J979="","",IF(V979=1,"",J979)))</f>
        <v/>
      </c>
      <c r="M979" s="17" t="str">
        <f>IF(T979="X","",IF(K979="","",IF(V979=1,"",K979)))</f>
        <v/>
      </c>
      <c r="N979" s="18" t="str">
        <f>IF(V979=1,"",IF(J979="","",IF(K979="","",K979-J979)))</f>
        <v/>
      </c>
      <c r="O979" s="31" t="str">
        <f t="shared" si="75"/>
        <v/>
      </c>
      <c r="P979" s="102"/>
      <c r="Q979" s="24" t="str">
        <f>IF(P979="","",IF(T979="X","",P979))</f>
        <v/>
      </c>
      <c r="R979" s="18" t="str">
        <f>IF(P979="","",VLOOKUP(P979,Données!$A$2:$B$16,2,FALSE))</f>
        <v/>
      </c>
      <c r="S979" s="24" t="str">
        <f ca="1">IF(T979="X","",IF(V979=1,"",IF(J979&gt;TODAY(),1,"")))</f>
        <v/>
      </c>
      <c r="T979" s="105"/>
      <c r="U979" s="18" t="str">
        <f ca="1">IF(T979="X","",IF(J979="","",IF(V979=1,"",IF(TODAY()&gt;=J979,1,""))))</f>
        <v/>
      </c>
      <c r="V979" s="31" t="str">
        <f t="shared" si="76"/>
        <v/>
      </c>
      <c r="W979" s="34" t="str">
        <f>IF(P979="","",VLOOKUP(P979,Données!$A$2:$C$16,3,FALSE))</f>
        <v/>
      </c>
      <c r="X979" s="19" t="str">
        <f>IF(N979="","",IF(P979="","",IF(W979="","",W979*N979)))</f>
        <v/>
      </c>
      <c r="Y979" s="108"/>
      <c r="Z979" s="62" t="str">
        <f t="shared" si="77"/>
        <v/>
      </c>
      <c r="AA979" s="26" t="str">
        <f t="shared" si="78"/>
        <v/>
      </c>
      <c r="AB979" s="105"/>
      <c r="AC979" s="111"/>
      <c r="AD979" s="38"/>
      <c r="AE979" s="38"/>
      <c r="AF979" s="38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39"/>
      <c r="BJ979" s="39"/>
      <c r="BK979" s="39"/>
      <c r="BL979" s="39"/>
      <c r="BM979" s="39"/>
      <c r="BN979" s="39"/>
      <c r="BO979" s="39"/>
      <c r="BP979" s="39"/>
    </row>
    <row r="980" spans="1:68" x14ac:dyDescent="0.25">
      <c r="A980" s="28" t="str">
        <f t="shared" si="79"/>
        <v/>
      </c>
      <c r="B980" s="91"/>
      <c r="C980" s="92"/>
      <c r="D980" s="93"/>
      <c r="E980" s="92"/>
      <c r="F980" s="113"/>
      <c r="G980" s="121"/>
      <c r="H980" s="126"/>
      <c r="I980" s="129"/>
      <c r="J980" s="94"/>
      <c r="K980" s="95"/>
      <c r="L980" s="17" t="str">
        <f>IF(T980="X","",IF(J980="","",IF(V980=1,"",J980)))</f>
        <v/>
      </c>
      <c r="M980" s="17" t="str">
        <f>IF(T980="X","",IF(K980="","",IF(V980=1,"",K980)))</f>
        <v/>
      </c>
      <c r="N980" s="18" t="str">
        <f>IF(V980=1,"",IF(J980="","",IF(K980="","",K980-J980)))</f>
        <v/>
      </c>
      <c r="O980" s="31" t="str">
        <f t="shared" si="75"/>
        <v/>
      </c>
      <c r="P980" s="102"/>
      <c r="Q980" s="24" t="str">
        <f>IF(P980="","",IF(T980="X","",P980))</f>
        <v/>
      </c>
      <c r="R980" s="18" t="str">
        <f>IF(P980="","",VLOOKUP(P980,Données!$A$2:$B$16,2,FALSE))</f>
        <v/>
      </c>
      <c r="S980" s="24" t="str">
        <f ca="1">IF(T980="X","",IF(V980=1,"",IF(J980&gt;TODAY(),1,"")))</f>
        <v/>
      </c>
      <c r="T980" s="105"/>
      <c r="U980" s="18" t="str">
        <f ca="1">IF(T980="X","",IF(J980="","",IF(V980=1,"",IF(TODAY()&gt;=J980,1,""))))</f>
        <v/>
      </c>
      <c r="V980" s="31" t="str">
        <f t="shared" si="76"/>
        <v/>
      </c>
      <c r="W980" s="34" t="str">
        <f>IF(P980="","",VLOOKUP(P980,Données!$A$2:$C$16,3,FALSE))</f>
        <v/>
      </c>
      <c r="X980" s="19" t="str">
        <f>IF(N980="","",IF(P980="","",IF(W980="","",W980*N980)))</f>
        <v/>
      </c>
      <c r="Y980" s="108"/>
      <c r="Z980" s="62" t="str">
        <f t="shared" si="77"/>
        <v/>
      </c>
      <c r="AA980" s="26" t="str">
        <f t="shared" si="78"/>
        <v/>
      </c>
      <c r="AB980" s="105"/>
      <c r="AC980" s="111"/>
      <c r="AD980" s="38"/>
      <c r="AE980" s="38"/>
      <c r="AF980" s="38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39"/>
      <c r="BJ980" s="39"/>
      <c r="BK980" s="39"/>
      <c r="BL980" s="39"/>
      <c r="BM980" s="39"/>
      <c r="BN980" s="39"/>
      <c r="BO980" s="39"/>
      <c r="BP980" s="39"/>
    </row>
    <row r="981" spans="1:68" x14ac:dyDescent="0.25">
      <c r="A981" s="28" t="str">
        <f t="shared" si="79"/>
        <v/>
      </c>
      <c r="B981" s="91"/>
      <c r="C981" s="92"/>
      <c r="D981" s="93"/>
      <c r="E981" s="92"/>
      <c r="F981" s="113"/>
      <c r="G981" s="121"/>
      <c r="H981" s="126"/>
      <c r="I981" s="129"/>
      <c r="J981" s="94"/>
      <c r="K981" s="95"/>
      <c r="L981" s="17" t="str">
        <f>IF(T981="X","",IF(J981="","",IF(V981=1,"",J981)))</f>
        <v/>
      </c>
      <c r="M981" s="17" t="str">
        <f>IF(T981="X","",IF(K981="","",IF(V981=1,"",K981)))</f>
        <v/>
      </c>
      <c r="N981" s="18" t="str">
        <f>IF(V981=1,"",IF(J981="","",IF(K981="","",K981-J981)))</f>
        <v/>
      </c>
      <c r="O981" s="31" t="str">
        <f t="shared" si="75"/>
        <v/>
      </c>
      <c r="P981" s="102"/>
      <c r="Q981" s="24" t="str">
        <f>IF(P981="","",IF(T981="X","",P981))</f>
        <v/>
      </c>
      <c r="R981" s="18" t="str">
        <f>IF(P981="","",VLOOKUP(P981,Données!$A$2:$B$16,2,FALSE))</f>
        <v/>
      </c>
      <c r="S981" s="24" t="str">
        <f ca="1">IF(T981="X","",IF(V981=1,"",IF(J981&gt;TODAY(),1,"")))</f>
        <v/>
      </c>
      <c r="T981" s="105"/>
      <c r="U981" s="18" t="str">
        <f ca="1">IF(T981="X","",IF(J981="","",IF(V981=1,"",IF(TODAY()&gt;=J981,1,""))))</f>
        <v/>
      </c>
      <c r="V981" s="31" t="str">
        <f t="shared" si="76"/>
        <v/>
      </c>
      <c r="W981" s="34" t="str">
        <f>IF(P981="","",VLOOKUP(P981,Données!$A$2:$C$16,3,FALSE))</f>
        <v/>
      </c>
      <c r="X981" s="19" t="str">
        <f>IF(N981="","",IF(P981="","",IF(W981="","",W981*N981)))</f>
        <v/>
      </c>
      <c r="Y981" s="108"/>
      <c r="Z981" s="62" t="str">
        <f t="shared" si="77"/>
        <v/>
      </c>
      <c r="AA981" s="26" t="str">
        <f t="shared" si="78"/>
        <v/>
      </c>
      <c r="AB981" s="105"/>
      <c r="AC981" s="111"/>
      <c r="AD981" s="38"/>
      <c r="AE981" s="38"/>
      <c r="AF981" s="38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39"/>
      <c r="BJ981" s="39"/>
      <c r="BK981" s="39"/>
      <c r="BL981" s="39"/>
      <c r="BM981" s="39"/>
      <c r="BN981" s="39"/>
      <c r="BO981" s="39"/>
      <c r="BP981" s="39"/>
    </row>
    <row r="982" spans="1:68" x14ac:dyDescent="0.25">
      <c r="A982" s="28" t="str">
        <f t="shared" si="79"/>
        <v/>
      </c>
      <c r="B982" s="91"/>
      <c r="C982" s="92"/>
      <c r="D982" s="93"/>
      <c r="E982" s="92"/>
      <c r="F982" s="113"/>
      <c r="G982" s="121"/>
      <c r="H982" s="126"/>
      <c r="I982" s="129"/>
      <c r="J982" s="94"/>
      <c r="K982" s="95"/>
      <c r="L982" s="17" t="str">
        <f>IF(T982="X","",IF(J982="","",IF(V982=1,"",J982)))</f>
        <v/>
      </c>
      <c r="M982" s="17" t="str">
        <f>IF(T982="X","",IF(K982="","",IF(V982=1,"",K982)))</f>
        <v/>
      </c>
      <c r="N982" s="18" t="str">
        <f>IF(V982=1,"",IF(J982="","",IF(K982="","",K982-J982)))</f>
        <v/>
      </c>
      <c r="O982" s="31" t="str">
        <f t="shared" si="75"/>
        <v/>
      </c>
      <c r="P982" s="102"/>
      <c r="Q982" s="24" t="str">
        <f>IF(P982="","",IF(T982="X","",P982))</f>
        <v/>
      </c>
      <c r="R982" s="18" t="str">
        <f>IF(P982="","",VLOOKUP(P982,Données!$A$2:$B$16,2,FALSE))</f>
        <v/>
      </c>
      <c r="S982" s="24" t="str">
        <f ca="1">IF(T982="X","",IF(V982=1,"",IF(J982&gt;TODAY(),1,"")))</f>
        <v/>
      </c>
      <c r="T982" s="105"/>
      <c r="U982" s="18" t="str">
        <f ca="1">IF(T982="X","",IF(J982="","",IF(V982=1,"",IF(TODAY()&gt;=J982,1,""))))</f>
        <v/>
      </c>
      <c r="V982" s="31" t="str">
        <f t="shared" si="76"/>
        <v/>
      </c>
      <c r="W982" s="34" t="str">
        <f>IF(P982="","",VLOOKUP(P982,Données!$A$2:$C$16,3,FALSE))</f>
        <v/>
      </c>
      <c r="X982" s="19" t="str">
        <f>IF(N982="","",IF(P982="","",IF(W982="","",W982*N982)))</f>
        <v/>
      </c>
      <c r="Y982" s="108"/>
      <c r="Z982" s="62" t="str">
        <f t="shared" si="77"/>
        <v/>
      </c>
      <c r="AA982" s="26" t="str">
        <f t="shared" si="78"/>
        <v/>
      </c>
      <c r="AB982" s="105"/>
      <c r="AC982" s="111"/>
      <c r="AD982" s="38"/>
      <c r="AE982" s="38"/>
      <c r="AF982" s="38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39"/>
      <c r="BJ982" s="39"/>
      <c r="BK982" s="39"/>
      <c r="BL982" s="39"/>
      <c r="BM982" s="39"/>
      <c r="BN982" s="39"/>
      <c r="BO982" s="39"/>
      <c r="BP982" s="39"/>
    </row>
    <row r="983" spans="1:68" x14ac:dyDescent="0.25">
      <c r="A983" s="28" t="str">
        <f t="shared" si="79"/>
        <v/>
      </c>
      <c r="B983" s="91"/>
      <c r="C983" s="92"/>
      <c r="D983" s="93"/>
      <c r="E983" s="92"/>
      <c r="F983" s="113"/>
      <c r="G983" s="121"/>
      <c r="H983" s="126"/>
      <c r="I983" s="129"/>
      <c r="J983" s="94"/>
      <c r="K983" s="95"/>
      <c r="L983" s="17" t="str">
        <f>IF(T983="X","",IF(J983="","",IF(V983=1,"",J983)))</f>
        <v/>
      </c>
      <c r="M983" s="17" t="str">
        <f>IF(T983="X","",IF(K983="","",IF(V983=1,"",K983)))</f>
        <v/>
      </c>
      <c r="N983" s="18" t="str">
        <f>IF(V983=1,"",IF(J983="","",IF(K983="","",K983-J983)))</f>
        <v/>
      </c>
      <c r="O983" s="31" t="str">
        <f t="shared" si="75"/>
        <v/>
      </c>
      <c r="P983" s="102"/>
      <c r="Q983" s="24" t="str">
        <f>IF(P983="","",IF(T983="X","",P983))</f>
        <v/>
      </c>
      <c r="R983" s="18" t="str">
        <f>IF(P983="","",VLOOKUP(P983,Données!$A$2:$B$16,2,FALSE))</f>
        <v/>
      </c>
      <c r="S983" s="24" t="str">
        <f ca="1">IF(T983="X","",IF(V983=1,"",IF(J983&gt;TODAY(),1,"")))</f>
        <v/>
      </c>
      <c r="T983" s="105"/>
      <c r="U983" s="18" t="str">
        <f ca="1">IF(T983="X","",IF(J983="","",IF(V983=1,"",IF(TODAY()&gt;=J983,1,""))))</f>
        <v/>
      </c>
      <c r="V983" s="31" t="str">
        <f t="shared" si="76"/>
        <v/>
      </c>
      <c r="W983" s="34" t="str">
        <f>IF(P983="","",VLOOKUP(P983,Données!$A$2:$C$16,3,FALSE))</f>
        <v/>
      </c>
      <c r="X983" s="19" t="str">
        <f>IF(N983="","",IF(P983="","",IF(W983="","",W983*N983)))</f>
        <v/>
      </c>
      <c r="Y983" s="108"/>
      <c r="Z983" s="62" t="str">
        <f t="shared" si="77"/>
        <v/>
      </c>
      <c r="AA983" s="26" t="str">
        <f t="shared" si="78"/>
        <v/>
      </c>
      <c r="AB983" s="105"/>
      <c r="AC983" s="111"/>
      <c r="AD983" s="38"/>
      <c r="AE983" s="38"/>
      <c r="AF983" s="38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39"/>
      <c r="BJ983" s="39"/>
      <c r="BK983" s="39"/>
      <c r="BL983" s="39"/>
      <c r="BM983" s="39"/>
      <c r="BN983" s="39"/>
      <c r="BO983" s="39"/>
      <c r="BP983" s="39"/>
    </row>
    <row r="984" spans="1:68" x14ac:dyDescent="0.25">
      <c r="A984" s="28" t="str">
        <f t="shared" si="79"/>
        <v/>
      </c>
      <c r="B984" s="91"/>
      <c r="C984" s="92"/>
      <c r="D984" s="93"/>
      <c r="E984" s="92"/>
      <c r="F984" s="113"/>
      <c r="G984" s="121"/>
      <c r="H984" s="126"/>
      <c r="I984" s="129"/>
      <c r="J984" s="94"/>
      <c r="K984" s="95"/>
      <c r="L984" s="17" t="str">
        <f>IF(T984="X","",IF(J984="","",IF(V984=1,"",J984)))</f>
        <v/>
      </c>
      <c r="M984" s="17" t="str">
        <f>IF(T984="X","",IF(K984="","",IF(V984=1,"",K984)))</f>
        <v/>
      </c>
      <c r="N984" s="18" t="str">
        <f>IF(V984=1,"",IF(J984="","",IF(K984="","",K984-J984)))</f>
        <v/>
      </c>
      <c r="O984" s="31" t="str">
        <f t="shared" si="75"/>
        <v/>
      </c>
      <c r="P984" s="102"/>
      <c r="Q984" s="24" t="str">
        <f>IF(P984="","",IF(T984="X","",P984))</f>
        <v/>
      </c>
      <c r="R984" s="18" t="str">
        <f>IF(P984="","",VLOOKUP(P984,Données!$A$2:$B$16,2,FALSE))</f>
        <v/>
      </c>
      <c r="S984" s="24" t="str">
        <f ca="1">IF(T984="X","",IF(V984=1,"",IF(J984&gt;TODAY(),1,"")))</f>
        <v/>
      </c>
      <c r="T984" s="105"/>
      <c r="U984" s="18" t="str">
        <f ca="1">IF(T984="X","",IF(J984="","",IF(V984=1,"",IF(TODAY()&gt;=J984,1,""))))</f>
        <v/>
      </c>
      <c r="V984" s="31" t="str">
        <f t="shared" si="76"/>
        <v/>
      </c>
      <c r="W984" s="34" t="str">
        <f>IF(P984="","",VLOOKUP(P984,Données!$A$2:$C$16,3,FALSE))</f>
        <v/>
      </c>
      <c r="X984" s="19" t="str">
        <f>IF(N984="","",IF(P984="","",IF(W984="","",W984*N984)))</f>
        <v/>
      </c>
      <c r="Y984" s="108"/>
      <c r="Z984" s="62" t="str">
        <f t="shared" si="77"/>
        <v/>
      </c>
      <c r="AA984" s="26" t="str">
        <f t="shared" si="78"/>
        <v/>
      </c>
      <c r="AB984" s="105"/>
      <c r="AC984" s="111"/>
      <c r="AD984" s="38"/>
      <c r="AE984" s="38"/>
      <c r="AF984" s="38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39"/>
      <c r="BJ984" s="39"/>
      <c r="BK984" s="39"/>
      <c r="BL984" s="39"/>
      <c r="BM984" s="39"/>
      <c r="BN984" s="39"/>
      <c r="BO984" s="39"/>
      <c r="BP984" s="39"/>
    </row>
    <row r="985" spans="1:68" x14ac:dyDescent="0.25">
      <c r="A985" s="28" t="str">
        <f t="shared" si="79"/>
        <v/>
      </c>
      <c r="B985" s="91"/>
      <c r="C985" s="92"/>
      <c r="D985" s="93"/>
      <c r="E985" s="92"/>
      <c r="F985" s="113"/>
      <c r="G985" s="121"/>
      <c r="H985" s="126"/>
      <c r="I985" s="129"/>
      <c r="J985" s="94"/>
      <c r="K985" s="95"/>
      <c r="L985" s="17" t="str">
        <f>IF(T985="X","",IF(J985="","",IF(V985=1,"",J985)))</f>
        <v/>
      </c>
      <c r="M985" s="17" t="str">
        <f>IF(T985="X","",IF(K985="","",IF(V985=1,"",K985)))</f>
        <v/>
      </c>
      <c r="N985" s="18" t="str">
        <f>IF(V985=1,"",IF(J985="","",IF(K985="","",K985-J985)))</f>
        <v/>
      </c>
      <c r="O985" s="31" t="str">
        <f t="shared" si="75"/>
        <v/>
      </c>
      <c r="P985" s="102"/>
      <c r="Q985" s="24" t="str">
        <f>IF(P985="","",IF(T985="X","",P985))</f>
        <v/>
      </c>
      <c r="R985" s="18" t="str">
        <f>IF(P985="","",VLOOKUP(P985,Données!$A$2:$B$16,2,FALSE))</f>
        <v/>
      </c>
      <c r="S985" s="24" t="str">
        <f ca="1">IF(T985="X","",IF(V985=1,"",IF(J985&gt;TODAY(),1,"")))</f>
        <v/>
      </c>
      <c r="T985" s="105"/>
      <c r="U985" s="18" t="str">
        <f ca="1">IF(T985="X","",IF(J985="","",IF(V985=1,"",IF(TODAY()&gt;=J985,1,""))))</f>
        <v/>
      </c>
      <c r="V985" s="31" t="str">
        <f t="shared" si="76"/>
        <v/>
      </c>
      <c r="W985" s="34" t="str">
        <f>IF(P985="","",VLOOKUP(P985,Données!$A$2:$C$16,3,FALSE))</f>
        <v/>
      </c>
      <c r="X985" s="19" t="str">
        <f>IF(N985="","",IF(P985="","",IF(W985="","",W985*N985)))</f>
        <v/>
      </c>
      <c r="Y985" s="108"/>
      <c r="Z985" s="62" t="str">
        <f t="shared" si="77"/>
        <v/>
      </c>
      <c r="AA985" s="26" t="str">
        <f t="shared" si="78"/>
        <v/>
      </c>
      <c r="AB985" s="105"/>
      <c r="AC985" s="111"/>
      <c r="AD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39"/>
      <c r="BJ985" s="39"/>
      <c r="BK985" s="39"/>
      <c r="BL985" s="39"/>
      <c r="BM985" s="39"/>
      <c r="BN985" s="39"/>
      <c r="BO985" s="39"/>
      <c r="BP985" s="39"/>
    </row>
    <row r="986" spans="1:68" x14ac:dyDescent="0.25">
      <c r="A986" s="28" t="str">
        <f t="shared" si="79"/>
        <v/>
      </c>
      <c r="B986" s="91"/>
      <c r="C986" s="92"/>
      <c r="D986" s="93"/>
      <c r="E986" s="92"/>
      <c r="F986" s="113"/>
      <c r="G986" s="121"/>
      <c r="H986" s="126"/>
      <c r="I986" s="129"/>
      <c r="J986" s="94"/>
      <c r="K986" s="95"/>
      <c r="L986" s="17" t="str">
        <f>IF(T986="X","",IF(J986="","",IF(V986=1,"",J986)))</f>
        <v/>
      </c>
      <c r="M986" s="17" t="str">
        <f>IF(T986="X","",IF(K986="","",IF(V986=1,"",K986)))</f>
        <v/>
      </c>
      <c r="N986" s="18" t="str">
        <f>IF(V986=1,"",IF(J986="","",IF(K986="","",K986-J986)))</f>
        <v/>
      </c>
      <c r="O986" s="31" t="str">
        <f t="shared" si="75"/>
        <v/>
      </c>
      <c r="P986" s="102"/>
      <c r="Q986" s="24" t="str">
        <f>IF(P986="","",IF(T986="X","",P986))</f>
        <v/>
      </c>
      <c r="R986" s="18" t="str">
        <f>IF(P986="","",VLOOKUP(P986,Données!$A$2:$B$16,2,FALSE))</f>
        <v/>
      </c>
      <c r="S986" s="24" t="str">
        <f ca="1">IF(T986="X","",IF(V986=1,"",IF(J986&gt;TODAY(),1,"")))</f>
        <v/>
      </c>
      <c r="T986" s="105"/>
      <c r="U986" s="18" t="str">
        <f ca="1">IF(T986="X","",IF(J986="","",IF(V986=1,"",IF(TODAY()&gt;=J986,1,""))))</f>
        <v/>
      </c>
      <c r="V986" s="31" t="str">
        <f t="shared" si="76"/>
        <v/>
      </c>
      <c r="W986" s="34" t="str">
        <f>IF(P986="","",VLOOKUP(P986,Données!$A$2:$C$16,3,FALSE))</f>
        <v/>
      </c>
      <c r="X986" s="19" t="str">
        <f>IF(N986="","",IF(P986="","",IF(W986="","",W986*N986)))</f>
        <v/>
      </c>
      <c r="Y986" s="108"/>
      <c r="Z986" s="62" t="str">
        <f t="shared" si="77"/>
        <v/>
      </c>
      <c r="AA986" s="26" t="str">
        <f t="shared" si="78"/>
        <v/>
      </c>
      <c r="AB986" s="105"/>
      <c r="AC986" s="111"/>
      <c r="AD986" s="38"/>
      <c r="AE986" s="38"/>
      <c r="AF986" s="38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39"/>
      <c r="BJ986" s="39"/>
      <c r="BK986" s="39"/>
      <c r="BL986" s="39"/>
      <c r="BM986" s="39"/>
      <c r="BN986" s="39"/>
      <c r="BO986" s="39"/>
      <c r="BP986" s="39"/>
    </row>
    <row r="987" spans="1:68" x14ac:dyDescent="0.25">
      <c r="A987" s="28" t="str">
        <f t="shared" si="79"/>
        <v/>
      </c>
      <c r="B987" s="91"/>
      <c r="C987" s="92"/>
      <c r="D987" s="93"/>
      <c r="E987" s="92"/>
      <c r="F987" s="113"/>
      <c r="G987" s="121"/>
      <c r="H987" s="126"/>
      <c r="I987" s="129"/>
      <c r="J987" s="94"/>
      <c r="K987" s="95"/>
      <c r="L987" s="17" t="str">
        <f>IF(T987="X","",IF(J987="","",IF(V987=1,"",J987)))</f>
        <v/>
      </c>
      <c r="M987" s="17" t="str">
        <f>IF(T987="X","",IF(K987="","",IF(V987=1,"",K987)))</f>
        <v/>
      </c>
      <c r="N987" s="18" t="str">
        <f>IF(V987=1,"",IF(J987="","",IF(K987="","",K987-J987)))</f>
        <v/>
      </c>
      <c r="O987" s="31" t="str">
        <f t="shared" si="75"/>
        <v/>
      </c>
      <c r="P987" s="102"/>
      <c r="Q987" s="24" t="str">
        <f>IF(P987="","",IF(T987="X","",P987))</f>
        <v/>
      </c>
      <c r="R987" s="18" t="str">
        <f>IF(P987="","",VLOOKUP(P987,Données!$A$2:$B$16,2,FALSE))</f>
        <v/>
      </c>
      <c r="S987" s="24" t="str">
        <f ca="1">IF(T987="X","",IF(V987=1,"",IF(J987&gt;TODAY(),1,"")))</f>
        <v/>
      </c>
      <c r="T987" s="105"/>
      <c r="U987" s="18" t="str">
        <f ca="1">IF(T987="X","",IF(J987="","",IF(V987=1,"",IF(TODAY()&gt;=J987,1,""))))</f>
        <v/>
      </c>
      <c r="V987" s="31" t="str">
        <f t="shared" si="76"/>
        <v/>
      </c>
      <c r="W987" s="34" t="str">
        <f>IF(P987="","",VLOOKUP(P987,Données!$A$2:$C$16,3,FALSE))</f>
        <v/>
      </c>
      <c r="X987" s="19" t="str">
        <f>IF(N987="","",IF(P987="","",IF(W987="","",W987*N987)))</f>
        <v/>
      </c>
      <c r="Y987" s="108"/>
      <c r="Z987" s="62" t="str">
        <f t="shared" si="77"/>
        <v/>
      </c>
      <c r="AA987" s="26" t="str">
        <f t="shared" si="78"/>
        <v/>
      </c>
      <c r="AB987" s="105"/>
      <c r="AC987" s="111"/>
      <c r="AD987" s="38"/>
      <c r="AE987" s="38"/>
      <c r="AF987" s="38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39"/>
      <c r="BJ987" s="39"/>
      <c r="BK987" s="39"/>
      <c r="BL987" s="39"/>
      <c r="BM987" s="39"/>
      <c r="BN987" s="39"/>
      <c r="BO987" s="39"/>
      <c r="BP987" s="39"/>
    </row>
    <row r="988" spans="1:68" x14ac:dyDescent="0.25">
      <c r="A988" s="28" t="str">
        <f t="shared" si="79"/>
        <v/>
      </c>
      <c r="B988" s="91"/>
      <c r="C988" s="92"/>
      <c r="D988" s="93"/>
      <c r="E988" s="92"/>
      <c r="F988" s="113"/>
      <c r="G988" s="121"/>
      <c r="H988" s="126"/>
      <c r="I988" s="129"/>
      <c r="J988" s="94"/>
      <c r="K988" s="95"/>
      <c r="L988" s="17" t="str">
        <f>IF(T988="X","",IF(J988="","",IF(V988=1,"",J988)))</f>
        <v/>
      </c>
      <c r="M988" s="17" t="str">
        <f>IF(T988="X","",IF(K988="","",IF(V988=1,"",K988)))</f>
        <v/>
      </c>
      <c r="N988" s="18" t="str">
        <f>IF(V988=1,"",IF(J988="","",IF(K988="","",K988-J988)))</f>
        <v/>
      </c>
      <c r="O988" s="31" t="str">
        <f t="shared" si="75"/>
        <v/>
      </c>
      <c r="P988" s="102"/>
      <c r="Q988" s="24" t="str">
        <f>IF(P988="","",IF(T988="X","",P988))</f>
        <v/>
      </c>
      <c r="R988" s="18" t="str">
        <f>IF(P988="","",VLOOKUP(P988,Données!$A$2:$B$16,2,FALSE))</f>
        <v/>
      </c>
      <c r="S988" s="24" t="str">
        <f ca="1">IF(T988="X","",IF(V988=1,"",IF(J988&gt;TODAY(),1,"")))</f>
        <v/>
      </c>
      <c r="T988" s="105"/>
      <c r="U988" s="18" t="str">
        <f ca="1">IF(T988="X","",IF(J988="","",IF(V988=1,"",IF(TODAY()&gt;=J988,1,""))))</f>
        <v/>
      </c>
      <c r="V988" s="31" t="str">
        <f t="shared" si="76"/>
        <v/>
      </c>
      <c r="W988" s="34" t="str">
        <f>IF(P988="","",VLOOKUP(P988,Données!$A$2:$C$16,3,FALSE))</f>
        <v/>
      </c>
      <c r="X988" s="19" t="str">
        <f>IF(N988="","",IF(P988="","",IF(W988="","",W988*N988)))</f>
        <v/>
      </c>
      <c r="Y988" s="108"/>
      <c r="Z988" s="62" t="str">
        <f t="shared" si="77"/>
        <v/>
      </c>
      <c r="AA988" s="26" t="str">
        <f t="shared" si="78"/>
        <v/>
      </c>
      <c r="AB988" s="105"/>
      <c r="AC988" s="111"/>
      <c r="AD988" s="38"/>
      <c r="AE988" s="38"/>
      <c r="AF988" s="38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39"/>
      <c r="BJ988" s="39"/>
      <c r="BK988" s="39"/>
      <c r="BL988" s="39"/>
      <c r="BM988" s="39"/>
      <c r="BN988" s="39"/>
      <c r="BO988" s="39"/>
      <c r="BP988" s="39"/>
    </row>
    <row r="989" spans="1:68" x14ac:dyDescent="0.25">
      <c r="A989" s="28" t="str">
        <f t="shared" si="79"/>
        <v/>
      </c>
      <c r="B989" s="91"/>
      <c r="C989" s="92"/>
      <c r="D989" s="93"/>
      <c r="E989" s="92"/>
      <c r="F989" s="113"/>
      <c r="G989" s="121"/>
      <c r="H989" s="126"/>
      <c r="I989" s="129"/>
      <c r="J989" s="94"/>
      <c r="K989" s="95"/>
      <c r="L989" s="17" t="str">
        <f>IF(T989="X","",IF(J989="","",IF(V989=1,"",J989)))</f>
        <v/>
      </c>
      <c r="M989" s="17" t="str">
        <f>IF(T989="X","",IF(K989="","",IF(V989=1,"",K989)))</f>
        <v/>
      </c>
      <c r="N989" s="18" t="str">
        <f>IF(V989=1,"",IF(J989="","",IF(K989="","",K989-J989)))</f>
        <v/>
      </c>
      <c r="O989" s="31" t="str">
        <f t="shared" si="75"/>
        <v/>
      </c>
      <c r="P989" s="102"/>
      <c r="Q989" s="24" t="str">
        <f>IF(P989="","",IF(T989="X","",P989))</f>
        <v/>
      </c>
      <c r="R989" s="18" t="str">
        <f>IF(P989="","",VLOOKUP(P989,Données!$A$2:$B$16,2,FALSE))</f>
        <v/>
      </c>
      <c r="S989" s="24" t="str">
        <f ca="1">IF(T989="X","",IF(V989=1,"",IF(J989&gt;TODAY(),1,"")))</f>
        <v/>
      </c>
      <c r="T989" s="105"/>
      <c r="U989" s="18" t="str">
        <f ca="1">IF(T989="X","",IF(J989="","",IF(V989=1,"",IF(TODAY()&gt;=J989,1,""))))</f>
        <v/>
      </c>
      <c r="V989" s="31" t="str">
        <f t="shared" si="76"/>
        <v/>
      </c>
      <c r="W989" s="34" t="str">
        <f>IF(P989="","",VLOOKUP(P989,Données!$A$2:$C$16,3,FALSE))</f>
        <v/>
      </c>
      <c r="X989" s="19" t="str">
        <f>IF(N989="","",IF(P989="","",IF(W989="","",W989*N989)))</f>
        <v/>
      </c>
      <c r="Y989" s="108"/>
      <c r="Z989" s="62" t="str">
        <f t="shared" si="77"/>
        <v/>
      </c>
      <c r="AA989" s="26" t="str">
        <f t="shared" si="78"/>
        <v/>
      </c>
      <c r="AB989" s="105"/>
      <c r="AC989" s="111"/>
      <c r="AD989" s="38"/>
      <c r="AE989" s="38"/>
      <c r="AF989" s="38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39"/>
      <c r="BJ989" s="39"/>
      <c r="BK989" s="39"/>
      <c r="BL989" s="39"/>
      <c r="BM989" s="39"/>
      <c r="BN989" s="39"/>
      <c r="BO989" s="39"/>
      <c r="BP989" s="39"/>
    </row>
    <row r="990" spans="1:68" x14ac:dyDescent="0.25">
      <c r="A990" s="28" t="str">
        <f t="shared" si="79"/>
        <v/>
      </c>
      <c r="B990" s="91"/>
      <c r="C990" s="92"/>
      <c r="D990" s="93"/>
      <c r="E990" s="92"/>
      <c r="F990" s="113"/>
      <c r="G990" s="121"/>
      <c r="H990" s="126"/>
      <c r="I990" s="129"/>
      <c r="J990" s="94"/>
      <c r="K990" s="95"/>
      <c r="L990" s="17" t="str">
        <f>IF(T990="X","",IF(J990="","",IF(V990=1,"",J990)))</f>
        <v/>
      </c>
      <c r="M990" s="17" t="str">
        <f>IF(T990="X","",IF(K990="","",IF(V990=1,"",K990)))</f>
        <v/>
      </c>
      <c r="N990" s="18" t="str">
        <f>IF(V990=1,"",IF(J990="","",IF(K990="","",K990-J990)))</f>
        <v/>
      </c>
      <c r="O990" s="31" t="str">
        <f t="shared" si="75"/>
        <v/>
      </c>
      <c r="P990" s="102"/>
      <c r="Q990" s="24" t="str">
        <f>IF(P990="","",IF(T990="X","",P990))</f>
        <v/>
      </c>
      <c r="R990" s="18" t="str">
        <f>IF(P990="","",VLOOKUP(P990,Données!$A$2:$B$16,2,FALSE))</f>
        <v/>
      </c>
      <c r="S990" s="24" t="str">
        <f ca="1">IF(T990="X","",IF(V990=1,"",IF(J990&gt;TODAY(),1,"")))</f>
        <v/>
      </c>
      <c r="T990" s="105"/>
      <c r="U990" s="18" t="str">
        <f ca="1">IF(T990="X","",IF(J990="","",IF(V990=1,"",IF(TODAY()&gt;=J990,1,""))))</f>
        <v/>
      </c>
      <c r="V990" s="31" t="str">
        <f t="shared" si="76"/>
        <v/>
      </c>
      <c r="W990" s="34" t="str">
        <f>IF(P990="","",VLOOKUP(P990,Données!$A$2:$C$16,3,FALSE))</f>
        <v/>
      </c>
      <c r="X990" s="19" t="str">
        <f>IF(N990="","",IF(P990="","",IF(W990="","",W990*N990)))</f>
        <v/>
      </c>
      <c r="Y990" s="108"/>
      <c r="Z990" s="62" t="str">
        <f t="shared" si="77"/>
        <v/>
      </c>
      <c r="AA990" s="26" t="str">
        <f t="shared" si="78"/>
        <v/>
      </c>
      <c r="AB990" s="105"/>
      <c r="AC990" s="111"/>
      <c r="AD990" s="38"/>
      <c r="AE990" s="38"/>
      <c r="AF990" s="38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39"/>
      <c r="BJ990" s="39"/>
      <c r="BK990" s="39"/>
      <c r="BL990" s="39"/>
      <c r="BM990" s="39"/>
      <c r="BN990" s="39"/>
      <c r="BO990" s="39"/>
      <c r="BP990" s="39"/>
    </row>
    <row r="991" spans="1:68" x14ac:dyDescent="0.25">
      <c r="A991" s="28" t="str">
        <f t="shared" si="79"/>
        <v/>
      </c>
      <c r="B991" s="91"/>
      <c r="C991" s="92"/>
      <c r="D991" s="93"/>
      <c r="E991" s="92"/>
      <c r="F991" s="113"/>
      <c r="G991" s="121"/>
      <c r="H991" s="126"/>
      <c r="I991" s="129"/>
      <c r="J991" s="94"/>
      <c r="K991" s="95"/>
      <c r="L991" s="17" t="str">
        <f>IF(T991="X","",IF(J991="","",IF(V991=1,"",J991)))</f>
        <v/>
      </c>
      <c r="M991" s="17" t="str">
        <f>IF(T991="X","",IF(K991="","",IF(V991=1,"",K991)))</f>
        <v/>
      </c>
      <c r="N991" s="18" t="str">
        <f>IF(V991=1,"",IF(J991="","",IF(K991="","",K991-J991)))</f>
        <v/>
      </c>
      <c r="O991" s="31" t="str">
        <f t="shared" si="75"/>
        <v/>
      </c>
      <c r="P991" s="102"/>
      <c r="Q991" s="24" t="str">
        <f>IF(P991="","",IF(T991="X","",P991))</f>
        <v/>
      </c>
      <c r="R991" s="18" t="str">
        <f>IF(P991="","",VLOOKUP(P991,Données!$A$2:$B$16,2,FALSE))</f>
        <v/>
      </c>
      <c r="S991" s="24" t="str">
        <f ca="1">IF(T991="X","",IF(V991=1,"",IF(J991&gt;TODAY(),1,"")))</f>
        <v/>
      </c>
      <c r="T991" s="105"/>
      <c r="U991" s="18" t="str">
        <f ca="1">IF(T991="X","",IF(J991="","",IF(V991=1,"",IF(TODAY()&gt;=J991,1,""))))</f>
        <v/>
      </c>
      <c r="V991" s="31" t="str">
        <f t="shared" si="76"/>
        <v/>
      </c>
      <c r="W991" s="34" t="str">
        <f>IF(P991="","",VLOOKUP(P991,Données!$A$2:$C$16,3,FALSE))</f>
        <v/>
      </c>
      <c r="X991" s="19" t="str">
        <f>IF(N991="","",IF(P991="","",IF(W991="","",W991*N991)))</f>
        <v/>
      </c>
      <c r="Y991" s="108"/>
      <c r="Z991" s="62" t="str">
        <f t="shared" si="77"/>
        <v/>
      </c>
      <c r="AA991" s="26" t="str">
        <f t="shared" si="78"/>
        <v/>
      </c>
      <c r="AB991" s="105"/>
      <c r="AC991" s="111"/>
      <c r="AD991" s="38"/>
      <c r="AE991" s="38"/>
      <c r="AF991" s="38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39"/>
      <c r="BJ991" s="39"/>
      <c r="BK991" s="39"/>
      <c r="BL991" s="39"/>
      <c r="BM991" s="39"/>
      <c r="BN991" s="39"/>
      <c r="BO991" s="39"/>
      <c r="BP991" s="39"/>
    </row>
    <row r="992" spans="1:68" x14ac:dyDescent="0.25">
      <c r="A992" s="28" t="str">
        <f t="shared" si="79"/>
        <v/>
      </c>
      <c r="B992" s="91"/>
      <c r="C992" s="92"/>
      <c r="D992" s="93"/>
      <c r="E992" s="92"/>
      <c r="F992" s="113"/>
      <c r="G992" s="121"/>
      <c r="H992" s="126"/>
      <c r="I992" s="129"/>
      <c r="J992" s="94"/>
      <c r="K992" s="95"/>
      <c r="L992" s="17" t="str">
        <f>IF(T992="X","",IF(J992="","",IF(V992=1,"",J992)))</f>
        <v/>
      </c>
      <c r="M992" s="17" t="str">
        <f>IF(T992="X","",IF(K992="","",IF(V992=1,"",K992)))</f>
        <v/>
      </c>
      <c r="N992" s="18" t="str">
        <f>IF(V992=1,"",IF(J992="","",IF(K992="","",K992-J992)))</f>
        <v/>
      </c>
      <c r="O992" s="31" t="str">
        <f t="shared" si="75"/>
        <v/>
      </c>
      <c r="P992" s="102"/>
      <c r="Q992" s="24" t="str">
        <f>IF(P992="","",IF(T992="X","",P992))</f>
        <v/>
      </c>
      <c r="R992" s="18" t="str">
        <f>IF(P992="","",VLOOKUP(P992,Données!$A$2:$B$16,2,FALSE))</f>
        <v/>
      </c>
      <c r="S992" s="24" t="str">
        <f ca="1">IF(T992="X","",IF(V992=1,"",IF(J992&gt;TODAY(),1,"")))</f>
        <v/>
      </c>
      <c r="T992" s="105"/>
      <c r="U992" s="18" t="str">
        <f ca="1">IF(T992="X","",IF(J992="","",IF(V992=1,"",IF(TODAY()&gt;=J992,1,""))))</f>
        <v/>
      </c>
      <c r="V992" s="31" t="str">
        <f t="shared" si="76"/>
        <v/>
      </c>
      <c r="W992" s="34" t="str">
        <f>IF(P992="","",VLOOKUP(P992,Données!$A$2:$C$16,3,FALSE))</f>
        <v/>
      </c>
      <c r="X992" s="19" t="str">
        <f>IF(N992="","",IF(P992="","",IF(W992="","",W992*N992)))</f>
        <v/>
      </c>
      <c r="Y992" s="108"/>
      <c r="Z992" s="62" t="str">
        <f t="shared" si="77"/>
        <v/>
      </c>
      <c r="AA992" s="26" t="str">
        <f t="shared" si="78"/>
        <v/>
      </c>
      <c r="AB992" s="105"/>
      <c r="AC992" s="111"/>
      <c r="AD992" s="38"/>
      <c r="AE992" s="38"/>
      <c r="AF992" s="38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39"/>
      <c r="BJ992" s="39"/>
      <c r="BK992" s="39"/>
      <c r="BL992" s="39"/>
      <c r="BM992" s="39"/>
      <c r="BN992" s="39"/>
      <c r="BO992" s="39"/>
      <c r="BP992" s="39"/>
    </row>
    <row r="993" spans="1:68" x14ac:dyDescent="0.25">
      <c r="A993" s="28" t="str">
        <f t="shared" si="79"/>
        <v/>
      </c>
      <c r="B993" s="91"/>
      <c r="C993" s="92"/>
      <c r="D993" s="93"/>
      <c r="E993" s="92"/>
      <c r="F993" s="113"/>
      <c r="G993" s="121"/>
      <c r="H993" s="126"/>
      <c r="I993" s="129"/>
      <c r="J993" s="94"/>
      <c r="K993" s="95"/>
      <c r="L993" s="17" t="str">
        <f>IF(T993="X","",IF(J993="","",IF(V993=1,"",J993)))</f>
        <v/>
      </c>
      <c r="M993" s="17" t="str">
        <f>IF(T993="X","",IF(K993="","",IF(V993=1,"",K993)))</f>
        <v/>
      </c>
      <c r="N993" s="18" t="str">
        <f>IF(V993=1,"",IF(J993="","",IF(K993="","",K993-J993)))</f>
        <v/>
      </c>
      <c r="O993" s="31" t="str">
        <f t="shared" si="75"/>
        <v/>
      </c>
      <c r="P993" s="102"/>
      <c r="Q993" s="24" t="str">
        <f>IF(P993="","",IF(T993="X","",P993))</f>
        <v/>
      </c>
      <c r="R993" s="18" t="str">
        <f>IF(P993="","",VLOOKUP(P993,Données!$A$2:$B$16,2,FALSE))</f>
        <v/>
      </c>
      <c r="S993" s="24" t="str">
        <f ca="1">IF(T993="X","",IF(V993=1,"",IF(J993&gt;TODAY(),1,"")))</f>
        <v/>
      </c>
      <c r="T993" s="105"/>
      <c r="U993" s="18" t="str">
        <f ca="1">IF(T993="X","",IF(J993="","",IF(V993=1,"",IF(TODAY()&gt;=J993,1,""))))</f>
        <v/>
      </c>
      <c r="V993" s="31" t="str">
        <f t="shared" si="76"/>
        <v/>
      </c>
      <c r="W993" s="34" t="str">
        <f>IF(P993="","",VLOOKUP(P993,Données!$A$2:$C$16,3,FALSE))</f>
        <v/>
      </c>
      <c r="X993" s="19" t="str">
        <f>IF(N993="","",IF(P993="","",IF(W993="","",W993*N993)))</f>
        <v/>
      </c>
      <c r="Y993" s="108"/>
      <c r="Z993" s="62" t="str">
        <f t="shared" si="77"/>
        <v/>
      </c>
      <c r="AA993" s="26" t="str">
        <f t="shared" si="78"/>
        <v/>
      </c>
      <c r="AB993" s="105"/>
      <c r="AC993" s="111"/>
      <c r="AD993" s="38"/>
      <c r="AE993" s="38"/>
      <c r="AF993" s="38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39"/>
      <c r="BJ993" s="39"/>
      <c r="BK993" s="39"/>
      <c r="BL993" s="39"/>
      <c r="BM993" s="39"/>
      <c r="BN993" s="39"/>
      <c r="BO993" s="39"/>
      <c r="BP993" s="39"/>
    </row>
    <row r="994" spans="1:68" x14ac:dyDescent="0.25">
      <c r="A994" s="28" t="str">
        <f t="shared" si="79"/>
        <v/>
      </c>
      <c r="B994" s="91"/>
      <c r="C994" s="92"/>
      <c r="D994" s="93"/>
      <c r="E994" s="92"/>
      <c r="F994" s="113"/>
      <c r="G994" s="121"/>
      <c r="H994" s="126"/>
      <c r="I994" s="129"/>
      <c r="J994" s="94"/>
      <c r="K994" s="95"/>
      <c r="L994" s="17" t="str">
        <f>IF(T994="X","",IF(J994="","",IF(V994=1,"",J994)))</f>
        <v/>
      </c>
      <c r="M994" s="17" t="str">
        <f>IF(T994="X","",IF(K994="","",IF(V994=1,"",K994)))</f>
        <v/>
      </c>
      <c r="N994" s="18" t="str">
        <f>IF(V994=1,"",IF(J994="","",IF(K994="","",K994-J994)))</f>
        <v/>
      </c>
      <c r="O994" s="31" t="str">
        <f t="shared" si="75"/>
        <v/>
      </c>
      <c r="P994" s="102"/>
      <c r="Q994" s="24" t="str">
        <f>IF(P994="","",IF(T994="X","",P994))</f>
        <v/>
      </c>
      <c r="R994" s="18" t="str">
        <f>IF(P994="","",VLOOKUP(P994,Données!$A$2:$B$16,2,FALSE))</f>
        <v/>
      </c>
      <c r="S994" s="24" t="str">
        <f ca="1">IF(T994="X","",IF(V994=1,"",IF(J994&gt;TODAY(),1,"")))</f>
        <v/>
      </c>
      <c r="T994" s="105"/>
      <c r="U994" s="18" t="str">
        <f ca="1">IF(T994="X","",IF(J994="","",IF(V994=1,"",IF(TODAY()&gt;=J994,1,""))))</f>
        <v/>
      </c>
      <c r="V994" s="31" t="str">
        <f t="shared" si="76"/>
        <v/>
      </c>
      <c r="W994" s="34" t="str">
        <f>IF(P994="","",VLOOKUP(P994,Données!$A$2:$C$16,3,FALSE))</f>
        <v/>
      </c>
      <c r="X994" s="19" t="str">
        <f>IF(N994="","",IF(P994="","",IF(W994="","",W994*N994)))</f>
        <v/>
      </c>
      <c r="Y994" s="108"/>
      <c r="Z994" s="62" t="str">
        <f t="shared" si="77"/>
        <v/>
      </c>
      <c r="AA994" s="26" t="str">
        <f t="shared" si="78"/>
        <v/>
      </c>
      <c r="AB994" s="105"/>
      <c r="AC994" s="111"/>
      <c r="AD994" s="38"/>
      <c r="AE994" s="38"/>
      <c r="AF994" s="38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9"/>
      <c r="AU994" s="39"/>
      <c r="AV994" s="39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39"/>
      <c r="BJ994" s="39"/>
      <c r="BK994" s="39"/>
      <c r="BL994" s="39"/>
      <c r="BM994" s="39"/>
      <c r="BN994" s="39"/>
      <c r="BO994" s="39"/>
      <c r="BP994" s="39"/>
    </row>
    <row r="995" spans="1:68" x14ac:dyDescent="0.25">
      <c r="A995" s="28" t="str">
        <f t="shared" si="79"/>
        <v/>
      </c>
      <c r="B995" s="91"/>
      <c r="C995" s="92"/>
      <c r="D995" s="93"/>
      <c r="E995" s="92"/>
      <c r="F995" s="113"/>
      <c r="G995" s="121"/>
      <c r="H995" s="126"/>
      <c r="I995" s="129"/>
      <c r="J995" s="94"/>
      <c r="K995" s="95"/>
      <c r="L995" s="17" t="str">
        <f>IF(T995="X","",IF(J995="","",IF(V995=1,"",J995)))</f>
        <v/>
      </c>
      <c r="M995" s="17" t="str">
        <f>IF(T995="X","",IF(K995="","",IF(V995=1,"",K995)))</f>
        <v/>
      </c>
      <c r="N995" s="18" t="str">
        <f>IF(V995=1,"",IF(J995="","",IF(K995="","",K995-J995)))</f>
        <v/>
      </c>
      <c r="O995" s="31" t="str">
        <f t="shared" si="75"/>
        <v/>
      </c>
      <c r="P995" s="102"/>
      <c r="Q995" s="24" t="str">
        <f>IF(P995="","",IF(T995="X","",P995))</f>
        <v/>
      </c>
      <c r="R995" s="18" t="str">
        <f>IF(P995="","",VLOOKUP(P995,Données!$A$2:$B$16,2,FALSE))</f>
        <v/>
      </c>
      <c r="S995" s="24" t="str">
        <f ca="1">IF(T995="X","",IF(V995=1,"",IF(J995&gt;TODAY(),1,"")))</f>
        <v/>
      </c>
      <c r="T995" s="105"/>
      <c r="U995" s="18" t="str">
        <f ca="1">IF(T995="X","",IF(J995="","",IF(V995=1,"",IF(TODAY()&gt;=J995,1,""))))</f>
        <v/>
      </c>
      <c r="V995" s="31" t="str">
        <f t="shared" si="76"/>
        <v/>
      </c>
      <c r="W995" s="34" t="str">
        <f>IF(P995="","",VLOOKUP(P995,Données!$A$2:$C$16,3,FALSE))</f>
        <v/>
      </c>
      <c r="X995" s="19" t="str">
        <f>IF(N995="","",IF(P995="","",IF(W995="","",W995*N995)))</f>
        <v/>
      </c>
      <c r="Y995" s="108"/>
      <c r="Z995" s="62" t="str">
        <f t="shared" si="77"/>
        <v/>
      </c>
      <c r="AA995" s="26" t="str">
        <f t="shared" si="78"/>
        <v/>
      </c>
      <c r="AB995" s="105"/>
      <c r="AC995" s="111"/>
      <c r="AD995" s="38"/>
      <c r="AE995" s="38"/>
      <c r="AF995" s="38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9"/>
      <c r="AU995" s="39"/>
      <c r="AV995" s="39"/>
      <c r="AW995" s="39"/>
      <c r="AX995" s="39"/>
      <c r="AY995" s="39"/>
      <c r="AZ995" s="39"/>
      <c r="BA995" s="39"/>
      <c r="BB995" s="39"/>
      <c r="BC995" s="39"/>
      <c r="BD995" s="39"/>
      <c r="BE995" s="39"/>
      <c r="BF995" s="39"/>
      <c r="BG995" s="39"/>
      <c r="BH995" s="39"/>
      <c r="BI995" s="39"/>
      <c r="BJ995" s="39"/>
      <c r="BK995" s="39"/>
      <c r="BL995" s="39"/>
      <c r="BM995" s="39"/>
      <c r="BN995" s="39"/>
      <c r="BO995" s="39"/>
      <c r="BP995" s="39"/>
    </row>
    <row r="996" spans="1:68" x14ac:dyDescent="0.25">
      <c r="A996" s="28" t="str">
        <f t="shared" si="79"/>
        <v/>
      </c>
      <c r="B996" s="91"/>
      <c r="C996" s="92"/>
      <c r="D996" s="93"/>
      <c r="E996" s="92"/>
      <c r="F996" s="113"/>
      <c r="G996" s="121"/>
      <c r="H996" s="126"/>
      <c r="I996" s="129"/>
      <c r="J996" s="94"/>
      <c r="K996" s="95"/>
      <c r="L996" s="17" t="str">
        <f>IF(T996="X","",IF(J996="","",IF(V996=1,"",J996)))</f>
        <v/>
      </c>
      <c r="M996" s="17" t="str">
        <f>IF(T996="X","",IF(K996="","",IF(V996=1,"",K996)))</f>
        <v/>
      </c>
      <c r="N996" s="18" t="str">
        <f>IF(V996=1,"",IF(J996="","",IF(K996="","",K996-J996)))</f>
        <v/>
      </c>
      <c r="O996" s="31" t="str">
        <f t="shared" si="75"/>
        <v/>
      </c>
      <c r="P996" s="102"/>
      <c r="Q996" s="24" t="str">
        <f>IF(P996="","",IF(T996="X","",P996))</f>
        <v/>
      </c>
      <c r="R996" s="18" t="str">
        <f>IF(P996="","",VLOOKUP(P996,Données!$A$2:$B$16,2,FALSE))</f>
        <v/>
      </c>
      <c r="S996" s="24" t="str">
        <f ca="1">IF(T996="X","",IF(V996=1,"",IF(J996&gt;TODAY(),1,"")))</f>
        <v/>
      </c>
      <c r="T996" s="105"/>
      <c r="U996" s="18" t="str">
        <f ca="1">IF(T996="X","",IF(J996="","",IF(V996=1,"",IF(TODAY()&gt;=J996,1,""))))</f>
        <v/>
      </c>
      <c r="V996" s="31" t="str">
        <f t="shared" si="76"/>
        <v/>
      </c>
      <c r="W996" s="34" t="str">
        <f>IF(P996="","",VLOOKUP(P996,Données!$A$2:$C$16,3,FALSE))</f>
        <v/>
      </c>
      <c r="X996" s="19" t="str">
        <f>IF(N996="","",IF(P996="","",IF(W996="","",W996*N996)))</f>
        <v/>
      </c>
      <c r="Y996" s="108"/>
      <c r="Z996" s="62" t="str">
        <f t="shared" si="77"/>
        <v/>
      </c>
      <c r="AA996" s="26" t="str">
        <f t="shared" si="78"/>
        <v/>
      </c>
      <c r="AB996" s="105"/>
      <c r="AC996" s="111"/>
      <c r="AD996" s="38"/>
      <c r="AE996" s="38"/>
      <c r="AF996" s="38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9"/>
      <c r="AU996" s="39"/>
      <c r="AV996" s="39"/>
      <c r="AW996" s="39"/>
      <c r="AX996" s="39"/>
      <c r="AY996" s="39"/>
      <c r="AZ996" s="39"/>
      <c r="BA996" s="39"/>
      <c r="BB996" s="39"/>
      <c r="BC996" s="39"/>
      <c r="BD996" s="39"/>
      <c r="BE996" s="39"/>
      <c r="BF996" s="39"/>
      <c r="BG996" s="39"/>
      <c r="BH996" s="39"/>
      <c r="BI996" s="39"/>
      <c r="BJ996" s="39"/>
      <c r="BK996" s="39"/>
      <c r="BL996" s="39"/>
      <c r="BM996" s="39"/>
      <c r="BN996" s="39"/>
      <c r="BO996" s="39"/>
      <c r="BP996" s="39"/>
    </row>
    <row r="997" spans="1:68" x14ac:dyDescent="0.25">
      <c r="A997" s="28" t="str">
        <f t="shared" si="79"/>
        <v/>
      </c>
      <c r="B997" s="91"/>
      <c r="C997" s="92"/>
      <c r="D997" s="93"/>
      <c r="E997" s="92"/>
      <c r="F997" s="113"/>
      <c r="G997" s="121"/>
      <c r="H997" s="126"/>
      <c r="I997" s="129"/>
      <c r="J997" s="94"/>
      <c r="K997" s="95"/>
      <c r="L997" s="17" t="str">
        <f>IF(T997="X","",IF(J997="","",IF(V997=1,"",J997)))</f>
        <v/>
      </c>
      <c r="M997" s="17" t="str">
        <f>IF(T997="X","",IF(K997="","",IF(V997=1,"",K997)))</f>
        <v/>
      </c>
      <c r="N997" s="18" t="str">
        <f>IF(V997=1,"",IF(J997="","",IF(K997="","",K997-J997)))</f>
        <v/>
      </c>
      <c r="O997" s="31" t="str">
        <f t="shared" si="75"/>
        <v/>
      </c>
      <c r="P997" s="102"/>
      <c r="Q997" s="24" t="str">
        <f>IF(P997="","",IF(T997="X","",P997))</f>
        <v/>
      </c>
      <c r="R997" s="18" t="str">
        <f>IF(P997="","",VLOOKUP(P997,Données!$A$2:$B$16,2,FALSE))</f>
        <v/>
      </c>
      <c r="S997" s="24" t="str">
        <f ca="1">IF(T997="X","",IF(V997=1,"",IF(J997&gt;TODAY(),1,"")))</f>
        <v/>
      </c>
      <c r="T997" s="105"/>
      <c r="U997" s="18" t="str">
        <f ca="1">IF(T997="X","",IF(J997="","",IF(V997=1,"",IF(TODAY()&gt;=J997,1,""))))</f>
        <v/>
      </c>
      <c r="V997" s="31" t="str">
        <f t="shared" si="76"/>
        <v/>
      </c>
      <c r="W997" s="34" t="str">
        <f>IF(P997="","",VLOOKUP(P997,Données!$A$2:$C$16,3,FALSE))</f>
        <v/>
      </c>
      <c r="X997" s="19" t="str">
        <f>IF(N997="","",IF(P997="","",IF(W997="","",W997*N997)))</f>
        <v/>
      </c>
      <c r="Y997" s="108"/>
      <c r="Z997" s="62" t="str">
        <f t="shared" si="77"/>
        <v/>
      </c>
      <c r="AA997" s="26" t="str">
        <f t="shared" si="78"/>
        <v/>
      </c>
      <c r="AB997" s="105"/>
      <c r="AC997" s="111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9"/>
      <c r="AU997" s="39"/>
      <c r="AV997" s="39"/>
      <c r="AW997" s="39"/>
      <c r="AX997" s="39"/>
      <c r="AY997" s="39"/>
      <c r="AZ997" s="39"/>
      <c r="BA997" s="39"/>
      <c r="BB997" s="39"/>
      <c r="BC997" s="39"/>
      <c r="BD997" s="39"/>
      <c r="BE997" s="39"/>
      <c r="BF997" s="39"/>
      <c r="BG997" s="39"/>
      <c r="BH997" s="39"/>
      <c r="BI997" s="39"/>
      <c r="BJ997" s="39"/>
      <c r="BK997" s="39"/>
      <c r="BL997" s="39"/>
      <c r="BM997" s="39"/>
      <c r="BN997" s="39"/>
      <c r="BO997" s="39"/>
      <c r="BP997" s="39"/>
    </row>
    <row r="998" spans="1:68" x14ac:dyDescent="0.25">
      <c r="A998" s="28" t="str">
        <f t="shared" si="79"/>
        <v/>
      </c>
      <c r="B998" s="91"/>
      <c r="C998" s="92"/>
      <c r="D998" s="93"/>
      <c r="E998" s="92"/>
      <c r="F998" s="113"/>
      <c r="G998" s="121"/>
      <c r="H998" s="126"/>
      <c r="I998" s="129"/>
      <c r="J998" s="94"/>
      <c r="K998" s="95"/>
      <c r="L998" s="17" t="str">
        <f>IF(T998="X","",IF(J998="","",IF(V998=1,"",J998)))</f>
        <v/>
      </c>
      <c r="M998" s="17" t="str">
        <f>IF(T998="X","",IF(K998="","",IF(V998=1,"",K998)))</f>
        <v/>
      </c>
      <c r="N998" s="18" t="str">
        <f>IF(V998=1,"",IF(J998="","",IF(K998="","",K998-J998)))</f>
        <v/>
      </c>
      <c r="O998" s="31" t="str">
        <f t="shared" si="75"/>
        <v/>
      </c>
      <c r="P998" s="102"/>
      <c r="Q998" s="24" t="str">
        <f>IF(P998="","",IF(T998="X","",P998))</f>
        <v/>
      </c>
      <c r="R998" s="18" t="str">
        <f>IF(P998="","",VLOOKUP(P998,Données!$A$2:$B$16,2,FALSE))</f>
        <v/>
      </c>
      <c r="S998" s="24" t="str">
        <f ca="1">IF(T998="X","",IF(V998=1,"",IF(J998&gt;TODAY(),1,"")))</f>
        <v/>
      </c>
      <c r="T998" s="105"/>
      <c r="U998" s="18" t="str">
        <f ca="1">IF(T998="X","",IF(J998="","",IF(V998=1,"",IF(TODAY()&gt;=J998,1,""))))</f>
        <v/>
      </c>
      <c r="V998" s="31" t="str">
        <f t="shared" si="76"/>
        <v/>
      </c>
      <c r="W998" s="34" t="str">
        <f>IF(P998="","",VLOOKUP(P998,Données!$A$2:$C$16,3,FALSE))</f>
        <v/>
      </c>
      <c r="X998" s="19" t="str">
        <f>IF(N998="","",IF(P998="","",IF(W998="","",W998*N998)))</f>
        <v/>
      </c>
      <c r="Y998" s="108"/>
      <c r="Z998" s="62" t="str">
        <f t="shared" si="77"/>
        <v/>
      </c>
      <c r="AA998" s="26" t="str">
        <f t="shared" si="78"/>
        <v/>
      </c>
      <c r="AB998" s="105"/>
      <c r="AC998" s="111"/>
      <c r="AD998" s="38"/>
      <c r="AE998" s="38"/>
      <c r="AF998" s="38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39"/>
      <c r="BJ998" s="39"/>
      <c r="BK998" s="39"/>
      <c r="BL998" s="39"/>
      <c r="BM998" s="39"/>
      <c r="BN998" s="39"/>
      <c r="BO998" s="39"/>
      <c r="BP998" s="39"/>
    </row>
    <row r="999" spans="1:68" x14ac:dyDescent="0.25">
      <c r="A999" s="28" t="str">
        <f t="shared" si="79"/>
        <v/>
      </c>
      <c r="B999" s="91"/>
      <c r="C999" s="92"/>
      <c r="D999" s="93"/>
      <c r="E999" s="92"/>
      <c r="F999" s="113"/>
      <c r="G999" s="121"/>
      <c r="H999" s="126"/>
      <c r="I999" s="129"/>
      <c r="J999" s="94"/>
      <c r="K999" s="95"/>
      <c r="L999" s="17" t="str">
        <f>IF(T999="X","",IF(J999="","",IF(V999=1,"",J999)))</f>
        <v/>
      </c>
      <c r="M999" s="17" t="str">
        <f>IF(T999="X","",IF(K999="","",IF(V999=1,"",K999)))</f>
        <v/>
      </c>
      <c r="N999" s="18" t="str">
        <f>IF(V999=1,"",IF(J999="","",IF(K999="","",K999-J999)))</f>
        <v/>
      </c>
      <c r="O999" s="31" t="str">
        <f t="shared" si="75"/>
        <v/>
      </c>
      <c r="P999" s="102"/>
      <c r="Q999" s="24" t="str">
        <f>IF(P999="","",IF(T999="X","",P999))</f>
        <v/>
      </c>
      <c r="R999" s="18" t="str">
        <f>IF(P999="","",VLOOKUP(P999,Données!$A$2:$B$16,2,FALSE))</f>
        <v/>
      </c>
      <c r="S999" s="24" t="str">
        <f ca="1">IF(T999="X","",IF(V999=1,"",IF(J999&gt;TODAY(),1,"")))</f>
        <v/>
      </c>
      <c r="T999" s="105"/>
      <c r="U999" s="18" t="str">
        <f ca="1">IF(T999="X","",IF(J999="","",IF(V999=1,"",IF(TODAY()&gt;=J999,1,""))))</f>
        <v/>
      </c>
      <c r="V999" s="31" t="str">
        <f t="shared" si="76"/>
        <v/>
      </c>
      <c r="W999" s="34" t="str">
        <f>IF(P999="","",VLOOKUP(P999,Données!$A$2:$C$16,3,FALSE))</f>
        <v/>
      </c>
      <c r="X999" s="19" t="str">
        <f>IF(N999="","",IF(P999="","",IF(W999="","",W999*N999)))</f>
        <v/>
      </c>
      <c r="Y999" s="108"/>
      <c r="Z999" s="62" t="str">
        <f t="shared" si="77"/>
        <v/>
      </c>
      <c r="AA999" s="26" t="str">
        <f t="shared" si="78"/>
        <v/>
      </c>
      <c r="AB999" s="105"/>
      <c r="AC999" s="111"/>
      <c r="AD999" s="38"/>
      <c r="AE999" s="38"/>
      <c r="AF999" s="38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9"/>
      <c r="AU999" s="39"/>
      <c r="AV999" s="39"/>
      <c r="AW999" s="39"/>
      <c r="AX999" s="39"/>
      <c r="AY999" s="39"/>
      <c r="AZ999" s="39"/>
      <c r="BA999" s="39"/>
      <c r="BB999" s="39"/>
      <c r="BC999" s="39"/>
      <c r="BD999" s="39"/>
      <c r="BE999" s="39"/>
      <c r="BF999" s="39"/>
      <c r="BG999" s="39"/>
      <c r="BH999" s="39"/>
      <c r="BI999" s="39"/>
      <c r="BJ999" s="39"/>
      <c r="BK999" s="39"/>
      <c r="BL999" s="39"/>
      <c r="BM999" s="39"/>
      <c r="BN999" s="39"/>
      <c r="BO999" s="39"/>
      <c r="BP999" s="39"/>
    </row>
    <row r="1000" spans="1:68" x14ac:dyDescent="0.25">
      <c r="A1000" s="28" t="str">
        <f t="shared" si="79"/>
        <v/>
      </c>
      <c r="B1000" s="91"/>
      <c r="C1000" s="92"/>
      <c r="D1000" s="93"/>
      <c r="E1000" s="92"/>
      <c r="F1000" s="113"/>
      <c r="G1000" s="121"/>
      <c r="H1000" s="126"/>
      <c r="I1000" s="129"/>
      <c r="J1000" s="94"/>
      <c r="K1000" s="95"/>
      <c r="L1000" s="17" t="str">
        <f>IF(T1000="X","",IF(J1000="","",IF(V1000=1,"",J1000)))</f>
        <v/>
      </c>
      <c r="M1000" s="17" t="str">
        <f>IF(T1000="X","",IF(K1000="","",IF(V1000=1,"",K1000)))</f>
        <v/>
      </c>
      <c r="N1000" s="18" t="str">
        <f>IF(V1000=1,"",IF(J1000="","",IF(K1000="","",K1000-J1000)))</f>
        <v/>
      </c>
      <c r="O1000" s="31" t="str">
        <f t="shared" si="75"/>
        <v/>
      </c>
      <c r="P1000" s="102"/>
      <c r="Q1000" s="24" t="str">
        <f>IF(P1000="","",IF(T1000="X","",P1000))</f>
        <v/>
      </c>
      <c r="R1000" s="18" t="str">
        <f>IF(P1000="","",VLOOKUP(P1000,Données!$A$2:$B$16,2,FALSE))</f>
        <v/>
      </c>
      <c r="S1000" s="24" t="str">
        <f ca="1">IF(T1000="X","",IF(V1000=1,"",IF(J1000&gt;TODAY(),1,"")))</f>
        <v/>
      </c>
      <c r="T1000" s="105"/>
      <c r="U1000" s="18" t="str">
        <f ca="1">IF(T1000="X","",IF(J1000="","",IF(V1000=1,"",IF(TODAY()&gt;=J1000,1,""))))</f>
        <v/>
      </c>
      <c r="V1000" s="31" t="str">
        <f t="shared" si="76"/>
        <v/>
      </c>
      <c r="W1000" s="34" t="str">
        <f>IF(P1000="","",VLOOKUP(P1000,Données!$A$2:$C$16,3,FALSE))</f>
        <v/>
      </c>
      <c r="X1000" s="19" t="str">
        <f>IF(N1000="","",IF(P1000="","",IF(W1000="","",W1000*N1000)))</f>
        <v/>
      </c>
      <c r="Y1000" s="108"/>
      <c r="Z1000" s="62" t="str">
        <f t="shared" si="77"/>
        <v/>
      </c>
      <c r="AA1000" s="26" t="str">
        <f t="shared" si="78"/>
        <v/>
      </c>
      <c r="AB1000" s="105"/>
      <c r="AC1000" s="111"/>
      <c r="AD1000" s="38"/>
      <c r="AE1000" s="38"/>
      <c r="AF1000" s="38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9"/>
      <c r="AU1000" s="39"/>
      <c r="AV1000" s="39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39"/>
      <c r="BJ1000" s="39"/>
      <c r="BK1000" s="39"/>
      <c r="BL1000" s="39"/>
      <c r="BM1000" s="39"/>
      <c r="BN1000" s="39"/>
      <c r="BO1000" s="39"/>
      <c r="BP1000" s="39"/>
    </row>
    <row r="1001" spans="1:68" x14ac:dyDescent="0.25">
      <c r="A1001" s="28" t="str">
        <f t="shared" si="79"/>
        <v/>
      </c>
      <c r="B1001" s="91"/>
      <c r="C1001" s="92"/>
      <c r="D1001" s="93"/>
      <c r="E1001" s="92"/>
      <c r="F1001" s="113"/>
      <c r="G1001" s="121"/>
      <c r="H1001" s="126"/>
      <c r="I1001" s="129"/>
      <c r="J1001" s="94"/>
      <c r="K1001" s="95"/>
      <c r="L1001" s="17" t="str">
        <f>IF(T1001="X","",IF(J1001="","",IF(V1001=1,"",J1001)))</f>
        <v/>
      </c>
      <c r="M1001" s="17" t="str">
        <f>IF(T1001="X","",IF(K1001="","",IF(V1001=1,"",K1001)))</f>
        <v/>
      </c>
      <c r="N1001" s="18" t="str">
        <f>IF(V1001=1,"",IF(J1001="","",IF(K1001="","",K1001-J1001)))</f>
        <v/>
      </c>
      <c r="O1001" s="31" t="str">
        <f t="shared" si="75"/>
        <v/>
      </c>
      <c r="P1001" s="102"/>
      <c r="Q1001" s="24" t="str">
        <f>IF(P1001="","",IF(T1001="X","",P1001))</f>
        <v/>
      </c>
      <c r="R1001" s="18" t="str">
        <f>IF(P1001="","",VLOOKUP(P1001,Données!$A$2:$B$16,2,FALSE))</f>
        <v/>
      </c>
      <c r="S1001" s="24" t="str">
        <f ca="1">IF(T1001="X","",IF(V1001=1,"",IF(J1001&gt;TODAY(),1,"")))</f>
        <v/>
      </c>
      <c r="T1001" s="105"/>
      <c r="U1001" s="18" t="str">
        <f ca="1">IF(T1001="X","",IF(J1001="","",IF(V1001=1,"",IF(TODAY()&gt;=J1001,1,""))))</f>
        <v/>
      </c>
      <c r="V1001" s="31" t="str">
        <f t="shared" si="76"/>
        <v/>
      </c>
      <c r="W1001" s="34" t="str">
        <f>IF(P1001="","",VLOOKUP(P1001,Données!$A$2:$C$16,3,FALSE))</f>
        <v/>
      </c>
      <c r="X1001" s="19" t="str">
        <f>IF(N1001="","",IF(P1001="","",IF(W1001="","",W1001*N1001)))</f>
        <v/>
      </c>
      <c r="Y1001" s="108"/>
      <c r="Z1001" s="62" t="str">
        <f t="shared" si="77"/>
        <v/>
      </c>
      <c r="AA1001" s="26" t="str">
        <f t="shared" si="78"/>
        <v/>
      </c>
      <c r="AB1001" s="105"/>
      <c r="AC1001" s="111"/>
      <c r="AD1001" s="38"/>
      <c r="AE1001" s="38"/>
      <c r="AF1001" s="38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9"/>
      <c r="AU1001" s="39"/>
      <c r="AV1001" s="39"/>
      <c r="AW1001" s="39"/>
      <c r="AX1001" s="39"/>
      <c r="AY1001" s="39"/>
      <c r="AZ1001" s="39"/>
      <c r="BA1001" s="39"/>
      <c r="BB1001" s="39"/>
      <c r="BC1001" s="39"/>
      <c r="BD1001" s="39"/>
      <c r="BE1001" s="39"/>
      <c r="BF1001" s="39"/>
      <c r="BG1001" s="39"/>
      <c r="BH1001" s="39"/>
      <c r="BI1001" s="39"/>
      <c r="BJ1001" s="39"/>
      <c r="BK1001" s="39"/>
      <c r="BL1001" s="39"/>
      <c r="BM1001" s="39"/>
      <c r="BN1001" s="39"/>
      <c r="BO1001" s="39"/>
      <c r="BP1001" s="39"/>
    </row>
    <row r="1002" spans="1:68" ht="18.75" thickBot="1" x14ac:dyDescent="0.3">
      <c r="A1002" s="29" t="str">
        <f t="shared" si="79"/>
        <v/>
      </c>
      <c r="B1002" s="96"/>
      <c r="C1002" s="97"/>
      <c r="D1002" s="98"/>
      <c r="E1002" s="97"/>
      <c r="F1002" s="114"/>
      <c r="G1002" s="122"/>
      <c r="H1002" s="127"/>
      <c r="I1002" s="130"/>
      <c r="J1002" s="99"/>
      <c r="K1002" s="100"/>
      <c r="L1002" s="20" t="str">
        <f>IF(T1002="X","",IF(J1002="","",IF(V1002=1,"",J1002)))</f>
        <v/>
      </c>
      <c r="M1002" s="20" t="str">
        <f>IF(T1002="X","",IF(K1002="","",IF(V1002=1,"",K1002)))</f>
        <v/>
      </c>
      <c r="N1002" s="21" t="str">
        <f>IF(V1002=1,"",IF(J1002="","",IF(K1002="","",K1002-J1002)))</f>
        <v/>
      </c>
      <c r="O1002" s="32" t="str">
        <f t="shared" si="75"/>
        <v/>
      </c>
      <c r="P1002" s="103"/>
      <c r="Q1002" s="21" t="str">
        <f>IF(P1002="","",IF(T1002="X","",P1002))</f>
        <v/>
      </c>
      <c r="R1002" s="21" t="str">
        <f>IF(P1002="","",VLOOKUP(P1002,Données!$A$2:$B$16,2,FALSE))</f>
        <v/>
      </c>
      <c r="S1002" s="21" t="str">
        <f ca="1">IF(T1002="X","",IF(V1002=1,"",IF(J1002&gt;TODAY(),1,"")))</f>
        <v/>
      </c>
      <c r="T1002" s="106"/>
      <c r="U1002" s="21" t="str">
        <f ca="1">IF(T1002="X","",IF(J1002="","",IF(V1002=1,"",IF(TODAY()&gt;=J1002,1,""))))</f>
        <v/>
      </c>
      <c r="V1002" s="32" t="str">
        <f t="shared" si="76"/>
        <v/>
      </c>
      <c r="W1002" s="35" t="str">
        <f>IF(P1002="","",VLOOKUP(P1002,Données!$A$2:$C$16,3,FALSE))</f>
        <v/>
      </c>
      <c r="X1002" s="22" t="str">
        <f>IF(N1002="","",IF(P1002="","",IF(W1002="","",W1002*N1002)))</f>
        <v/>
      </c>
      <c r="Y1002" s="109"/>
      <c r="Z1002" s="63" t="str">
        <f t="shared" si="77"/>
        <v/>
      </c>
      <c r="AA1002" s="26" t="str">
        <f t="shared" si="78"/>
        <v/>
      </c>
      <c r="AB1002" s="106"/>
      <c r="AC1002" s="112"/>
      <c r="AD1002" s="38"/>
      <c r="AE1002" s="38"/>
      <c r="AF1002" s="38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9"/>
      <c r="AU1002" s="39"/>
      <c r="AV1002" s="39"/>
      <c r="AW1002" s="39"/>
      <c r="AX1002" s="39"/>
      <c r="AY1002" s="39"/>
      <c r="AZ1002" s="39"/>
      <c r="BA1002" s="39"/>
      <c r="BB1002" s="39"/>
      <c r="BC1002" s="39"/>
      <c r="BD1002" s="39"/>
      <c r="BE1002" s="39"/>
      <c r="BF1002" s="39"/>
      <c r="BG1002" s="39"/>
      <c r="BH1002" s="39"/>
      <c r="BI1002" s="39"/>
      <c r="BJ1002" s="39"/>
      <c r="BK1002" s="39"/>
      <c r="BL1002" s="39"/>
      <c r="BM1002" s="39"/>
      <c r="BN1002" s="39"/>
      <c r="BO1002" s="39"/>
      <c r="BP1002" s="39"/>
    </row>
    <row r="1003" spans="1:68" x14ac:dyDescent="0.25">
      <c r="A1003" s="40"/>
      <c r="B1003" s="41"/>
      <c r="C1003" s="41"/>
      <c r="D1003" s="59"/>
      <c r="E1003" s="41"/>
      <c r="F1003" s="42"/>
      <c r="G1003" s="42"/>
      <c r="H1003" s="42"/>
      <c r="I1003" s="42"/>
      <c r="J1003" s="43"/>
      <c r="K1003" s="43"/>
      <c r="L1003" s="43"/>
      <c r="M1003" s="43"/>
      <c r="N1003" s="38"/>
      <c r="O1003" s="38"/>
      <c r="P1003" s="38"/>
      <c r="Q1003" s="38"/>
      <c r="R1003" s="38"/>
      <c r="S1003" s="38"/>
      <c r="T1003" s="38"/>
      <c r="U1003" s="38"/>
      <c r="V1003" s="38"/>
      <c r="W1003" s="44"/>
      <c r="X1003" s="44"/>
      <c r="Y1003" s="44"/>
      <c r="Z1003" s="64"/>
      <c r="AA1003" s="45"/>
      <c r="AB1003" s="38"/>
      <c r="AC1003" s="43"/>
      <c r="AD1003" s="38"/>
      <c r="AE1003" s="38"/>
      <c r="AF1003" s="38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9"/>
      <c r="AU1003" s="39"/>
      <c r="AV1003" s="39"/>
      <c r="AW1003" s="39"/>
      <c r="AX1003" s="39"/>
      <c r="AY1003" s="39"/>
      <c r="AZ1003" s="39"/>
      <c r="BA1003" s="39"/>
      <c r="BB1003" s="39"/>
      <c r="BC1003" s="39"/>
      <c r="BD1003" s="39"/>
      <c r="BE1003" s="39"/>
      <c r="BF1003" s="39"/>
      <c r="BG1003" s="39"/>
      <c r="BH1003" s="39"/>
      <c r="BI1003" s="39"/>
      <c r="BJ1003" s="39"/>
      <c r="BK1003" s="39"/>
      <c r="BL1003" s="39"/>
      <c r="BM1003" s="39"/>
      <c r="BN1003" s="39"/>
      <c r="BO1003" s="39"/>
      <c r="BP1003" s="39"/>
    </row>
    <row r="1004" spans="1:68" x14ac:dyDescent="0.25">
      <c r="A1004" s="40"/>
      <c r="B1004" s="41"/>
      <c r="C1004" s="41"/>
      <c r="D1004" s="59"/>
      <c r="E1004" s="41"/>
      <c r="F1004" s="42"/>
      <c r="G1004" s="42"/>
      <c r="H1004" s="42"/>
      <c r="I1004" s="42"/>
      <c r="J1004" s="43"/>
      <c r="K1004" s="43"/>
      <c r="L1004" s="43"/>
      <c r="M1004" s="43"/>
      <c r="N1004" s="38"/>
      <c r="O1004" s="38"/>
      <c r="P1004" s="38"/>
      <c r="Q1004" s="38"/>
      <c r="R1004" s="38"/>
      <c r="S1004" s="38"/>
      <c r="T1004" s="38"/>
      <c r="U1004" s="38"/>
      <c r="V1004" s="38"/>
      <c r="W1004" s="44"/>
      <c r="X1004" s="44"/>
      <c r="Y1004" s="44"/>
      <c r="Z1004" s="64"/>
      <c r="AA1004" s="45"/>
      <c r="AB1004" s="38"/>
      <c r="AC1004" s="43"/>
      <c r="AD1004" s="38"/>
      <c r="AE1004" s="38"/>
      <c r="AF1004" s="38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9"/>
      <c r="AU1004" s="39"/>
      <c r="AV1004" s="39"/>
      <c r="AW1004" s="39"/>
      <c r="AX1004" s="39"/>
      <c r="AY1004" s="39"/>
      <c r="AZ1004" s="39"/>
      <c r="BA1004" s="39"/>
      <c r="BB1004" s="39"/>
      <c r="BC1004" s="39"/>
      <c r="BD1004" s="39"/>
      <c r="BE1004" s="39"/>
      <c r="BF1004" s="39"/>
      <c r="BG1004" s="39"/>
      <c r="BH1004" s="39"/>
      <c r="BI1004" s="39"/>
      <c r="BJ1004" s="39"/>
      <c r="BK1004" s="39"/>
      <c r="BL1004" s="39"/>
      <c r="BM1004" s="39"/>
      <c r="BN1004" s="39"/>
      <c r="BO1004" s="39"/>
      <c r="BP1004" s="39"/>
    </row>
    <row r="1005" spans="1:68" x14ac:dyDescent="0.25">
      <c r="A1005" s="40"/>
      <c r="B1005" s="41"/>
      <c r="C1005" s="41"/>
      <c r="D1005" s="59"/>
      <c r="E1005" s="41"/>
      <c r="F1005" s="42"/>
      <c r="G1005" s="42"/>
      <c r="H1005" s="42"/>
      <c r="I1005" s="42"/>
      <c r="J1005" s="43"/>
      <c r="K1005" s="43"/>
      <c r="L1005" s="43"/>
      <c r="M1005" s="43"/>
      <c r="N1005" s="38"/>
      <c r="O1005" s="38"/>
      <c r="P1005" s="38"/>
      <c r="Q1005" s="38"/>
      <c r="R1005" s="38"/>
      <c r="S1005" s="38"/>
      <c r="T1005" s="38"/>
      <c r="U1005" s="38"/>
      <c r="V1005" s="38"/>
      <c r="W1005" s="44"/>
      <c r="X1005" s="44"/>
      <c r="Y1005" s="44"/>
      <c r="Z1005" s="64"/>
      <c r="AA1005" s="45"/>
      <c r="AB1005" s="38"/>
      <c r="AC1005" s="43"/>
      <c r="AD1005" s="38"/>
      <c r="AE1005" s="38"/>
      <c r="AF1005" s="38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9"/>
      <c r="AU1005" s="39"/>
      <c r="AV1005" s="39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39"/>
      <c r="BJ1005" s="39"/>
      <c r="BK1005" s="39"/>
      <c r="BL1005" s="39"/>
      <c r="BM1005" s="39"/>
      <c r="BN1005" s="39"/>
      <c r="BO1005" s="39"/>
      <c r="BP1005" s="39"/>
    </row>
    <row r="1006" spans="1:68" x14ac:dyDescent="0.25">
      <c r="A1006" s="40"/>
      <c r="B1006" s="41"/>
      <c r="C1006" s="41"/>
      <c r="D1006" s="59"/>
      <c r="E1006" s="41"/>
      <c r="F1006" s="42"/>
      <c r="G1006" s="42"/>
      <c r="H1006" s="42"/>
      <c r="I1006" s="42"/>
      <c r="J1006" s="43"/>
      <c r="K1006" s="43"/>
      <c r="L1006" s="43"/>
      <c r="M1006" s="43"/>
      <c r="N1006" s="38"/>
      <c r="O1006" s="38"/>
      <c r="P1006" s="38"/>
      <c r="Q1006" s="38"/>
      <c r="R1006" s="38"/>
      <c r="S1006" s="38"/>
      <c r="T1006" s="38"/>
      <c r="U1006" s="38"/>
      <c r="V1006" s="38"/>
      <c r="W1006" s="44"/>
      <c r="X1006" s="44"/>
      <c r="Y1006" s="44"/>
      <c r="Z1006" s="64"/>
      <c r="AA1006" s="45"/>
      <c r="AB1006" s="38"/>
      <c r="AC1006" s="43"/>
      <c r="AD1006" s="38"/>
      <c r="AE1006" s="38"/>
      <c r="AF1006" s="38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9"/>
      <c r="AU1006" s="39"/>
      <c r="AV1006" s="39"/>
      <c r="AW1006" s="39"/>
      <c r="AX1006" s="39"/>
      <c r="AY1006" s="39"/>
      <c r="AZ1006" s="39"/>
      <c r="BA1006" s="39"/>
      <c r="BB1006" s="39"/>
      <c r="BC1006" s="39"/>
      <c r="BD1006" s="39"/>
      <c r="BE1006" s="39"/>
      <c r="BF1006" s="39"/>
      <c r="BG1006" s="39"/>
      <c r="BH1006" s="39"/>
      <c r="BI1006" s="39"/>
      <c r="BJ1006" s="39"/>
      <c r="BK1006" s="39"/>
      <c r="BL1006" s="39"/>
      <c r="BM1006" s="39"/>
      <c r="BN1006" s="39"/>
      <c r="BO1006" s="39"/>
      <c r="BP1006" s="39"/>
    </row>
    <row r="1007" spans="1:68" x14ac:dyDescent="0.25">
      <c r="A1007" s="40"/>
      <c r="B1007" s="41"/>
      <c r="C1007" s="41"/>
      <c r="D1007" s="59"/>
      <c r="E1007" s="41"/>
      <c r="F1007" s="42"/>
      <c r="G1007" s="42"/>
      <c r="H1007" s="42"/>
      <c r="I1007" s="42"/>
      <c r="J1007" s="43"/>
      <c r="K1007" s="43"/>
      <c r="L1007" s="43"/>
      <c r="M1007" s="43"/>
      <c r="N1007" s="38"/>
      <c r="O1007" s="38"/>
      <c r="P1007" s="38"/>
      <c r="Q1007" s="38"/>
      <c r="R1007" s="38"/>
      <c r="S1007" s="38"/>
      <c r="T1007" s="38"/>
      <c r="U1007" s="38"/>
      <c r="V1007" s="38"/>
      <c r="W1007" s="44"/>
      <c r="X1007" s="44"/>
      <c r="Y1007" s="44"/>
      <c r="Z1007" s="64"/>
      <c r="AA1007" s="45"/>
      <c r="AB1007" s="38"/>
      <c r="AC1007" s="43"/>
      <c r="AD1007" s="38"/>
      <c r="AE1007" s="38"/>
      <c r="AF1007" s="38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9"/>
      <c r="AU1007" s="39"/>
      <c r="AV1007" s="39"/>
      <c r="AW1007" s="39"/>
      <c r="AX1007" s="39"/>
      <c r="AY1007" s="39"/>
      <c r="AZ1007" s="39"/>
      <c r="BA1007" s="39"/>
      <c r="BB1007" s="39"/>
      <c r="BC1007" s="39"/>
      <c r="BD1007" s="39"/>
      <c r="BE1007" s="39"/>
      <c r="BF1007" s="39"/>
      <c r="BG1007" s="39"/>
      <c r="BH1007" s="39"/>
      <c r="BI1007" s="39"/>
      <c r="BJ1007" s="39"/>
      <c r="BK1007" s="39"/>
      <c r="BL1007" s="39"/>
      <c r="BM1007" s="39"/>
      <c r="BN1007" s="39"/>
      <c r="BO1007" s="39"/>
      <c r="BP1007" s="39"/>
    </row>
    <row r="1008" spans="1:68" x14ac:dyDescent="0.25">
      <c r="A1008" s="40"/>
      <c r="B1008" s="41"/>
      <c r="C1008" s="41"/>
      <c r="D1008" s="59"/>
      <c r="E1008" s="41"/>
      <c r="F1008" s="42"/>
      <c r="G1008" s="42"/>
      <c r="H1008" s="42"/>
      <c r="I1008" s="42"/>
      <c r="J1008" s="43"/>
      <c r="K1008" s="43"/>
      <c r="L1008" s="43"/>
      <c r="M1008" s="43"/>
      <c r="N1008" s="38"/>
      <c r="O1008" s="38"/>
      <c r="P1008" s="38"/>
      <c r="Q1008" s="38"/>
      <c r="R1008" s="38"/>
      <c r="S1008" s="38"/>
      <c r="T1008" s="38"/>
      <c r="U1008" s="38"/>
      <c r="V1008" s="38"/>
      <c r="W1008" s="44"/>
      <c r="X1008" s="44"/>
      <c r="Y1008" s="44"/>
      <c r="Z1008" s="64"/>
      <c r="AA1008" s="45"/>
      <c r="AB1008" s="38"/>
      <c r="AC1008" s="43"/>
      <c r="AD1008" s="38"/>
      <c r="AE1008" s="38"/>
      <c r="AF1008" s="38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39"/>
      <c r="BJ1008" s="39"/>
      <c r="BK1008" s="39"/>
      <c r="BL1008" s="39"/>
      <c r="BM1008" s="39"/>
      <c r="BN1008" s="39"/>
      <c r="BO1008" s="39"/>
      <c r="BP1008" s="39"/>
    </row>
    <row r="1009" spans="1:68" x14ac:dyDescent="0.25">
      <c r="A1009" s="40"/>
      <c r="B1009" s="41"/>
      <c r="C1009" s="41"/>
      <c r="D1009" s="59"/>
      <c r="E1009" s="41"/>
      <c r="F1009" s="42"/>
      <c r="G1009" s="42"/>
      <c r="H1009" s="42"/>
      <c r="I1009" s="42"/>
      <c r="J1009" s="43"/>
      <c r="K1009" s="43"/>
      <c r="L1009" s="43"/>
      <c r="M1009" s="43"/>
      <c r="N1009" s="38"/>
      <c r="O1009" s="38"/>
      <c r="P1009" s="38"/>
      <c r="Q1009" s="38"/>
      <c r="R1009" s="38"/>
      <c r="S1009" s="38"/>
      <c r="T1009" s="38"/>
      <c r="U1009" s="38"/>
      <c r="V1009" s="38"/>
      <c r="W1009" s="44"/>
      <c r="X1009" s="44"/>
      <c r="Y1009" s="44"/>
      <c r="Z1009" s="64"/>
      <c r="AA1009" s="45"/>
      <c r="AB1009" s="38"/>
      <c r="AC1009" s="43"/>
      <c r="AD1009" s="38"/>
      <c r="AE1009" s="38"/>
      <c r="AF1009" s="38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9"/>
      <c r="AU1009" s="39"/>
      <c r="AV1009" s="39"/>
      <c r="AW1009" s="39"/>
      <c r="AX1009" s="39"/>
      <c r="AY1009" s="39"/>
      <c r="AZ1009" s="39"/>
      <c r="BA1009" s="39"/>
      <c r="BB1009" s="39"/>
      <c r="BC1009" s="39"/>
      <c r="BD1009" s="39"/>
      <c r="BE1009" s="39"/>
      <c r="BF1009" s="39"/>
      <c r="BG1009" s="39"/>
      <c r="BH1009" s="39"/>
      <c r="BI1009" s="39"/>
      <c r="BJ1009" s="39"/>
      <c r="BK1009" s="39"/>
      <c r="BL1009" s="39"/>
      <c r="BM1009" s="39"/>
      <c r="BN1009" s="39"/>
      <c r="BO1009" s="39"/>
      <c r="BP1009" s="39"/>
    </row>
    <row r="1010" spans="1:68" x14ac:dyDescent="0.25">
      <c r="A1010" s="40"/>
      <c r="B1010" s="41"/>
      <c r="C1010" s="41"/>
      <c r="D1010" s="59"/>
      <c r="E1010" s="41"/>
      <c r="F1010" s="42"/>
      <c r="G1010" s="42"/>
      <c r="H1010" s="42"/>
      <c r="I1010" s="42"/>
      <c r="J1010" s="43"/>
      <c r="K1010" s="43"/>
      <c r="L1010" s="43"/>
      <c r="M1010" s="43"/>
      <c r="N1010" s="38"/>
      <c r="O1010" s="38"/>
      <c r="P1010" s="38"/>
      <c r="Q1010" s="38"/>
      <c r="R1010" s="38"/>
      <c r="S1010" s="38"/>
      <c r="T1010" s="38"/>
      <c r="U1010" s="38"/>
      <c r="V1010" s="38"/>
      <c r="W1010" s="44"/>
      <c r="X1010" s="44"/>
      <c r="Y1010" s="44"/>
      <c r="Z1010" s="64"/>
      <c r="AA1010" s="45"/>
      <c r="AB1010" s="38"/>
      <c r="AC1010" s="43"/>
      <c r="AD1010" s="38"/>
      <c r="AE1010" s="38"/>
      <c r="AF1010" s="38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9"/>
      <c r="AU1010" s="39"/>
      <c r="AV1010" s="39"/>
      <c r="AW1010" s="39"/>
      <c r="AX1010" s="39"/>
      <c r="AY1010" s="39"/>
      <c r="AZ1010" s="39"/>
      <c r="BA1010" s="39"/>
      <c r="BB1010" s="39"/>
      <c r="BC1010" s="39"/>
      <c r="BD1010" s="39"/>
      <c r="BE1010" s="39"/>
      <c r="BF1010" s="39"/>
      <c r="BG1010" s="39"/>
      <c r="BH1010" s="39"/>
      <c r="BI1010" s="39"/>
      <c r="BJ1010" s="39"/>
      <c r="BK1010" s="39"/>
      <c r="BL1010" s="39"/>
      <c r="BM1010" s="39"/>
      <c r="BN1010" s="39"/>
      <c r="BO1010" s="39"/>
      <c r="BP1010" s="39"/>
    </row>
    <row r="1011" spans="1:68" x14ac:dyDescent="0.25">
      <c r="A1011" s="40"/>
      <c r="B1011" s="41"/>
      <c r="C1011" s="41"/>
      <c r="D1011" s="59"/>
      <c r="E1011" s="41"/>
      <c r="F1011" s="42"/>
      <c r="G1011" s="42"/>
      <c r="H1011" s="42"/>
      <c r="I1011" s="42"/>
      <c r="J1011" s="43"/>
      <c r="K1011" s="43"/>
      <c r="L1011" s="43"/>
      <c r="M1011" s="43"/>
      <c r="N1011" s="38"/>
      <c r="O1011" s="38"/>
      <c r="P1011" s="38"/>
      <c r="Q1011" s="38"/>
      <c r="R1011" s="38"/>
      <c r="S1011" s="38"/>
      <c r="T1011" s="38"/>
      <c r="U1011" s="38"/>
      <c r="V1011" s="38"/>
      <c r="W1011" s="44"/>
      <c r="X1011" s="44"/>
      <c r="Y1011" s="44"/>
      <c r="Z1011" s="64"/>
      <c r="AA1011" s="45"/>
      <c r="AB1011" s="38"/>
      <c r="AC1011" s="43"/>
      <c r="AD1011" s="38"/>
      <c r="AE1011" s="38"/>
      <c r="AF1011" s="38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9"/>
      <c r="AU1011" s="39"/>
      <c r="AV1011" s="39"/>
      <c r="AW1011" s="39"/>
      <c r="AX1011" s="39"/>
      <c r="AY1011" s="39"/>
      <c r="AZ1011" s="39"/>
      <c r="BA1011" s="39"/>
      <c r="BB1011" s="39"/>
      <c r="BC1011" s="39"/>
      <c r="BD1011" s="39"/>
      <c r="BE1011" s="39"/>
      <c r="BF1011" s="39"/>
      <c r="BG1011" s="39"/>
      <c r="BH1011" s="39"/>
      <c r="BI1011" s="39"/>
      <c r="BJ1011" s="39"/>
      <c r="BK1011" s="39"/>
      <c r="BL1011" s="39"/>
      <c r="BM1011" s="39"/>
      <c r="BN1011" s="39"/>
      <c r="BO1011" s="39"/>
      <c r="BP1011" s="39"/>
    </row>
    <row r="1012" spans="1:68" x14ac:dyDescent="0.25">
      <c r="A1012" s="40"/>
      <c r="B1012" s="41"/>
      <c r="C1012" s="41"/>
      <c r="D1012" s="59"/>
      <c r="E1012" s="41"/>
      <c r="F1012" s="42"/>
      <c r="G1012" s="42"/>
      <c r="H1012" s="42"/>
      <c r="I1012" s="42"/>
      <c r="J1012" s="43"/>
      <c r="K1012" s="43"/>
      <c r="L1012" s="43"/>
      <c r="M1012" s="43"/>
      <c r="N1012" s="38"/>
      <c r="O1012" s="38"/>
      <c r="P1012" s="38"/>
      <c r="Q1012" s="38"/>
      <c r="R1012" s="38"/>
      <c r="S1012" s="38"/>
      <c r="T1012" s="38"/>
      <c r="U1012" s="38"/>
      <c r="V1012" s="38"/>
      <c r="W1012" s="44"/>
      <c r="X1012" s="44"/>
      <c r="Y1012" s="44"/>
      <c r="Z1012" s="64"/>
      <c r="AA1012" s="45"/>
      <c r="AB1012" s="38"/>
      <c r="AC1012" s="43"/>
      <c r="AD1012" s="38"/>
      <c r="AE1012" s="38"/>
      <c r="AF1012" s="38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9"/>
      <c r="AU1012" s="39"/>
      <c r="AV1012" s="39"/>
      <c r="AW1012" s="39"/>
      <c r="AX1012" s="39"/>
      <c r="AY1012" s="39"/>
      <c r="AZ1012" s="39"/>
      <c r="BA1012" s="39"/>
      <c r="BB1012" s="39"/>
      <c r="BC1012" s="39"/>
      <c r="BD1012" s="39"/>
      <c r="BE1012" s="39"/>
      <c r="BF1012" s="39"/>
      <c r="BG1012" s="39"/>
      <c r="BH1012" s="39"/>
      <c r="BI1012" s="39"/>
      <c r="BJ1012" s="39"/>
      <c r="BK1012" s="39"/>
      <c r="BL1012" s="39"/>
      <c r="BM1012" s="39"/>
      <c r="BN1012" s="39"/>
      <c r="BO1012" s="39"/>
      <c r="BP1012" s="39"/>
    </row>
    <row r="1013" spans="1:68" x14ac:dyDescent="0.25">
      <c r="A1013" s="40"/>
      <c r="B1013" s="41"/>
      <c r="C1013" s="41"/>
      <c r="D1013" s="59"/>
      <c r="E1013" s="41"/>
      <c r="F1013" s="42"/>
      <c r="G1013" s="42"/>
      <c r="H1013" s="42"/>
      <c r="I1013" s="42"/>
      <c r="J1013" s="43"/>
      <c r="K1013" s="43"/>
      <c r="L1013" s="43"/>
      <c r="M1013" s="43"/>
      <c r="N1013" s="38"/>
      <c r="O1013" s="38"/>
      <c r="P1013" s="38"/>
      <c r="Q1013" s="38"/>
      <c r="R1013" s="38"/>
      <c r="S1013" s="38"/>
      <c r="T1013" s="38"/>
      <c r="U1013" s="38"/>
      <c r="V1013" s="38"/>
      <c r="W1013" s="44"/>
      <c r="X1013" s="44"/>
      <c r="Y1013" s="44"/>
      <c r="Z1013" s="64"/>
      <c r="AA1013" s="45"/>
      <c r="AB1013" s="38"/>
      <c r="AC1013" s="43"/>
      <c r="AD1013" s="38"/>
      <c r="AE1013" s="38"/>
      <c r="AF1013" s="38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9"/>
      <c r="AU1013" s="39"/>
      <c r="AV1013" s="39"/>
      <c r="AW1013" s="39"/>
      <c r="AX1013" s="39"/>
      <c r="AY1013" s="39"/>
      <c r="AZ1013" s="39"/>
      <c r="BA1013" s="39"/>
      <c r="BB1013" s="39"/>
      <c r="BC1013" s="39"/>
      <c r="BD1013" s="39"/>
      <c r="BE1013" s="39"/>
      <c r="BF1013" s="39"/>
      <c r="BG1013" s="39"/>
      <c r="BH1013" s="39"/>
      <c r="BI1013" s="39"/>
      <c r="BJ1013" s="39"/>
      <c r="BK1013" s="39"/>
      <c r="BL1013" s="39"/>
      <c r="BM1013" s="39"/>
      <c r="BN1013" s="39"/>
      <c r="BO1013" s="39"/>
      <c r="BP1013" s="39"/>
    </row>
    <row r="1014" spans="1:68" x14ac:dyDescent="0.25">
      <c r="A1014" s="40"/>
      <c r="B1014" s="41"/>
      <c r="C1014" s="41"/>
      <c r="D1014" s="59"/>
      <c r="E1014" s="41"/>
      <c r="F1014" s="42"/>
      <c r="G1014" s="42"/>
      <c r="H1014" s="42"/>
      <c r="I1014" s="42"/>
      <c r="J1014" s="43"/>
      <c r="K1014" s="43"/>
      <c r="L1014" s="43"/>
      <c r="M1014" s="43"/>
      <c r="N1014" s="38"/>
      <c r="O1014" s="38"/>
      <c r="P1014" s="38"/>
      <c r="Q1014" s="38"/>
      <c r="R1014" s="38"/>
      <c r="S1014" s="38"/>
      <c r="T1014" s="38"/>
      <c r="U1014" s="38"/>
      <c r="V1014" s="38"/>
      <c r="W1014" s="44"/>
      <c r="X1014" s="44"/>
      <c r="Y1014" s="44"/>
      <c r="Z1014" s="64"/>
      <c r="AA1014" s="45"/>
      <c r="AB1014" s="38"/>
      <c r="AC1014" s="43"/>
      <c r="AD1014" s="38"/>
      <c r="AE1014" s="38"/>
      <c r="AF1014" s="38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9"/>
      <c r="AU1014" s="39"/>
      <c r="AV1014" s="39"/>
      <c r="AW1014" s="39"/>
      <c r="AX1014" s="39"/>
      <c r="AY1014" s="39"/>
      <c r="AZ1014" s="39"/>
      <c r="BA1014" s="39"/>
      <c r="BB1014" s="39"/>
      <c r="BC1014" s="39"/>
      <c r="BD1014" s="39"/>
      <c r="BE1014" s="39"/>
      <c r="BF1014" s="39"/>
      <c r="BG1014" s="39"/>
      <c r="BH1014" s="39"/>
      <c r="BI1014" s="39"/>
      <c r="BJ1014" s="39"/>
      <c r="BK1014" s="39"/>
      <c r="BL1014" s="39"/>
      <c r="BM1014" s="39"/>
      <c r="BN1014" s="39"/>
      <c r="BO1014" s="39"/>
      <c r="BP1014" s="39"/>
    </row>
    <row r="1015" spans="1:68" x14ac:dyDescent="0.25">
      <c r="A1015" s="40"/>
      <c r="B1015" s="41"/>
      <c r="C1015" s="41"/>
      <c r="D1015" s="59"/>
      <c r="E1015" s="41"/>
      <c r="F1015" s="42"/>
      <c r="G1015" s="42"/>
      <c r="H1015" s="42"/>
      <c r="I1015" s="42"/>
      <c r="J1015" s="43"/>
      <c r="K1015" s="43"/>
      <c r="L1015" s="43"/>
      <c r="M1015" s="43"/>
      <c r="N1015" s="38"/>
      <c r="O1015" s="38"/>
      <c r="P1015" s="38"/>
      <c r="Q1015" s="38"/>
      <c r="R1015" s="38"/>
      <c r="S1015" s="38"/>
      <c r="T1015" s="38"/>
      <c r="U1015" s="38"/>
      <c r="V1015" s="38"/>
      <c r="W1015" s="44"/>
      <c r="X1015" s="44"/>
      <c r="Y1015" s="44"/>
      <c r="Z1015" s="64"/>
      <c r="AA1015" s="45"/>
      <c r="AB1015" s="38"/>
      <c r="AC1015" s="43"/>
      <c r="AD1015" s="38"/>
      <c r="AE1015" s="38"/>
      <c r="AF1015" s="38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9"/>
      <c r="AU1015" s="39"/>
      <c r="AV1015" s="39"/>
      <c r="AW1015" s="39"/>
      <c r="AX1015" s="39"/>
      <c r="AY1015" s="39"/>
      <c r="AZ1015" s="39"/>
      <c r="BA1015" s="39"/>
      <c r="BB1015" s="39"/>
      <c r="BC1015" s="39"/>
      <c r="BD1015" s="39"/>
      <c r="BE1015" s="39"/>
      <c r="BF1015" s="39"/>
      <c r="BG1015" s="39"/>
      <c r="BH1015" s="39"/>
      <c r="BI1015" s="39"/>
      <c r="BJ1015" s="39"/>
      <c r="BK1015" s="39"/>
      <c r="BL1015" s="39"/>
      <c r="BM1015" s="39"/>
      <c r="BN1015" s="39"/>
      <c r="BO1015" s="39"/>
      <c r="BP1015" s="39"/>
    </row>
    <row r="1016" spans="1:68" x14ac:dyDescent="0.25">
      <c r="A1016" s="40"/>
      <c r="B1016" s="41"/>
      <c r="C1016" s="41"/>
      <c r="D1016" s="59"/>
      <c r="E1016" s="41"/>
      <c r="F1016" s="42"/>
      <c r="G1016" s="42"/>
      <c r="H1016" s="42"/>
      <c r="I1016" s="42"/>
      <c r="J1016" s="43"/>
      <c r="K1016" s="43"/>
      <c r="L1016" s="43"/>
      <c r="M1016" s="43"/>
      <c r="N1016" s="38"/>
      <c r="O1016" s="38"/>
      <c r="P1016" s="38"/>
      <c r="Q1016" s="38"/>
      <c r="R1016" s="38"/>
      <c r="S1016" s="38"/>
      <c r="T1016" s="38"/>
      <c r="U1016" s="38"/>
      <c r="V1016" s="38"/>
      <c r="W1016" s="44"/>
      <c r="X1016" s="44"/>
      <c r="Y1016" s="44"/>
      <c r="Z1016" s="64"/>
      <c r="AA1016" s="45"/>
      <c r="AB1016" s="38"/>
      <c r="AC1016" s="43"/>
      <c r="AD1016" s="38"/>
      <c r="AE1016" s="38"/>
      <c r="AF1016" s="38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9"/>
      <c r="AU1016" s="39"/>
      <c r="AV1016" s="39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39"/>
      <c r="BJ1016" s="39"/>
      <c r="BK1016" s="39"/>
      <c r="BL1016" s="39"/>
      <c r="BM1016" s="39"/>
      <c r="BN1016" s="39"/>
      <c r="BO1016" s="39"/>
      <c r="BP1016" s="39"/>
    </row>
    <row r="1017" spans="1:68" x14ac:dyDescent="0.25">
      <c r="A1017" s="40"/>
      <c r="B1017" s="41"/>
      <c r="C1017" s="41"/>
      <c r="D1017" s="59"/>
      <c r="E1017" s="41"/>
      <c r="F1017" s="42"/>
      <c r="G1017" s="42"/>
      <c r="H1017" s="42"/>
      <c r="I1017" s="42"/>
      <c r="J1017" s="43"/>
      <c r="K1017" s="43"/>
      <c r="L1017" s="43"/>
      <c r="M1017" s="43"/>
      <c r="N1017" s="38"/>
      <c r="O1017" s="38"/>
      <c r="P1017" s="38"/>
      <c r="Q1017" s="38"/>
      <c r="R1017" s="38"/>
      <c r="S1017" s="38"/>
      <c r="T1017" s="38"/>
      <c r="U1017" s="38"/>
      <c r="V1017" s="38"/>
      <c r="W1017" s="44"/>
      <c r="X1017" s="44"/>
      <c r="Y1017" s="44"/>
      <c r="Z1017" s="64"/>
      <c r="AA1017" s="45"/>
      <c r="AB1017" s="38"/>
      <c r="AC1017" s="43"/>
      <c r="AD1017" s="38"/>
      <c r="AE1017" s="38"/>
      <c r="AF1017" s="38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9"/>
      <c r="AU1017" s="39"/>
      <c r="AV1017" s="39"/>
      <c r="AW1017" s="39"/>
      <c r="AX1017" s="39"/>
      <c r="AY1017" s="39"/>
      <c r="AZ1017" s="39"/>
      <c r="BA1017" s="39"/>
      <c r="BB1017" s="39"/>
      <c r="BC1017" s="39"/>
      <c r="BD1017" s="39"/>
      <c r="BE1017" s="39"/>
      <c r="BF1017" s="39"/>
      <c r="BG1017" s="39"/>
      <c r="BH1017" s="39"/>
      <c r="BI1017" s="39"/>
      <c r="BJ1017" s="39"/>
      <c r="BK1017" s="39"/>
      <c r="BL1017" s="39"/>
      <c r="BM1017" s="39"/>
      <c r="BN1017" s="39"/>
      <c r="BO1017" s="39"/>
      <c r="BP1017" s="39"/>
    </row>
    <row r="1018" spans="1:68" x14ac:dyDescent="0.25">
      <c r="A1018" s="40"/>
      <c r="B1018" s="41"/>
      <c r="C1018" s="41"/>
      <c r="D1018" s="59"/>
      <c r="E1018" s="41"/>
      <c r="F1018" s="42"/>
      <c r="G1018" s="42"/>
      <c r="H1018" s="42"/>
      <c r="I1018" s="42"/>
      <c r="J1018" s="43"/>
      <c r="K1018" s="43"/>
      <c r="L1018" s="43"/>
      <c r="M1018" s="43"/>
      <c r="N1018" s="38"/>
      <c r="O1018" s="38"/>
      <c r="P1018" s="38"/>
      <c r="Q1018" s="38"/>
      <c r="R1018" s="38"/>
      <c r="S1018" s="38"/>
      <c r="T1018" s="38"/>
      <c r="U1018" s="38"/>
      <c r="V1018" s="38"/>
      <c r="W1018" s="44"/>
      <c r="X1018" s="44"/>
      <c r="Y1018" s="44"/>
      <c r="Z1018" s="64"/>
      <c r="AA1018" s="45"/>
      <c r="AB1018" s="38"/>
      <c r="AC1018" s="43"/>
      <c r="AD1018" s="38"/>
      <c r="AE1018" s="38"/>
      <c r="AF1018" s="38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9"/>
      <c r="AU1018" s="39"/>
      <c r="AV1018" s="39"/>
      <c r="AW1018" s="39"/>
      <c r="AX1018" s="39"/>
      <c r="AY1018" s="39"/>
      <c r="AZ1018" s="39"/>
      <c r="BA1018" s="39"/>
      <c r="BB1018" s="39"/>
      <c r="BC1018" s="39"/>
      <c r="BD1018" s="39"/>
      <c r="BE1018" s="39"/>
      <c r="BF1018" s="39"/>
      <c r="BG1018" s="39"/>
      <c r="BH1018" s="39"/>
      <c r="BI1018" s="39"/>
      <c r="BJ1018" s="39"/>
      <c r="BK1018" s="39"/>
      <c r="BL1018" s="39"/>
      <c r="BM1018" s="39"/>
      <c r="BN1018" s="39"/>
      <c r="BO1018" s="39"/>
      <c r="BP1018" s="39"/>
    </row>
    <row r="1019" spans="1:68" x14ac:dyDescent="0.25">
      <c r="A1019" s="40"/>
      <c r="B1019" s="41"/>
      <c r="C1019" s="41"/>
      <c r="D1019" s="59"/>
      <c r="E1019" s="41"/>
      <c r="F1019" s="42"/>
      <c r="G1019" s="42"/>
      <c r="H1019" s="42"/>
      <c r="I1019" s="42"/>
      <c r="J1019" s="43"/>
      <c r="K1019" s="43"/>
      <c r="L1019" s="43"/>
      <c r="M1019" s="43"/>
      <c r="N1019" s="38"/>
      <c r="O1019" s="38"/>
      <c r="P1019" s="38"/>
      <c r="Q1019" s="38"/>
      <c r="R1019" s="38"/>
      <c r="S1019" s="38"/>
      <c r="T1019" s="38"/>
      <c r="U1019" s="38"/>
      <c r="V1019" s="38"/>
      <c r="W1019" s="44"/>
      <c r="X1019" s="44"/>
      <c r="Y1019" s="44"/>
      <c r="Z1019" s="64"/>
      <c r="AA1019" s="45"/>
      <c r="AB1019" s="38"/>
      <c r="AC1019" s="43"/>
      <c r="AD1019" s="38"/>
      <c r="AE1019" s="38"/>
      <c r="AF1019" s="38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9"/>
      <c r="AU1019" s="39"/>
      <c r="AV1019" s="39"/>
      <c r="AW1019" s="39"/>
      <c r="AX1019" s="39"/>
      <c r="AY1019" s="39"/>
      <c r="AZ1019" s="39"/>
      <c r="BA1019" s="39"/>
      <c r="BB1019" s="39"/>
      <c r="BC1019" s="39"/>
      <c r="BD1019" s="39"/>
      <c r="BE1019" s="39"/>
      <c r="BF1019" s="39"/>
      <c r="BG1019" s="39"/>
      <c r="BH1019" s="39"/>
      <c r="BI1019" s="39"/>
      <c r="BJ1019" s="39"/>
      <c r="BK1019" s="39"/>
      <c r="BL1019" s="39"/>
      <c r="BM1019" s="39"/>
      <c r="BN1019" s="39"/>
      <c r="BO1019" s="39"/>
      <c r="BP1019" s="39"/>
    </row>
    <row r="1020" spans="1:68" x14ac:dyDescent="0.25">
      <c r="A1020" s="40"/>
      <c r="B1020" s="41"/>
      <c r="C1020" s="41"/>
      <c r="D1020" s="59"/>
      <c r="E1020" s="41"/>
      <c r="F1020" s="42"/>
      <c r="G1020" s="42"/>
      <c r="H1020" s="42"/>
      <c r="I1020" s="42"/>
      <c r="J1020" s="43"/>
      <c r="K1020" s="43"/>
      <c r="L1020" s="43"/>
      <c r="M1020" s="43"/>
      <c r="N1020" s="38"/>
      <c r="O1020" s="38"/>
      <c r="P1020" s="38"/>
      <c r="Q1020" s="38"/>
      <c r="R1020" s="38"/>
      <c r="S1020" s="38"/>
      <c r="T1020" s="38"/>
      <c r="U1020" s="38"/>
      <c r="V1020" s="38"/>
      <c r="W1020" s="44"/>
      <c r="X1020" s="44"/>
      <c r="Y1020" s="44"/>
      <c r="Z1020" s="64"/>
      <c r="AA1020" s="45"/>
      <c r="AB1020" s="38"/>
      <c r="AC1020" s="43"/>
      <c r="AD1020" s="38"/>
      <c r="AE1020" s="38"/>
      <c r="AF1020" s="38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9"/>
      <c r="AU1020" s="39"/>
      <c r="AV1020" s="39"/>
      <c r="AW1020" s="39"/>
      <c r="AX1020" s="39"/>
      <c r="AY1020" s="39"/>
      <c r="AZ1020" s="39"/>
      <c r="BA1020" s="39"/>
      <c r="BB1020" s="39"/>
      <c r="BC1020" s="39"/>
      <c r="BD1020" s="39"/>
      <c r="BE1020" s="39"/>
      <c r="BF1020" s="39"/>
      <c r="BG1020" s="39"/>
      <c r="BH1020" s="39"/>
      <c r="BI1020" s="39"/>
      <c r="BJ1020" s="39"/>
      <c r="BK1020" s="39"/>
      <c r="BL1020" s="39"/>
      <c r="BM1020" s="39"/>
      <c r="BN1020" s="39"/>
      <c r="BO1020" s="39"/>
      <c r="BP1020" s="39"/>
    </row>
    <row r="1021" spans="1:68" x14ac:dyDescent="0.25">
      <c r="A1021" s="40"/>
      <c r="B1021" s="41"/>
      <c r="C1021" s="41"/>
      <c r="D1021" s="59"/>
      <c r="E1021" s="41"/>
      <c r="F1021" s="42"/>
      <c r="G1021" s="42"/>
      <c r="H1021" s="42"/>
      <c r="I1021" s="42"/>
      <c r="J1021" s="43"/>
      <c r="K1021" s="43"/>
      <c r="L1021" s="43"/>
      <c r="M1021" s="43"/>
      <c r="N1021" s="38"/>
      <c r="O1021" s="38"/>
      <c r="P1021" s="38"/>
      <c r="Q1021" s="38"/>
      <c r="R1021" s="38"/>
      <c r="S1021" s="38"/>
      <c r="T1021" s="38"/>
      <c r="U1021" s="38"/>
      <c r="V1021" s="38"/>
      <c r="W1021" s="44"/>
      <c r="X1021" s="44"/>
      <c r="Y1021" s="44"/>
      <c r="Z1021" s="64"/>
      <c r="AA1021" s="45"/>
      <c r="AB1021" s="38"/>
      <c r="AC1021" s="43"/>
      <c r="AD1021" s="38"/>
      <c r="AE1021" s="38"/>
      <c r="AF1021" s="38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9"/>
      <c r="AU1021" s="39"/>
      <c r="AV1021" s="39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39"/>
      <c r="BJ1021" s="39"/>
      <c r="BK1021" s="39"/>
      <c r="BL1021" s="39"/>
      <c r="BM1021" s="39"/>
      <c r="BN1021" s="39"/>
      <c r="BO1021" s="39"/>
      <c r="BP1021" s="39"/>
    </row>
    <row r="1022" spans="1:68" x14ac:dyDescent="0.25">
      <c r="A1022" s="40"/>
      <c r="B1022" s="41"/>
      <c r="C1022" s="41"/>
      <c r="D1022" s="59"/>
      <c r="E1022" s="41"/>
      <c r="F1022" s="42"/>
      <c r="G1022" s="42"/>
      <c r="H1022" s="42"/>
      <c r="I1022" s="42"/>
      <c r="J1022" s="43"/>
      <c r="K1022" s="43"/>
      <c r="L1022" s="43"/>
      <c r="M1022" s="43"/>
      <c r="N1022" s="38"/>
      <c r="O1022" s="38"/>
      <c r="P1022" s="38"/>
      <c r="Q1022" s="38"/>
      <c r="R1022" s="38"/>
      <c r="S1022" s="38"/>
      <c r="T1022" s="38"/>
      <c r="U1022" s="38"/>
      <c r="V1022" s="38"/>
      <c r="W1022" s="44"/>
      <c r="X1022" s="44"/>
      <c r="Y1022" s="44"/>
      <c r="Z1022" s="64"/>
      <c r="AA1022" s="45"/>
      <c r="AB1022" s="38"/>
      <c r="AC1022" s="43"/>
      <c r="AD1022" s="38"/>
      <c r="AE1022" s="38"/>
      <c r="AF1022" s="38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9"/>
      <c r="AU1022" s="39"/>
      <c r="AV1022" s="39"/>
      <c r="AW1022" s="39"/>
      <c r="AX1022" s="39"/>
      <c r="AY1022" s="39"/>
      <c r="AZ1022" s="39"/>
      <c r="BA1022" s="39"/>
      <c r="BB1022" s="39"/>
      <c r="BC1022" s="39"/>
      <c r="BD1022" s="39"/>
      <c r="BE1022" s="39"/>
      <c r="BF1022" s="39"/>
      <c r="BG1022" s="39"/>
      <c r="BH1022" s="39"/>
      <c r="BI1022" s="39"/>
      <c r="BJ1022" s="39"/>
      <c r="BK1022" s="39"/>
      <c r="BL1022" s="39"/>
      <c r="BM1022" s="39"/>
      <c r="BN1022" s="39"/>
      <c r="BO1022" s="39"/>
      <c r="BP1022" s="39"/>
    </row>
    <row r="1023" spans="1:68" x14ac:dyDescent="0.25">
      <c r="A1023" s="40"/>
      <c r="B1023" s="41"/>
      <c r="C1023" s="41"/>
      <c r="D1023" s="59"/>
      <c r="E1023" s="41"/>
      <c r="F1023" s="42"/>
      <c r="G1023" s="42"/>
      <c r="H1023" s="42"/>
      <c r="I1023" s="42"/>
      <c r="J1023" s="43"/>
      <c r="K1023" s="43"/>
      <c r="L1023" s="43"/>
      <c r="M1023" s="43"/>
      <c r="N1023" s="38"/>
      <c r="O1023" s="38"/>
      <c r="P1023" s="38"/>
      <c r="Q1023" s="38"/>
      <c r="R1023" s="38"/>
      <c r="S1023" s="38"/>
      <c r="T1023" s="38"/>
      <c r="U1023" s="38"/>
      <c r="V1023" s="38"/>
      <c r="W1023" s="44"/>
      <c r="X1023" s="44"/>
      <c r="Y1023" s="44"/>
      <c r="Z1023" s="64"/>
      <c r="AA1023" s="45"/>
      <c r="AB1023" s="38"/>
      <c r="AC1023" s="43"/>
      <c r="AD1023" s="38"/>
      <c r="AE1023" s="38"/>
      <c r="AF1023" s="38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9"/>
      <c r="AU1023" s="39"/>
      <c r="AV1023" s="39"/>
      <c r="AW1023" s="39"/>
      <c r="AX1023" s="39"/>
      <c r="AY1023" s="39"/>
      <c r="AZ1023" s="39"/>
      <c r="BA1023" s="39"/>
      <c r="BB1023" s="39"/>
      <c r="BC1023" s="39"/>
      <c r="BD1023" s="39"/>
      <c r="BE1023" s="39"/>
      <c r="BF1023" s="39"/>
      <c r="BG1023" s="39"/>
      <c r="BH1023" s="39"/>
      <c r="BI1023" s="39"/>
      <c r="BJ1023" s="39"/>
      <c r="BK1023" s="39"/>
      <c r="BL1023" s="39"/>
      <c r="BM1023" s="39"/>
      <c r="BN1023" s="39"/>
      <c r="BO1023" s="39"/>
      <c r="BP1023" s="39"/>
    </row>
    <row r="1024" spans="1:68" x14ac:dyDescent="0.25">
      <c r="A1024" s="40"/>
      <c r="B1024" s="41"/>
      <c r="C1024" s="41"/>
      <c r="D1024" s="59"/>
      <c r="E1024" s="41"/>
      <c r="F1024" s="42"/>
      <c r="G1024" s="42"/>
      <c r="H1024" s="42"/>
      <c r="I1024" s="42"/>
      <c r="J1024" s="43"/>
      <c r="K1024" s="43"/>
      <c r="L1024" s="43"/>
      <c r="M1024" s="43"/>
      <c r="N1024" s="38"/>
      <c r="O1024" s="38"/>
      <c r="P1024" s="38"/>
      <c r="Q1024" s="38"/>
      <c r="R1024" s="38"/>
      <c r="S1024" s="38"/>
      <c r="T1024" s="38"/>
      <c r="U1024" s="38"/>
      <c r="V1024" s="38"/>
      <c r="W1024" s="44"/>
      <c r="X1024" s="44"/>
      <c r="Y1024" s="44"/>
      <c r="Z1024" s="64"/>
      <c r="AA1024" s="45"/>
      <c r="AB1024" s="38"/>
      <c r="AC1024" s="43"/>
      <c r="AD1024" s="38"/>
      <c r="AE1024" s="38"/>
      <c r="AF1024" s="38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9"/>
      <c r="AU1024" s="39"/>
      <c r="AV1024" s="39"/>
      <c r="AW1024" s="39"/>
      <c r="AX1024" s="39"/>
      <c r="AY1024" s="39"/>
      <c r="AZ1024" s="39"/>
      <c r="BA1024" s="39"/>
      <c r="BB1024" s="39"/>
      <c r="BC1024" s="39"/>
      <c r="BD1024" s="39"/>
      <c r="BE1024" s="39"/>
      <c r="BF1024" s="39"/>
      <c r="BG1024" s="39"/>
      <c r="BH1024" s="39"/>
      <c r="BI1024" s="39"/>
      <c r="BJ1024" s="39"/>
      <c r="BK1024" s="39"/>
      <c r="BL1024" s="39"/>
      <c r="BM1024" s="39"/>
      <c r="BN1024" s="39"/>
      <c r="BO1024" s="39"/>
      <c r="BP1024" s="39"/>
    </row>
    <row r="1025" spans="1:68" x14ac:dyDescent="0.25">
      <c r="A1025" s="40"/>
      <c r="B1025" s="41"/>
      <c r="C1025" s="41"/>
      <c r="D1025" s="59"/>
      <c r="E1025" s="41"/>
      <c r="F1025" s="42"/>
      <c r="G1025" s="42"/>
      <c r="H1025" s="42"/>
      <c r="I1025" s="42"/>
      <c r="J1025" s="43"/>
      <c r="K1025" s="43"/>
      <c r="L1025" s="43"/>
      <c r="M1025" s="43"/>
      <c r="N1025" s="38"/>
      <c r="O1025" s="38"/>
      <c r="P1025" s="38"/>
      <c r="Q1025" s="38"/>
      <c r="R1025" s="38"/>
      <c r="S1025" s="38"/>
      <c r="T1025" s="38"/>
      <c r="U1025" s="38"/>
      <c r="V1025" s="38"/>
      <c r="W1025" s="44"/>
      <c r="X1025" s="44"/>
      <c r="Y1025" s="44"/>
      <c r="Z1025" s="64"/>
      <c r="AA1025" s="45"/>
      <c r="AB1025" s="38"/>
      <c r="AC1025" s="43"/>
      <c r="AD1025" s="38"/>
      <c r="AE1025" s="38"/>
      <c r="AF1025" s="38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9"/>
      <c r="AU1025" s="39"/>
      <c r="AV1025" s="39"/>
      <c r="AW1025" s="39"/>
      <c r="AX1025" s="39"/>
      <c r="AY1025" s="39"/>
      <c r="AZ1025" s="39"/>
      <c r="BA1025" s="39"/>
      <c r="BB1025" s="39"/>
      <c r="BC1025" s="39"/>
      <c r="BD1025" s="39"/>
      <c r="BE1025" s="39"/>
      <c r="BF1025" s="39"/>
      <c r="BG1025" s="39"/>
      <c r="BH1025" s="39"/>
      <c r="BI1025" s="39"/>
      <c r="BJ1025" s="39"/>
      <c r="BK1025" s="39"/>
      <c r="BL1025" s="39"/>
      <c r="BM1025" s="39"/>
      <c r="BN1025" s="39"/>
      <c r="BO1025" s="39"/>
      <c r="BP1025" s="39"/>
    </row>
    <row r="1026" spans="1:68" x14ac:dyDescent="0.25">
      <c r="A1026" s="40"/>
      <c r="B1026" s="41"/>
      <c r="C1026" s="41"/>
      <c r="D1026" s="59"/>
      <c r="E1026" s="41"/>
      <c r="F1026" s="42"/>
      <c r="G1026" s="42"/>
      <c r="H1026" s="42"/>
      <c r="I1026" s="42"/>
      <c r="J1026" s="43"/>
      <c r="K1026" s="43"/>
      <c r="L1026" s="43"/>
      <c r="M1026" s="43"/>
      <c r="N1026" s="38"/>
      <c r="O1026" s="38"/>
      <c r="P1026" s="38"/>
      <c r="Q1026" s="38"/>
      <c r="R1026" s="38"/>
      <c r="S1026" s="38"/>
      <c r="T1026" s="38"/>
      <c r="U1026" s="38"/>
      <c r="V1026" s="38"/>
      <c r="W1026" s="44"/>
      <c r="X1026" s="44"/>
      <c r="Y1026" s="44"/>
      <c r="Z1026" s="64"/>
      <c r="AA1026" s="45"/>
      <c r="AB1026" s="38"/>
      <c r="AC1026" s="43"/>
      <c r="AD1026" s="38"/>
      <c r="AE1026" s="38"/>
      <c r="AF1026" s="38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9"/>
      <c r="AU1026" s="39"/>
      <c r="AV1026" s="39"/>
      <c r="AW1026" s="39"/>
      <c r="AX1026" s="39"/>
      <c r="AY1026" s="39"/>
      <c r="AZ1026" s="39"/>
      <c r="BA1026" s="39"/>
      <c r="BB1026" s="39"/>
      <c r="BC1026" s="39"/>
      <c r="BD1026" s="39"/>
      <c r="BE1026" s="39"/>
      <c r="BF1026" s="39"/>
      <c r="BG1026" s="39"/>
      <c r="BH1026" s="39"/>
      <c r="BI1026" s="39"/>
      <c r="BJ1026" s="39"/>
      <c r="BK1026" s="39"/>
      <c r="BL1026" s="39"/>
      <c r="BM1026" s="39"/>
      <c r="BN1026" s="39"/>
      <c r="BO1026" s="39"/>
      <c r="BP1026" s="39"/>
    </row>
    <row r="1027" spans="1:68" x14ac:dyDescent="0.25">
      <c r="A1027" s="40"/>
      <c r="B1027" s="41"/>
      <c r="C1027" s="41"/>
      <c r="D1027" s="59"/>
      <c r="E1027" s="41"/>
      <c r="F1027" s="42"/>
      <c r="G1027" s="42"/>
      <c r="H1027" s="42"/>
      <c r="I1027" s="42"/>
      <c r="J1027" s="43"/>
      <c r="K1027" s="43"/>
      <c r="L1027" s="43"/>
      <c r="M1027" s="43"/>
      <c r="N1027" s="38"/>
      <c r="O1027" s="38"/>
      <c r="P1027" s="38"/>
      <c r="Q1027" s="38"/>
      <c r="R1027" s="38"/>
      <c r="S1027" s="38"/>
      <c r="T1027" s="38"/>
      <c r="U1027" s="38"/>
      <c r="V1027" s="38"/>
      <c r="W1027" s="44"/>
      <c r="X1027" s="44"/>
      <c r="Y1027" s="44"/>
      <c r="Z1027" s="64"/>
      <c r="AA1027" s="45"/>
      <c r="AB1027" s="38"/>
      <c r="AC1027" s="43"/>
      <c r="AD1027" s="38"/>
      <c r="AE1027" s="38"/>
      <c r="AF1027" s="38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9"/>
      <c r="AU1027" s="39"/>
      <c r="AV1027" s="39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39"/>
      <c r="BJ1027" s="39"/>
      <c r="BK1027" s="39"/>
      <c r="BL1027" s="39"/>
      <c r="BM1027" s="39"/>
      <c r="BN1027" s="39"/>
      <c r="BO1027" s="39"/>
      <c r="BP1027" s="39"/>
    </row>
    <row r="1028" spans="1:68" x14ac:dyDescent="0.25">
      <c r="A1028" s="40"/>
      <c r="B1028" s="41"/>
      <c r="C1028" s="41"/>
      <c r="D1028" s="59"/>
      <c r="E1028" s="41"/>
      <c r="F1028" s="42"/>
      <c r="G1028" s="42"/>
      <c r="H1028" s="42"/>
      <c r="I1028" s="42"/>
      <c r="J1028" s="43"/>
      <c r="K1028" s="43"/>
      <c r="L1028" s="43"/>
      <c r="M1028" s="43"/>
      <c r="N1028" s="38"/>
      <c r="O1028" s="38"/>
      <c r="P1028" s="38"/>
      <c r="Q1028" s="38"/>
      <c r="R1028" s="38"/>
      <c r="S1028" s="38"/>
      <c r="T1028" s="38"/>
      <c r="U1028" s="38"/>
      <c r="V1028" s="38"/>
      <c r="W1028" s="44"/>
      <c r="X1028" s="44"/>
      <c r="Y1028" s="44"/>
      <c r="Z1028" s="64"/>
      <c r="AA1028" s="45"/>
      <c r="AB1028" s="38"/>
      <c r="AC1028" s="43"/>
      <c r="AD1028" s="38"/>
      <c r="AE1028" s="38"/>
      <c r="AF1028" s="38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9"/>
      <c r="AU1028" s="39"/>
      <c r="AV1028" s="39"/>
      <c r="AW1028" s="39"/>
      <c r="AX1028" s="39"/>
      <c r="AY1028" s="39"/>
      <c r="AZ1028" s="39"/>
      <c r="BA1028" s="39"/>
      <c r="BB1028" s="39"/>
      <c r="BC1028" s="39"/>
      <c r="BD1028" s="39"/>
      <c r="BE1028" s="39"/>
      <c r="BF1028" s="39"/>
      <c r="BG1028" s="39"/>
      <c r="BH1028" s="39"/>
      <c r="BI1028" s="39"/>
      <c r="BJ1028" s="39"/>
      <c r="BK1028" s="39"/>
      <c r="BL1028" s="39"/>
      <c r="BM1028" s="39"/>
      <c r="BN1028" s="39"/>
      <c r="BO1028" s="39"/>
      <c r="BP1028" s="39"/>
    </row>
    <row r="1029" spans="1:68" x14ac:dyDescent="0.25">
      <c r="A1029" s="40"/>
      <c r="B1029" s="41"/>
      <c r="C1029" s="41"/>
      <c r="D1029" s="59"/>
      <c r="E1029" s="41"/>
      <c r="F1029" s="42"/>
      <c r="G1029" s="42"/>
      <c r="H1029" s="42"/>
      <c r="I1029" s="42"/>
      <c r="J1029" s="43"/>
      <c r="K1029" s="43"/>
      <c r="L1029" s="43"/>
      <c r="M1029" s="43"/>
      <c r="N1029" s="38"/>
      <c r="O1029" s="38"/>
      <c r="P1029" s="38"/>
      <c r="Q1029" s="38"/>
      <c r="R1029" s="38"/>
      <c r="S1029" s="38"/>
      <c r="T1029" s="38"/>
      <c r="U1029" s="38"/>
      <c r="V1029" s="38"/>
      <c r="W1029" s="44"/>
      <c r="X1029" s="44"/>
      <c r="Y1029" s="44"/>
      <c r="Z1029" s="64"/>
      <c r="AA1029" s="45"/>
      <c r="AB1029" s="38"/>
      <c r="AC1029" s="43"/>
      <c r="AD1029" s="38"/>
      <c r="AE1029" s="38"/>
      <c r="AF1029" s="38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9"/>
      <c r="AU1029" s="39"/>
      <c r="AV1029" s="39"/>
      <c r="AW1029" s="39"/>
      <c r="AX1029" s="39"/>
      <c r="AY1029" s="39"/>
      <c r="AZ1029" s="39"/>
      <c r="BA1029" s="39"/>
      <c r="BB1029" s="39"/>
      <c r="BC1029" s="39"/>
      <c r="BD1029" s="39"/>
      <c r="BE1029" s="39"/>
      <c r="BF1029" s="39"/>
      <c r="BG1029" s="39"/>
      <c r="BH1029" s="39"/>
      <c r="BI1029" s="39"/>
      <c r="BJ1029" s="39"/>
      <c r="BK1029" s="39"/>
      <c r="BL1029" s="39"/>
      <c r="BM1029" s="39"/>
      <c r="BN1029" s="39"/>
      <c r="BO1029" s="39"/>
      <c r="BP1029" s="39"/>
    </row>
    <row r="1030" spans="1:68" x14ac:dyDescent="0.25">
      <c r="A1030" s="40"/>
      <c r="B1030" s="41"/>
      <c r="C1030" s="41"/>
      <c r="D1030" s="59"/>
      <c r="E1030" s="41"/>
      <c r="F1030" s="42"/>
      <c r="G1030" s="42"/>
      <c r="H1030" s="42"/>
      <c r="I1030" s="42"/>
      <c r="J1030" s="43"/>
      <c r="K1030" s="43"/>
      <c r="L1030" s="43"/>
      <c r="M1030" s="43"/>
      <c r="N1030" s="38"/>
      <c r="O1030" s="38"/>
      <c r="P1030" s="38"/>
      <c r="Q1030" s="38"/>
      <c r="R1030" s="38"/>
      <c r="S1030" s="38"/>
      <c r="T1030" s="38"/>
      <c r="U1030" s="38"/>
      <c r="V1030" s="38"/>
      <c r="W1030" s="44"/>
      <c r="X1030" s="44"/>
      <c r="Y1030" s="44"/>
      <c r="Z1030" s="64"/>
      <c r="AA1030" s="45"/>
      <c r="AB1030" s="38"/>
      <c r="AC1030" s="43"/>
      <c r="AD1030" s="38"/>
      <c r="AE1030" s="38"/>
      <c r="AF1030" s="38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9"/>
      <c r="AU1030" s="39"/>
      <c r="AV1030" s="39"/>
      <c r="AW1030" s="39"/>
      <c r="AX1030" s="39"/>
      <c r="AY1030" s="39"/>
      <c r="AZ1030" s="39"/>
      <c r="BA1030" s="39"/>
      <c r="BB1030" s="39"/>
      <c r="BC1030" s="39"/>
      <c r="BD1030" s="39"/>
      <c r="BE1030" s="39"/>
      <c r="BF1030" s="39"/>
      <c r="BG1030" s="39"/>
      <c r="BH1030" s="39"/>
      <c r="BI1030" s="39"/>
      <c r="BJ1030" s="39"/>
      <c r="BK1030" s="39"/>
      <c r="BL1030" s="39"/>
      <c r="BM1030" s="39"/>
      <c r="BN1030" s="39"/>
      <c r="BO1030" s="39"/>
      <c r="BP1030" s="39"/>
    </row>
    <row r="1031" spans="1:68" x14ac:dyDescent="0.25">
      <c r="A1031" s="40"/>
      <c r="B1031" s="41"/>
      <c r="C1031" s="41"/>
      <c r="D1031" s="59"/>
      <c r="E1031" s="41"/>
      <c r="F1031" s="42"/>
      <c r="G1031" s="42"/>
      <c r="H1031" s="42"/>
      <c r="I1031" s="42"/>
      <c r="J1031" s="43"/>
      <c r="K1031" s="43"/>
      <c r="L1031" s="43"/>
      <c r="M1031" s="43"/>
      <c r="N1031" s="38"/>
      <c r="O1031" s="38"/>
      <c r="P1031" s="38"/>
      <c r="Q1031" s="38"/>
      <c r="R1031" s="38"/>
      <c r="S1031" s="38"/>
      <c r="T1031" s="38"/>
      <c r="U1031" s="38"/>
      <c r="V1031" s="38"/>
      <c r="W1031" s="44"/>
      <c r="X1031" s="44"/>
      <c r="Y1031" s="44"/>
      <c r="Z1031" s="64"/>
      <c r="AA1031" s="45"/>
      <c r="AB1031" s="38"/>
      <c r="AC1031" s="43"/>
      <c r="AD1031" s="38"/>
      <c r="AE1031" s="38"/>
      <c r="AF1031" s="38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9"/>
      <c r="AU1031" s="39"/>
      <c r="AV1031" s="39"/>
      <c r="AW1031" s="39"/>
      <c r="AX1031" s="39"/>
      <c r="AY1031" s="39"/>
      <c r="AZ1031" s="39"/>
      <c r="BA1031" s="39"/>
      <c r="BB1031" s="39"/>
      <c r="BC1031" s="39"/>
      <c r="BD1031" s="39"/>
      <c r="BE1031" s="39"/>
      <c r="BF1031" s="39"/>
      <c r="BG1031" s="39"/>
      <c r="BH1031" s="39"/>
      <c r="BI1031" s="39"/>
      <c r="BJ1031" s="39"/>
      <c r="BK1031" s="39"/>
      <c r="BL1031" s="39"/>
      <c r="BM1031" s="39"/>
      <c r="BN1031" s="39"/>
      <c r="BO1031" s="39"/>
      <c r="BP1031" s="39"/>
    </row>
    <row r="1032" spans="1:68" x14ac:dyDescent="0.25">
      <c r="A1032" s="40"/>
      <c r="B1032" s="41"/>
      <c r="C1032" s="41"/>
      <c r="D1032" s="59"/>
      <c r="E1032" s="41"/>
      <c r="F1032" s="42"/>
      <c r="G1032" s="42"/>
      <c r="H1032" s="42"/>
      <c r="I1032" s="42"/>
      <c r="J1032" s="43"/>
      <c r="K1032" s="43"/>
      <c r="L1032" s="43"/>
      <c r="M1032" s="43"/>
      <c r="N1032" s="38"/>
      <c r="O1032" s="38"/>
      <c r="P1032" s="38"/>
      <c r="Q1032" s="38"/>
      <c r="R1032" s="38"/>
      <c r="S1032" s="38"/>
      <c r="T1032" s="38"/>
      <c r="U1032" s="38"/>
      <c r="V1032" s="38"/>
      <c r="W1032" s="44"/>
      <c r="X1032" s="44"/>
      <c r="Y1032" s="44"/>
      <c r="Z1032" s="64"/>
      <c r="AA1032" s="45"/>
      <c r="AB1032" s="38"/>
      <c r="AC1032" s="43"/>
      <c r="AD1032" s="38"/>
      <c r="AE1032" s="38"/>
      <c r="AF1032" s="38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9"/>
      <c r="AU1032" s="39"/>
      <c r="AV1032" s="39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39"/>
      <c r="BJ1032" s="39"/>
      <c r="BK1032" s="39"/>
      <c r="BL1032" s="39"/>
      <c r="BM1032" s="39"/>
      <c r="BN1032" s="39"/>
      <c r="BO1032" s="39"/>
      <c r="BP1032" s="39"/>
    </row>
  </sheetData>
  <mergeCells count="1">
    <mergeCell ref="C1:G1"/>
  </mergeCells>
  <conditionalFormatting sqref="AA3:AA1048576">
    <cfRule type="containsText" dxfId="6" priority="8" operator="containsText" text="P">
      <formula>NOT(ISERROR(SEARCH("P",AA3)))</formula>
    </cfRule>
  </conditionalFormatting>
  <conditionalFormatting sqref="A3:AC1002">
    <cfRule type="expression" dxfId="5" priority="1">
      <formula>$AC3&gt;0</formula>
    </cfRule>
    <cfRule type="expression" dxfId="4" priority="3">
      <formula>$T3="X"</formula>
    </cfRule>
  </conditionalFormatting>
  <conditionalFormatting sqref="AA3:AA1002">
    <cfRule type="cellIs" dxfId="3" priority="2" operator="equal">
      <formula>"P"</formula>
    </cfRule>
  </conditionalFormatting>
  <dataValidations count="3">
    <dataValidation type="list" allowBlank="1" showInputMessage="1" showErrorMessage="1" sqref="AB3:AB1002">
      <formula1>Paiement</formula1>
    </dataValidation>
    <dataValidation type="list" allowBlank="1" showInputMessage="1" showErrorMessage="1" sqref="P3:P1002">
      <formula1>Les_remorques</formula1>
    </dataValidation>
    <dataValidation type="list" allowBlank="1" showInputMessage="1" showErrorMessage="1" prompt="Classe du chien" sqref="I1:I1048576">
      <formula1>Classe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List Box 2">
              <controlPr defaultSize="0" autoLine="0" autoPict="0">
                <anchor moveWithCells="1">
                  <from>
                    <xdr:col>30</xdr:col>
                    <xdr:colOff>9525</xdr:colOff>
                    <xdr:row>3</xdr:row>
                    <xdr:rowOff>9525</xdr:rowOff>
                  </from>
                  <to>
                    <xdr:col>32</xdr:col>
                    <xdr:colOff>447675</xdr:colOff>
                    <xdr:row>33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Z112"/>
  <sheetViews>
    <sheetView tabSelected="1" zoomScaleNormal="100" workbookViewId="0">
      <pane ySplit="9" topLeftCell="A10" activePane="bottomLeft" state="frozenSplit"/>
      <selection pane="bottomLeft" activeCell="A19" sqref="A19"/>
    </sheetView>
  </sheetViews>
  <sheetFormatPr baseColWidth="10" defaultRowHeight="15" x14ac:dyDescent="0.25"/>
  <cols>
    <col min="1" max="2" width="11.42578125" style="5"/>
    <col min="3" max="3" width="2.7109375" style="5" customWidth="1"/>
    <col min="4" max="8" width="10.7109375" style="5" customWidth="1"/>
    <col min="9" max="9" width="12.85546875" style="5" customWidth="1"/>
    <col min="10" max="18" width="10.7109375" style="5" customWidth="1"/>
    <col min="19" max="19" width="2.7109375" style="5" customWidth="1"/>
    <col min="20" max="22" width="11.42578125" style="5"/>
    <col min="23" max="23" width="11.42578125" style="5" customWidth="1"/>
    <col min="24" max="25" width="7.7109375" style="66" customWidth="1"/>
    <col min="26" max="27" width="11.42578125" style="66"/>
    <col min="28" max="104" width="11.42578125" style="5"/>
  </cols>
  <sheetData>
    <row r="1" spans="1:104" ht="18" customHeight="1" x14ac:dyDescent="0.25">
      <c r="A1" s="168">
        <v>2018</v>
      </c>
      <c r="B1" s="169"/>
      <c r="C1" s="39"/>
      <c r="D1" s="177" t="s">
        <v>72</v>
      </c>
      <c r="E1" s="175"/>
      <c r="F1" s="175"/>
      <c r="G1" s="175" t="s">
        <v>73</v>
      </c>
      <c r="H1" s="175"/>
      <c r="I1" s="175"/>
      <c r="J1" s="175" t="s">
        <v>74</v>
      </c>
      <c r="K1" s="175"/>
      <c r="L1" s="175"/>
      <c r="M1" s="175" t="s">
        <v>85</v>
      </c>
      <c r="N1" s="175"/>
      <c r="O1" s="176"/>
      <c r="P1" s="172"/>
      <c r="Q1" s="173"/>
      <c r="R1" s="174"/>
      <c r="S1" s="39"/>
      <c r="T1" s="184" t="s">
        <v>47</v>
      </c>
      <c r="U1" s="185"/>
      <c r="V1" s="186"/>
      <c r="W1" s="39"/>
      <c r="X1" s="73"/>
      <c r="Y1" s="73"/>
      <c r="Z1" s="73"/>
      <c r="AA1" s="73"/>
      <c r="AB1" s="73"/>
      <c r="AC1" s="73"/>
      <c r="AD1" s="73" t="s">
        <v>26</v>
      </c>
      <c r="AE1" s="73" t="str">
        <f>INDEX($AD$1:$AD$8,WEEKDAY(AE2))</f>
        <v>Di</v>
      </c>
      <c r="AF1" s="73" t="str">
        <f>INDEX($AD$1:$AD$8,WEEKDAY(AF2))</f>
        <v>Lu</v>
      </c>
      <c r="AG1" s="73" t="str">
        <f t="shared" ref="AG1:AS1" si="0">INDEX($AD$1:$AD$8,WEEKDAY(AG2))</f>
        <v>Ma</v>
      </c>
      <c r="AH1" s="73">
        <f t="shared" si="0"/>
        <v>0</v>
      </c>
      <c r="AI1" s="73">
        <f t="shared" si="0"/>
        <v>0</v>
      </c>
      <c r="AJ1" s="73" t="str">
        <f t="shared" si="0"/>
        <v>Je</v>
      </c>
      <c r="AK1" s="73" t="str">
        <f t="shared" si="0"/>
        <v>Ve</v>
      </c>
      <c r="AL1" s="73" t="str">
        <f t="shared" si="0"/>
        <v>Di</v>
      </c>
      <c r="AM1" s="73" t="str">
        <f t="shared" si="0"/>
        <v>Lu</v>
      </c>
      <c r="AN1" s="73" t="str">
        <f t="shared" si="0"/>
        <v>Ma</v>
      </c>
      <c r="AO1" s="73">
        <f t="shared" si="0"/>
        <v>0</v>
      </c>
      <c r="AP1" s="73">
        <f t="shared" si="0"/>
        <v>0</v>
      </c>
      <c r="AQ1" s="73" t="str">
        <f t="shared" si="0"/>
        <v>Je</v>
      </c>
      <c r="AR1" s="73" t="str">
        <f t="shared" si="0"/>
        <v>Ve</v>
      </c>
      <c r="AS1" s="73" t="str">
        <f t="shared" si="0"/>
        <v>Di</v>
      </c>
      <c r="AT1" s="73"/>
      <c r="AU1" s="73"/>
      <c r="AV1" s="73"/>
      <c r="AW1" s="73"/>
      <c r="AX1" s="73"/>
    </row>
    <row r="2" spans="1:104" ht="15.75" customHeight="1" thickBot="1" x14ac:dyDescent="0.3">
      <c r="A2" s="170"/>
      <c r="B2" s="171"/>
      <c r="C2" s="39"/>
      <c r="D2" s="178">
        <f>COUNTA($A$10:$A$24)</f>
        <v>15</v>
      </c>
      <c r="E2" s="164"/>
      <c r="F2" s="164"/>
      <c r="G2" s="164"/>
      <c r="H2" s="164"/>
      <c r="I2" s="164"/>
      <c r="J2" s="164">
        <f ca="1">COUNTIF(Coordonnées!$U$3:$U$1002,1)</f>
        <v>8</v>
      </c>
      <c r="K2" s="164"/>
      <c r="L2" s="164"/>
      <c r="M2" s="164">
        <f ca="1">D2-G2-J2</f>
        <v>7</v>
      </c>
      <c r="N2" s="164"/>
      <c r="O2" s="165"/>
      <c r="P2" s="178"/>
      <c r="Q2" s="164"/>
      <c r="R2" s="179"/>
      <c r="S2" s="39"/>
      <c r="T2" s="187"/>
      <c r="U2" s="188"/>
      <c r="V2" s="189"/>
      <c r="W2" s="39"/>
      <c r="X2" s="73"/>
      <c r="Y2" s="73"/>
      <c r="Z2" s="73"/>
      <c r="AA2" s="73"/>
      <c r="AB2" s="73"/>
      <c r="AC2" s="73"/>
      <c r="AD2" s="73" t="s">
        <v>27</v>
      </c>
      <c r="AE2" s="74">
        <f>D9</f>
        <v>43324</v>
      </c>
      <c r="AF2" s="74">
        <f t="shared" ref="AF2:AS2" si="1">E9</f>
        <v>43325</v>
      </c>
      <c r="AG2" s="74">
        <f t="shared" si="1"/>
        <v>43326</v>
      </c>
      <c r="AH2" s="74">
        <f t="shared" si="1"/>
        <v>43327</v>
      </c>
      <c r="AI2" s="74">
        <f t="shared" si="1"/>
        <v>43328</v>
      </c>
      <c r="AJ2" s="74">
        <f t="shared" si="1"/>
        <v>43329</v>
      </c>
      <c r="AK2" s="74">
        <f t="shared" si="1"/>
        <v>43330</v>
      </c>
      <c r="AL2" s="74">
        <f t="shared" si="1"/>
        <v>43331</v>
      </c>
      <c r="AM2" s="74">
        <f t="shared" si="1"/>
        <v>43332</v>
      </c>
      <c r="AN2" s="74">
        <f t="shared" si="1"/>
        <v>43333</v>
      </c>
      <c r="AO2" s="74">
        <f t="shared" si="1"/>
        <v>43334</v>
      </c>
      <c r="AP2" s="74">
        <f t="shared" si="1"/>
        <v>43335</v>
      </c>
      <c r="AQ2" s="74">
        <f t="shared" si="1"/>
        <v>43336</v>
      </c>
      <c r="AR2" s="74">
        <f t="shared" si="1"/>
        <v>43337</v>
      </c>
      <c r="AS2" s="74">
        <f t="shared" si="1"/>
        <v>43338</v>
      </c>
      <c r="AT2" s="73"/>
      <c r="AU2" s="73"/>
      <c r="AV2" s="73"/>
      <c r="AW2" s="73"/>
      <c r="AX2" s="73"/>
    </row>
    <row r="3" spans="1:104" ht="15.75" customHeight="1" thickBot="1" x14ac:dyDescent="0.3">
      <c r="A3" s="39"/>
      <c r="B3" s="39"/>
      <c r="C3" s="39"/>
      <c r="D3" s="183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80"/>
      <c r="Q3" s="181"/>
      <c r="R3" s="182"/>
      <c r="S3" s="39"/>
      <c r="T3" s="131"/>
      <c r="U3" s="147">
        <f>COUNTIF(Coordonnées!$T$3:$T$1002,"X")</f>
        <v>0</v>
      </c>
      <c r="V3" s="132"/>
      <c r="W3" s="39"/>
      <c r="X3" s="73"/>
      <c r="Y3" s="73"/>
      <c r="Z3" s="73"/>
      <c r="AA3" s="73"/>
      <c r="AB3" s="73"/>
      <c r="AC3" s="73"/>
      <c r="AD3" s="73" t="s">
        <v>28</v>
      </c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</row>
    <row r="4" spans="1:104" ht="15.75" customHeight="1" thickBot="1" x14ac:dyDescent="0.3">
      <c r="A4" s="39"/>
      <c r="B4" s="39"/>
      <c r="C4" s="39"/>
      <c r="D4" s="68"/>
      <c r="E4" s="148" t="s">
        <v>80</v>
      </c>
      <c r="F4" s="68"/>
      <c r="G4" s="148" t="s">
        <v>81</v>
      </c>
      <c r="H4" s="148"/>
      <c r="I4" s="148"/>
      <c r="J4" s="68"/>
      <c r="K4" s="149" t="s">
        <v>109</v>
      </c>
      <c r="L4" s="149"/>
      <c r="M4" s="149"/>
      <c r="N4" s="149"/>
      <c r="O4" s="149"/>
      <c r="P4" s="149" t="s">
        <v>110</v>
      </c>
      <c r="Q4" s="149"/>
      <c r="R4" s="68"/>
      <c r="S4" s="146"/>
      <c r="T4" s="133"/>
      <c r="U4" s="133"/>
      <c r="V4" s="134"/>
      <c r="W4" s="73"/>
      <c r="X4" s="73"/>
      <c r="Y4" s="73"/>
      <c r="Z4" s="73"/>
      <c r="AA4" s="73"/>
      <c r="AB4" s="73"/>
      <c r="AC4" s="73" t="s">
        <v>29</v>
      </c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CZ4"/>
    </row>
    <row r="5" spans="1:104" ht="23.25" x14ac:dyDescent="0.25">
      <c r="A5" s="39"/>
      <c r="B5" s="39"/>
      <c r="D5" s="68"/>
      <c r="E5" s="148"/>
      <c r="F5" s="148"/>
      <c r="G5" s="68"/>
      <c r="H5" s="148"/>
      <c r="I5" s="148"/>
      <c r="J5" s="148"/>
      <c r="K5" s="148"/>
      <c r="L5" s="68"/>
      <c r="M5" s="210">
        <f>B6+C9</f>
        <v>43324</v>
      </c>
      <c r="N5" s="210"/>
      <c r="O5" s="210">
        <f>B6+14</f>
        <v>43338</v>
      </c>
      <c r="P5" s="210"/>
      <c r="Q5" s="68"/>
      <c r="R5" s="68"/>
      <c r="S5" s="39"/>
      <c r="T5" s="12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</row>
    <row r="6" spans="1:104" x14ac:dyDescent="0.25">
      <c r="A6" s="200" t="s">
        <v>24</v>
      </c>
      <c r="B6" s="198">
        <v>43324</v>
      </c>
      <c r="C6" s="67"/>
      <c r="D6" s="150">
        <v>0</v>
      </c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39"/>
      <c r="T6" s="39"/>
      <c r="U6" s="39"/>
      <c r="V6" s="39"/>
      <c r="W6" s="39"/>
      <c r="AB6" s="73"/>
      <c r="AC6" s="73"/>
      <c r="AD6" s="73" t="s">
        <v>30</v>
      </c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</row>
    <row r="7" spans="1:104" ht="15.75" thickBot="1" x14ac:dyDescent="0.3">
      <c r="A7" s="201"/>
      <c r="B7" s="199"/>
      <c r="C7" s="39"/>
      <c r="D7" s="151" t="str">
        <f>IF(AE1="Lu","S"&amp;WEEKNUM(AE2),"")</f>
        <v/>
      </c>
      <c r="E7" s="151" t="str">
        <f>IF(AF1="Lu","S"&amp;WEEKNUM(AF2),"")</f>
        <v>S33</v>
      </c>
      <c r="F7" s="151" t="str">
        <f t="shared" ref="F7:R7" si="2">IF(AG1="Lu","S"&amp;WEEKNUM(AG2),"")</f>
        <v/>
      </c>
      <c r="G7" s="151" t="str">
        <f t="shared" si="2"/>
        <v/>
      </c>
      <c r="H7" s="151" t="str">
        <f t="shared" si="2"/>
        <v/>
      </c>
      <c r="I7" s="151" t="str">
        <f t="shared" si="2"/>
        <v/>
      </c>
      <c r="J7" s="151" t="str">
        <f t="shared" si="2"/>
        <v/>
      </c>
      <c r="K7" s="151" t="str">
        <f t="shared" si="2"/>
        <v/>
      </c>
      <c r="L7" s="151" t="str">
        <f t="shared" si="2"/>
        <v>S34</v>
      </c>
      <c r="M7" s="151" t="str">
        <f t="shared" si="2"/>
        <v/>
      </c>
      <c r="N7" s="151" t="str">
        <f t="shared" si="2"/>
        <v/>
      </c>
      <c r="O7" s="151" t="str">
        <f t="shared" si="2"/>
        <v/>
      </c>
      <c r="P7" s="151" t="str">
        <f t="shared" si="2"/>
        <v/>
      </c>
      <c r="Q7" s="151" t="str">
        <f>IF(AR1="Lu","S"&amp;WEEKNUM(AR2),"")</f>
        <v/>
      </c>
      <c r="R7" s="151" t="str">
        <f t="shared" si="2"/>
        <v/>
      </c>
      <c r="S7" s="39"/>
      <c r="T7" s="39"/>
      <c r="U7" s="39"/>
      <c r="V7" s="39"/>
      <c r="W7" s="39"/>
      <c r="X7" s="39"/>
      <c r="Y7" s="39"/>
      <c r="Z7" s="39"/>
      <c r="AA7" s="39"/>
      <c r="AB7" s="73"/>
      <c r="AC7" s="73"/>
      <c r="AD7" s="73" t="s">
        <v>31</v>
      </c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</row>
    <row r="8" spans="1:104" ht="15" customHeight="1" x14ac:dyDescent="0.25">
      <c r="A8" s="204" t="s">
        <v>25</v>
      </c>
      <c r="B8" s="202" t="s">
        <v>0</v>
      </c>
      <c r="C8" s="39"/>
      <c r="D8" s="152">
        <f>D9</f>
        <v>43324</v>
      </c>
      <c r="E8" s="152">
        <f t="shared" ref="E8:R8" si="3">E9</f>
        <v>43325</v>
      </c>
      <c r="F8" s="152">
        <f t="shared" si="3"/>
        <v>43326</v>
      </c>
      <c r="G8" s="152">
        <f t="shared" si="3"/>
        <v>43327</v>
      </c>
      <c r="H8" s="152">
        <f t="shared" si="3"/>
        <v>43328</v>
      </c>
      <c r="I8" s="152">
        <f t="shared" si="3"/>
        <v>43329</v>
      </c>
      <c r="J8" s="152">
        <f t="shared" si="3"/>
        <v>43330</v>
      </c>
      <c r="K8" s="152">
        <f t="shared" si="3"/>
        <v>43331</v>
      </c>
      <c r="L8" s="152">
        <f t="shared" si="3"/>
        <v>43332</v>
      </c>
      <c r="M8" s="152">
        <f t="shared" si="3"/>
        <v>43333</v>
      </c>
      <c r="N8" s="152">
        <f t="shared" si="3"/>
        <v>43334</v>
      </c>
      <c r="O8" s="152">
        <f t="shared" si="3"/>
        <v>43335</v>
      </c>
      <c r="P8" s="152">
        <f t="shared" si="3"/>
        <v>43336</v>
      </c>
      <c r="Q8" s="152">
        <f t="shared" si="3"/>
        <v>43337</v>
      </c>
      <c r="R8" s="152">
        <f t="shared" si="3"/>
        <v>43338</v>
      </c>
      <c r="S8" s="39"/>
      <c r="T8" s="160"/>
      <c r="U8" s="161"/>
      <c r="V8" s="39"/>
      <c r="W8" s="39"/>
      <c r="X8" s="39"/>
      <c r="Y8" s="39"/>
      <c r="Z8" s="39"/>
      <c r="AA8" s="39"/>
      <c r="AB8" s="73"/>
      <c r="AC8" s="73"/>
      <c r="AD8" s="73" t="s">
        <v>32</v>
      </c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</row>
    <row r="9" spans="1:104" ht="15.75" thickBot="1" x14ac:dyDescent="0.3">
      <c r="A9" s="205"/>
      <c r="B9" s="203"/>
      <c r="C9" s="39"/>
      <c r="D9" s="153">
        <f>B6+D6</f>
        <v>43324</v>
      </c>
      <c r="E9" s="153">
        <f>D9+1</f>
        <v>43325</v>
      </c>
      <c r="F9" s="153">
        <f t="shared" ref="F9:R9" si="4">E9+1</f>
        <v>43326</v>
      </c>
      <c r="G9" s="153">
        <f t="shared" si="4"/>
        <v>43327</v>
      </c>
      <c r="H9" s="153">
        <f t="shared" si="4"/>
        <v>43328</v>
      </c>
      <c r="I9" s="153">
        <f t="shared" si="4"/>
        <v>43329</v>
      </c>
      <c r="J9" s="153">
        <f t="shared" si="4"/>
        <v>43330</v>
      </c>
      <c r="K9" s="153">
        <f t="shared" si="4"/>
        <v>43331</v>
      </c>
      <c r="L9" s="153">
        <f t="shared" si="4"/>
        <v>43332</v>
      </c>
      <c r="M9" s="153">
        <f t="shared" si="4"/>
        <v>43333</v>
      </c>
      <c r="N9" s="153">
        <f t="shared" si="4"/>
        <v>43334</v>
      </c>
      <c r="O9" s="153">
        <f t="shared" si="4"/>
        <v>43335</v>
      </c>
      <c r="P9" s="153">
        <f t="shared" si="4"/>
        <v>43336</v>
      </c>
      <c r="Q9" s="153">
        <f t="shared" si="4"/>
        <v>43337</v>
      </c>
      <c r="R9" s="153">
        <f t="shared" si="4"/>
        <v>43338</v>
      </c>
      <c r="S9" s="39"/>
      <c r="T9" s="162"/>
      <c r="U9" s="163"/>
      <c r="V9" s="39"/>
      <c r="W9" s="39"/>
      <c r="X9" s="39"/>
      <c r="Y9" s="39"/>
      <c r="Z9" s="39"/>
      <c r="AA9" s="39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</row>
    <row r="10" spans="1:104" ht="15.75" thickBot="1" x14ac:dyDescent="0.3">
      <c r="A10" s="83" t="s">
        <v>53</v>
      </c>
      <c r="B10" s="84" t="str">
        <f>Données!B2</f>
        <v>Nurcerie</v>
      </c>
      <c r="C10" s="39"/>
      <c r="D10" s="155" t="s">
        <v>111</v>
      </c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39"/>
      <c r="T10" s="213" t="s">
        <v>33</v>
      </c>
      <c r="U10" s="214"/>
      <c r="V10" s="211">
        <f>A1</f>
        <v>2018</v>
      </c>
      <c r="W10" s="212"/>
      <c r="X10" s="72"/>
      <c r="Y10" s="72"/>
      <c r="Z10" s="72"/>
      <c r="AA10" s="72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</row>
    <row r="11" spans="1:104" x14ac:dyDescent="0.25">
      <c r="A11" s="82" t="s">
        <v>54</v>
      </c>
      <c r="B11" s="85" t="str">
        <f>Données!B3</f>
        <v>Nurcerie</v>
      </c>
      <c r="C11" s="39"/>
      <c r="D11" s="155" t="s">
        <v>112</v>
      </c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39"/>
      <c r="T11" s="206" t="s">
        <v>34</v>
      </c>
      <c r="U11" s="207"/>
      <c r="V11" s="208">
        <f>DATE($V$10,1,1)</f>
        <v>43101</v>
      </c>
      <c r="W11" s="209"/>
      <c r="X11" s="72"/>
      <c r="Y11" s="72"/>
      <c r="Z11" s="72"/>
      <c r="AA11" s="72"/>
      <c r="AB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</row>
    <row r="12" spans="1:104" ht="15.75" thickBot="1" x14ac:dyDescent="0.3">
      <c r="A12" s="81" t="s">
        <v>55</v>
      </c>
      <c r="B12" s="85" t="str">
        <f>Données!B4</f>
        <v>Grange</v>
      </c>
      <c r="C12" s="39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39"/>
      <c r="T12" s="194" t="s">
        <v>35</v>
      </c>
      <c r="U12" s="195"/>
      <c r="V12" s="190">
        <f>ROUND(DATE($V$10,4,MOD(234-11*MOD($V$10,19),30))/7,)*7-6</f>
        <v>43191</v>
      </c>
      <c r="W12" s="191"/>
      <c r="X12" s="72"/>
      <c r="Y12" s="72"/>
      <c r="Z12" s="72"/>
      <c r="AA12" s="72"/>
      <c r="AB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</row>
    <row r="13" spans="1:104" ht="15.75" thickBot="1" x14ac:dyDescent="0.3">
      <c r="A13" s="69" t="s">
        <v>56</v>
      </c>
      <c r="B13" s="85" t="str">
        <f>Données!B5</f>
        <v>Grange</v>
      </c>
      <c r="C13" s="39"/>
      <c r="D13" s="155" t="s">
        <v>96</v>
      </c>
      <c r="E13" s="155"/>
      <c r="F13" s="155"/>
      <c r="G13" s="156" t="s">
        <v>114</v>
      </c>
      <c r="H13" s="156" t="s">
        <v>114</v>
      </c>
      <c r="I13" s="156" t="s">
        <v>115</v>
      </c>
      <c r="J13" s="156" t="s">
        <v>116</v>
      </c>
      <c r="K13" s="155" t="s">
        <v>98</v>
      </c>
      <c r="L13" s="155" t="s">
        <v>98</v>
      </c>
      <c r="M13" s="154"/>
      <c r="N13" s="154"/>
      <c r="O13" s="154"/>
      <c r="P13" s="154"/>
      <c r="Q13" s="154"/>
      <c r="R13" s="154"/>
      <c r="S13" s="39"/>
      <c r="T13" s="194" t="s">
        <v>36</v>
      </c>
      <c r="U13" s="195"/>
      <c r="V13" s="190">
        <f>$V$12+1</f>
        <v>43192</v>
      </c>
      <c r="W13" s="191"/>
      <c r="X13" s="72"/>
      <c r="Y13" s="72"/>
      <c r="Z13" s="72"/>
      <c r="AA13" s="72"/>
      <c r="AB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</row>
    <row r="14" spans="1:104" ht="15.75" thickBot="1" x14ac:dyDescent="0.3">
      <c r="A14" s="69" t="s">
        <v>57</v>
      </c>
      <c r="B14" s="85" t="str">
        <f>Données!B6</f>
        <v>Grange</v>
      </c>
      <c r="C14" s="39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39"/>
      <c r="T14" s="115"/>
      <c r="U14" s="116"/>
      <c r="V14" s="117"/>
      <c r="W14" s="118"/>
      <c r="X14" s="72"/>
      <c r="Y14" s="72"/>
      <c r="Z14" s="72"/>
      <c r="AA14" s="72"/>
      <c r="AB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</row>
    <row r="15" spans="1:104" ht="15.75" thickBot="1" x14ac:dyDescent="0.3">
      <c r="A15" s="69" t="s">
        <v>58</v>
      </c>
      <c r="B15" s="85" t="str">
        <f>Données!B7</f>
        <v>Stalle</v>
      </c>
      <c r="C15" s="39"/>
      <c r="D15" s="155" t="s">
        <v>101</v>
      </c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39"/>
      <c r="T15" s="194" t="s">
        <v>37</v>
      </c>
      <c r="U15" s="195"/>
      <c r="V15" s="190">
        <f>DATE($V$10,5,1)</f>
        <v>43221</v>
      </c>
      <c r="W15" s="191"/>
      <c r="X15" s="72"/>
      <c r="Y15" s="72"/>
      <c r="Z15" s="72"/>
      <c r="AA15" s="72"/>
      <c r="AB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</row>
    <row r="16" spans="1:104" ht="15.75" thickBot="1" x14ac:dyDescent="0.3">
      <c r="A16" s="69" t="s">
        <v>59</v>
      </c>
      <c r="B16" s="85" t="str">
        <f>Données!B8</f>
        <v>Stalle</v>
      </c>
      <c r="C16" s="39"/>
      <c r="D16" s="154"/>
      <c r="E16" s="154"/>
      <c r="F16" s="154"/>
      <c r="G16" s="154"/>
      <c r="H16" s="154"/>
      <c r="I16" s="154"/>
      <c r="J16" s="155" t="s">
        <v>104</v>
      </c>
      <c r="K16" s="155"/>
      <c r="L16" s="155"/>
      <c r="M16" s="155"/>
      <c r="N16" s="155"/>
      <c r="O16" s="155"/>
      <c r="P16" s="155"/>
      <c r="Q16" s="155"/>
      <c r="R16" s="154"/>
      <c r="S16" s="39"/>
      <c r="T16" s="194" t="s">
        <v>38</v>
      </c>
      <c r="U16" s="195"/>
      <c r="V16" s="190">
        <f>DATE($V$10,5,8)</f>
        <v>43228</v>
      </c>
      <c r="W16" s="191"/>
      <c r="X16" s="72"/>
      <c r="Y16" s="72"/>
      <c r="Z16" s="72"/>
      <c r="AA16" s="72"/>
      <c r="AB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</row>
    <row r="17" spans="1:50" ht="15.75" thickBot="1" x14ac:dyDescent="0.3">
      <c r="A17" s="69" t="s">
        <v>60</v>
      </c>
      <c r="B17" s="85" t="str">
        <f>Données!B9</f>
        <v>Stalle</v>
      </c>
      <c r="C17" s="39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39"/>
      <c r="T17" s="194" t="s">
        <v>39</v>
      </c>
      <c r="U17" s="195"/>
      <c r="V17" s="190">
        <f>$V$12+39</f>
        <v>43230</v>
      </c>
      <c r="W17" s="191"/>
      <c r="X17" s="72"/>
      <c r="Y17" s="72"/>
      <c r="Z17" s="72"/>
      <c r="AA17" s="72"/>
      <c r="AB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</row>
    <row r="18" spans="1:50" ht="15.75" thickBot="1" x14ac:dyDescent="0.3">
      <c r="A18" s="69" t="s">
        <v>61</v>
      </c>
      <c r="B18" s="85" t="str">
        <f>Données!B10</f>
        <v>Stalle</v>
      </c>
      <c r="C18" s="39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39"/>
      <c r="T18" s="194" t="s">
        <v>40</v>
      </c>
      <c r="U18" s="195"/>
      <c r="V18" s="190">
        <f>$V$12+49</f>
        <v>43240</v>
      </c>
      <c r="W18" s="191"/>
      <c r="X18" s="72"/>
      <c r="Y18" s="72"/>
      <c r="Z18" s="72"/>
      <c r="AA18" s="72"/>
      <c r="AB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</row>
    <row r="19" spans="1:50" ht="15.75" thickBot="1" x14ac:dyDescent="0.3">
      <c r="A19" s="69" t="s">
        <v>62</v>
      </c>
      <c r="B19" s="85" t="str">
        <f>Données!B11</f>
        <v>Stalle</v>
      </c>
      <c r="C19" s="39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39"/>
      <c r="T19" s="194" t="s">
        <v>41</v>
      </c>
      <c r="U19" s="195"/>
      <c r="V19" s="190">
        <f>$V$18+1</f>
        <v>43241</v>
      </c>
      <c r="W19" s="191"/>
      <c r="X19" s="72"/>
      <c r="Y19" s="72"/>
      <c r="Z19" s="72"/>
      <c r="AA19" s="72"/>
      <c r="AB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</row>
    <row r="20" spans="1:50" ht="15.75" thickBot="1" x14ac:dyDescent="0.3">
      <c r="A20" s="69" t="s">
        <v>63</v>
      </c>
      <c r="B20" s="85" t="str">
        <f>Données!B12</f>
        <v>Stalle</v>
      </c>
      <c r="C20" s="39"/>
      <c r="D20" s="154"/>
      <c r="E20" s="154"/>
      <c r="F20" s="154"/>
      <c r="G20" s="154"/>
      <c r="H20" s="154"/>
      <c r="I20" s="155" t="s">
        <v>71</v>
      </c>
      <c r="J20" s="155"/>
      <c r="K20" s="155"/>
      <c r="L20" s="155"/>
      <c r="M20" s="155"/>
      <c r="N20" s="155"/>
      <c r="O20" s="155"/>
      <c r="P20" s="155"/>
      <c r="Q20" s="155"/>
      <c r="R20" s="155"/>
      <c r="S20" s="39"/>
      <c r="T20" s="194" t="s">
        <v>42</v>
      </c>
      <c r="U20" s="195"/>
      <c r="V20" s="190">
        <f>DATE($V$10,7,14)</f>
        <v>43295</v>
      </c>
      <c r="W20" s="191"/>
      <c r="X20" s="72"/>
      <c r="Y20" s="72"/>
      <c r="Z20" s="72"/>
      <c r="AA20" s="72"/>
      <c r="AB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</row>
    <row r="21" spans="1:50" ht="15.75" thickBot="1" x14ac:dyDescent="0.3">
      <c r="A21" s="69" t="s">
        <v>64</v>
      </c>
      <c r="B21" s="85" t="str">
        <f>Données!B13</f>
        <v>Atelier</v>
      </c>
      <c r="C21" s="39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39"/>
      <c r="T21" s="194" t="s">
        <v>43</v>
      </c>
      <c r="U21" s="195"/>
      <c r="V21" s="190">
        <f>DATE($V$10,8,15)</f>
        <v>43327</v>
      </c>
      <c r="W21" s="191"/>
      <c r="X21" s="72"/>
      <c r="Y21" s="72"/>
      <c r="Z21" s="72"/>
      <c r="AA21" s="72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</row>
    <row r="22" spans="1:50" ht="15.75" thickBot="1" x14ac:dyDescent="0.3">
      <c r="A22" s="69" t="s">
        <v>65</v>
      </c>
      <c r="B22" s="85" t="str">
        <f>Données!B14</f>
        <v>Atelier</v>
      </c>
      <c r="C22" s="39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Q22" s="154"/>
      <c r="R22" s="154"/>
      <c r="S22" s="39"/>
      <c r="T22" s="194" t="s">
        <v>44</v>
      </c>
      <c r="U22" s="195"/>
      <c r="V22" s="190">
        <f>DATE($V$10,11,1)</f>
        <v>43405</v>
      </c>
      <c r="W22" s="191"/>
      <c r="X22" s="72"/>
      <c r="Y22" s="72"/>
      <c r="Z22" s="72"/>
      <c r="AA22" s="72"/>
      <c r="AB22" s="39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</row>
    <row r="23" spans="1:50" ht="15.75" thickBot="1" x14ac:dyDescent="0.3">
      <c r="A23" s="69" t="s">
        <v>66</v>
      </c>
      <c r="B23" s="85" t="str">
        <f>Données!B15</f>
        <v>Atelier</v>
      </c>
      <c r="C23" s="39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39"/>
      <c r="T23" s="194" t="s">
        <v>45</v>
      </c>
      <c r="U23" s="195"/>
      <c r="V23" s="190">
        <f>DATE($V$10,11,11)</f>
        <v>43415</v>
      </c>
      <c r="W23" s="191"/>
      <c r="X23" s="72"/>
      <c r="Y23" s="72"/>
      <c r="Z23" s="72"/>
      <c r="AA23" s="72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</row>
    <row r="24" spans="1:50" ht="15.75" thickBot="1" x14ac:dyDescent="0.3">
      <c r="A24" s="69" t="s">
        <v>67</v>
      </c>
      <c r="B24" s="85" t="str">
        <f>Données!B16</f>
        <v>Atelier</v>
      </c>
      <c r="C24" s="39"/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54"/>
      <c r="Q24" s="154"/>
      <c r="R24" s="154"/>
      <c r="S24" s="39"/>
      <c r="T24" s="196" t="s">
        <v>46</v>
      </c>
      <c r="U24" s="197"/>
      <c r="V24" s="192">
        <f>DATE($V$10,12,25)</f>
        <v>43459</v>
      </c>
      <c r="W24" s="193"/>
      <c r="X24" s="72"/>
      <c r="Y24" s="72"/>
      <c r="Z24" s="72"/>
      <c r="AA24" s="72"/>
      <c r="AB24" s="39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</row>
    <row r="25" spans="1:50" x14ac:dyDescent="0.25">
      <c r="C25" s="39"/>
      <c r="S25" s="39"/>
      <c r="T25" s="72"/>
      <c r="U25" s="72"/>
      <c r="V25" s="72"/>
      <c r="W25" s="72"/>
      <c r="X25" s="72"/>
      <c r="Y25" s="72"/>
      <c r="Z25" s="72"/>
      <c r="AA25" s="72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</row>
    <row r="26" spans="1:50" x14ac:dyDescent="0.25">
      <c r="C26" s="39"/>
      <c r="S26" s="39"/>
      <c r="T26" s="72"/>
      <c r="U26" s="72"/>
      <c r="V26" s="72"/>
      <c r="W26" s="72"/>
      <c r="X26" s="72"/>
      <c r="Y26" s="72"/>
      <c r="Z26" s="72"/>
      <c r="AA26" s="72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</row>
    <row r="27" spans="1:50" x14ac:dyDescent="0.25">
      <c r="C27" s="39"/>
      <c r="H27" s="124"/>
      <c r="S27" s="39"/>
      <c r="T27" s="159" t="s">
        <v>48</v>
      </c>
      <c r="U27" s="159"/>
      <c r="V27" s="70"/>
      <c r="W27" s="72"/>
      <c r="X27" s="72"/>
      <c r="Y27" s="72"/>
      <c r="Z27" s="72"/>
      <c r="AA27" s="72"/>
      <c r="AB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</row>
    <row r="28" spans="1:50" x14ac:dyDescent="0.25">
      <c r="C28" s="39"/>
      <c r="S28" s="39"/>
      <c r="T28" s="39"/>
      <c r="U28" s="39"/>
      <c r="V28" s="39"/>
      <c r="W28" s="72"/>
      <c r="X28" s="72"/>
      <c r="Y28" s="72"/>
      <c r="Z28" s="72"/>
      <c r="AA28" s="72"/>
      <c r="AB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</row>
    <row r="29" spans="1:50" x14ac:dyDescent="0.25">
      <c r="C29" s="39"/>
      <c r="S29" s="39"/>
      <c r="T29" s="159" t="s">
        <v>49</v>
      </c>
      <c r="U29" s="159"/>
      <c r="V29" s="71"/>
      <c r="W29" s="72"/>
      <c r="X29" s="72"/>
      <c r="Y29" s="72"/>
      <c r="Z29" s="72"/>
      <c r="AA29" s="72"/>
      <c r="AB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</row>
    <row r="30" spans="1:50" x14ac:dyDescent="0.25">
      <c r="C30" s="39"/>
      <c r="S30" s="39"/>
      <c r="T30" s="72"/>
      <c r="U30" s="72"/>
      <c r="V30" s="72"/>
      <c r="W30" s="72"/>
      <c r="X30" s="72"/>
      <c r="Y30" s="72"/>
      <c r="Z30" s="72"/>
      <c r="AA30" s="72"/>
      <c r="AB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</row>
    <row r="31" spans="1:50" x14ac:dyDescent="0.25">
      <c r="C31" s="39"/>
      <c r="S31" s="39"/>
      <c r="T31" s="72"/>
      <c r="U31" s="72"/>
      <c r="V31" s="72"/>
      <c r="W31" s="72"/>
      <c r="X31" s="72"/>
      <c r="Y31" s="72"/>
      <c r="Z31" s="72"/>
      <c r="AA31" s="72"/>
      <c r="AB31" s="73"/>
      <c r="AC31" s="159"/>
      <c r="AD31" s="159"/>
      <c r="AE31" s="124"/>
      <c r="AF31" s="72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</row>
    <row r="32" spans="1:50" x14ac:dyDescent="0.25">
      <c r="C32" s="39"/>
      <c r="S32" s="39"/>
      <c r="T32" s="72"/>
      <c r="U32" s="72"/>
      <c r="V32" s="72"/>
      <c r="W32" s="72"/>
      <c r="X32" s="72"/>
      <c r="Y32" s="72"/>
      <c r="Z32" s="72"/>
      <c r="AA32" s="72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</row>
    <row r="33" spans="3:50" x14ac:dyDescent="0.25">
      <c r="C33" s="39"/>
      <c r="S33" s="39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3"/>
      <c r="AW33" s="73"/>
      <c r="AX33" s="73"/>
    </row>
    <row r="34" spans="3:50" x14ac:dyDescent="0.25">
      <c r="C34" s="39"/>
      <c r="S34" s="39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3"/>
      <c r="AW34" s="73"/>
      <c r="AX34" s="73"/>
    </row>
    <row r="35" spans="3:50" x14ac:dyDescent="0.25">
      <c r="C35" s="39"/>
      <c r="S35" s="39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3"/>
      <c r="AW35" s="73"/>
      <c r="AX35" s="73"/>
    </row>
    <row r="36" spans="3:50" x14ac:dyDescent="0.25">
      <c r="C36" s="39"/>
      <c r="S36" s="39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3"/>
      <c r="AW36" s="73"/>
      <c r="AX36" s="73"/>
    </row>
    <row r="37" spans="3:50" x14ac:dyDescent="0.25">
      <c r="C37" s="39"/>
      <c r="S37" s="39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3"/>
      <c r="AW37" s="73"/>
      <c r="AX37" s="73"/>
    </row>
    <row r="38" spans="3:50" x14ac:dyDescent="0.25">
      <c r="C38" s="39"/>
      <c r="S38" s="39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3"/>
      <c r="AW38" s="73"/>
      <c r="AX38" s="73"/>
    </row>
    <row r="39" spans="3:50" x14ac:dyDescent="0.25">
      <c r="C39" s="39"/>
      <c r="S39" s="39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3"/>
      <c r="AW39" s="73"/>
      <c r="AX39" s="73"/>
    </row>
    <row r="40" spans="3:50" x14ac:dyDescent="0.25">
      <c r="C40" s="39"/>
      <c r="S40" s="39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3"/>
      <c r="AW40" s="73"/>
      <c r="AX40" s="73"/>
    </row>
    <row r="41" spans="3:50" x14ac:dyDescent="0.25">
      <c r="C41" s="39"/>
      <c r="S41" s="39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3"/>
      <c r="AW41" s="73"/>
      <c r="AX41" s="73"/>
    </row>
    <row r="42" spans="3:50" x14ac:dyDescent="0.25">
      <c r="C42" s="39"/>
      <c r="S42" s="39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3"/>
      <c r="AW42" s="73"/>
      <c r="AX42" s="73"/>
    </row>
    <row r="43" spans="3:50" x14ac:dyDescent="0.25">
      <c r="C43" s="39"/>
      <c r="S43" s="39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3"/>
      <c r="AW43" s="73"/>
      <c r="AX43" s="73"/>
    </row>
    <row r="44" spans="3:50" x14ac:dyDescent="0.25">
      <c r="C44" s="39"/>
      <c r="S44" s="39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3"/>
      <c r="AW44" s="73"/>
      <c r="AX44" s="73"/>
    </row>
    <row r="45" spans="3:50" x14ac:dyDescent="0.25">
      <c r="C45" s="39"/>
      <c r="S45" s="39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3"/>
      <c r="AW45" s="73"/>
      <c r="AX45" s="73"/>
    </row>
    <row r="46" spans="3:50" x14ac:dyDescent="0.25">
      <c r="C46" s="39"/>
      <c r="S46" s="39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3"/>
      <c r="AW46" s="73"/>
      <c r="AX46" s="73"/>
    </row>
    <row r="47" spans="3:50" x14ac:dyDescent="0.25">
      <c r="C47" s="39"/>
      <c r="S47" s="39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3"/>
      <c r="AW47" s="73"/>
      <c r="AX47" s="73"/>
    </row>
    <row r="48" spans="3:50" x14ac:dyDescent="0.25">
      <c r="C48" s="39"/>
      <c r="S48" s="39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3"/>
      <c r="AW48" s="73"/>
      <c r="AX48" s="73"/>
    </row>
    <row r="49" spans="3:104" x14ac:dyDescent="0.25">
      <c r="C49" s="39"/>
      <c r="S49" s="39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3"/>
      <c r="AW49" s="73"/>
      <c r="AX49" s="73"/>
    </row>
    <row r="50" spans="3:104" x14ac:dyDescent="0.25">
      <c r="C50" s="39"/>
      <c r="S50" s="39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3"/>
      <c r="AW50" s="73"/>
      <c r="AX50" s="73"/>
    </row>
    <row r="51" spans="3:104" x14ac:dyDescent="0.25">
      <c r="C51" s="39"/>
      <c r="S51" s="39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72"/>
      <c r="AU51" s="72"/>
      <c r="AV51" s="73"/>
      <c r="AW51" s="73"/>
      <c r="AX51" s="73"/>
    </row>
    <row r="52" spans="3:104" x14ac:dyDescent="0.25">
      <c r="C52" s="39"/>
      <c r="S52" s="39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3"/>
      <c r="AW52" s="73"/>
      <c r="AX52" s="73"/>
    </row>
    <row r="53" spans="3:104" x14ac:dyDescent="0.25">
      <c r="C53" s="39"/>
      <c r="S53" s="39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  <c r="AT53" s="72"/>
      <c r="AU53" s="72"/>
      <c r="AV53" s="73"/>
      <c r="AW53" s="73"/>
      <c r="AX53" s="73"/>
    </row>
    <row r="54" spans="3:104" x14ac:dyDescent="0.25">
      <c r="C54" s="39"/>
      <c r="S54" s="39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3"/>
      <c r="AW54" s="73"/>
      <c r="AX54" s="73"/>
    </row>
    <row r="55" spans="3:104" x14ac:dyDescent="0.25">
      <c r="C55" s="39"/>
      <c r="S55" s="39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3"/>
      <c r="AW55" s="73"/>
      <c r="AX55" s="73"/>
    </row>
    <row r="56" spans="3:104" x14ac:dyDescent="0.25">
      <c r="C56" s="39"/>
      <c r="S56" s="39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3"/>
      <c r="AW56" s="73"/>
      <c r="AX56" s="73"/>
    </row>
    <row r="57" spans="3:104" x14ac:dyDescent="0.25">
      <c r="C57" s="39"/>
      <c r="S57" s="39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3"/>
      <c r="AW57" s="73"/>
      <c r="AX57" s="73"/>
    </row>
    <row r="58" spans="3:104" x14ac:dyDescent="0.25">
      <c r="C58" s="39"/>
      <c r="S58" s="39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3"/>
      <c r="AW58" s="73"/>
      <c r="AX58" s="73"/>
    </row>
    <row r="59" spans="3:104" x14ac:dyDescent="0.25">
      <c r="C59" s="39"/>
      <c r="S59" s="39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3"/>
      <c r="AW59" s="73"/>
      <c r="AX59" s="73"/>
    </row>
    <row r="60" spans="3:104" x14ac:dyDescent="0.25">
      <c r="C60" s="39"/>
      <c r="S60" s="39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2"/>
      <c r="AU60" s="72"/>
      <c r="AV60" s="73"/>
      <c r="AW60" s="73"/>
      <c r="AX60" s="73"/>
    </row>
    <row r="61" spans="3:104" x14ac:dyDescent="0.25">
      <c r="C61" s="39"/>
      <c r="S61" s="39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3"/>
      <c r="AW61" s="73"/>
      <c r="CZ61"/>
    </row>
    <row r="62" spans="3:104" x14ac:dyDescent="0.25">
      <c r="S62" s="39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</row>
    <row r="63" spans="3:104" x14ac:dyDescent="0.25">
      <c r="S63" s="39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</row>
    <row r="64" spans="3:104" x14ac:dyDescent="0.25">
      <c r="S64" s="39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</row>
    <row r="65" spans="19:47" x14ac:dyDescent="0.25">
      <c r="S65" s="39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2"/>
      <c r="AU65" s="72"/>
    </row>
    <row r="66" spans="19:47" x14ac:dyDescent="0.25">
      <c r="S66" s="39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72"/>
      <c r="AU66" s="72"/>
    </row>
    <row r="67" spans="19:47" x14ac:dyDescent="0.25">
      <c r="S67" s="39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72"/>
      <c r="AU67" s="72"/>
    </row>
    <row r="68" spans="19:47" x14ac:dyDescent="0.25">
      <c r="S68" s="39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</row>
    <row r="69" spans="19:47" x14ac:dyDescent="0.25">
      <c r="S69" s="39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</row>
    <row r="70" spans="19:47" x14ac:dyDescent="0.25">
      <c r="S70" s="39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</row>
    <row r="71" spans="19:47" x14ac:dyDescent="0.25">
      <c r="S71" s="39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72"/>
      <c r="AU71" s="72"/>
    </row>
    <row r="72" spans="19:47" x14ac:dyDescent="0.25">
      <c r="S72" s="39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</row>
    <row r="73" spans="19:47" x14ac:dyDescent="0.25">
      <c r="S73" s="39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</row>
    <row r="74" spans="19:47" x14ac:dyDescent="0.25">
      <c r="S74" s="39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72"/>
      <c r="AU74" s="72"/>
    </row>
    <row r="75" spans="19:47" x14ac:dyDescent="0.25">
      <c r="S75" s="39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</row>
    <row r="76" spans="19:47" x14ac:dyDescent="0.25">
      <c r="S76" s="39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</row>
    <row r="77" spans="19:47" x14ac:dyDescent="0.25">
      <c r="S77" s="39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72"/>
      <c r="AT77" s="72"/>
      <c r="AU77" s="72"/>
    </row>
    <row r="78" spans="19:47" x14ac:dyDescent="0.25">
      <c r="S78" s="39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</row>
    <row r="79" spans="19:47" x14ac:dyDescent="0.25">
      <c r="S79" s="39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</row>
    <row r="80" spans="19:47" x14ac:dyDescent="0.25">
      <c r="S80" s="39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72"/>
    </row>
    <row r="81" spans="19:47" x14ac:dyDescent="0.25">
      <c r="S81" s="39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</row>
    <row r="82" spans="19:47" x14ac:dyDescent="0.25">
      <c r="S82" s="39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72"/>
    </row>
    <row r="83" spans="19:47" x14ac:dyDescent="0.25">
      <c r="S83" s="39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</row>
    <row r="84" spans="19:47" x14ac:dyDescent="0.25">
      <c r="S84" s="39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</row>
    <row r="85" spans="19:47" x14ac:dyDescent="0.25">
      <c r="S85" s="39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</row>
    <row r="86" spans="19:47" x14ac:dyDescent="0.25">
      <c r="S86" s="39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</row>
    <row r="87" spans="19:47" x14ac:dyDescent="0.25">
      <c r="S87" s="39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</row>
    <row r="88" spans="19:47" x14ac:dyDescent="0.25">
      <c r="S88" s="39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</row>
    <row r="89" spans="19:47" x14ac:dyDescent="0.25">
      <c r="S89" s="39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</row>
    <row r="90" spans="19:47" x14ac:dyDescent="0.25">
      <c r="S90" s="39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</row>
    <row r="91" spans="19:47" x14ac:dyDescent="0.25">
      <c r="S91" s="39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</row>
    <row r="92" spans="19:47" x14ac:dyDescent="0.25">
      <c r="S92" s="39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</row>
    <row r="93" spans="19:47" x14ac:dyDescent="0.25">
      <c r="S93" s="39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2"/>
    </row>
    <row r="94" spans="19:47" x14ac:dyDescent="0.25">
      <c r="S94" s="39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2"/>
    </row>
    <row r="95" spans="19:47" x14ac:dyDescent="0.25">
      <c r="S95" s="39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</row>
    <row r="96" spans="19:47" x14ac:dyDescent="0.25">
      <c r="S96" s="39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</row>
    <row r="97" spans="19:47" x14ac:dyDescent="0.25">
      <c r="S97" s="39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72"/>
    </row>
    <row r="98" spans="19:47" x14ac:dyDescent="0.25">
      <c r="S98" s="39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72"/>
    </row>
    <row r="99" spans="19:47" x14ac:dyDescent="0.25">
      <c r="S99" s="39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</row>
    <row r="100" spans="19:47" x14ac:dyDescent="0.25">
      <c r="S100" s="39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  <c r="AT100" s="72"/>
      <c r="AU100" s="72"/>
    </row>
    <row r="101" spans="19:47" x14ac:dyDescent="0.25">
      <c r="S101" s="39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72"/>
      <c r="AU101" s="72"/>
    </row>
    <row r="102" spans="19:47" x14ac:dyDescent="0.25">
      <c r="S102" s="39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72"/>
      <c r="AT102" s="72"/>
      <c r="AU102" s="72"/>
    </row>
    <row r="103" spans="19:47" x14ac:dyDescent="0.25">
      <c r="S103" s="39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72"/>
      <c r="AT103" s="72"/>
      <c r="AU103" s="72"/>
    </row>
    <row r="104" spans="19:47" x14ac:dyDescent="0.25">
      <c r="S104" s="39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2"/>
      <c r="AS104" s="72"/>
      <c r="AT104" s="72"/>
      <c r="AU104" s="72"/>
    </row>
    <row r="105" spans="19:47" x14ac:dyDescent="0.25">
      <c r="S105" s="39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72"/>
      <c r="AT105" s="72"/>
      <c r="AU105" s="72"/>
    </row>
    <row r="106" spans="19:47" x14ac:dyDescent="0.25">
      <c r="S106" s="39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2"/>
      <c r="AS106" s="72"/>
      <c r="AT106" s="72"/>
      <c r="AU106" s="72"/>
    </row>
    <row r="107" spans="19:47" x14ac:dyDescent="0.25">
      <c r="S107" s="39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2"/>
      <c r="AS107" s="72"/>
      <c r="AT107" s="72"/>
      <c r="AU107" s="72"/>
    </row>
    <row r="108" spans="19:47" x14ac:dyDescent="0.25">
      <c r="S108" s="39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72"/>
      <c r="AT108" s="72"/>
      <c r="AU108" s="72"/>
    </row>
    <row r="109" spans="19:47" x14ac:dyDescent="0.25">
      <c r="S109" s="39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  <c r="AT109" s="72"/>
      <c r="AU109" s="72"/>
    </row>
    <row r="110" spans="19:47" x14ac:dyDescent="0.25">
      <c r="S110" s="39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</row>
    <row r="111" spans="19:47" x14ac:dyDescent="0.25">
      <c r="S111" s="39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72"/>
    </row>
    <row r="112" spans="19:47" x14ac:dyDescent="0.25"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</row>
  </sheetData>
  <dataConsolidate/>
  <mergeCells count="50">
    <mergeCell ref="V11:W11"/>
    <mergeCell ref="V12:W12"/>
    <mergeCell ref="V13:W13"/>
    <mergeCell ref="M5:N5"/>
    <mergeCell ref="O5:P5"/>
    <mergeCell ref="V10:W10"/>
    <mergeCell ref="T10:U10"/>
    <mergeCell ref="T21:U21"/>
    <mergeCell ref="B6:B7"/>
    <mergeCell ref="A6:A7"/>
    <mergeCell ref="B8:B9"/>
    <mergeCell ref="A8:A9"/>
    <mergeCell ref="T15:U15"/>
    <mergeCell ref="T17:U17"/>
    <mergeCell ref="T18:U18"/>
    <mergeCell ref="T11:U11"/>
    <mergeCell ref="T12:U12"/>
    <mergeCell ref="T13:U13"/>
    <mergeCell ref="V16:W16"/>
    <mergeCell ref="T29:U29"/>
    <mergeCell ref="V19:W19"/>
    <mergeCell ref="V20:W20"/>
    <mergeCell ref="V21:W21"/>
    <mergeCell ref="V22:W22"/>
    <mergeCell ref="V23:W23"/>
    <mergeCell ref="V24:W24"/>
    <mergeCell ref="T22:U22"/>
    <mergeCell ref="T23:U23"/>
    <mergeCell ref="T24:U24"/>
    <mergeCell ref="V17:W17"/>
    <mergeCell ref="V18:W18"/>
    <mergeCell ref="T16:U16"/>
    <mergeCell ref="T19:U19"/>
    <mergeCell ref="T20:U20"/>
    <mergeCell ref="AC31:AD31"/>
    <mergeCell ref="T27:U27"/>
    <mergeCell ref="T8:U9"/>
    <mergeCell ref="M2:O3"/>
    <mergeCell ref="A1:B2"/>
    <mergeCell ref="P1:R1"/>
    <mergeCell ref="M1:O1"/>
    <mergeCell ref="J1:L1"/>
    <mergeCell ref="G1:I1"/>
    <mergeCell ref="D1:F1"/>
    <mergeCell ref="P2:R3"/>
    <mergeCell ref="J2:L3"/>
    <mergeCell ref="G2:I3"/>
    <mergeCell ref="D2:F3"/>
    <mergeCell ref="T1:V2"/>
    <mergeCell ref="V15:W15"/>
  </mergeCells>
  <conditionalFormatting sqref="D7:R7">
    <cfRule type="containsText" dxfId="2" priority="8" operator="containsText" text="S">
      <formula>NOT(ISERROR(SEARCH("S",D7)))</formula>
    </cfRule>
  </conditionalFormatting>
  <conditionalFormatting sqref="D8:R9">
    <cfRule type="expression" dxfId="1" priority="2">
      <formula>OR(WEEKDAY(D8,2)=6,WEEKDAY(D8,2)=7)</formula>
    </cfRule>
  </conditionalFormatting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Scroll Bar 3">
              <controlPr defaultSize="0" autoPict="0" macro="[0]!Barrededéfilement3_QuandChangement">
                <anchor moveWithCells="1">
                  <from>
                    <xdr:col>2</xdr:col>
                    <xdr:colOff>180975</xdr:colOff>
                    <xdr:row>5</xdr:row>
                    <xdr:rowOff>0</xdr:rowOff>
                  </from>
                  <to>
                    <xdr:col>17</xdr:col>
                    <xdr:colOff>571500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Spinner 4">
              <controlPr defaultSize="0" autoPict="0" macro="[0]!Compteur4_QuandChangement">
                <anchor moveWithCells="1" siz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3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L92"/>
  <sheetViews>
    <sheetView workbookViewId="0">
      <selection activeCell="A2" sqref="A2:C16"/>
    </sheetView>
  </sheetViews>
  <sheetFormatPr baseColWidth="10" defaultRowHeight="15" x14ac:dyDescent="0.25"/>
  <cols>
    <col min="1" max="1" width="20.5703125" style="1" customWidth="1"/>
    <col min="2" max="2" width="16.28515625" style="1" customWidth="1"/>
    <col min="3" max="3" width="11.42578125" style="1" customWidth="1"/>
    <col min="4" max="5" width="11.42578125" style="1"/>
    <col min="6" max="6" width="28" style="1" customWidth="1"/>
    <col min="7" max="17" width="11.42578125" style="1"/>
    <col min="18" max="18" width="13.28515625" style="1" customWidth="1"/>
    <col min="19" max="20" width="11.42578125" style="1"/>
  </cols>
  <sheetData>
    <row r="1" spans="1:33" ht="24.75" customHeight="1" thickBot="1" x14ac:dyDescent="0.3">
      <c r="A1" s="11" t="s">
        <v>79</v>
      </c>
      <c r="B1" s="12" t="s">
        <v>0</v>
      </c>
      <c r="C1" s="12" t="s">
        <v>17</v>
      </c>
      <c r="D1" s="12" t="s">
        <v>86</v>
      </c>
      <c r="E1" s="224" t="s">
        <v>92</v>
      </c>
      <c r="F1" s="225"/>
      <c r="G1" s="225"/>
      <c r="H1" s="225"/>
      <c r="I1" s="225"/>
      <c r="J1" s="225"/>
      <c r="K1" s="226"/>
      <c r="L1" s="75"/>
      <c r="M1" s="75"/>
      <c r="N1" s="75"/>
      <c r="O1" s="75"/>
      <c r="P1" s="75"/>
      <c r="Q1" s="75"/>
      <c r="R1" s="75"/>
      <c r="S1" s="75"/>
      <c r="T1" s="75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</row>
    <row r="2" spans="1:33" ht="15.75" thickBot="1" x14ac:dyDescent="0.3">
      <c r="A2" s="77" t="s">
        <v>53</v>
      </c>
      <c r="B2" s="142" t="s">
        <v>68</v>
      </c>
      <c r="C2" s="139">
        <v>12</v>
      </c>
      <c r="D2" s="136" t="s">
        <v>87</v>
      </c>
      <c r="E2" s="75"/>
      <c r="F2" s="14" t="str">
        <f>CONCATENATE(A2," - ",B2)</f>
        <v>Box 01 - Nurcerie</v>
      </c>
      <c r="G2" s="75"/>
      <c r="H2" s="14" t="s">
        <v>18</v>
      </c>
      <c r="I2" s="75"/>
      <c r="J2" s="14">
        <v>2017</v>
      </c>
      <c r="K2" s="75"/>
      <c r="L2" s="75"/>
      <c r="M2" s="75"/>
      <c r="N2" s="75"/>
      <c r="O2" s="75"/>
      <c r="P2" s="75"/>
      <c r="Q2" s="75"/>
      <c r="R2" s="75"/>
      <c r="S2" s="75"/>
      <c r="T2" s="75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</row>
    <row r="3" spans="1:33" x14ac:dyDescent="0.25">
      <c r="A3" s="77" t="s">
        <v>54</v>
      </c>
      <c r="B3" s="143" t="s">
        <v>68</v>
      </c>
      <c r="C3" s="140">
        <v>15</v>
      </c>
      <c r="D3" s="137" t="s">
        <v>88</v>
      </c>
      <c r="E3" s="75"/>
      <c r="F3" s="15" t="str">
        <f t="shared" ref="F3:F16" si="0">CONCATENATE(A3," - ",B3)</f>
        <v>Box 02 - Nurcerie</v>
      </c>
      <c r="G3" s="75"/>
      <c r="H3" s="15" t="s">
        <v>19</v>
      </c>
      <c r="I3" s="75"/>
      <c r="J3" s="15">
        <v>2018</v>
      </c>
      <c r="K3" s="75"/>
      <c r="L3" s="221" t="s">
        <v>50</v>
      </c>
      <c r="M3" s="222"/>
      <c r="N3" s="222"/>
      <c r="O3" s="222"/>
      <c r="P3" s="222"/>
      <c r="Q3" s="222"/>
      <c r="R3" s="223"/>
      <c r="S3" s="75"/>
      <c r="T3" s="75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</row>
    <row r="4" spans="1:33" x14ac:dyDescent="0.25">
      <c r="A4" s="77" t="s">
        <v>55</v>
      </c>
      <c r="B4" s="144" t="s">
        <v>69</v>
      </c>
      <c r="C4" s="140">
        <v>14</v>
      </c>
      <c r="D4" s="137" t="s">
        <v>89</v>
      </c>
      <c r="E4" s="75"/>
      <c r="F4" s="15" t="str">
        <f t="shared" si="0"/>
        <v>Box 03 - Grange</v>
      </c>
      <c r="G4" s="75"/>
      <c r="H4" s="15" t="s">
        <v>20</v>
      </c>
      <c r="I4" s="75"/>
      <c r="J4" s="15">
        <v>2019</v>
      </c>
      <c r="K4" s="75"/>
      <c r="L4" s="78"/>
      <c r="M4" s="79"/>
      <c r="N4" s="79"/>
      <c r="O4" s="79"/>
      <c r="P4" s="79"/>
      <c r="Q4" s="79"/>
      <c r="R4" s="80"/>
      <c r="S4" s="75"/>
      <c r="T4" s="75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</row>
    <row r="5" spans="1:33" x14ac:dyDescent="0.25">
      <c r="A5" s="77" t="s">
        <v>56</v>
      </c>
      <c r="B5" s="144" t="s">
        <v>69</v>
      </c>
      <c r="C5" s="140">
        <v>17</v>
      </c>
      <c r="D5" s="137" t="s">
        <v>90</v>
      </c>
      <c r="E5" s="75"/>
      <c r="F5" s="15" t="str">
        <f t="shared" si="0"/>
        <v>Box 04 - Grange</v>
      </c>
      <c r="G5" s="75"/>
      <c r="H5" s="15"/>
      <c r="I5" s="75"/>
      <c r="J5" s="15">
        <v>2020</v>
      </c>
      <c r="K5" s="75"/>
      <c r="L5" s="78"/>
      <c r="M5" s="79"/>
      <c r="N5" s="79"/>
      <c r="O5" s="79"/>
      <c r="P5" s="79"/>
      <c r="Q5" s="79"/>
      <c r="R5" s="80"/>
      <c r="S5" s="75"/>
      <c r="T5" s="75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</row>
    <row r="6" spans="1:33" x14ac:dyDescent="0.25">
      <c r="A6" s="77" t="s">
        <v>57</v>
      </c>
      <c r="B6" s="144" t="s">
        <v>69</v>
      </c>
      <c r="C6" s="140">
        <v>13</v>
      </c>
      <c r="D6" s="137" t="s">
        <v>91</v>
      </c>
      <c r="E6" s="75"/>
      <c r="F6" s="15" t="str">
        <f t="shared" si="0"/>
        <v>Box 05 - Grange</v>
      </c>
      <c r="G6" s="75"/>
      <c r="H6" s="15"/>
      <c r="I6" s="75"/>
      <c r="J6" s="15">
        <v>2021</v>
      </c>
      <c r="K6" s="75"/>
      <c r="L6" s="218" t="s">
        <v>51</v>
      </c>
      <c r="M6" s="219"/>
      <c r="N6" s="219"/>
      <c r="O6" s="219"/>
      <c r="P6" s="219"/>
      <c r="Q6" s="219"/>
      <c r="R6" s="220"/>
      <c r="S6" s="75"/>
      <c r="T6" s="75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</row>
    <row r="7" spans="1:33" ht="15.75" thickBot="1" x14ac:dyDescent="0.3">
      <c r="A7" s="77" t="s">
        <v>58</v>
      </c>
      <c r="B7" s="144" t="s">
        <v>70</v>
      </c>
      <c r="C7" s="140">
        <v>16</v>
      </c>
      <c r="D7" s="137" t="s">
        <v>107</v>
      </c>
      <c r="E7" s="75"/>
      <c r="F7" s="15" t="str">
        <f t="shared" si="0"/>
        <v>Box 06 - Stalle</v>
      </c>
      <c r="G7" s="75"/>
      <c r="H7" s="16"/>
      <c r="I7" s="75"/>
      <c r="J7" s="15">
        <v>2022</v>
      </c>
      <c r="K7" s="75"/>
      <c r="L7" s="78"/>
      <c r="M7" s="79"/>
      <c r="N7" s="79"/>
      <c r="O7" s="79"/>
      <c r="P7" s="79"/>
      <c r="Q7" s="79"/>
      <c r="R7" s="80"/>
      <c r="S7" s="75"/>
      <c r="T7" s="75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</row>
    <row r="8" spans="1:33" ht="15.75" thickBot="1" x14ac:dyDescent="0.3">
      <c r="A8" s="77" t="s">
        <v>59</v>
      </c>
      <c r="B8" s="144" t="s">
        <v>70</v>
      </c>
      <c r="C8" s="141"/>
      <c r="D8" s="138"/>
      <c r="E8" s="75"/>
      <c r="F8" s="15" t="str">
        <f t="shared" si="0"/>
        <v>Box 07 - Stalle</v>
      </c>
      <c r="G8" s="75"/>
      <c r="H8" s="75"/>
      <c r="I8" s="75"/>
      <c r="J8" s="15">
        <v>2023</v>
      </c>
      <c r="K8" s="75"/>
      <c r="L8" s="78"/>
      <c r="M8" s="79"/>
      <c r="N8" s="79"/>
      <c r="O8" s="79"/>
      <c r="P8" s="79"/>
      <c r="Q8" s="79"/>
      <c r="R8" s="80"/>
      <c r="S8" s="75"/>
      <c r="T8" s="75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</row>
    <row r="9" spans="1:33" ht="15.75" thickBot="1" x14ac:dyDescent="0.3">
      <c r="A9" s="77" t="s">
        <v>60</v>
      </c>
      <c r="B9" s="144" t="s">
        <v>70</v>
      </c>
      <c r="C9" s="75"/>
      <c r="D9" s="75"/>
      <c r="E9" s="75"/>
      <c r="F9" s="15" t="str">
        <f t="shared" si="0"/>
        <v>Box 08 - Stalle</v>
      </c>
      <c r="G9" s="75"/>
      <c r="H9" s="75"/>
      <c r="I9" s="75"/>
      <c r="J9" s="15">
        <v>2024</v>
      </c>
      <c r="K9" s="75"/>
      <c r="L9" s="215" t="s">
        <v>52</v>
      </c>
      <c r="M9" s="216"/>
      <c r="N9" s="216"/>
      <c r="O9" s="216"/>
      <c r="P9" s="216"/>
      <c r="Q9" s="216"/>
      <c r="R9" s="217"/>
      <c r="S9" s="75"/>
      <c r="T9" s="75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</row>
    <row r="10" spans="1:33" x14ac:dyDescent="0.25">
      <c r="A10" s="77" t="s">
        <v>61</v>
      </c>
      <c r="B10" s="144" t="s">
        <v>70</v>
      </c>
      <c r="C10" s="75"/>
      <c r="D10" s="75"/>
      <c r="E10" s="75"/>
      <c r="F10" s="15" t="str">
        <f t="shared" si="0"/>
        <v>Box 09 - Stalle</v>
      </c>
      <c r="G10" s="75"/>
      <c r="H10" s="75"/>
      <c r="I10" s="75"/>
      <c r="J10" s="15">
        <v>2025</v>
      </c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</row>
    <row r="11" spans="1:33" x14ac:dyDescent="0.25">
      <c r="A11" s="77" t="s">
        <v>62</v>
      </c>
      <c r="B11" s="144" t="s">
        <v>70</v>
      </c>
      <c r="C11" s="75"/>
      <c r="D11" s="75"/>
      <c r="E11" s="75"/>
      <c r="F11" s="15" t="str">
        <f t="shared" si="0"/>
        <v>Box 10 - Stalle</v>
      </c>
      <c r="G11" s="75"/>
      <c r="H11" s="75"/>
      <c r="I11" s="75"/>
      <c r="J11" s="15">
        <v>2026</v>
      </c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</row>
    <row r="12" spans="1:33" x14ac:dyDescent="0.25">
      <c r="A12" s="77" t="s">
        <v>63</v>
      </c>
      <c r="B12" s="144" t="s">
        <v>70</v>
      </c>
      <c r="C12" s="75"/>
      <c r="D12" s="75"/>
      <c r="E12" s="75"/>
      <c r="F12" s="15" t="str">
        <f t="shared" si="0"/>
        <v>Box 11 - Stalle</v>
      </c>
      <c r="G12" s="75"/>
      <c r="H12" s="75"/>
      <c r="I12" s="75"/>
      <c r="J12" s="15">
        <v>2027</v>
      </c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</row>
    <row r="13" spans="1:33" x14ac:dyDescent="0.25">
      <c r="A13" s="77" t="s">
        <v>64</v>
      </c>
      <c r="B13" s="144" t="s">
        <v>106</v>
      </c>
      <c r="C13" s="75"/>
      <c r="D13" s="75"/>
      <c r="E13" s="75"/>
      <c r="F13" s="15" t="str">
        <f t="shared" si="0"/>
        <v>Box 12 - Atelier</v>
      </c>
      <c r="G13" s="75"/>
      <c r="H13" s="75"/>
      <c r="I13" s="75"/>
      <c r="J13" s="15">
        <v>2028</v>
      </c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</row>
    <row r="14" spans="1:33" x14ac:dyDescent="0.25">
      <c r="A14" s="77" t="s">
        <v>65</v>
      </c>
      <c r="B14" s="144" t="s">
        <v>106</v>
      </c>
      <c r="C14" s="75"/>
      <c r="D14" s="75"/>
      <c r="E14" s="75"/>
      <c r="F14" s="15" t="str">
        <f t="shared" si="0"/>
        <v>Box 13 - Atelier</v>
      </c>
      <c r="G14" s="75"/>
      <c r="H14" s="75"/>
      <c r="I14" s="75"/>
      <c r="J14" s="15">
        <v>2029</v>
      </c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</row>
    <row r="15" spans="1:33" x14ac:dyDescent="0.25">
      <c r="A15" s="77" t="s">
        <v>66</v>
      </c>
      <c r="B15" s="144" t="s">
        <v>106</v>
      </c>
      <c r="C15" s="75"/>
      <c r="D15" s="75"/>
      <c r="E15" s="75"/>
      <c r="F15" s="15" t="str">
        <f t="shared" si="0"/>
        <v>Box 14 - Atelier</v>
      </c>
      <c r="G15" s="75"/>
      <c r="H15" s="75"/>
      <c r="I15" s="75"/>
      <c r="J15" s="15">
        <v>2030</v>
      </c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</row>
    <row r="16" spans="1:33" ht="15.75" thickBot="1" x14ac:dyDescent="0.3">
      <c r="A16" s="135" t="s">
        <v>67</v>
      </c>
      <c r="B16" s="145" t="s">
        <v>106</v>
      </c>
      <c r="C16" s="75"/>
      <c r="D16" s="75"/>
      <c r="E16" s="75"/>
      <c r="F16" s="16" t="str">
        <f t="shared" si="0"/>
        <v>Box 15 - Atelier</v>
      </c>
      <c r="G16" s="75"/>
      <c r="H16" s="75"/>
      <c r="I16" s="75"/>
      <c r="J16" s="15">
        <v>2031</v>
      </c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</row>
    <row r="17" spans="1:33" x14ac:dyDescent="0.25">
      <c r="A17" s="75"/>
      <c r="B17" s="75"/>
      <c r="C17" s="75"/>
      <c r="D17" s="75"/>
      <c r="E17" s="75"/>
      <c r="F17" s="75"/>
      <c r="G17" s="75"/>
      <c r="H17" s="75"/>
      <c r="I17" s="75"/>
      <c r="J17" s="15">
        <v>2032</v>
      </c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</row>
    <row r="18" spans="1:33" x14ac:dyDescent="0.25">
      <c r="A18" s="75"/>
      <c r="B18" s="75"/>
      <c r="C18" s="75"/>
      <c r="D18" s="75"/>
      <c r="E18" s="75"/>
      <c r="F18" s="75"/>
      <c r="G18" s="75"/>
      <c r="H18" s="75"/>
      <c r="I18" s="75"/>
      <c r="J18" s="15">
        <v>2033</v>
      </c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</row>
    <row r="19" spans="1:33" x14ac:dyDescent="0.25">
      <c r="A19" s="75"/>
      <c r="B19" s="75"/>
      <c r="C19" s="75"/>
      <c r="D19" s="75"/>
      <c r="E19" s="75"/>
      <c r="F19" s="75"/>
      <c r="G19" s="75"/>
      <c r="H19" s="75"/>
      <c r="I19" s="75"/>
      <c r="J19" s="15">
        <v>2034</v>
      </c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</row>
    <row r="20" spans="1:33" x14ac:dyDescent="0.25">
      <c r="A20" s="75"/>
      <c r="B20" s="75"/>
      <c r="C20" s="75"/>
      <c r="D20" s="75"/>
      <c r="E20" s="75"/>
      <c r="F20" s="75"/>
      <c r="G20" s="75"/>
      <c r="H20" s="75"/>
      <c r="I20" s="75"/>
      <c r="J20" s="15">
        <v>2035</v>
      </c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</row>
    <row r="21" spans="1:33" x14ac:dyDescent="0.25">
      <c r="A21" s="75"/>
      <c r="B21" s="75"/>
      <c r="C21" s="75"/>
      <c r="D21" s="75"/>
      <c r="E21" s="75"/>
      <c r="F21" s="75"/>
      <c r="G21" s="75"/>
      <c r="H21" s="75"/>
      <c r="I21" s="75"/>
      <c r="J21" s="15">
        <v>2036</v>
      </c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</row>
    <row r="22" spans="1:33" x14ac:dyDescent="0.25">
      <c r="A22" s="75"/>
      <c r="B22" s="75"/>
      <c r="C22" s="75"/>
      <c r="D22" s="75"/>
      <c r="E22" s="75"/>
      <c r="F22" s="75"/>
      <c r="G22" s="75"/>
      <c r="H22" s="75"/>
      <c r="I22" s="75"/>
      <c r="J22" s="15">
        <v>2037</v>
      </c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</row>
    <row r="23" spans="1:33" x14ac:dyDescent="0.25">
      <c r="A23" s="75"/>
      <c r="B23" s="75"/>
      <c r="C23" s="75"/>
      <c r="D23" s="75"/>
      <c r="E23" s="75"/>
      <c r="F23" s="75"/>
      <c r="G23" s="75"/>
      <c r="H23" s="75"/>
      <c r="I23" s="75"/>
      <c r="J23" s="15">
        <v>2038</v>
      </c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</row>
    <row r="24" spans="1:33" x14ac:dyDescent="0.25">
      <c r="A24" s="75"/>
      <c r="B24" s="75"/>
      <c r="C24" s="75"/>
      <c r="D24" s="75"/>
      <c r="E24" s="75"/>
      <c r="F24" s="75"/>
      <c r="G24" s="75"/>
      <c r="H24" s="75"/>
      <c r="I24" s="75"/>
      <c r="J24" s="15">
        <v>2039</v>
      </c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</row>
    <row r="25" spans="1:33" x14ac:dyDescent="0.25">
      <c r="A25" s="75"/>
      <c r="B25" s="75"/>
      <c r="C25" s="75"/>
      <c r="D25" s="75"/>
      <c r="E25" s="75"/>
      <c r="F25" s="75"/>
      <c r="G25" s="75"/>
      <c r="H25" s="75"/>
      <c r="I25" s="75"/>
      <c r="J25" s="15">
        <v>2040</v>
      </c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</row>
    <row r="26" spans="1:33" x14ac:dyDescent="0.25">
      <c r="A26" s="75"/>
      <c r="B26" s="75"/>
      <c r="C26" s="75"/>
      <c r="D26" s="75"/>
      <c r="E26" s="75"/>
      <c r="F26" s="75"/>
      <c r="G26" s="75"/>
      <c r="H26" s="75"/>
      <c r="I26" s="75"/>
      <c r="J26" s="15">
        <v>2041</v>
      </c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</row>
    <row r="27" spans="1:33" x14ac:dyDescent="0.25">
      <c r="A27" s="75"/>
      <c r="B27" s="75"/>
      <c r="C27" s="75"/>
      <c r="D27" s="75"/>
      <c r="E27" s="75"/>
      <c r="F27" s="75"/>
      <c r="G27" s="75"/>
      <c r="H27" s="75"/>
      <c r="I27" s="75"/>
      <c r="J27" s="15">
        <v>2042</v>
      </c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</row>
    <row r="28" spans="1:33" x14ac:dyDescent="0.25">
      <c r="A28" s="75"/>
      <c r="B28" s="75"/>
      <c r="C28" s="75"/>
      <c r="D28" s="75"/>
      <c r="E28" s="75"/>
      <c r="F28" s="75"/>
      <c r="G28" s="75"/>
      <c r="H28" s="75"/>
      <c r="I28" s="75"/>
      <c r="J28" s="15">
        <v>2043</v>
      </c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</row>
    <row r="29" spans="1:33" x14ac:dyDescent="0.25">
      <c r="A29" s="75"/>
      <c r="B29" s="75"/>
      <c r="C29" s="75"/>
      <c r="D29" s="75"/>
      <c r="E29" s="75"/>
      <c r="F29" s="75"/>
      <c r="G29" s="75"/>
      <c r="H29" s="75"/>
      <c r="I29" s="75"/>
      <c r="J29" s="15">
        <v>2044</v>
      </c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</row>
    <row r="30" spans="1:33" x14ac:dyDescent="0.25">
      <c r="A30" s="75"/>
      <c r="B30" s="75"/>
      <c r="C30" s="75"/>
      <c r="D30" s="75"/>
      <c r="E30" s="75"/>
      <c r="F30" s="75"/>
      <c r="G30" s="75"/>
      <c r="H30" s="75"/>
      <c r="I30" s="75"/>
      <c r="J30" s="15">
        <v>2045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</row>
    <row r="31" spans="1:33" x14ac:dyDescent="0.25">
      <c r="A31" s="75"/>
      <c r="B31" s="75"/>
      <c r="C31" s="75"/>
      <c r="D31" s="75"/>
      <c r="E31" s="75"/>
      <c r="F31" s="75"/>
      <c r="G31" s="75"/>
      <c r="H31" s="75"/>
      <c r="I31" s="75"/>
      <c r="J31" s="15">
        <v>2046</v>
      </c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</row>
    <row r="32" spans="1:33" x14ac:dyDescent="0.25">
      <c r="A32" s="75"/>
      <c r="B32" s="75"/>
      <c r="C32" s="75"/>
      <c r="D32" s="75"/>
      <c r="E32" s="75"/>
      <c r="F32" s="75"/>
      <c r="G32" s="75"/>
      <c r="H32" s="75"/>
      <c r="I32" s="75"/>
      <c r="J32" s="15">
        <v>2047</v>
      </c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</row>
    <row r="33" spans="1:33" x14ac:dyDescent="0.25">
      <c r="A33" s="75"/>
      <c r="B33" s="75"/>
      <c r="C33" s="75"/>
      <c r="D33" s="75"/>
      <c r="E33" s="75"/>
      <c r="F33" s="75"/>
      <c r="G33" s="75"/>
      <c r="H33" s="75"/>
      <c r="I33" s="75"/>
      <c r="J33" s="15">
        <v>2048</v>
      </c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</row>
    <row r="34" spans="1:33" x14ac:dyDescent="0.25">
      <c r="A34" s="75"/>
      <c r="B34" s="75"/>
      <c r="C34" s="75"/>
      <c r="D34" s="75"/>
      <c r="E34" s="75"/>
      <c r="F34" s="75"/>
      <c r="G34" s="75"/>
      <c r="H34" s="75"/>
      <c r="I34" s="75"/>
      <c r="J34" s="15">
        <v>2049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</row>
    <row r="35" spans="1:33" x14ac:dyDescent="0.25">
      <c r="A35" s="75"/>
      <c r="B35" s="75"/>
      <c r="C35" s="75"/>
      <c r="D35" s="75"/>
      <c r="E35" s="75"/>
      <c r="F35" s="75"/>
      <c r="G35" s="75"/>
      <c r="H35" s="75"/>
      <c r="I35" s="75"/>
      <c r="J35" s="15">
        <v>2050</v>
      </c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</row>
    <row r="36" spans="1:33" x14ac:dyDescent="0.25">
      <c r="A36" s="75"/>
      <c r="B36" s="75"/>
      <c r="C36" s="75"/>
      <c r="D36" s="75"/>
      <c r="E36" s="75"/>
      <c r="F36" s="75"/>
      <c r="G36" s="75"/>
      <c r="H36" s="75"/>
      <c r="I36" s="75"/>
      <c r="J36" s="15">
        <v>2051</v>
      </c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</row>
    <row r="37" spans="1:33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15">
        <v>2052</v>
      </c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</row>
    <row r="38" spans="1:33" x14ac:dyDescent="0.25">
      <c r="A38" s="75"/>
      <c r="B38" s="75"/>
      <c r="C38" s="75"/>
      <c r="D38" s="75"/>
      <c r="E38" s="75"/>
      <c r="F38" s="75"/>
      <c r="G38" s="75"/>
      <c r="H38" s="75"/>
      <c r="I38" s="75"/>
      <c r="J38" s="15">
        <v>2053</v>
      </c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</row>
    <row r="39" spans="1:33" x14ac:dyDescent="0.25">
      <c r="A39" s="75"/>
      <c r="B39" s="75"/>
      <c r="C39" s="75"/>
      <c r="D39" s="75"/>
      <c r="E39" s="75"/>
      <c r="F39" s="75"/>
      <c r="G39" s="75"/>
      <c r="H39" s="75"/>
      <c r="I39" s="75"/>
      <c r="J39" s="15">
        <v>2054</v>
      </c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</row>
    <row r="40" spans="1:33" x14ac:dyDescent="0.25">
      <c r="A40" s="75"/>
      <c r="B40" s="75"/>
      <c r="C40" s="75"/>
      <c r="D40" s="75"/>
      <c r="E40" s="75"/>
      <c r="F40" s="75"/>
      <c r="G40" s="75"/>
      <c r="H40" s="75"/>
      <c r="I40" s="75"/>
      <c r="J40" s="15">
        <v>2055</v>
      </c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</row>
    <row r="41" spans="1:33" x14ac:dyDescent="0.25">
      <c r="A41" s="75"/>
      <c r="B41" s="75"/>
      <c r="C41" s="75"/>
      <c r="D41" s="75"/>
      <c r="E41" s="75"/>
      <c r="F41" s="75"/>
      <c r="G41" s="75"/>
      <c r="H41" s="75"/>
      <c r="I41" s="75"/>
      <c r="J41" s="15">
        <v>2056</v>
      </c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</row>
    <row r="42" spans="1:33" x14ac:dyDescent="0.25">
      <c r="A42" s="75"/>
      <c r="B42" s="75"/>
      <c r="C42" s="75"/>
      <c r="D42" s="75"/>
      <c r="E42" s="75"/>
      <c r="F42" s="75"/>
      <c r="G42" s="75"/>
      <c r="H42" s="75"/>
      <c r="I42" s="75"/>
      <c r="J42" s="15">
        <v>2057</v>
      </c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</row>
    <row r="43" spans="1:33" x14ac:dyDescent="0.25">
      <c r="A43" s="75"/>
      <c r="B43" s="75"/>
      <c r="C43" s="75"/>
      <c r="D43" s="75"/>
      <c r="E43" s="75"/>
      <c r="F43" s="75"/>
      <c r="G43" s="75"/>
      <c r="H43" s="75"/>
      <c r="I43" s="75"/>
      <c r="J43" s="15">
        <v>2058</v>
      </c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</row>
    <row r="44" spans="1:33" x14ac:dyDescent="0.25">
      <c r="A44" s="75"/>
      <c r="B44" s="75"/>
      <c r="C44" s="75"/>
      <c r="D44" s="75"/>
      <c r="E44" s="75"/>
      <c r="F44" s="75"/>
      <c r="G44" s="75"/>
      <c r="H44" s="75"/>
      <c r="I44" s="75"/>
      <c r="J44" s="15">
        <v>2059</v>
      </c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</row>
    <row r="45" spans="1:33" x14ac:dyDescent="0.25">
      <c r="A45" s="75"/>
      <c r="B45" s="75"/>
      <c r="C45" s="75"/>
      <c r="D45" s="75"/>
      <c r="E45" s="75"/>
      <c r="F45" s="75"/>
      <c r="G45" s="75"/>
      <c r="H45" s="75"/>
      <c r="I45" s="75"/>
      <c r="J45" s="15">
        <v>2060</v>
      </c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</row>
    <row r="46" spans="1:33" x14ac:dyDescent="0.25">
      <c r="A46" s="75"/>
      <c r="B46" s="75"/>
      <c r="C46" s="75"/>
      <c r="D46" s="75"/>
      <c r="E46" s="75"/>
      <c r="F46" s="75"/>
      <c r="G46" s="75"/>
      <c r="H46" s="75"/>
      <c r="I46" s="75"/>
      <c r="J46" s="15">
        <v>2061</v>
      </c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</row>
    <row r="47" spans="1:33" x14ac:dyDescent="0.25">
      <c r="A47" s="75"/>
      <c r="B47" s="75"/>
      <c r="C47" s="75"/>
      <c r="D47" s="75"/>
      <c r="E47" s="75"/>
      <c r="F47" s="75"/>
      <c r="G47" s="75"/>
      <c r="H47" s="75"/>
      <c r="I47" s="75"/>
      <c r="J47" s="15">
        <v>2062</v>
      </c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</row>
    <row r="48" spans="1:33" x14ac:dyDescent="0.25">
      <c r="A48" s="75"/>
      <c r="B48" s="75"/>
      <c r="C48" s="75"/>
      <c r="D48" s="75"/>
      <c r="E48" s="75"/>
      <c r="F48" s="75"/>
      <c r="G48" s="75"/>
      <c r="H48" s="75"/>
      <c r="I48" s="75"/>
      <c r="J48" s="15">
        <v>2063</v>
      </c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</row>
    <row r="49" spans="1:38" x14ac:dyDescent="0.25">
      <c r="A49" s="75"/>
      <c r="B49" s="75"/>
      <c r="C49" s="75"/>
      <c r="D49" s="75"/>
      <c r="E49" s="75"/>
      <c r="F49" s="75"/>
      <c r="G49" s="75"/>
      <c r="H49" s="75"/>
      <c r="I49" s="75"/>
      <c r="J49" s="15">
        <v>2064</v>
      </c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</row>
    <row r="50" spans="1:38" x14ac:dyDescent="0.25">
      <c r="A50" s="75"/>
      <c r="B50" s="75"/>
      <c r="C50" s="75"/>
      <c r="D50" s="75"/>
      <c r="E50" s="75"/>
      <c r="F50" s="75"/>
      <c r="G50" s="75"/>
      <c r="H50" s="75"/>
      <c r="I50" s="75"/>
      <c r="J50" s="15">
        <v>2065</v>
      </c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</row>
    <row r="51" spans="1:38" x14ac:dyDescent="0.25">
      <c r="A51" s="75"/>
      <c r="B51" s="75"/>
      <c r="C51" s="75"/>
      <c r="D51" s="75"/>
      <c r="E51" s="75"/>
      <c r="F51" s="75"/>
      <c r="G51" s="75"/>
      <c r="H51" s="75"/>
      <c r="I51" s="75"/>
      <c r="J51" s="15">
        <v>2066</v>
      </c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</row>
    <row r="52" spans="1:38" ht="15.75" thickBot="1" x14ac:dyDescent="0.3">
      <c r="A52" s="75"/>
      <c r="B52" s="75"/>
      <c r="C52" s="75"/>
      <c r="D52" s="75"/>
      <c r="E52" s="75"/>
      <c r="F52" s="75"/>
      <c r="G52" s="75"/>
      <c r="H52" s="75"/>
      <c r="I52" s="75"/>
      <c r="J52" s="16">
        <v>2067</v>
      </c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</row>
    <row r="53" spans="1:38" x14ac:dyDescent="0.25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</row>
    <row r="54" spans="1:38" x14ac:dyDescent="0.25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</row>
    <row r="55" spans="1:38" x14ac:dyDescent="0.25"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25"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25"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25"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25"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25"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25"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25"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x14ac:dyDescent="0.25"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x14ac:dyDescent="0.25"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21:38" x14ac:dyDescent="0.25"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21:38" x14ac:dyDescent="0.25"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21:38" x14ac:dyDescent="0.25"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21:38" x14ac:dyDescent="0.25"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21:38" x14ac:dyDescent="0.25"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21:38" x14ac:dyDescent="0.25"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21:38" x14ac:dyDescent="0.25"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21:38" x14ac:dyDescent="0.25"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21:38" x14ac:dyDescent="0.25"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21:38" x14ac:dyDescent="0.25"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21:38" x14ac:dyDescent="0.25"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21:38" x14ac:dyDescent="0.25"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21:38" x14ac:dyDescent="0.25"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21:38" x14ac:dyDescent="0.25"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21:38" x14ac:dyDescent="0.25"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21:38" x14ac:dyDescent="0.25"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21:38" x14ac:dyDescent="0.25"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21:38" x14ac:dyDescent="0.25"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21:38" x14ac:dyDescent="0.25"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21:38" x14ac:dyDescent="0.25"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21:38" x14ac:dyDescent="0.25"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21:38" x14ac:dyDescent="0.25"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21:38" x14ac:dyDescent="0.25"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21:38" x14ac:dyDescent="0.25"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21:38" x14ac:dyDescent="0.25"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21:38" x14ac:dyDescent="0.25"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21:38" x14ac:dyDescent="0.25"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21:38" x14ac:dyDescent="0.25"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</sheetData>
  <mergeCells count="4">
    <mergeCell ref="L9:R9"/>
    <mergeCell ref="L6:R6"/>
    <mergeCell ref="L3:R3"/>
    <mergeCell ref="E1:K1"/>
  </mergeCells>
  <conditionalFormatting sqref="H2:H7 A2:B16 C2:D8">
    <cfRule type="containsBlanks" dxfId="0" priority="2">
      <formula>LEN(TRIM(A2))=0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Coordonnées</vt:lpstr>
      <vt:lpstr>Disponibilités</vt:lpstr>
      <vt:lpstr>Données</vt:lpstr>
      <vt:lpstr>Feuil1</vt:lpstr>
      <vt:lpstr>Années</vt:lpstr>
      <vt:lpstr>Classe</vt:lpstr>
      <vt:lpstr>Les_remorques</vt:lpstr>
      <vt:lpstr>N°_des_Remorque</vt:lpstr>
      <vt:lpstr>N°_Remorque</vt:lpstr>
      <vt:lpstr>Paiement</vt:lpstr>
      <vt:lpstr>Remorques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Guy Blancher</cp:lastModifiedBy>
  <cp:lastPrinted>2018-08-14T15:13:46Z</cp:lastPrinted>
  <dcterms:created xsi:type="dcterms:W3CDTF">2018-01-27T16:40:36Z</dcterms:created>
  <dcterms:modified xsi:type="dcterms:W3CDTF">2018-08-18T18:52:55Z</dcterms:modified>
</cp:coreProperties>
</file>