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95" windowHeight="8520"/>
  </bookViews>
  <sheets>
    <sheet name="Liste" sheetId="6" r:id="rId1"/>
  </sheets>
  <functionGroups builtInGroupCount="18"/>
  <externalReferences>
    <externalReference r:id="rId2"/>
  </externalReferences>
  <definedNames>
    <definedName name="Produits">[1]Options!$A$4:$A$22</definedName>
  </definedNames>
  <calcPr calcId="152511"/>
</workbook>
</file>

<file path=xl/calcChain.xml><?xml version="1.0" encoding="utf-8"?>
<calcChain xmlns="http://schemas.openxmlformats.org/spreadsheetml/2006/main">
  <c r="F13" i="6" l="1"/>
  <c r="E13" i="6"/>
  <c r="L2" i="6" l="1"/>
  <c r="K2" i="6"/>
  <c r="J2" i="6"/>
  <c r="B17" i="6" l="1"/>
  <c r="B15" i="6"/>
  <c r="B13" i="6"/>
  <c r="E17" i="6" l="1"/>
  <c r="F17" i="6" s="1"/>
  <c r="E15" i="6"/>
  <c r="F15" i="6" s="1"/>
  <c r="O7" i="6" l="1"/>
  <c r="S7" i="6"/>
  <c r="U7" i="6"/>
  <c r="P7" i="6"/>
  <c r="W7" i="6"/>
  <c r="V7" i="6"/>
  <c r="T7" i="6"/>
  <c r="Q7" i="6"/>
  <c r="R7" i="6"/>
</calcChain>
</file>

<file path=xl/sharedStrings.xml><?xml version="1.0" encoding="utf-8"?>
<sst xmlns="http://schemas.openxmlformats.org/spreadsheetml/2006/main" count="162" uniqueCount="153">
  <si>
    <t>Codes arrêts</t>
  </si>
  <si>
    <t>AP001</t>
  </si>
  <si>
    <t>AP002</t>
  </si>
  <si>
    <t>AP003</t>
  </si>
  <si>
    <t>AP004</t>
  </si>
  <si>
    <t>AP005</t>
  </si>
  <si>
    <t>AP006</t>
  </si>
  <si>
    <t>AP007</t>
  </si>
  <si>
    <t>AP008</t>
  </si>
  <si>
    <t>ORG01</t>
  </si>
  <si>
    <t>ORG02</t>
  </si>
  <si>
    <t>ORG03</t>
  </si>
  <si>
    <t>ORG04</t>
  </si>
  <si>
    <t>ORG05</t>
  </si>
  <si>
    <t>ORG06</t>
  </si>
  <si>
    <t>ORG07</t>
  </si>
  <si>
    <t>ORG99</t>
  </si>
  <si>
    <t>TEC010</t>
  </si>
  <si>
    <t>TEC020</t>
  </si>
  <si>
    <t>TEC030</t>
  </si>
  <si>
    <t>TEC040</t>
  </si>
  <si>
    <t>TEC050</t>
  </si>
  <si>
    <t>TEC060</t>
  </si>
  <si>
    <t>TEC070</t>
  </si>
  <si>
    <t>TEC99</t>
  </si>
  <si>
    <t>MA001</t>
  </si>
  <si>
    <t>TEC080</t>
  </si>
  <si>
    <t>TEC090</t>
  </si>
  <si>
    <t>TEC100</t>
  </si>
  <si>
    <t>TEC110</t>
  </si>
  <si>
    <t>MA002</t>
  </si>
  <si>
    <t>AT001</t>
  </si>
  <si>
    <t>AT002</t>
  </si>
  <si>
    <t>AT003</t>
  </si>
  <si>
    <t>AT004</t>
  </si>
  <si>
    <t>PQ001</t>
  </si>
  <si>
    <t>PQ002</t>
  </si>
  <si>
    <t>PQ003</t>
  </si>
  <si>
    <t>Nuit</t>
  </si>
  <si>
    <t>* Produits (ligne 3)</t>
  </si>
  <si>
    <t>AT099</t>
  </si>
  <si>
    <t>TEC199</t>
  </si>
  <si>
    <t>TEC120</t>
  </si>
  <si>
    <t>PQ000</t>
  </si>
  <si>
    <t>Code équipe</t>
  </si>
  <si>
    <t>Matin</t>
  </si>
  <si>
    <t>Après midi</t>
  </si>
  <si>
    <t>WE</t>
  </si>
  <si>
    <t>Cadence théo</t>
  </si>
  <si>
    <t>Temps d'ouverture (h)</t>
  </si>
  <si>
    <t>Après Midi</t>
  </si>
  <si>
    <t>PRODUCTION</t>
  </si>
  <si>
    <t>Compteur (en min)</t>
  </si>
  <si>
    <t>TOTAL période</t>
  </si>
  <si>
    <t>Temps ouverture (en min)</t>
  </si>
  <si>
    <t>Total jour</t>
  </si>
  <si>
    <t>Qté produite barq</t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</si>
  <si>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ORG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</si>
  <si>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AP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</si>
  <si>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TEC1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</si>
  <si>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AT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</si>
  <si>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PQ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</si>
  <si>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MA001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</si>
  <si>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MA002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</si>
  <si>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Prod</t>
    </r>
  </si>
  <si>
    <t>% Production</t>
  </si>
  <si>
    <t>% AP</t>
  </si>
  <si>
    <t>% ORG</t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</si>
  <si>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TEC0</t>
    </r>
  </si>
  <si>
    <t>% TEC0</t>
  </si>
  <si>
    <t>%TEC1</t>
  </si>
  <si>
    <t>%AT</t>
  </si>
  <si>
    <t>%PQ</t>
  </si>
  <si>
    <t>%MA001</t>
  </si>
  <si>
    <t>%MA002</t>
  </si>
  <si>
    <t>Efficience par équipe</t>
  </si>
  <si>
    <t>Efficience par semaine</t>
  </si>
  <si>
    <t>Efficience par jour</t>
  </si>
  <si>
    <t>Efficence par mois</t>
  </si>
  <si>
    <t>Efficience par année</t>
  </si>
  <si>
    <t>CADENCE</t>
  </si>
  <si>
    <t>Intitulé arrêts</t>
  </si>
  <si>
    <t>Codes éq</t>
  </si>
  <si>
    <t>Produit</t>
  </si>
  <si>
    <t>Recette</t>
  </si>
  <si>
    <t>Cad</t>
  </si>
  <si>
    <t>Poste</t>
  </si>
  <si>
    <t>Commandes des feuilles</t>
  </si>
  <si>
    <t>Réel</t>
  </si>
  <si>
    <t>Cases Attendus</t>
  </si>
  <si>
    <t>Date :</t>
  </si>
  <si>
    <t>DATE</t>
  </si>
  <si>
    <t>JJ-MM_AAAA</t>
  </si>
  <si>
    <t>GL01</t>
  </si>
  <si>
    <t>GL02</t>
  </si>
  <si>
    <t>GL03</t>
  </si>
  <si>
    <t>GL04</t>
  </si>
  <si>
    <t>Ligne 3</t>
  </si>
  <si>
    <t>S arrêts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</si>
  <si>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</si>
  <si>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</si>
  <si>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</si>
  <si>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</si>
  <si>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</si>
  <si>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</si>
  <si>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</si>
  <si>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</si>
  <si>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</si>
  <si>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</si>
  <si>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</si>
  <si>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</si>
  <si>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</si>
  <si>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</si>
  <si>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</si>
  <si>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</si>
  <si>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</si>
  <si>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</si>
  <si>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</si>
  <si>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</si>
  <si>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</si>
  <si>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</si>
  <si>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</si>
  <si>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</si>
  <si>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</si>
  <si>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</si>
  <si>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</si>
  <si>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bbbb</t>
  </si>
  <si>
    <t>cccccc</t>
  </si>
  <si>
    <t>dddddd</t>
  </si>
  <si>
    <t>eeeeeeee</t>
  </si>
  <si>
    <t>fffffffffffffffffffff</t>
  </si>
  <si>
    <t>gggggggg</t>
  </si>
  <si>
    <t>hhhhhh</t>
  </si>
  <si>
    <t>iiiiiiii</t>
  </si>
  <si>
    <t>jjjjjjjjjjjjjj</t>
  </si>
  <si>
    <t>kkkkkkkkk</t>
  </si>
  <si>
    <t>lllllllllllll</t>
  </si>
  <si>
    <t>mmmmm</t>
  </si>
  <si>
    <t>nnnnnnn</t>
  </si>
  <si>
    <t>oooooooo</t>
  </si>
  <si>
    <t>jdjdjdjd</t>
  </si>
  <si>
    <t>gghghghgh</t>
  </si>
  <si>
    <t>kqkqkqkqkqqk</t>
  </si>
  <si>
    <t>pepeepepepep</t>
  </si>
  <si>
    <t>rttrrtrtrtrtrtrttrt</t>
  </si>
  <si>
    <t>appapaapapapap</t>
  </si>
  <si>
    <t>zozozozozozozo</t>
  </si>
  <si>
    <t>eieieieieieieieiei</t>
  </si>
  <si>
    <t>rururururururu</t>
  </si>
  <si>
    <t>tuututututtuutut</t>
  </si>
  <si>
    <t>yuyuyuyuyuyuyu</t>
  </si>
  <si>
    <t>mqqmqmqmqmqqm</t>
  </si>
  <si>
    <t>POSTE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</si>
</sst>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sz val="10"/>
      <name val="Symbol"/>
      <family val="1"/>
      <charset val="2"/>
    </font>
    <font>
      <b/>
      <sz val="10"/>
      <name val="Calibri"/>
      <family val="2"/>
      <scheme val="minor"/>
    </font>
    <font>
      <b/>
      <i/>
      <sz val="8"/>
      <name val="Arial"/>
      <family val="2"/>
    </font>
    <font>
      <b/>
      <sz val="10"/>
      <color rgb="FF0070C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CB0F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CDCF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Alignment="1">
      <alignment horizontal="center"/>
    </xf>
    <xf numFmtId="0" fontId="1" fillId="16" borderId="4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 shrinkToFit="1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1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 shrinkToFit="1"/>
    </xf>
    <xf numFmtId="0" fontId="1" fillId="7" borderId="1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 wrapText="1" shrinkToFit="1"/>
    </xf>
    <xf numFmtId="0" fontId="1" fillId="7" borderId="13" xfId="0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 wrapText="1" shrinkToFit="1"/>
    </xf>
    <xf numFmtId="0" fontId="0" fillId="9" borderId="4" xfId="0" applyFont="1" applyFill="1" applyBorder="1" applyAlignment="1">
      <alignment horizontal="center" vertical="center" wrapText="1" shrinkToFit="1"/>
    </xf>
    <xf numFmtId="0" fontId="0" fillId="9" borderId="7" xfId="0" applyFont="1" applyFill="1" applyBorder="1" applyAlignment="1">
      <alignment horizontal="center" vertical="center" wrapText="1" shrinkToFit="1"/>
    </xf>
    <xf numFmtId="0" fontId="3" fillId="8" borderId="16" xfId="0" applyFont="1" applyFill="1" applyBorder="1" applyAlignment="1">
      <alignment horizontal="center" vertical="center" wrapText="1" shrinkToFit="1"/>
    </xf>
    <xf numFmtId="0" fontId="1" fillId="10" borderId="14" xfId="0" applyFont="1" applyFill="1" applyBorder="1" applyAlignment="1">
      <alignment horizontal="center" vertical="center" wrapText="1" shrinkToFit="1"/>
    </xf>
    <xf numFmtId="0" fontId="1" fillId="10" borderId="4" xfId="0" applyFont="1" applyFill="1" applyBorder="1" applyAlignment="1">
      <alignment horizontal="center" vertical="center" wrapText="1" shrinkToFit="1"/>
    </xf>
    <xf numFmtId="0" fontId="1" fillId="10" borderId="10" xfId="0" applyFont="1" applyFill="1" applyBorder="1" applyAlignment="1">
      <alignment horizontal="center" vertical="center" wrapText="1" shrinkToFit="1"/>
    </xf>
    <xf numFmtId="0" fontId="4" fillId="10" borderId="1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0" fillId="0" borderId="19" xfId="0" applyBorder="1"/>
    <xf numFmtId="0" fontId="0" fillId="0" borderId="19" xfId="0" applyFill="1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21" xfId="0" applyBorder="1"/>
    <xf numFmtId="0" fontId="0" fillId="0" borderId="6" xfId="0" applyBorder="1"/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0" borderId="16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13" borderId="10" xfId="0" applyFill="1" applyBorder="1"/>
    <xf numFmtId="0" fontId="0" fillId="13" borderId="1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3" fillId="21" borderId="16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6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19" borderId="0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2" fillId="0" borderId="0" xfId="0" applyFont="1" applyBorder="1" applyAlignment="1">
      <alignment horizontal="center" vertical="center"/>
    </xf>
    <xf numFmtId="0" fontId="1" fillId="15" borderId="1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horizontal="center" vertical="center" wrapText="1" shrinkToFit="1"/>
    </xf>
    <xf numFmtId="0" fontId="0" fillId="9" borderId="13" xfId="0" applyFont="1" applyFill="1" applyBorder="1" applyAlignment="1">
      <alignment horizontal="center" vertical="center" wrapText="1" shrinkToFit="1"/>
    </xf>
    <xf numFmtId="0" fontId="1" fillId="11" borderId="2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0" fillId="21" borderId="16" xfId="0" applyFill="1" applyBorder="1" applyAlignment="1">
      <alignment horizontal="center"/>
    </xf>
    <xf numFmtId="2" fontId="0" fillId="20" borderId="16" xfId="0" applyNumberFormat="1" applyFont="1" applyFill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2" fontId="0" fillId="4" borderId="16" xfId="0" applyNumberFormat="1" applyFont="1" applyFill="1" applyBorder="1" applyAlignment="1">
      <alignment horizontal="center" vertical="center"/>
    </xf>
    <xf numFmtId="2" fontId="0" fillId="22" borderId="16" xfId="0" applyNumberFormat="1" applyFont="1" applyFill="1" applyBorder="1" applyAlignment="1">
      <alignment horizontal="center" vertical="center"/>
    </xf>
    <xf numFmtId="2" fontId="0" fillId="23" borderId="16" xfId="0" applyNumberFormat="1" applyFont="1" applyFill="1" applyBorder="1" applyAlignment="1">
      <alignment horizontal="center" vertical="center"/>
    </xf>
    <xf numFmtId="2" fontId="0" fillId="25" borderId="16" xfId="0" applyNumberFormat="1" applyFont="1" applyFill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0" fontId="0" fillId="24" borderId="16" xfId="0" applyFill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3" fillId="0" borderId="16" xfId="0" applyNumberFormat="1" applyFon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26" borderId="2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2" fillId="15" borderId="4" xfId="0" applyFont="1" applyFill="1" applyBorder="1" applyAlignment="1">
      <alignment vertical="center"/>
    </xf>
    <xf numFmtId="0" fontId="12" fillId="16" borderId="4" xfId="0" applyFont="1" applyFill="1" applyBorder="1" applyAlignment="1">
      <alignment vertical="center"/>
    </xf>
    <xf numFmtId="0" fontId="12" fillId="17" borderId="4" xfId="0" applyFont="1" applyFill="1" applyBorder="1" applyAlignment="1">
      <alignment vertical="center"/>
    </xf>
    <xf numFmtId="0" fontId="12" fillId="3" borderId="4" xfId="0" applyFont="1" applyFill="1" applyBorder="1" applyAlignment="1">
      <alignment horizontal="left" vertical="center" shrinkToFit="1"/>
    </xf>
    <xf numFmtId="0" fontId="12" fillId="4" borderId="4" xfId="0" applyFont="1" applyFill="1" applyBorder="1" applyAlignment="1">
      <alignment horizontal="left" vertical="center" shrinkToFit="1"/>
    </xf>
    <xf numFmtId="0" fontId="12" fillId="4" borderId="7" xfId="0" applyFont="1" applyFill="1" applyBorder="1" applyAlignment="1">
      <alignment vertical="center"/>
    </xf>
    <xf numFmtId="0" fontId="12" fillId="4" borderId="4" xfId="0" applyFont="1" applyFill="1" applyBorder="1" applyAlignment="1">
      <alignment vertical="center"/>
    </xf>
    <xf numFmtId="0" fontId="12" fillId="5" borderId="9" xfId="0" applyFont="1" applyFill="1" applyBorder="1" applyAlignment="1">
      <alignment vertical="center"/>
    </xf>
    <xf numFmtId="0" fontId="12" fillId="5" borderId="4" xfId="0" applyFont="1" applyFill="1" applyBorder="1" applyAlignment="1">
      <alignment vertical="center"/>
    </xf>
    <xf numFmtId="0" fontId="12" fillId="6" borderId="4" xfId="0" applyFont="1" applyFill="1" applyBorder="1" applyAlignment="1">
      <alignment vertical="center" shrinkToFit="1"/>
    </xf>
    <xf numFmtId="0" fontId="12" fillId="5" borderId="13" xfId="0" applyFont="1" applyFill="1" applyBorder="1" applyAlignment="1">
      <alignment vertical="center"/>
    </xf>
    <xf numFmtId="0" fontId="12" fillId="7" borderId="14" xfId="0" applyFont="1" applyFill="1" applyBorder="1" applyAlignment="1">
      <alignment vertical="center"/>
    </xf>
    <xf numFmtId="0" fontId="12" fillId="7" borderId="4" xfId="0" applyFont="1" applyFill="1" applyBorder="1" applyAlignment="1">
      <alignment vertical="center"/>
    </xf>
    <xf numFmtId="0" fontId="12" fillId="7" borderId="4" xfId="0" applyFont="1" applyFill="1" applyBorder="1" applyAlignment="1">
      <alignment horizontal="left" vertical="center" shrinkToFit="1"/>
    </xf>
    <xf numFmtId="0" fontId="12" fillId="7" borderId="13" xfId="0" applyFont="1" applyFill="1" applyBorder="1" applyAlignment="1">
      <alignment vertical="center"/>
    </xf>
    <xf numFmtId="0" fontId="12" fillId="8" borderId="12" xfId="0" applyFont="1" applyFill="1" applyBorder="1" applyAlignment="1">
      <alignment vertical="center" shrinkToFit="1"/>
    </xf>
    <xf numFmtId="0" fontId="12" fillId="9" borderId="4" xfId="0" applyFont="1" applyFill="1" applyBorder="1" applyAlignment="1">
      <alignment horizontal="left" vertical="center" shrinkToFit="1"/>
    </xf>
    <xf numFmtId="0" fontId="12" fillId="9" borderId="9" xfId="0" applyFont="1" applyFill="1" applyBorder="1" applyAlignment="1">
      <alignment horizontal="left" vertical="center" shrinkToFit="1"/>
    </xf>
    <xf numFmtId="0" fontId="12" fillId="9" borderId="7" xfId="0" applyFont="1" applyFill="1" applyBorder="1" applyAlignment="1">
      <alignment horizontal="left" vertical="center" shrinkToFit="1"/>
    </xf>
    <xf numFmtId="0" fontId="12" fillId="8" borderId="16" xfId="0" applyFont="1" applyFill="1" applyBorder="1" applyAlignment="1">
      <alignment vertical="center" shrinkToFit="1"/>
    </xf>
    <xf numFmtId="0" fontId="13" fillId="10" borderId="4" xfId="0" applyFont="1" applyFill="1" applyBorder="1" applyAlignment="1">
      <alignment vertical="center"/>
    </xf>
    <xf numFmtId="0" fontId="13" fillId="10" borderId="7" xfId="0" applyFont="1" applyFill="1" applyBorder="1" applyAlignment="1">
      <alignment vertical="center"/>
    </xf>
    <xf numFmtId="0" fontId="13" fillId="10" borderId="4" xfId="0" applyFont="1" applyFill="1" applyBorder="1" applyAlignment="1">
      <alignment horizontal="left" vertical="center"/>
    </xf>
    <xf numFmtId="0" fontId="13" fillId="11" borderId="9" xfId="0" applyFont="1" applyFill="1" applyBorder="1" applyAlignment="1">
      <alignment horizontal="left" vertical="center"/>
    </xf>
    <xf numFmtId="0" fontId="13" fillId="11" borderId="4" xfId="0" applyFont="1" applyFill="1" applyBorder="1" applyAlignment="1">
      <alignment horizontal="left" vertical="center"/>
    </xf>
    <xf numFmtId="0" fontId="13" fillId="11" borderId="13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center"/>
    </xf>
    <xf numFmtId="0" fontId="0" fillId="0" borderId="18" xfId="0" applyBorder="1"/>
    <xf numFmtId="0" fontId="0" fillId="0" borderId="16" xfId="0" applyBorder="1"/>
    <xf numFmtId="0" fontId="14" fillId="0" borderId="16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27" borderId="16" xfId="0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16" xfId="0" applyFill="1" applyBorder="1" applyAlignment="1">
      <alignment horizontal="center"/>
    </xf>
    <xf numFmtId="0" fontId="11" fillId="27" borderId="16" xfId="0" applyFont="1" applyFill="1" applyBorder="1" applyAlignment="1">
      <alignment horizontal="left"/>
    </xf>
    <xf numFmtId="0" fontId="11" fillId="0" borderId="0" xfId="0" applyFont="1" applyAlignment="1">
      <alignment horizontal="center"/>
    </xf>
    <xf numFmtId="0" fontId="3" fillId="14" borderId="0" xfId="0" applyFont="1" applyFill="1" applyAlignment="1">
      <alignment horizontal="center" vertical="center"/>
    </xf>
    <xf numFmtId="0" fontId="3" fillId="28" borderId="0" xfId="0" applyFont="1" applyFill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3" fillId="12" borderId="0" xfId="0" applyFont="1" applyFill="1" applyBorder="1" applyAlignment="1" applyProtection="1">
      <alignment horizontal="center" vertical="center"/>
      <protection locked="0"/>
    </xf>
    <xf numFmtId="14" fontId="2" fillId="12" borderId="0" xfId="0" applyNumberFormat="1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10" fillId="29" borderId="0" xfId="0" applyFont="1" applyFill="1" applyAlignment="1">
      <alignment horizontal="center" vertical="center"/>
    </xf>
    <xf numFmtId="0" fontId="3" fillId="29" borderId="0" xfId="0" applyFont="1" applyFill="1" applyBorder="1" applyAlignment="1" applyProtection="1">
      <alignment horizontal="center" vertical="center"/>
      <protection locked="0"/>
    </xf>
    <xf numFmtId="0" fontId="3" fillId="29" borderId="0" xfId="0" applyFont="1" applyFill="1" applyBorder="1" applyAlignment="1">
      <alignment horizontal="center" vertical="center"/>
    </xf>
    <xf numFmtId="0" fontId="3" fillId="29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3" fillId="11" borderId="20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0" fillId="21" borderId="18" xfId="0" applyFill="1" applyBorder="1" applyAlignment="1">
      <alignment horizontal="center"/>
    </xf>
    <xf numFmtId="0" fontId="5" fillId="21" borderId="15" xfId="0" applyFont="1" applyFill="1" applyBorder="1" applyAlignment="1">
      <alignment horizontal="center"/>
    </xf>
    <xf numFmtId="0" fontId="5" fillId="21" borderId="16" xfId="0" applyFont="1" applyFill="1" applyBorder="1" applyAlignment="1">
      <alignment horizontal="center"/>
    </xf>
    <xf numFmtId="0" fontId="5" fillId="21" borderId="18" xfId="0" applyFont="1" applyFill="1" applyBorder="1" applyAlignment="1">
      <alignment horizontal="center"/>
    </xf>
    <xf numFmtId="0" fontId="0" fillId="21" borderId="2" xfId="0" applyFill="1" applyBorder="1" applyAlignment="1">
      <alignment horizontal="center"/>
    </xf>
    <xf numFmtId="0" fontId="0" fillId="12" borderId="16" xfId="0" applyFont="1" applyFill="1" applyBorder="1" applyAlignment="1">
      <alignment horizontal="center" vertical="center"/>
    </xf>
    <xf numFmtId="0" fontId="14" fillId="12" borderId="16" xfId="0" applyFont="1" applyFill="1" applyBorder="1" applyAlignment="1">
      <alignment horizontal="center"/>
    </xf>
    <xf numFmtId="0" fontId="3" fillId="21" borderId="15" xfId="0" applyFont="1" applyFill="1" applyBorder="1" applyAlignment="1">
      <alignment horizontal="center" vertical="center"/>
    </xf>
    <xf numFmtId="0" fontId="0" fillId="21" borderId="14" xfId="0" applyFill="1" applyBorder="1" applyAlignment="1">
      <alignment horizontal="center"/>
    </xf>
    <xf numFmtId="0" fontId="0" fillId="21" borderId="9" xfId="0" applyFill="1" applyBorder="1" applyAlignment="1">
      <alignment horizontal="center"/>
    </xf>
    <xf numFmtId="0" fontId="0" fillId="21" borderId="4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18" borderId="15" xfId="0" applyFont="1" applyFill="1" applyBorder="1" applyAlignment="1">
      <alignment horizontal="center" vertical="center"/>
    </xf>
    <xf numFmtId="0" fontId="3" fillId="18" borderId="17" xfId="0" applyFont="1" applyFill="1" applyBorder="1" applyAlignment="1">
      <alignment horizontal="center" vertical="center"/>
    </xf>
    <xf numFmtId="0" fontId="3" fillId="18" borderId="18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5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gray125"/>
      </fill>
    </dxf>
  </dxfs>
  <tableStyles count="0" defaultTableStyle="TableStyleMedium2" defaultPivotStyle="PivotStyleLight16"/>
  <colors>
    <mruColors>
      <color rgb="FF2CD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47626</xdr:colOff>
      <xdr:row>16</xdr:row>
      <xdr:rowOff>123825</xdr:rowOff>
    </xdr:from>
    <xdr:to>
      <xdr:col>17</xdr:col>
      <xdr:colOff>390526</xdr:colOff>
      <xdr:row>20</xdr:row>
      <xdr:rowOff>142875</xdr:rowOff>
    </xdr:to>
    <xdr:sp macro="[0]!exporter" textlink="">
      <xdr:nvSpPr>
        <xdr:cNvPr id="2" name="Arrondir un rectangle avec un coin du même côté 1"/>
        <xdr:cNvSpPr/>
      </xdr:nvSpPr>
      <xdr:spPr>
        <a:xfrm>
          <a:off x="8972551" y="2447925"/>
          <a:ext cx="2628900" cy="676275"/>
        </a:xfrm>
        <a:prstGeom prst="round2Same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EXPORTER</a:t>
          </a:r>
          <a:r>
            <a:rPr lang="fr-FR" sz="1600" b="1" baseline="0"/>
            <a:t> LES DONNEES VERS BDD</a:t>
          </a:r>
          <a:endParaRPr lang="fr-FR" sz="1600" b="1"/>
        </a:p>
      </xdr:txBody>
    </xdr:sp>
    <xdr:clientData/>
  </xdr:twoCellAnchor>
  <xdr:twoCellAnchor>
    <xdr:from>
      <xdr:col>4</xdr:col>
      <xdr:colOff>185739</xdr:colOff>
      <xdr:row>1</xdr:row>
      <xdr:rowOff>7144</xdr:rowOff>
    </xdr:from>
    <xdr:to>
      <xdr:col>6</xdr:col>
      <xdr:colOff>576263</xdr:colOff>
      <xdr:row>2</xdr:row>
      <xdr:rowOff>69056</xdr:rowOff>
    </xdr:to>
    <xdr:sp macro="[0]!clc" textlink="">
      <xdr:nvSpPr>
        <xdr:cNvPr id="3" name="Rectangle à coins arrondis 2"/>
        <xdr:cNvSpPr/>
      </xdr:nvSpPr>
      <xdr:spPr>
        <a:xfrm>
          <a:off x="3376614" y="316707"/>
          <a:ext cx="1604962" cy="371474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ACTUALISER</a:t>
          </a:r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514349</xdr:colOff>
      <xdr:row>50</xdr:row>
      <xdr:rowOff>38100</xdr:rowOff>
    </xdr:from>
    <xdr:to>
      <xdr:col>17</xdr:col>
      <xdr:colOff>504824</xdr:colOff>
      <xdr:row>53</xdr:row>
      <xdr:rowOff>104775</xdr:rowOff>
    </xdr:to>
    <xdr:sp macro="" textlink="">
      <xdr:nvSpPr>
        <xdr:cNvPr id="4" name="ZoneTexte 3"/>
        <xdr:cNvSpPr txBox="1"/>
      </xdr:nvSpPr>
      <xdr:spPr>
        <a:xfrm>
          <a:off x="12182474" y="9334500"/>
          <a:ext cx="3152775" cy="75247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r>
            <a:rPr lang="fr-FR" sz="1100"/>
            <a:t>Veuillez</a:t>
          </a:r>
          <a:r>
            <a:rPr lang="fr-FR" sz="1100" baseline="0"/>
            <a:t> vérifier les temps avant de valider </a:t>
          </a:r>
        </a:p>
        <a:p>
          <a:pPr algn="ctr"/>
          <a:r>
            <a:rPr lang="fr-FR" sz="1100" b="1" baseline="0">
              <a:solidFill>
                <a:srgbClr val="FF0000"/>
              </a:solidFill>
            </a:rPr>
            <a:t>Total période </a:t>
          </a:r>
          <a:r>
            <a:rPr lang="fr-FR" sz="1100" baseline="0"/>
            <a:t>doit être égal au </a:t>
          </a:r>
          <a:r>
            <a:rPr lang="fr-FR" sz="1100" b="1" baseline="0">
              <a:solidFill>
                <a:srgbClr val="FF0000"/>
              </a:solidFill>
            </a:rPr>
            <a:t>Temps ouverture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formons\Archives\Feuille%20de%20saisie%20TRS_%20V2.0_Lustucr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-12h"/>
      <sheetName val="12h-24h"/>
      <sheetName val="fichier base"/>
      <sheetName val="Options"/>
    </sheetNames>
    <sheetDataSet>
      <sheetData sheetId="0" refreshError="1"/>
      <sheetData sheetId="1" refreshError="1"/>
      <sheetData sheetId="2" refreshError="1"/>
      <sheetData sheetId="3">
        <row r="4">
          <cell r="A4" t="str">
            <v>GIR AUBERGINE P OLIVE NU_SF Continu</v>
          </cell>
        </row>
        <row r="5">
          <cell r="A5" t="str">
            <v>GIR CEPES NOIS PECORINO_SF Continu</v>
          </cell>
        </row>
        <row r="6">
          <cell r="A6" t="str">
            <v>GIR GORGONZ NOIX MIEL NU_SF Continu</v>
          </cell>
        </row>
        <row r="7">
          <cell r="A7" t="str">
            <v>GIR JBN SPECK PR GIR_SF Continu</v>
          </cell>
        </row>
        <row r="8">
          <cell r="A8" t="str">
            <v>GIR LEG GR MOZZ PIGN NU_SF Continu</v>
          </cell>
        </row>
        <row r="9">
          <cell r="A9" t="str">
            <v>RAV P FINE 4 FROMAGES LUST_SF Continu</v>
          </cell>
        </row>
        <row r="10">
          <cell r="A10" t="str">
            <v>RAV P FINE LEERDAMER LUST_SFC</v>
          </cell>
        </row>
        <row r="11">
          <cell r="A11" t="str">
            <v>RAV P FINE RACLETTE LUST_SFC</v>
          </cell>
        </row>
        <row r="12">
          <cell r="A12" t="str">
            <v>RAV P FINE TARTIFLETTE LUST_SFC</v>
          </cell>
        </row>
        <row r="13">
          <cell r="A13" t="str">
            <v>RAVIOLE AIL &amp; FH RENOVEE_SFC</v>
          </cell>
        </row>
        <row r="14">
          <cell r="A14" t="str">
            <v>RAVIOLE CHEVRE_SFC</v>
          </cell>
        </row>
        <row r="15">
          <cell r="A15" t="str">
            <v>RAVIOLE FROMAGE POUR RAP_SFC</v>
          </cell>
        </row>
      </sheetData>
    </sheetDataSet>
  </externalBook>
</externalLink>
</file>

<file path=xl/tables/table1.xml><?xml version="1.0" encoding="utf-8"?>
<table xmlns="http://schemas.openxmlformats.org/spreadsheetml/2006/main" id="4" name="Tableau4" displayName="Tableau4" ref="Z6:AA35" totalsRowShown="0" headerRowDxfId="4" headerRowBorderDxfId="3" tableBorderDxfId="2">
  <autoFilter ref="Z6:AA35"/>
  <tableColumns count="2">
    <tableColumn id="1" name="* Produits (ligne 3)" dataDxfId="1"/>
    <tableColumn id="2" name="Cadence thé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62"/>
  <sheetViews>
    <sheetView tabSelected="1" zoomScale="80" zoomScaleNormal="80" workbookViewId="0">
      <selection activeCell="G14" sqref="G14"/>
    </sheetView>
  </sheetViews>
  <sheetFormatPr baseColWidth="10" defaultRowHeight="12.75" x14ac:dyDescent="0.2"/>
  <cols>
    <col min="1" max="1" width="12.42578125" customWidth="1"/>
    <col min="2" max="2" width="13.28515625" customWidth="1"/>
    <col min="3" max="3" width="14.140625" customWidth="1"/>
    <col min="4" max="4" width="8" customWidth="1"/>
    <col min="5" max="5" width="15.140625" customWidth="1"/>
    <col min="6" max="6" width="8" customWidth="1"/>
    <col min="7" max="7" width="14.7109375" customWidth="1"/>
    <col min="8" max="8" width="16.140625" customWidth="1"/>
    <col min="9" max="9" width="18.85546875" customWidth="1"/>
    <col min="10" max="10" width="13.7109375" customWidth="1"/>
    <col min="11" max="11" width="15" customWidth="1"/>
    <col min="12" max="12" width="12.7109375" customWidth="1"/>
    <col min="13" max="13" width="12.85546875" customWidth="1"/>
    <col min="26" max="26" width="55.28515625" customWidth="1"/>
    <col min="27" max="27" width="17.42578125" customWidth="1"/>
    <col min="29" max="29" width="23.28515625" customWidth="1"/>
  </cols>
  <sheetData>
    <row r="1" spans="1:29" ht="24.75" customHeight="1" x14ac:dyDescent="0.2">
      <c r="A1" s="34" t="s">
        <v>97</v>
      </c>
      <c r="B1" s="34"/>
      <c r="C1" s="34"/>
      <c r="D1" s="34"/>
      <c r="E1" s="34"/>
      <c r="F1" s="34"/>
      <c r="G1" s="34"/>
      <c r="H1" s="34"/>
      <c r="I1" s="49"/>
      <c r="J1" s="50"/>
      <c r="K1" s="51">
        <v>5</v>
      </c>
      <c r="L1" s="51" t="s">
        <v>90</v>
      </c>
      <c r="M1" s="139">
        <v>42856</v>
      </c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9" ht="24.75" customHeight="1" x14ac:dyDescent="0.2">
      <c r="A2" s="34"/>
      <c r="B2" s="34"/>
      <c r="C2" s="34"/>
      <c r="D2" s="34"/>
      <c r="E2" s="34"/>
      <c r="F2" s="34"/>
      <c r="G2" s="34"/>
      <c r="H2" s="34"/>
      <c r="I2" s="131" t="s">
        <v>89</v>
      </c>
      <c r="J2" s="132">
        <f>(C13*60)/5</f>
        <v>96</v>
      </c>
      <c r="K2" s="133">
        <f>(C15*60)/5</f>
        <v>84</v>
      </c>
      <c r="L2" s="134">
        <f>(C17*60)/5</f>
        <v>72</v>
      </c>
      <c r="M2" s="127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124"/>
      <c r="AA2" s="124"/>
    </row>
    <row r="3" spans="1:29" ht="16.899999999999999" customHeight="1" thickBot="1" x14ac:dyDescent="0.25">
      <c r="A3" s="34"/>
      <c r="B3" s="34"/>
      <c r="C3" s="34"/>
      <c r="D3" s="34"/>
      <c r="E3" s="34"/>
      <c r="F3" s="34"/>
      <c r="G3" s="34"/>
      <c r="H3" s="125"/>
      <c r="I3" s="135" t="s">
        <v>88</v>
      </c>
      <c r="J3" s="136">
        <v>96</v>
      </c>
      <c r="K3" s="137">
        <v>84</v>
      </c>
      <c r="L3" s="138">
        <v>70</v>
      </c>
      <c r="M3" s="46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124"/>
      <c r="AA3" s="124"/>
    </row>
    <row r="4" spans="1:29" ht="16.899999999999999" customHeight="1" thickBot="1" x14ac:dyDescent="0.25">
      <c r="A4" s="34"/>
      <c r="B4" s="34"/>
      <c r="C4" s="34"/>
      <c r="D4" s="34"/>
      <c r="E4" s="34"/>
      <c r="F4" s="34"/>
      <c r="G4" s="34"/>
      <c r="H4" s="125"/>
      <c r="I4" s="128"/>
      <c r="J4" s="126"/>
      <c r="K4" s="129"/>
      <c r="L4" s="130"/>
      <c r="M4" s="46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161" t="s">
        <v>80</v>
      </c>
      <c r="AA4" s="162"/>
      <c r="AC4" s="32" t="s">
        <v>91</v>
      </c>
    </row>
    <row r="5" spans="1:29" ht="15" customHeight="1" thickBot="1" x14ac:dyDescent="0.25">
      <c r="C5" s="1"/>
      <c r="D5" s="1"/>
      <c r="E5" s="1"/>
      <c r="F5" s="1"/>
      <c r="G5" s="1"/>
      <c r="J5" s="158" t="s">
        <v>52</v>
      </c>
      <c r="K5" s="159"/>
      <c r="L5" s="159"/>
      <c r="M5" s="160"/>
      <c r="AA5">
        <v>0</v>
      </c>
    </row>
    <row r="6" spans="1:29" ht="39" thickBot="1" x14ac:dyDescent="0.25">
      <c r="A6" s="121" t="s">
        <v>86</v>
      </c>
      <c r="B6" s="122" t="s">
        <v>44</v>
      </c>
      <c r="C6" s="113" t="s">
        <v>49</v>
      </c>
      <c r="D6" s="113" t="s">
        <v>83</v>
      </c>
      <c r="E6" s="113" t="s">
        <v>84</v>
      </c>
      <c r="F6" s="113" t="s">
        <v>85</v>
      </c>
      <c r="G6" s="113"/>
      <c r="H6" s="29"/>
      <c r="I6" s="157" t="s">
        <v>152</v>
      </c>
      <c r="J6" s="30" t="s">
        <v>45</v>
      </c>
      <c r="K6" s="32" t="s">
        <v>50</v>
      </c>
      <c r="L6" s="31" t="s">
        <v>38</v>
      </c>
      <c r="M6" s="144" t="s">
        <v>55</v>
      </c>
      <c r="N6" s="33"/>
      <c r="O6" s="58" t="s">
        <v>64</v>
      </c>
      <c r="P6" s="59" t="s">
        <v>58</v>
      </c>
      <c r="Q6" s="59" t="s">
        <v>57</v>
      </c>
      <c r="R6" s="59" t="s">
        <v>68</v>
      </c>
      <c r="S6" s="59" t="s">
        <v>62</v>
      </c>
      <c r="T6" s="59" t="s">
        <v>59</v>
      </c>
      <c r="U6" s="59" t="s">
        <v>63</v>
      </c>
      <c r="V6" s="59" t="s">
        <v>60</v>
      </c>
      <c r="W6" s="60" t="s">
        <v>61</v>
      </c>
      <c r="X6" s="33"/>
      <c r="Y6" s="33"/>
      <c r="Z6" s="140" t="s">
        <v>39</v>
      </c>
      <c r="AA6" s="141" t="s">
        <v>48</v>
      </c>
      <c r="AC6" s="45" t="s">
        <v>92</v>
      </c>
    </row>
    <row r="7" spans="1:29" ht="13.5" thickBot="1" x14ac:dyDescent="0.25">
      <c r="A7" s="1" t="s">
        <v>45</v>
      </c>
      <c r="B7" s="1" t="s">
        <v>93</v>
      </c>
      <c r="C7" s="1"/>
      <c r="D7" s="1"/>
      <c r="E7" s="1"/>
      <c r="F7" s="1"/>
      <c r="G7" s="1"/>
      <c r="I7" s="47" t="s">
        <v>82</v>
      </c>
      <c r="J7" s="65" t="s">
        <v>93</v>
      </c>
      <c r="K7" s="65" t="s">
        <v>94</v>
      </c>
      <c r="L7" s="145" t="s">
        <v>95</v>
      </c>
      <c r="O7" s="61">
        <f>M9</f>
        <v>460</v>
      </c>
      <c r="P7" s="62">
        <f>SUM(M11:M18)</f>
        <v>430</v>
      </c>
      <c r="Q7" s="62">
        <f>SUM(M19:M26)</f>
        <v>215</v>
      </c>
      <c r="R7" s="62">
        <f>SUM(M27:M34)</f>
        <v>65</v>
      </c>
      <c r="S7" s="62">
        <f>M35</f>
        <v>0</v>
      </c>
      <c r="T7" s="62">
        <f>SUM(M36:M41)</f>
        <v>60</v>
      </c>
      <c r="U7" s="62">
        <f>M42</f>
        <v>10</v>
      </c>
      <c r="V7" s="62">
        <f>SUM(M43:M47)</f>
        <v>105</v>
      </c>
      <c r="W7" s="63">
        <f>SUM(M48:M51)</f>
        <v>85</v>
      </c>
      <c r="Z7" s="23" t="s">
        <v>141</v>
      </c>
      <c r="AA7" s="25">
        <v>20</v>
      </c>
      <c r="AC7" s="142">
        <v>42853</v>
      </c>
    </row>
    <row r="8" spans="1:29" ht="13.5" thickBot="1" x14ac:dyDescent="0.25">
      <c r="A8" s="1" t="s">
        <v>46</v>
      </c>
      <c r="B8" s="1" t="s">
        <v>94</v>
      </c>
      <c r="C8" s="1"/>
      <c r="D8" s="1"/>
      <c r="E8" s="1"/>
      <c r="F8" s="1"/>
      <c r="G8" s="1"/>
      <c r="I8" s="47" t="s">
        <v>56</v>
      </c>
      <c r="J8" s="146">
        <v>12000</v>
      </c>
      <c r="K8" s="147">
        <v>0</v>
      </c>
      <c r="L8" s="148">
        <v>0</v>
      </c>
      <c r="M8" s="48">
        <v>12000</v>
      </c>
      <c r="Z8" s="23" t="s">
        <v>140</v>
      </c>
      <c r="AA8" s="25">
        <v>30</v>
      </c>
    </row>
    <row r="9" spans="1:29" ht="13.5" thickBot="1" x14ac:dyDescent="0.25">
      <c r="A9" s="1" t="s">
        <v>38</v>
      </c>
      <c r="B9" s="1" t="s">
        <v>95</v>
      </c>
      <c r="C9" s="1"/>
      <c r="D9" s="1"/>
      <c r="E9" s="1"/>
      <c r="F9" s="1"/>
      <c r="G9" s="1"/>
      <c r="I9" s="35" t="s">
        <v>51</v>
      </c>
      <c r="J9" s="149">
        <v>200</v>
      </c>
      <c r="K9" s="149">
        <v>105</v>
      </c>
      <c r="L9" s="149">
        <v>155</v>
      </c>
      <c r="M9" s="36">
        <v>460</v>
      </c>
      <c r="O9" t="s">
        <v>75</v>
      </c>
      <c r="Z9" s="23" t="s">
        <v>142</v>
      </c>
      <c r="AA9" s="25">
        <v>40</v>
      </c>
    </row>
    <row r="10" spans="1:29" ht="13.5" thickBot="1" x14ac:dyDescent="0.25">
      <c r="A10" s="1" t="s">
        <v>47</v>
      </c>
      <c r="B10" s="1" t="s">
        <v>96</v>
      </c>
      <c r="C10" s="1"/>
      <c r="D10" s="1"/>
      <c r="E10" s="1"/>
      <c r="F10" s="1"/>
      <c r="G10" s="1"/>
      <c r="H10" s="106" t="s">
        <v>81</v>
      </c>
      <c r="I10" s="64" t="s">
        <v>0</v>
      </c>
      <c r="J10" s="37"/>
      <c r="K10" s="38"/>
      <c r="L10" s="38"/>
      <c r="M10" s="143" t="s">
        <v>98</v>
      </c>
      <c r="O10" t="s">
        <v>77</v>
      </c>
      <c r="Z10" s="23" t="s">
        <v>143</v>
      </c>
      <c r="AA10" s="25">
        <v>50</v>
      </c>
    </row>
    <row r="11" spans="1:29" ht="13.5" thickBot="1" x14ac:dyDescent="0.25">
      <c r="C11" s="1"/>
      <c r="D11" s="1"/>
      <c r="E11" s="1"/>
      <c r="F11" s="1"/>
      <c r="G11" s="1"/>
      <c r="H11" s="80" t="s">
        <v>99</v>
      </c>
      <c r="I11" s="52" t="s">
        <v>1</v>
      </c>
      <c r="J11" s="153">
        <v>0</v>
      </c>
      <c r="K11" s="153">
        <v>0</v>
      </c>
      <c r="L11" s="153">
        <v>0</v>
      </c>
      <c r="M11" s="41">
        <v>0</v>
      </c>
      <c r="O11" t="s">
        <v>76</v>
      </c>
      <c r="Z11" s="23" t="s">
        <v>144</v>
      </c>
      <c r="AA11" s="25">
        <v>60</v>
      </c>
    </row>
    <row r="12" spans="1:29" ht="13.5" thickBot="1" x14ac:dyDescent="0.25">
      <c r="A12" s="163" t="s">
        <v>87</v>
      </c>
      <c r="B12" s="164"/>
      <c r="C12" s="1"/>
      <c r="D12" s="1"/>
      <c r="E12" s="1"/>
      <c r="F12" s="1"/>
      <c r="G12" s="1"/>
      <c r="H12" s="81" t="s">
        <v>100</v>
      </c>
      <c r="I12" s="2" t="s">
        <v>2</v>
      </c>
      <c r="J12" s="154">
        <v>55</v>
      </c>
      <c r="K12" s="155">
        <v>0</v>
      </c>
      <c r="L12" s="155">
        <v>0</v>
      </c>
      <c r="M12" s="42">
        <v>55</v>
      </c>
      <c r="O12" t="s">
        <v>78</v>
      </c>
      <c r="Z12" s="23" t="s">
        <v>145</v>
      </c>
      <c r="AA12" s="25">
        <v>70</v>
      </c>
    </row>
    <row r="13" spans="1:29" ht="13.5" thickBot="1" x14ac:dyDescent="0.25">
      <c r="A13" s="115" t="s">
        <v>45</v>
      </c>
      <c r="B13" s="1" t="str">
        <f>INDEX(Liste!B7:B10,$B$14)</f>
        <v>GL03</v>
      </c>
      <c r="C13" s="114">
        <v>8</v>
      </c>
      <c r="D13" s="39">
        <v>7</v>
      </c>
      <c r="E13" s="119" t="str">
        <f>INDEX(Liste!Z7:Z25,Liste!D13)</f>
        <v>zozozozozozozo</v>
      </c>
      <c r="F13" s="118">
        <f>VLOOKUP((E13),(Liste!Z7:AA18),2)</f>
        <v>130</v>
      </c>
      <c r="G13" s="116"/>
      <c r="H13" s="81" t="s">
        <v>101</v>
      </c>
      <c r="I13" s="2" t="s">
        <v>3</v>
      </c>
      <c r="J13" s="155">
        <v>35</v>
      </c>
      <c r="K13" s="155">
        <v>0</v>
      </c>
      <c r="L13" s="155">
        <v>130</v>
      </c>
      <c r="M13" s="42">
        <v>165</v>
      </c>
      <c r="O13" t="s">
        <v>79</v>
      </c>
      <c r="Z13" s="23" t="s">
        <v>146</v>
      </c>
      <c r="AA13" s="25">
        <v>80</v>
      </c>
    </row>
    <row r="14" spans="1:29" ht="13.5" thickBot="1" x14ac:dyDescent="0.25">
      <c r="A14" s="109">
        <v>2</v>
      </c>
      <c r="B14" s="110">
        <v>3</v>
      </c>
      <c r="C14" s="1"/>
      <c r="D14" s="1"/>
      <c r="E14" s="120"/>
      <c r="F14" s="117"/>
      <c r="G14" s="117"/>
      <c r="H14" s="82" t="s">
        <v>102</v>
      </c>
      <c r="I14" s="3" t="s">
        <v>4</v>
      </c>
      <c r="J14" s="155">
        <v>65</v>
      </c>
      <c r="K14" s="155">
        <v>0</v>
      </c>
      <c r="L14" s="155">
        <v>0</v>
      </c>
      <c r="M14" s="42">
        <v>65</v>
      </c>
      <c r="Z14" s="23" t="s">
        <v>147</v>
      </c>
      <c r="AA14" s="25">
        <v>90</v>
      </c>
    </row>
    <row r="15" spans="1:29" ht="13.5" thickBot="1" x14ac:dyDescent="0.25">
      <c r="A15" s="115" t="s">
        <v>46</v>
      </c>
      <c r="B15" s="1" t="str">
        <f>INDEX(Liste!B7:B10,$B$16)</f>
        <v>GL02</v>
      </c>
      <c r="C15" s="114">
        <v>7</v>
      </c>
      <c r="D15" s="118">
        <v>3</v>
      </c>
      <c r="E15" s="119" t="str">
        <f>INDEX(Liste!Z7:Z25,Liste!$D$15)</f>
        <v>kqkqkqkqkqqk</v>
      </c>
      <c r="F15" s="118">
        <f>VLOOKUP((E15),(Liste!Z7:AA18),2)</f>
        <v>70</v>
      </c>
      <c r="G15" s="116"/>
      <c r="H15" s="83" t="s">
        <v>103</v>
      </c>
      <c r="I15" s="4" t="s">
        <v>5</v>
      </c>
      <c r="J15" s="155">
        <v>15</v>
      </c>
      <c r="K15" s="155">
        <v>0</v>
      </c>
      <c r="L15" s="155">
        <v>0</v>
      </c>
      <c r="M15" s="42">
        <v>15</v>
      </c>
      <c r="Z15" s="23" t="s">
        <v>148</v>
      </c>
      <c r="AA15" s="25">
        <v>100</v>
      </c>
    </row>
    <row r="16" spans="1:29" ht="13.5" thickBot="1" x14ac:dyDescent="0.25">
      <c r="A16" s="109">
        <v>2</v>
      </c>
      <c r="B16" s="110">
        <v>2</v>
      </c>
      <c r="C16" s="1"/>
      <c r="D16" s="1"/>
      <c r="E16" s="120"/>
      <c r="F16" s="117"/>
      <c r="G16" s="117"/>
      <c r="H16" s="84" t="s">
        <v>104</v>
      </c>
      <c r="I16" s="5" t="s">
        <v>6</v>
      </c>
      <c r="J16" s="155">
        <v>5</v>
      </c>
      <c r="K16" s="155">
        <v>75</v>
      </c>
      <c r="L16" s="155">
        <v>0</v>
      </c>
      <c r="M16" s="42">
        <v>80</v>
      </c>
      <c r="Z16" s="23" t="s">
        <v>149</v>
      </c>
      <c r="AA16" s="25">
        <v>110</v>
      </c>
    </row>
    <row r="17" spans="1:27" ht="13.5" thickBot="1" x14ac:dyDescent="0.25">
      <c r="A17" s="115" t="s">
        <v>38</v>
      </c>
      <c r="B17" s="1" t="str">
        <f>INDEX(Liste!B7:B10,$B$18)</f>
        <v>GL03</v>
      </c>
      <c r="C17" s="114">
        <v>6</v>
      </c>
      <c r="D17" s="118">
        <v>1</v>
      </c>
      <c r="E17" s="119" t="str">
        <f>INDEX(Liste!Z7:Z25,Liste!$D$17)</f>
        <v>gghghghgh</v>
      </c>
      <c r="F17" s="118">
        <f>VLOOKUP((E17),(Liste!Z7:AA18),2)</f>
        <v>70</v>
      </c>
      <c r="G17" s="116"/>
      <c r="H17" s="85" t="s">
        <v>105</v>
      </c>
      <c r="I17" s="5" t="s">
        <v>7</v>
      </c>
      <c r="J17" s="155">
        <v>0</v>
      </c>
      <c r="K17" s="155">
        <v>0</v>
      </c>
      <c r="L17" s="155">
        <v>0</v>
      </c>
      <c r="M17" s="42">
        <v>0</v>
      </c>
      <c r="Z17" s="23" t="s">
        <v>150</v>
      </c>
      <c r="AA17" s="25">
        <v>120</v>
      </c>
    </row>
    <row r="18" spans="1:27" ht="13.5" thickBot="1" x14ac:dyDescent="0.25">
      <c r="A18" s="111">
        <v>3</v>
      </c>
      <c r="B18" s="112">
        <v>3</v>
      </c>
      <c r="C18" s="1"/>
      <c r="D18" s="1"/>
      <c r="E18" s="1"/>
      <c r="F18" s="117"/>
      <c r="G18" s="117"/>
      <c r="H18" s="86" t="s">
        <v>106</v>
      </c>
      <c r="I18" s="6" t="s">
        <v>8</v>
      </c>
      <c r="J18" s="156">
        <v>0</v>
      </c>
      <c r="K18" s="156">
        <v>50</v>
      </c>
      <c r="L18" s="156">
        <v>0</v>
      </c>
      <c r="M18" s="43">
        <v>50</v>
      </c>
      <c r="Z18" s="23" t="s">
        <v>151</v>
      </c>
      <c r="AA18" s="25">
        <v>130</v>
      </c>
    </row>
    <row r="19" spans="1:27" ht="13.5" thickBot="1" x14ac:dyDescent="0.25">
      <c r="A19" s="115" t="s">
        <v>47</v>
      </c>
      <c r="B19" s="108"/>
      <c r="C19" s="1"/>
      <c r="D19" s="1"/>
      <c r="E19" s="1"/>
      <c r="F19" s="117"/>
      <c r="G19" s="117"/>
      <c r="H19" s="87" t="s">
        <v>107</v>
      </c>
      <c r="I19" s="53" t="s">
        <v>9</v>
      </c>
      <c r="J19" s="153">
        <v>0</v>
      </c>
      <c r="K19" s="153">
        <v>5</v>
      </c>
      <c r="L19" s="153">
        <v>65</v>
      </c>
      <c r="M19" s="41">
        <v>70</v>
      </c>
      <c r="Z19" s="23"/>
      <c r="AA19" s="26"/>
    </row>
    <row r="20" spans="1:27" ht="13.5" thickBot="1" x14ac:dyDescent="0.25">
      <c r="A20" s="108"/>
      <c r="B20" s="107"/>
      <c r="C20" s="1"/>
      <c r="D20" s="1"/>
      <c r="E20" s="1"/>
      <c r="F20" s="117"/>
      <c r="G20" s="117"/>
      <c r="H20" s="88" t="s">
        <v>108</v>
      </c>
      <c r="I20" s="7" t="s">
        <v>10</v>
      </c>
      <c r="J20" s="155">
        <v>0</v>
      </c>
      <c r="K20" s="155">
        <v>0</v>
      </c>
      <c r="L20" s="155">
        <v>15</v>
      </c>
      <c r="M20" s="42">
        <v>15</v>
      </c>
      <c r="Z20" s="23"/>
      <c r="AA20" s="26"/>
    </row>
    <row r="21" spans="1:27" x14ac:dyDescent="0.2">
      <c r="C21" s="1"/>
      <c r="D21" s="1"/>
      <c r="E21" s="1"/>
      <c r="F21" s="1"/>
      <c r="G21" s="1"/>
      <c r="H21" s="88" t="s">
        <v>109</v>
      </c>
      <c r="I21" s="7" t="s">
        <v>11</v>
      </c>
      <c r="J21" s="155">
        <v>0</v>
      </c>
      <c r="K21" s="155">
        <v>0</v>
      </c>
      <c r="L21" s="155">
        <v>0</v>
      </c>
      <c r="M21" s="42">
        <v>0</v>
      </c>
      <c r="Z21" s="23"/>
      <c r="AA21" s="26"/>
    </row>
    <row r="22" spans="1:27" x14ac:dyDescent="0.2">
      <c r="C22" s="1"/>
      <c r="D22" s="1"/>
      <c r="E22" s="1"/>
      <c r="F22" s="1"/>
      <c r="G22" s="1"/>
      <c r="H22" s="88" t="s">
        <v>110</v>
      </c>
      <c r="I22" s="7" t="s">
        <v>12</v>
      </c>
      <c r="J22" s="155">
        <v>50</v>
      </c>
      <c r="K22" s="155">
        <v>0</v>
      </c>
      <c r="L22" s="155">
        <v>0</v>
      </c>
      <c r="M22" s="42">
        <v>50</v>
      </c>
      <c r="Z22" s="23"/>
      <c r="AA22" s="26"/>
    </row>
    <row r="23" spans="1:27" x14ac:dyDescent="0.2">
      <c r="C23" s="1"/>
      <c r="D23" s="1"/>
      <c r="E23" s="1"/>
      <c r="F23" s="1"/>
      <c r="G23" s="1"/>
      <c r="H23" s="88" t="s">
        <v>111</v>
      </c>
      <c r="I23" s="7" t="s">
        <v>13</v>
      </c>
      <c r="J23" s="155">
        <v>30</v>
      </c>
      <c r="K23" s="155">
        <v>0</v>
      </c>
      <c r="L23" s="155">
        <v>0</v>
      </c>
      <c r="M23" s="42">
        <v>30</v>
      </c>
      <c r="Z23" s="23"/>
      <c r="AA23" s="26"/>
    </row>
    <row r="24" spans="1:27" x14ac:dyDescent="0.2">
      <c r="C24" s="1"/>
      <c r="D24" s="1"/>
      <c r="E24" s="1"/>
      <c r="F24" s="1"/>
      <c r="G24" s="1"/>
      <c r="H24" s="88" t="s">
        <v>112</v>
      </c>
      <c r="I24" s="7" t="s">
        <v>14</v>
      </c>
      <c r="J24" s="155">
        <v>0</v>
      </c>
      <c r="K24" s="155">
        <v>0</v>
      </c>
      <c r="L24" s="155">
        <v>0</v>
      </c>
      <c r="M24" s="42">
        <v>0</v>
      </c>
      <c r="Z24" s="23"/>
      <c r="AA24" s="26"/>
    </row>
    <row r="25" spans="1:27" x14ac:dyDescent="0.2">
      <c r="C25" s="1"/>
      <c r="D25" s="1"/>
      <c r="E25" s="1"/>
      <c r="F25" s="1"/>
      <c r="G25" s="1"/>
      <c r="H25" s="89" t="s">
        <v>113</v>
      </c>
      <c r="I25" s="8" t="s">
        <v>15</v>
      </c>
      <c r="J25" s="155">
        <v>0</v>
      </c>
      <c r="K25" s="155">
        <v>20</v>
      </c>
      <c r="L25" s="155">
        <v>30</v>
      </c>
      <c r="M25" s="42">
        <v>50</v>
      </c>
      <c r="Z25" s="24"/>
      <c r="AA25" s="26"/>
    </row>
    <row r="26" spans="1:27" ht="13.5" thickBot="1" x14ac:dyDescent="0.25">
      <c r="C26" s="1"/>
      <c r="D26" s="1"/>
      <c r="E26" s="1"/>
      <c r="F26" s="1"/>
      <c r="G26" s="1"/>
      <c r="H26" s="90" t="s">
        <v>114</v>
      </c>
      <c r="I26" s="54" t="s">
        <v>16</v>
      </c>
      <c r="J26" s="156">
        <v>0</v>
      </c>
      <c r="K26" s="156">
        <v>0</v>
      </c>
      <c r="L26" s="156">
        <v>0</v>
      </c>
      <c r="M26" s="43">
        <v>0</v>
      </c>
      <c r="Z26" s="23"/>
      <c r="AA26" s="26"/>
    </row>
    <row r="27" spans="1:27" x14ac:dyDescent="0.2">
      <c r="C27" s="1"/>
      <c r="D27" s="1"/>
      <c r="E27" s="1"/>
      <c r="F27" s="1"/>
      <c r="G27" s="1"/>
      <c r="H27" s="91" t="s">
        <v>115</v>
      </c>
      <c r="I27" s="9" t="s">
        <v>17</v>
      </c>
      <c r="J27" s="153">
        <v>0</v>
      </c>
      <c r="K27" s="153">
        <v>0</v>
      </c>
      <c r="L27" s="153">
        <v>0</v>
      </c>
      <c r="M27" s="41">
        <v>0</v>
      </c>
      <c r="Z27" s="23"/>
      <c r="AA27" s="26"/>
    </row>
    <row r="28" spans="1:27" x14ac:dyDescent="0.2">
      <c r="C28" s="1"/>
      <c r="D28" s="1"/>
      <c r="E28" s="1"/>
      <c r="F28" s="1"/>
      <c r="G28" s="1"/>
      <c r="H28" s="92" t="s">
        <v>116</v>
      </c>
      <c r="I28" s="10" t="s">
        <v>18</v>
      </c>
      <c r="J28" s="155">
        <v>0</v>
      </c>
      <c r="K28" s="155">
        <v>0</v>
      </c>
      <c r="L28" s="155">
        <v>0</v>
      </c>
      <c r="M28" s="42">
        <v>0</v>
      </c>
      <c r="Z28" s="23"/>
      <c r="AA28" s="26"/>
    </row>
    <row r="29" spans="1:27" x14ac:dyDescent="0.2">
      <c r="C29" s="1"/>
      <c r="D29" s="1"/>
      <c r="E29" s="1"/>
      <c r="F29" s="1"/>
      <c r="G29" s="1"/>
      <c r="H29" s="93" t="s">
        <v>117</v>
      </c>
      <c r="I29" s="11" t="s">
        <v>19</v>
      </c>
      <c r="J29" s="155">
        <v>25</v>
      </c>
      <c r="K29" s="155">
        <v>0</v>
      </c>
      <c r="L29" s="155">
        <v>0</v>
      </c>
      <c r="M29" s="42">
        <v>25</v>
      </c>
      <c r="Z29" s="23"/>
      <c r="AA29" s="26"/>
    </row>
    <row r="30" spans="1:27" x14ac:dyDescent="0.2">
      <c r="C30" s="1"/>
      <c r="D30" s="1"/>
      <c r="E30" s="1"/>
      <c r="F30" s="1"/>
      <c r="G30" s="1"/>
      <c r="H30" s="92" t="s">
        <v>118</v>
      </c>
      <c r="I30" s="10" t="s">
        <v>20</v>
      </c>
      <c r="J30" s="155">
        <v>0</v>
      </c>
      <c r="K30" s="155">
        <v>5</v>
      </c>
      <c r="L30" s="155">
        <v>0</v>
      </c>
      <c r="M30" s="42">
        <v>5</v>
      </c>
      <c r="Z30" s="23"/>
      <c r="AA30" s="26"/>
    </row>
    <row r="31" spans="1:27" x14ac:dyDescent="0.2">
      <c r="C31" s="1"/>
      <c r="D31" s="1"/>
      <c r="E31" s="1"/>
      <c r="F31" s="1"/>
      <c r="G31" s="1"/>
      <c r="H31" s="93" t="s">
        <v>119</v>
      </c>
      <c r="I31" s="11" t="s">
        <v>21</v>
      </c>
      <c r="J31" s="155">
        <v>0</v>
      </c>
      <c r="K31" s="155">
        <v>0</v>
      </c>
      <c r="L31" s="155">
        <v>0</v>
      </c>
      <c r="M31" s="42">
        <v>0</v>
      </c>
      <c r="Z31" s="23"/>
      <c r="AA31" s="26"/>
    </row>
    <row r="32" spans="1:27" x14ac:dyDescent="0.2">
      <c r="C32" s="1"/>
      <c r="D32" s="1"/>
      <c r="E32" s="1"/>
      <c r="F32" s="1"/>
      <c r="G32" s="1"/>
      <c r="H32" s="92" t="s">
        <v>120</v>
      </c>
      <c r="I32" s="10" t="s">
        <v>22</v>
      </c>
      <c r="J32" s="155">
        <v>0</v>
      </c>
      <c r="K32" s="155">
        <v>20</v>
      </c>
      <c r="L32" s="155">
        <v>0</v>
      </c>
      <c r="M32" s="42">
        <v>20</v>
      </c>
      <c r="Z32" s="23"/>
      <c r="AA32" s="26"/>
    </row>
    <row r="33" spans="3:27" x14ac:dyDescent="0.2">
      <c r="C33" s="1"/>
      <c r="D33" s="1"/>
      <c r="E33" s="1"/>
      <c r="F33" s="1"/>
      <c r="G33" s="1"/>
      <c r="H33" s="93" t="s">
        <v>121</v>
      </c>
      <c r="I33" s="11" t="s">
        <v>23</v>
      </c>
      <c r="J33" s="155">
        <v>0</v>
      </c>
      <c r="K33" s="155">
        <v>0</v>
      </c>
      <c r="L33" s="155">
        <v>0</v>
      </c>
      <c r="M33" s="42">
        <v>0</v>
      </c>
      <c r="Z33" s="23"/>
      <c r="AA33" s="26"/>
    </row>
    <row r="34" spans="3:27" ht="13.5" thickBot="1" x14ac:dyDescent="0.25">
      <c r="C34" s="1"/>
      <c r="D34" s="1"/>
      <c r="E34" s="1"/>
      <c r="F34" s="1"/>
      <c r="G34" s="1"/>
      <c r="H34" s="94" t="s">
        <v>122</v>
      </c>
      <c r="I34" s="12" t="s">
        <v>24</v>
      </c>
      <c r="J34" s="156">
        <v>0</v>
      </c>
      <c r="K34" s="156">
        <v>15</v>
      </c>
      <c r="L34" s="156">
        <v>0</v>
      </c>
      <c r="M34" s="43">
        <v>15</v>
      </c>
      <c r="Z34" s="23"/>
      <c r="AA34" s="26"/>
    </row>
    <row r="35" spans="3:27" ht="13.5" thickBot="1" x14ac:dyDescent="0.25">
      <c r="C35" s="1"/>
      <c r="D35" s="1"/>
      <c r="E35" s="1"/>
      <c r="F35" s="1"/>
      <c r="G35" s="1"/>
      <c r="H35" s="95" t="s">
        <v>123</v>
      </c>
      <c r="I35" s="16" t="s">
        <v>25</v>
      </c>
      <c r="J35" s="65">
        <v>0</v>
      </c>
      <c r="K35" s="65">
        <v>0</v>
      </c>
      <c r="L35" s="65">
        <v>0</v>
      </c>
      <c r="M35" s="39">
        <v>0</v>
      </c>
      <c r="Z35" s="27"/>
      <c r="AA35" s="28"/>
    </row>
    <row r="36" spans="3:27" x14ac:dyDescent="0.2">
      <c r="C36" s="1"/>
      <c r="D36" s="1"/>
      <c r="E36" s="1"/>
      <c r="F36" s="1"/>
      <c r="G36" s="1"/>
      <c r="H36" s="96" t="s">
        <v>124</v>
      </c>
      <c r="I36" s="55" t="s">
        <v>26</v>
      </c>
      <c r="J36" s="153">
        <v>0</v>
      </c>
      <c r="K36" s="153">
        <v>0</v>
      </c>
      <c r="L36" s="153">
        <v>0</v>
      </c>
      <c r="M36" s="41">
        <v>0</v>
      </c>
    </row>
    <row r="37" spans="3:27" x14ac:dyDescent="0.2">
      <c r="C37" s="1"/>
      <c r="D37" s="1"/>
      <c r="E37" s="1"/>
      <c r="F37" s="1"/>
      <c r="G37" s="1"/>
      <c r="H37" s="97" t="s">
        <v>125</v>
      </c>
      <c r="I37" s="13" t="s">
        <v>27</v>
      </c>
      <c r="J37" s="155">
        <v>0</v>
      </c>
      <c r="K37" s="155">
        <v>15</v>
      </c>
      <c r="L37" s="155">
        <v>0</v>
      </c>
      <c r="M37" s="42">
        <v>15</v>
      </c>
    </row>
    <row r="38" spans="3:27" x14ac:dyDescent="0.2">
      <c r="C38" s="1"/>
      <c r="D38" s="1"/>
      <c r="E38" s="1"/>
      <c r="F38" s="1"/>
      <c r="G38" s="1"/>
      <c r="H38" s="97" t="s">
        <v>126</v>
      </c>
      <c r="I38" s="14" t="s">
        <v>28</v>
      </c>
      <c r="J38" s="155">
        <v>0</v>
      </c>
      <c r="K38" s="155">
        <v>0</v>
      </c>
      <c r="L38" s="155">
        <v>0</v>
      </c>
      <c r="M38" s="42">
        <v>0</v>
      </c>
    </row>
    <row r="39" spans="3:27" x14ac:dyDescent="0.2">
      <c r="H39" s="96" t="s">
        <v>127</v>
      </c>
      <c r="I39" s="14" t="s">
        <v>29</v>
      </c>
      <c r="J39" s="155">
        <v>0</v>
      </c>
      <c r="K39" s="155">
        <v>15</v>
      </c>
      <c r="L39" s="155">
        <v>30</v>
      </c>
      <c r="M39" s="42">
        <v>45</v>
      </c>
    </row>
    <row r="40" spans="3:27" x14ac:dyDescent="0.2">
      <c r="H40" s="98" t="s">
        <v>128</v>
      </c>
      <c r="I40" s="15" t="s">
        <v>42</v>
      </c>
      <c r="J40" s="155">
        <v>0</v>
      </c>
      <c r="K40" s="155">
        <v>0</v>
      </c>
      <c r="L40" s="155">
        <v>0</v>
      </c>
      <c r="M40" s="42">
        <v>0</v>
      </c>
    </row>
    <row r="41" spans="3:27" ht="13.5" thickBot="1" x14ac:dyDescent="0.25">
      <c r="H41" s="98" t="s">
        <v>129</v>
      </c>
      <c r="I41" s="56" t="s">
        <v>41</v>
      </c>
      <c r="J41" s="156">
        <v>0</v>
      </c>
      <c r="K41" s="156">
        <v>0</v>
      </c>
      <c r="L41" s="156">
        <v>0</v>
      </c>
      <c r="M41" s="43">
        <v>0</v>
      </c>
    </row>
    <row r="42" spans="3:27" ht="13.5" thickBot="1" x14ac:dyDescent="0.25">
      <c r="H42" s="99" t="s">
        <v>130</v>
      </c>
      <c r="I42" s="16" t="s">
        <v>30</v>
      </c>
      <c r="J42" s="65">
        <v>0</v>
      </c>
      <c r="K42" s="65">
        <v>10</v>
      </c>
      <c r="L42" s="65">
        <v>0</v>
      </c>
      <c r="M42" s="39">
        <v>10</v>
      </c>
    </row>
    <row r="43" spans="3:27" x14ac:dyDescent="0.2">
      <c r="H43" s="100" t="s">
        <v>131</v>
      </c>
      <c r="I43" s="17" t="s">
        <v>31</v>
      </c>
      <c r="J43" s="153">
        <v>0</v>
      </c>
      <c r="K43" s="153">
        <v>0</v>
      </c>
      <c r="L43" s="153">
        <v>0</v>
      </c>
      <c r="M43" s="41">
        <v>0</v>
      </c>
    </row>
    <row r="44" spans="3:27" x14ac:dyDescent="0.2">
      <c r="H44" s="100" t="s">
        <v>132</v>
      </c>
      <c r="I44" s="18" t="s">
        <v>32</v>
      </c>
      <c r="J44" s="155">
        <v>0</v>
      </c>
      <c r="K44" s="155">
        <v>30</v>
      </c>
      <c r="L44" s="155">
        <v>0</v>
      </c>
      <c r="M44" s="42">
        <v>30</v>
      </c>
    </row>
    <row r="45" spans="3:27" x14ac:dyDescent="0.2">
      <c r="H45" s="100" t="s">
        <v>133</v>
      </c>
      <c r="I45" s="18" t="s">
        <v>33</v>
      </c>
      <c r="J45" s="155">
        <v>0</v>
      </c>
      <c r="K45" s="155">
        <v>25</v>
      </c>
      <c r="L45" s="155">
        <v>30</v>
      </c>
      <c r="M45" s="42">
        <v>55</v>
      </c>
    </row>
    <row r="46" spans="3:27" x14ac:dyDescent="0.2">
      <c r="H46" s="101" t="s">
        <v>134</v>
      </c>
      <c r="I46" s="19" t="s">
        <v>34</v>
      </c>
      <c r="J46" s="155">
        <v>0</v>
      </c>
      <c r="K46" s="155">
        <v>0</v>
      </c>
      <c r="L46" s="155">
        <v>0</v>
      </c>
      <c r="M46" s="42">
        <v>0</v>
      </c>
    </row>
    <row r="47" spans="3:27" ht="13.5" thickBot="1" x14ac:dyDescent="0.25">
      <c r="H47" s="102" t="s">
        <v>135</v>
      </c>
      <c r="I47" s="20" t="s">
        <v>40</v>
      </c>
      <c r="J47" s="156">
        <v>0</v>
      </c>
      <c r="K47" s="156">
        <v>20</v>
      </c>
      <c r="L47" s="156">
        <v>0</v>
      </c>
      <c r="M47" s="43">
        <v>20</v>
      </c>
    </row>
    <row r="48" spans="3:27" x14ac:dyDescent="0.2">
      <c r="H48" s="103" t="s">
        <v>136</v>
      </c>
      <c r="I48" s="57" t="s">
        <v>43</v>
      </c>
      <c r="J48" s="153">
        <v>0</v>
      </c>
      <c r="K48" s="153">
        <v>0</v>
      </c>
      <c r="L48" s="153">
        <v>0</v>
      </c>
      <c r="M48" s="41">
        <v>0</v>
      </c>
    </row>
    <row r="49" spans="8:13" x14ac:dyDescent="0.2">
      <c r="H49" s="103" t="s">
        <v>137</v>
      </c>
      <c r="I49" s="21" t="s">
        <v>35</v>
      </c>
      <c r="J49" s="155">
        <v>0</v>
      </c>
      <c r="K49" s="155">
        <v>0</v>
      </c>
      <c r="L49" s="155">
        <v>25</v>
      </c>
      <c r="M49" s="42">
        <v>25</v>
      </c>
    </row>
    <row r="50" spans="8:13" x14ac:dyDescent="0.2">
      <c r="H50" s="104" t="s">
        <v>138</v>
      </c>
      <c r="I50" s="21" t="s">
        <v>36</v>
      </c>
      <c r="J50" s="155">
        <v>0</v>
      </c>
      <c r="K50" s="155">
        <v>25</v>
      </c>
      <c r="L50" s="155">
        <v>0</v>
      </c>
      <c r="M50" s="42">
        <v>25</v>
      </c>
    </row>
    <row r="51" spans="8:13" ht="13.5" thickBot="1" x14ac:dyDescent="0.25">
      <c r="H51" s="105" t="s">
        <v>139</v>
      </c>
      <c r="I51" s="22" t="s">
        <v>37</v>
      </c>
      <c r="J51" s="156">
        <v>0</v>
      </c>
      <c r="K51" s="156">
        <v>35</v>
      </c>
      <c r="L51" s="156">
        <v>0</v>
      </c>
      <c r="M51" s="43">
        <v>35</v>
      </c>
    </row>
    <row r="52" spans="8:13" ht="13.5" thickBot="1" x14ac:dyDescent="0.25">
      <c r="I52" s="150" t="s">
        <v>53</v>
      </c>
      <c r="J52" s="151">
        <v>480</v>
      </c>
      <c r="K52" s="151">
        <v>470</v>
      </c>
      <c r="L52" s="151">
        <v>480</v>
      </c>
      <c r="M52" s="118">
        <v>970</v>
      </c>
    </row>
    <row r="53" spans="8:13" ht="26.25" thickBot="1" x14ac:dyDescent="0.25">
      <c r="H53" s="45">
        <v>60</v>
      </c>
      <c r="I53" s="44" t="s">
        <v>54</v>
      </c>
      <c r="J53" s="152">
        <v>480</v>
      </c>
      <c r="K53" s="152">
        <v>480</v>
      </c>
      <c r="L53" s="40">
        <v>480</v>
      </c>
      <c r="M53" s="123">
        <v>1440</v>
      </c>
    </row>
    <row r="54" spans="8:13" ht="13.5" thickBot="1" x14ac:dyDescent="0.25">
      <c r="I54" s="66" t="s">
        <v>65</v>
      </c>
      <c r="J54" s="67">
        <v>0.41666666666666669</v>
      </c>
      <c r="K54" s="67">
        <v>0.21875</v>
      </c>
      <c r="L54" s="67">
        <v>0.32291666666666669</v>
      </c>
      <c r="M54" s="72">
        <v>0.31944444444444442</v>
      </c>
    </row>
    <row r="55" spans="8:13" ht="13.5" thickBot="1" x14ac:dyDescent="0.25">
      <c r="I55" s="68" t="s">
        <v>66</v>
      </c>
      <c r="J55" s="76">
        <v>0.36458333333333331</v>
      </c>
      <c r="K55" s="76">
        <v>0.26041666666666669</v>
      </c>
      <c r="L55" s="76">
        <v>0.27083333333333331</v>
      </c>
      <c r="M55" s="75">
        <v>0.2986111111111111</v>
      </c>
    </row>
    <row r="56" spans="8:13" ht="13.5" thickBot="1" x14ac:dyDescent="0.25">
      <c r="I56" s="69" t="s">
        <v>67</v>
      </c>
      <c r="J56" s="76">
        <v>0.16666666666666666</v>
      </c>
      <c r="K56" s="76">
        <v>5.2083333333333336E-2</v>
      </c>
      <c r="L56" s="76">
        <v>0.22916666666666666</v>
      </c>
      <c r="M56" s="75">
        <v>0.14930555555555555</v>
      </c>
    </row>
    <row r="57" spans="8:13" ht="13.5" thickBot="1" x14ac:dyDescent="0.25">
      <c r="I57" s="70" t="s">
        <v>69</v>
      </c>
      <c r="J57" s="76">
        <v>5.2083333333333336E-2</v>
      </c>
      <c r="K57" s="76">
        <v>8.3333333333333329E-2</v>
      </c>
      <c r="L57" s="76">
        <v>0</v>
      </c>
      <c r="M57" s="74">
        <v>4.5138888888888888E-2</v>
      </c>
    </row>
    <row r="58" spans="8:13" ht="13.5" thickBot="1" x14ac:dyDescent="0.25">
      <c r="I58" s="71" t="s">
        <v>70</v>
      </c>
      <c r="J58" s="76">
        <v>0</v>
      </c>
      <c r="K58" s="76">
        <v>6.25E-2</v>
      </c>
      <c r="L58" s="76">
        <v>6.25E-2</v>
      </c>
      <c r="M58" s="74">
        <v>4.1666666666666664E-2</v>
      </c>
    </row>
    <row r="59" spans="8:13" ht="13.5" thickBot="1" x14ac:dyDescent="0.25">
      <c r="I59" s="73" t="s">
        <v>71</v>
      </c>
      <c r="J59" s="76">
        <v>0</v>
      </c>
      <c r="K59" s="76">
        <v>0.15625</v>
      </c>
      <c r="L59" s="76">
        <v>6.25E-2</v>
      </c>
      <c r="M59" s="74">
        <v>7.2916666666666671E-2</v>
      </c>
    </row>
    <row r="60" spans="8:13" ht="13.5" thickBot="1" x14ac:dyDescent="0.25">
      <c r="I60" s="77" t="s">
        <v>72</v>
      </c>
      <c r="J60" s="78">
        <v>0</v>
      </c>
      <c r="K60" s="78">
        <v>0.125</v>
      </c>
      <c r="L60" s="78">
        <v>5.2083333333333336E-2</v>
      </c>
      <c r="M60" s="79">
        <v>5.9027777777777776E-2</v>
      </c>
    </row>
    <row r="61" spans="8:13" ht="13.5" thickBot="1" x14ac:dyDescent="0.25">
      <c r="I61" s="16" t="s">
        <v>73</v>
      </c>
      <c r="J61" s="76">
        <v>0</v>
      </c>
      <c r="K61" s="76">
        <v>0</v>
      </c>
      <c r="L61" s="76">
        <v>0</v>
      </c>
      <c r="M61" s="74">
        <v>0</v>
      </c>
    </row>
    <row r="62" spans="8:13" ht="13.5" thickBot="1" x14ac:dyDescent="0.25">
      <c r="I62" s="16" t="s">
        <v>74</v>
      </c>
      <c r="J62" s="76">
        <v>0</v>
      </c>
      <c r="K62" s="76">
        <v>2.0833333333333332E-2</v>
      </c>
      <c r="L62" s="76">
        <v>0</v>
      </c>
      <c r="M62" s="74">
        <v>6.9444444444444441E-3</v>
      </c>
    </row>
  </sheetData>
  <protectedRanges>
    <protectedRange password="CCF0" sqref="I1" name="Plage1"/>
    <protectedRange password="CCF0" sqref="J1:J4" name="Plage1_1"/>
  </protectedRanges>
  <mergeCells count="3">
    <mergeCell ref="J5:M5"/>
    <mergeCell ref="Z4:AA4"/>
    <mergeCell ref="A12:B12"/>
  </mergeCells>
  <conditionalFormatting sqref="I1">
    <cfRule type="expression" dxfId="5" priority="1" stopIfTrue="1">
      <formula>MOD(ROW(),2)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Samur NELIDE</dc:creator>
  <cp:lastModifiedBy>gmb</cp:lastModifiedBy>
  <dcterms:created xsi:type="dcterms:W3CDTF">2017-04-24T14:31:06Z</dcterms:created>
  <dcterms:modified xsi:type="dcterms:W3CDTF">2017-05-08T11:35:46Z</dcterms:modified>
</cp:coreProperties>
</file>