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80" windowHeight="11145"/>
  </bookViews>
  <sheets>
    <sheet name="BON DE COMMANDE" sheetId="2" r:id="rId1"/>
    <sheet name="FOURNISSEURS" sheetId="1" r:id="rId2"/>
    <sheet name="EMPLOYÉS" sheetId="5" r:id="rId3"/>
    <sheet name="SUIVI BONS DE COMMANDE" sheetId="4" r:id="rId4"/>
  </sheets>
  <definedNames>
    <definedName name="EMPLOYÉ">EMPLOYÉS!$A$2:$A$11</definedName>
    <definedName name="EMPLOYÉS">EMPLOYÉS!$A$1:$H$13</definedName>
    <definedName name="FOURNISSEUR">FOURNISSEURS!$A$2:$A$25</definedName>
    <definedName name="FOURNISSEURS">FOURNISSEURS!$A$1:$I$25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" l="1"/>
  <c r="C14" i="2" l="1"/>
  <c r="B29" i="2"/>
  <c r="C30" i="2"/>
  <c r="B30" i="2"/>
  <c r="B28" i="2"/>
  <c r="J43" i="2"/>
  <c r="J42" i="2"/>
  <c r="J41" i="2"/>
  <c r="J40" i="2"/>
  <c r="J39" i="2"/>
  <c r="J38" i="2"/>
  <c r="J37" i="2"/>
  <c r="J36" i="2"/>
  <c r="J35" i="2"/>
  <c r="J34" i="2"/>
  <c r="J33" i="2"/>
  <c r="F28" i="2"/>
  <c r="H26" i="2"/>
  <c r="J46" i="2" l="1"/>
  <c r="J47" i="2" s="1"/>
  <c r="J48" i="2" s="1"/>
  <c r="J49" i="2" l="1"/>
</calcChain>
</file>

<file path=xl/sharedStrings.xml><?xml version="1.0" encoding="utf-8"?>
<sst xmlns="http://schemas.openxmlformats.org/spreadsheetml/2006/main" count="428" uniqueCount="208">
  <si>
    <t>ADRESSE</t>
  </si>
  <si>
    <t>TÉLÉPHONE</t>
  </si>
  <si>
    <t>COURRIEL</t>
  </si>
  <si>
    <t>CONTACT</t>
  </si>
  <si>
    <t>VILLE</t>
  </si>
  <si>
    <t>PROVINCE</t>
  </si>
  <si>
    <t>CODE POSTAL</t>
  </si>
  <si>
    <t>Montréal</t>
  </si>
  <si>
    <t>BON DE COMMANDE</t>
  </si>
  <si>
    <t>No. Commande:</t>
  </si>
  <si>
    <t>No. Projet:</t>
  </si>
  <si>
    <t>Date:</t>
  </si>
  <si>
    <t>Demandé par:</t>
  </si>
  <si>
    <t>ÉPAISSEUR</t>
  </si>
  <si>
    <t>PLIAGE</t>
  </si>
  <si>
    <t>SOUS-TOTAL</t>
  </si>
  <si>
    <t>LIVRAISON</t>
  </si>
  <si>
    <t>Acier Majeau Inc.</t>
  </si>
  <si>
    <t>Aciers inoxydables C.F.F.  (Québec) Inc.</t>
  </si>
  <si>
    <t>Alsmo Inc.</t>
  </si>
  <si>
    <t>C.B.R. Laser Inc.</t>
  </si>
  <si>
    <t>Chronoglass</t>
  </si>
  <si>
    <t>Coupe Laser Ultra Inc.</t>
  </si>
  <si>
    <t>E.I.J.</t>
  </si>
  <si>
    <t>Ébénisterie du Boisé Inc.</t>
  </si>
  <si>
    <t>Escaliers Béland</t>
  </si>
  <si>
    <t>Fastenal Canada LTD</t>
  </si>
  <si>
    <t>Groupe VFG</t>
  </si>
  <si>
    <t>Industrie Desormeau Inc.</t>
  </si>
  <si>
    <t>Industries Vanier</t>
  </si>
  <si>
    <t>Jet Peint</t>
  </si>
  <si>
    <t>Magna Stainless</t>
  </si>
  <si>
    <t>Oldcastle BuildingEnvelope</t>
  </si>
  <si>
    <t>Prelco Inc.</t>
  </si>
  <si>
    <t>Vitrerie Chatelle / Simard Inc.</t>
  </si>
  <si>
    <t>3000, rue de l'Etchemin</t>
  </si>
  <si>
    <t>4900, chemin Bois-Franc</t>
  </si>
  <si>
    <t>9416, Côte-de-Liesse</t>
  </si>
  <si>
    <t>340, Route 116 Ouest</t>
  </si>
  <si>
    <t>6430, Boul. Henri-Bourassa E.</t>
  </si>
  <si>
    <t>225, av. Labrosse</t>
  </si>
  <si>
    <t>1295, rue de Lanaudière</t>
  </si>
  <si>
    <t>2861, rand des Chutes</t>
  </si>
  <si>
    <t>1299, rue Bernier</t>
  </si>
  <si>
    <t>860, Trillium Direve, suite 117</t>
  </si>
  <si>
    <t>740, rue de la Sablière</t>
  </si>
  <si>
    <t>8195, Pascal-Gagnon</t>
  </si>
  <si>
    <t>7851, Grenache</t>
  </si>
  <si>
    <t>830, Chacoura</t>
  </si>
  <si>
    <t>5775, rue Kieran</t>
  </si>
  <si>
    <t>12755, Boul. Industriel</t>
  </si>
  <si>
    <t>94, Boul. Cartier</t>
  </si>
  <si>
    <t>565, 19e Avenue</t>
  </si>
  <si>
    <t>Lévis</t>
  </si>
  <si>
    <t>St-Laurent</t>
  </si>
  <si>
    <t>Lachine</t>
  </si>
  <si>
    <t>Plessisville</t>
  </si>
  <si>
    <t>Pointe-Claire</t>
  </si>
  <si>
    <t>Joliette</t>
  </si>
  <si>
    <t>St-Édouard-de-Maskinongé</t>
  </si>
  <si>
    <t>St-Jean-sur-Richelieu</t>
  </si>
  <si>
    <t>Kitchener</t>
  </si>
  <si>
    <t>Bois-des-Filion</t>
  </si>
  <si>
    <t>Anjou</t>
  </si>
  <si>
    <t>Louiseville</t>
  </si>
  <si>
    <t>Rivière-du-Loup</t>
  </si>
  <si>
    <t>G6W 7X5</t>
  </si>
  <si>
    <t>H4S 1A7</t>
  </si>
  <si>
    <t>H8T 1A1</t>
  </si>
  <si>
    <t>G6L 2Y2</t>
  </si>
  <si>
    <t>H1G 5W9</t>
  </si>
  <si>
    <t>H9R 1A3</t>
  </si>
  <si>
    <t>J6E 3N9</t>
  </si>
  <si>
    <t>JOK 2H0</t>
  </si>
  <si>
    <t>J2W 0G7</t>
  </si>
  <si>
    <t>N2R 1K4</t>
  </si>
  <si>
    <t>J6Z 4T7</t>
  </si>
  <si>
    <t>H1P 1Y5</t>
  </si>
  <si>
    <t>H1J 1C4</t>
  </si>
  <si>
    <t>J5V 2L4</t>
  </si>
  <si>
    <t>H4S OA3</t>
  </si>
  <si>
    <t>H1A 4Z6</t>
  </si>
  <si>
    <t>G5R 0H4</t>
  </si>
  <si>
    <t>H8S 3S4</t>
  </si>
  <si>
    <t>Kim Brodeur</t>
  </si>
  <si>
    <t>info@aciermajeau.com</t>
  </si>
  <si>
    <t>alsmo@belnet.ca</t>
  </si>
  <si>
    <t>commandes@cbrlaser.com</t>
  </si>
  <si>
    <t>Gérard Strack</t>
  </si>
  <si>
    <t>gstrack@cffstainless.com</t>
  </si>
  <si>
    <t>Stephen Demers</t>
  </si>
  <si>
    <t>sdemers@groupeultra.com</t>
  </si>
  <si>
    <t>Brigitte Renaud</t>
  </si>
  <si>
    <t>brigitte@vfg.ca</t>
  </si>
  <si>
    <t>Marc Lanctôt</t>
  </si>
  <si>
    <t>mlancto@oldcastleBE.com</t>
  </si>
  <si>
    <t>Valérie</t>
  </si>
  <si>
    <t>commandes@industriesvanier.com</t>
  </si>
  <si>
    <t xml:space="preserve"> FOURNISSEUR</t>
  </si>
  <si>
    <t>Louis Béland</t>
  </si>
  <si>
    <t>(Québec)</t>
  </si>
  <si>
    <t>Tél.: 418-834-8300</t>
  </si>
  <si>
    <t>Tél.: 514-337-7700</t>
  </si>
  <si>
    <t>Tél.: 514-631-3900</t>
  </si>
  <si>
    <t>Tél.: 819-632-2095</t>
  </si>
  <si>
    <t>Tél.: 1-800-361-8686</t>
  </si>
  <si>
    <t>Tél.: 514-333-8156</t>
  </si>
  <si>
    <t>Tél.: 450-756-0564</t>
  </si>
  <si>
    <t>Tél.: 819-228-8752</t>
  </si>
  <si>
    <t>Tél.: 514-292-8613</t>
  </si>
  <si>
    <t>Tél.: 514-745-2658</t>
  </si>
  <si>
    <t>Tél.: 450-621-0300</t>
  </si>
  <si>
    <t>Tél.: 514-321-2432</t>
  </si>
  <si>
    <t>Tél.: 514-355-2727</t>
  </si>
  <si>
    <t>Tél.: 819-228-8555</t>
  </si>
  <si>
    <t>Tél.: 514-339-1211</t>
  </si>
  <si>
    <t>Tél.: 514-640-5355</t>
  </si>
  <si>
    <t>Tél.: 418-862-2274</t>
  </si>
  <si>
    <t>Tél.: 514-637-6778</t>
  </si>
  <si>
    <t>Tél.: (514) 703-7545(SLIK)</t>
  </si>
  <si>
    <t>Fournisseur</t>
  </si>
  <si>
    <t>Livraison</t>
  </si>
  <si>
    <t>DIMENSION</t>
  </si>
  <si>
    <t>FINI</t>
  </si>
  <si>
    <t>MATÉRIAU</t>
  </si>
  <si>
    <t>QT</t>
  </si>
  <si>
    <t>PRIX</t>
  </si>
  <si>
    <t>TPS (5%)</t>
  </si>
  <si>
    <t>TVQ (9.75%)</t>
  </si>
  <si>
    <t>TOTAL</t>
  </si>
  <si>
    <t xml:space="preserve">NOTES </t>
  </si>
  <si>
    <t xml:space="preserve">RÉFÉRENCE </t>
  </si>
  <si>
    <t xml:space="preserve">DESCRIPTION </t>
  </si>
  <si>
    <t>Type d'achat:</t>
  </si>
  <si>
    <t>Plas-Tech Inc.</t>
  </si>
  <si>
    <t>115, Applewwod Cres</t>
  </si>
  <si>
    <t>Vaughan</t>
  </si>
  <si>
    <t>(Ontario)</t>
  </si>
  <si>
    <t>L4K 5C1</t>
  </si>
  <si>
    <t>Tél.: 416-736-004</t>
  </si>
  <si>
    <t>Zhejiang Van Gogh Industy Co. Ltd</t>
  </si>
  <si>
    <t>Rm 601, No.7 Fengshanren Lane Mashi</t>
  </si>
  <si>
    <t>Shangcheng District</t>
  </si>
  <si>
    <t>China</t>
  </si>
  <si>
    <t>Tél.: +86-571-87019607</t>
  </si>
  <si>
    <t>danielcai.vangogh@gmail.com</t>
  </si>
  <si>
    <t>Daniel Shifeng</t>
  </si>
  <si>
    <t>http://www.zjvangogh.com</t>
  </si>
  <si>
    <t>PAYS</t>
  </si>
  <si>
    <t>SITE WEB</t>
  </si>
  <si>
    <t>(Hangzhou)</t>
  </si>
  <si>
    <t>Date requise :</t>
  </si>
  <si>
    <t xml:space="preserve">Référence </t>
  </si>
  <si>
    <t>Épaisseur</t>
  </si>
  <si>
    <t>Dimension</t>
  </si>
  <si>
    <t>Fin</t>
  </si>
  <si>
    <t>Qt</t>
  </si>
  <si>
    <t>Pliage</t>
  </si>
  <si>
    <t>Matériaux</t>
  </si>
  <si>
    <t>EMPLOYÉS</t>
  </si>
  <si>
    <t>Alberto Restrepo</t>
  </si>
  <si>
    <t>alberto@slik.ca</t>
  </si>
  <si>
    <t>François Béland</t>
  </si>
  <si>
    <t>Simon Turenne</t>
  </si>
  <si>
    <t>Simon Laliberté</t>
  </si>
  <si>
    <t>Nathalie Therrien</t>
  </si>
  <si>
    <t>Jonathan Dragon</t>
  </si>
  <si>
    <t>Marie-Josée Béland</t>
  </si>
  <si>
    <t>frankbeland@sympatico.ca</t>
  </si>
  <si>
    <t>simon@slik.ca</t>
  </si>
  <si>
    <t>laliberte@slik.ca</t>
  </si>
  <si>
    <t>nathalie@slik.ca</t>
  </si>
  <si>
    <t>paco@slik.ca</t>
  </si>
  <si>
    <t>marie@slik.ca</t>
  </si>
  <si>
    <t>jonathan@slik.ca</t>
  </si>
  <si>
    <t>H8S 3S5</t>
  </si>
  <si>
    <t xml:space="preserve">Jose Antonio Escribano </t>
  </si>
  <si>
    <t>Francisco Gonzalez</t>
  </si>
  <si>
    <t>TITRE</t>
  </si>
  <si>
    <t>Dessinateur</t>
  </si>
  <si>
    <t>Clôtures de verre</t>
  </si>
  <si>
    <t>Président</t>
  </si>
  <si>
    <t>Coordonnatrice</t>
  </si>
  <si>
    <t>Adjointe administrative</t>
  </si>
  <si>
    <t>Vice-Président</t>
  </si>
  <si>
    <t>Designer web</t>
  </si>
  <si>
    <t>Viviane Lee-Laflèche</t>
  </si>
  <si>
    <t>Tél.: (514) 704-0531</t>
  </si>
  <si>
    <t>viviane@slik.ca</t>
  </si>
  <si>
    <t>jose@slik.ca</t>
  </si>
  <si>
    <t>560, 19e Avenue</t>
  </si>
  <si>
    <t>140601-Côté</t>
  </si>
  <si>
    <t>Aluminium</t>
  </si>
  <si>
    <t>2451, Rang des Chutes St-Ursule (Qc) J0K 3M0</t>
  </si>
  <si>
    <t>Verre</t>
  </si>
  <si>
    <t>V1</t>
  </si>
  <si>
    <t>6/8''</t>
  </si>
  <si>
    <t>Poli</t>
  </si>
  <si>
    <t>non</t>
  </si>
  <si>
    <t>V2</t>
  </si>
  <si>
    <t>V3</t>
  </si>
  <si>
    <t>V4</t>
  </si>
  <si>
    <t>V5</t>
  </si>
  <si>
    <t>V6</t>
  </si>
  <si>
    <t>V7</t>
  </si>
  <si>
    <t>Commande urgente</t>
  </si>
  <si>
    <t>Prix</t>
  </si>
  <si>
    <t>C1405-01-CAMIRAND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</si>
</sst>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\ &quot;$&quot;"/>
    <numFmt numFmtId="166" formatCode="\C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entury Gothic"/>
      <family val="2"/>
    </font>
    <font>
      <b/>
      <u/>
      <sz val="11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DD7E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1" fillId="0" borderId="0"/>
  </cellStyleXfs>
  <cellXfs count="134">
    <xf numFmtId="0" fontId="0" fillId="0" borderId="0" xfId="0"/>
    <xf numFmtId="0" fontId="2" fillId="0" borderId="0" xfId="1"/>
    <xf numFmtId="0" fontId="1" fillId="0" borderId="0" xfId="0" applyFont="1"/>
    <xf numFmtId="0" fontId="3" fillId="0" borderId="0" xfId="0" applyFont="1"/>
    <xf numFmtId="0" fontId="0" fillId="0" borderId="0" xfId="0" applyBorder="1"/>
    <xf numFmtId="0" fontId="0" fillId="2" borderId="0" xfId="0" applyFill="1"/>
    <xf numFmtId="0" fontId="2" fillId="2" borderId="0" xfId="1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Border="1" applyAlignment="1">
      <alignment horizontal="right"/>
    </xf>
    <xf numFmtId="0" fontId="5" fillId="0" borderId="0" xfId="0" applyFont="1"/>
    <xf numFmtId="0" fontId="6" fillId="0" borderId="0" xfId="0" applyFont="1" applyAlignment="1">
      <alignment horizontal="right"/>
    </xf>
    <xf numFmtId="0" fontId="6" fillId="0" borderId="0" xfId="0" applyFont="1"/>
    <xf numFmtId="15" fontId="5" fillId="0" borderId="0" xfId="0" applyNumberFormat="1" applyFont="1" applyFill="1" applyBorder="1"/>
    <xf numFmtId="0" fontId="5" fillId="0" borderId="0" xfId="0" applyFont="1" applyFill="1" applyBorder="1"/>
    <xf numFmtId="0" fontId="7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6" fillId="0" borderId="0" xfId="0" applyFont="1" applyFill="1" applyBorder="1" applyAlignment="1">
      <alignment horizontal="right"/>
    </xf>
    <xf numFmtId="0" fontId="0" fillId="0" borderId="0" xfId="0" applyAlignment="1">
      <alignment vertical="center"/>
    </xf>
    <xf numFmtId="0" fontId="6" fillId="3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 applyBorder="1" applyAlignment="1">
      <alignment horizontal="left"/>
    </xf>
    <xf numFmtId="0" fontId="6" fillId="0" borderId="0" xfId="0" applyFont="1" applyBorder="1" applyAlignment="1">
      <alignment horizontal="right"/>
    </xf>
    <xf numFmtId="0" fontId="5" fillId="0" borderId="0" xfId="0" applyFont="1" applyBorder="1"/>
    <xf numFmtId="0" fontId="6" fillId="0" borderId="0" xfId="0" applyFont="1" applyBorder="1"/>
    <xf numFmtId="0" fontId="4" fillId="0" borderId="0" xfId="0" applyFont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/>
    <xf numFmtId="0" fontId="5" fillId="0" borderId="0" xfId="0" applyFont="1" applyBorder="1" applyAlignment="1">
      <alignment horizontal="center"/>
    </xf>
    <xf numFmtId="165" fontId="5" fillId="0" borderId="0" xfId="0" applyNumberFormat="1" applyFont="1" applyBorder="1"/>
    <xf numFmtId="0" fontId="0" fillId="0" borderId="0" xfId="0" applyBorder="1" applyAlignment="1">
      <alignment vertical="top" wrapText="1"/>
    </xf>
    <xf numFmtId="0" fontId="0" fillId="0" borderId="0" xfId="0" applyAlignment="1">
      <alignment vertical="top"/>
    </xf>
    <xf numFmtId="0" fontId="1" fillId="0" borderId="0" xfId="0" applyFont="1" applyBorder="1" applyAlignment="1">
      <alignment horizontal="right"/>
    </xf>
    <xf numFmtId="165" fontId="10" fillId="0" borderId="1" xfId="0" applyNumberFormat="1" applyFont="1" applyBorder="1" applyProtection="1">
      <protection locked="0"/>
    </xf>
    <xf numFmtId="165" fontId="0" fillId="0" borderId="0" xfId="0" applyNumberFormat="1" applyBorder="1" applyProtection="1">
      <protection locked="0"/>
    </xf>
    <xf numFmtId="0" fontId="8" fillId="0" borderId="0" xfId="0" applyFont="1" applyAlignment="1" applyProtection="1">
      <protection locked="0"/>
    </xf>
    <xf numFmtId="0" fontId="8" fillId="0" borderId="0" xfId="0" applyFont="1" applyAlignment="1" applyProtection="1">
      <alignment vertical="top"/>
      <protection locked="0"/>
    </xf>
    <xf numFmtId="0" fontId="9" fillId="0" borderId="0" xfId="1" applyFont="1" applyAlignment="1" applyProtection="1">
      <alignment horizontal="left" vertical="top"/>
      <protection locked="0"/>
    </xf>
    <xf numFmtId="0" fontId="5" fillId="0" borderId="0" xfId="0" applyFont="1" applyBorder="1" applyAlignment="1" applyProtection="1">
      <alignment horizontal="left"/>
    </xf>
    <xf numFmtId="0" fontId="0" fillId="2" borderId="4" xfId="0" applyFont="1" applyFill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left"/>
      <protection locked="0"/>
    </xf>
    <xf numFmtId="0" fontId="10" fillId="0" borderId="1" xfId="0" applyFont="1" applyBorder="1" applyProtection="1">
      <protection locked="0"/>
    </xf>
    <xf numFmtId="165" fontId="10" fillId="0" borderId="1" xfId="0" applyNumberFormat="1" applyFont="1" applyBorder="1" applyProtection="1"/>
    <xf numFmtId="0" fontId="1" fillId="0" borderId="0" xfId="0" applyFont="1" applyAlignment="1" applyProtection="1">
      <alignment horizontal="right"/>
    </xf>
    <xf numFmtId="0" fontId="0" fillId="0" borderId="0" xfId="0" applyAlignment="1" applyProtection="1">
      <alignment horizontal="right"/>
    </xf>
    <xf numFmtId="165" fontId="10" fillId="0" borderId="5" xfId="0" applyNumberFormat="1" applyFont="1" applyBorder="1" applyProtection="1"/>
    <xf numFmtId="165" fontId="10" fillId="0" borderId="7" xfId="0" applyNumberFormat="1" applyFont="1" applyBorder="1" applyProtection="1"/>
    <xf numFmtId="0" fontId="6" fillId="0" borderId="6" xfId="0" applyFont="1" applyBorder="1" applyAlignment="1" applyProtection="1">
      <alignment horizontal="center"/>
    </xf>
    <xf numFmtId="0" fontId="4" fillId="0" borderId="6" xfId="0" applyFont="1" applyBorder="1" applyAlignment="1" applyProtection="1">
      <alignment horizontal="center"/>
    </xf>
    <xf numFmtId="0" fontId="6" fillId="3" borderId="0" xfId="0" applyFont="1" applyFill="1" applyAlignment="1">
      <alignment horizontal="center"/>
    </xf>
    <xf numFmtId="0" fontId="0" fillId="0" borderId="0" xfId="0"/>
    <xf numFmtId="0" fontId="0" fillId="0" borderId="9" xfId="0" applyBorder="1"/>
    <xf numFmtId="0" fontId="0" fillId="0" borderId="9" xfId="0" applyFill="1" applyBorder="1"/>
    <xf numFmtId="0" fontId="4" fillId="0" borderId="0" xfId="0" applyFont="1" applyAlignment="1">
      <alignment horizontal="left" vertical="top"/>
    </xf>
    <xf numFmtId="0" fontId="0" fillId="0" borderId="0" xfId="0"/>
    <xf numFmtId="0" fontId="0" fillId="0" borderId="0" xfId="0"/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1" applyFill="1"/>
    <xf numFmtId="0" fontId="0" fillId="2" borderId="0" xfId="0" applyFill="1" applyAlignment="1">
      <alignment horizontal="left"/>
    </xf>
    <xf numFmtId="0" fontId="15" fillId="0" borderId="0" xfId="0" applyFont="1" applyBorder="1"/>
    <xf numFmtId="0" fontId="6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6" fillId="0" borderId="0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0" fillId="0" borderId="0" xfId="0"/>
    <xf numFmtId="0" fontId="6" fillId="0" borderId="0" xfId="0" applyFont="1" applyFill="1" applyAlignment="1">
      <alignment horizontal="left"/>
    </xf>
    <xf numFmtId="0" fontId="5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Alignment="1">
      <alignment horizontal="left"/>
    </xf>
    <xf numFmtId="0" fontId="16" fillId="0" borderId="0" xfId="0" applyFont="1" applyFill="1"/>
    <xf numFmtId="0" fontId="16" fillId="0" borderId="0" xfId="0" applyFont="1" applyFill="1" applyAlignment="1" applyProtection="1">
      <protection locked="0"/>
    </xf>
    <xf numFmtId="0" fontId="17" fillId="0" borderId="0" xfId="0" applyFont="1" applyFill="1" applyBorder="1" applyAlignment="1">
      <alignment horizontal="left"/>
    </xf>
    <xf numFmtId="0" fontId="17" fillId="0" borderId="0" xfId="0" applyFont="1" applyFill="1" applyBorder="1" applyAlignment="1"/>
    <xf numFmtId="0" fontId="17" fillId="0" borderId="0" xfId="2" applyFont="1" applyFill="1" applyBorder="1" applyAlignment="1"/>
    <xf numFmtId="0" fontId="2" fillId="0" borderId="0" xfId="1" applyFont="1" applyFill="1"/>
    <xf numFmtId="0" fontId="2" fillId="0" borderId="0" xfId="1" applyFont="1" applyFill="1" applyBorder="1" applyAlignment="1">
      <alignment horizontal="left"/>
    </xf>
    <xf numFmtId="0" fontId="17" fillId="2" borderId="0" xfId="0" applyFont="1" applyFill="1" applyBorder="1" applyAlignment="1">
      <alignment horizontal="left"/>
    </xf>
    <xf numFmtId="0" fontId="16" fillId="2" borderId="0" xfId="0" applyFont="1" applyFill="1" applyAlignment="1" applyProtection="1">
      <protection locked="0"/>
    </xf>
    <xf numFmtId="0" fontId="16" fillId="2" borderId="0" xfId="0" applyFont="1" applyFill="1"/>
    <xf numFmtId="0" fontId="0" fillId="2" borderId="0" xfId="0" applyFill="1" applyAlignment="1">
      <alignment horizontal="center"/>
    </xf>
    <xf numFmtId="0" fontId="2" fillId="2" borderId="0" xfId="1" applyFont="1" applyFill="1"/>
    <xf numFmtId="0" fontId="17" fillId="2" borderId="0" xfId="0" applyFont="1" applyFill="1" applyBorder="1" applyAlignment="1"/>
    <xf numFmtId="0" fontId="0" fillId="2" borderId="0" xfId="0" applyFill="1" applyBorder="1"/>
    <xf numFmtId="0" fontId="16" fillId="2" borderId="0" xfId="0" applyFont="1" applyFill="1" applyBorder="1" applyAlignment="1" applyProtection="1">
      <protection locked="0"/>
    </xf>
    <xf numFmtId="0" fontId="16" fillId="2" borderId="0" xfId="0" applyFont="1" applyFill="1" applyBorder="1"/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2" fillId="2" borderId="0" xfId="1" applyFont="1" applyFill="1" applyBorder="1"/>
    <xf numFmtId="0" fontId="17" fillId="2" borderId="0" xfId="2" applyFont="1" applyFill="1" applyBorder="1" applyAlignment="1"/>
    <xf numFmtId="0" fontId="0" fillId="0" borderId="1" xfId="0" applyFill="1" applyBorder="1"/>
    <xf numFmtId="0" fontId="0" fillId="0" borderId="1" xfId="0" applyBorder="1"/>
    <xf numFmtId="165" fontId="0" fillId="0" borderId="1" xfId="0" applyNumberFormat="1" applyFill="1" applyBorder="1"/>
    <xf numFmtId="0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/>
    <xf numFmtId="0" fontId="0" fillId="0" borderId="1" xfId="0" applyNumberFormat="1" applyBorder="1"/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/>
    <xf numFmtId="164" fontId="0" fillId="0" borderId="1" xfId="0" applyNumberFormat="1" applyBorder="1"/>
    <xf numFmtId="0" fontId="6" fillId="4" borderId="0" xfId="0" applyFont="1" applyFill="1" applyBorder="1" applyAlignment="1" applyProtection="1">
      <alignment horizontal="left"/>
      <protection locked="0"/>
    </xf>
    <xf numFmtId="0" fontId="5" fillId="4" borderId="0" xfId="0" applyFont="1" applyFill="1" applyBorder="1" applyAlignment="1" applyProtection="1">
      <alignment horizontal="left"/>
      <protection locked="0"/>
    </xf>
    <xf numFmtId="165" fontId="10" fillId="4" borderId="1" xfId="0" applyNumberFormat="1" applyFont="1" applyFill="1" applyBorder="1" applyProtection="1">
      <protection locked="0"/>
    </xf>
    <xf numFmtId="166" fontId="6" fillId="4" borderId="0" xfId="0" applyNumberFormat="1" applyFont="1" applyFill="1" applyBorder="1" applyAlignment="1" applyProtection="1">
      <alignment horizontal="center"/>
      <protection locked="0"/>
    </xf>
    <xf numFmtId="166" fontId="3" fillId="0" borderId="0" xfId="0" applyNumberFormat="1" applyFont="1"/>
    <xf numFmtId="166" fontId="0" fillId="0" borderId="1" xfId="0" applyNumberFormat="1" applyFill="1" applyBorder="1" applyAlignment="1">
      <alignment horizontal="center"/>
    </xf>
    <xf numFmtId="0" fontId="14" fillId="0" borderId="0" xfId="0" applyFont="1" applyAlignment="1">
      <alignment horizontal="right"/>
    </xf>
    <xf numFmtId="0" fontId="0" fillId="0" borderId="1" xfId="0" applyBorder="1" applyAlignment="1" applyProtection="1">
      <protection locked="0"/>
    </xf>
    <xf numFmtId="0" fontId="0" fillId="2" borderId="8" xfId="0" applyFont="1" applyFill="1" applyBorder="1" applyAlignment="1" applyProtection="1">
      <alignment horizontal="center" vertical="center"/>
    </xf>
    <xf numFmtId="0" fontId="0" fillId="2" borderId="4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protection locked="0"/>
    </xf>
    <xf numFmtId="0" fontId="6" fillId="0" borderId="6" xfId="0" applyFont="1" applyBorder="1" applyAlignment="1" applyProtection="1">
      <alignment horizontal="center"/>
    </xf>
    <xf numFmtId="0" fontId="0" fillId="0" borderId="0" xfId="0" applyBorder="1" applyAlignment="1" applyProtection="1">
      <alignment wrapText="1"/>
    </xf>
    <xf numFmtId="164" fontId="6" fillId="4" borderId="0" xfId="0" applyNumberFormat="1" applyFont="1" applyFill="1" applyBorder="1" applyAlignment="1" applyProtection="1">
      <alignment horizontal="left"/>
      <protection locked="0"/>
    </xf>
    <xf numFmtId="164" fontId="6" fillId="0" borderId="0" xfId="0" applyNumberFormat="1" applyFont="1" applyFill="1" applyBorder="1" applyAlignment="1" applyProtection="1">
      <alignment horizontal="left"/>
      <protection locked="0"/>
    </xf>
    <xf numFmtId="0" fontId="13" fillId="0" borderId="0" xfId="2" applyFont="1" applyFill="1" applyBorder="1" applyAlignment="1" applyProtection="1">
      <alignment horizontal="center"/>
    </xf>
    <xf numFmtId="0" fontId="12" fillId="0" borderId="0" xfId="2" applyFont="1" applyFill="1" applyBorder="1" applyProtection="1"/>
    <xf numFmtId="0" fontId="0" fillId="0" borderId="10" xfId="0" applyBorder="1" applyAlignment="1" applyProtection="1">
      <alignment vertical="top"/>
      <protection locked="0"/>
    </xf>
    <xf numFmtId="0" fontId="0" fillId="0" borderId="2" xfId="0" applyBorder="1" applyAlignment="1" applyProtection="1">
      <alignment vertical="top"/>
      <protection locked="0"/>
    </xf>
    <xf numFmtId="0" fontId="0" fillId="0" borderId="11" xfId="0" applyBorder="1" applyAlignment="1" applyProtection="1">
      <alignment vertical="top"/>
      <protection locked="0"/>
    </xf>
    <xf numFmtId="0" fontId="0" fillId="0" borderId="12" xfId="0" applyBorder="1" applyAlignment="1" applyProtection="1">
      <alignment vertical="top"/>
      <protection locked="0"/>
    </xf>
    <xf numFmtId="0" fontId="0" fillId="0" borderId="0" xfId="0" applyBorder="1" applyAlignment="1" applyProtection="1">
      <alignment vertical="top"/>
      <protection locked="0"/>
    </xf>
    <xf numFmtId="0" fontId="0" fillId="0" borderId="13" xfId="0" applyBorder="1" applyAlignment="1" applyProtection="1">
      <alignment vertical="top"/>
      <protection locked="0"/>
    </xf>
    <xf numFmtId="0" fontId="0" fillId="0" borderId="14" xfId="0" applyBorder="1" applyAlignment="1" applyProtection="1">
      <alignment vertical="top"/>
      <protection locked="0"/>
    </xf>
    <xf numFmtId="0" fontId="0" fillId="0" borderId="3" xfId="0" applyBorder="1" applyAlignment="1" applyProtection="1">
      <alignment vertical="top"/>
      <protection locked="0"/>
    </xf>
    <xf numFmtId="0" fontId="0" fillId="0" borderId="15" xfId="0" applyBorder="1" applyAlignment="1" applyProtection="1">
      <alignment vertical="top"/>
      <protection locked="0"/>
    </xf>
    <xf numFmtId="0" fontId="1" fillId="0" borderId="0" xfId="0" applyFont="1" applyBorder="1" applyAlignment="1" applyProtection="1"/>
    <xf numFmtId="0" fontId="0" fillId="0" borderId="0" xfId="0"/>
    <xf numFmtId="0" fontId="0" fillId="4" borderId="0" xfId="0" applyFill="1" applyBorder="1" applyAlignment="1" applyProtection="1">
      <protection locked="0"/>
    </xf>
    <xf numFmtId="0" fontId="0" fillId="4" borderId="0" xfId="0" applyFont="1" applyFill="1" applyAlignment="1" applyProtection="1">
      <alignment horizontal="center"/>
      <protection locked="0"/>
    </xf>
    <xf numFmtId="0" fontId="5" fillId="4" borderId="0" xfId="0" applyFont="1" applyFill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</xdr:row>
      <xdr:rowOff>0</xdr:rowOff>
    </xdr:from>
    <xdr:to>
      <xdr:col>18</xdr:col>
      <xdr:colOff>19050</xdr:colOff>
      <xdr:row>32</xdr:row>
      <xdr:rowOff>38100</xdr:rowOff>
    </xdr:to>
    <xdr:sp macro="" textlink="">
      <xdr:nvSpPr>
        <xdr:cNvPr id="4" name="ZoneTexte 3"/>
        <xdr:cNvSpPr txBox="1"/>
      </xdr:nvSpPr>
      <xdr:spPr>
        <a:xfrm>
          <a:off x="7943850" y="1362075"/>
          <a:ext cx="4591050" cy="501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1) Créer un macro pour une sauvegarde automatique en format PDF dans un dossier 'X' qui regroupera tous mes bons de commande émis.  Celui-ci devra s'enregistrer (sans avoir à le renommer) automatiquement en prenant les valeurs des cellules (C11), (C17) et (17) pour obtenir le format et le nom  suivant</a:t>
          </a:r>
          <a:r>
            <a:rPr lang="fr-FR" sz="1100" b="1"/>
            <a:t>:   C140601-Côté(Aluminium)-C00  </a:t>
          </a:r>
          <a:r>
            <a:rPr lang="fr-FR" sz="1100" b="1">
              <a:solidFill>
                <a:srgbClr val="FF0000"/>
              </a:solidFill>
            </a:rPr>
            <a:t>Je</a:t>
          </a:r>
          <a:r>
            <a:rPr lang="fr-FR" sz="1100" b="1" baseline="0">
              <a:solidFill>
                <a:srgbClr val="FF0000"/>
              </a:solidFill>
            </a:rPr>
            <a:t> veux également pouvoir le voir à l'écran (publier).  Ajouter un message du genre "Le bon de commande a été sauvegardé avec succès"</a:t>
          </a:r>
          <a:endParaRPr lang="fr-FR" sz="1100" b="1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</a:endParaRPr>
        </a:p>
        <a:p>
          <a:r>
            <a:rPr lang="fr-F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2) Créer un macro pour une sauvegarde automatique avec le même nom mais cette fois-ci en format Excel de la feuille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"Bon de commande" seulement et non tout le classeur  pour pouvoir consulter et modifier au besoin  le bon de commande émis. Est-ce possible ???</a:t>
          </a:r>
          <a:endParaRPr lang="fr-F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fr-FR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3)  J'ai dû modifier le rapport de ma feuille "SUIVIS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BONS DE COMMANDE" avec plus d'informations, j'aurais besoin de reporter ces données et les sauvegarder en même temps que l'enregistrement .  J'ai plusieurs infos à reporter dans la plage (A33:H43).  Comment au final ce sera clair avec les bons de commande suivants ???</a:t>
          </a:r>
          <a:endParaRPr lang="fr-CA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4) J'ai mis un remplissage dans les cellules afin d'indiquer aux utilisateurs  quelles cellules sont à compléter mais j'aimerais ne pas imprimer le remplissage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ni au format PDF ni au format Excel (si cette dernière procédure est possible voir point 2)</a:t>
          </a:r>
          <a:endParaRPr lang="fr-CA">
            <a:solidFill>
              <a:srgbClr val="FF0000"/>
            </a:solidFill>
          </a:endParaRPr>
        </a:p>
        <a:p>
          <a:endParaRPr lang="fr-FR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5) Après chaque sauvegarde et enregistrement, le bon de commande devra être réinitialisé et le numéro du bon suivant devra s'incrémenter.</a:t>
          </a:r>
          <a:endParaRPr lang="fr-CA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</a:endParaRPr>
        </a:p>
        <a:p>
          <a:pPr algn="ctr"/>
          <a:r>
            <a:rPr lang="fr-FR" sz="1100" b="1">
              <a:solidFill>
                <a:srgbClr val="FF0000"/>
              </a:solidFill>
            </a:rPr>
            <a:t>MERCI ! MERCI! MERCI!</a:t>
          </a:r>
        </a:p>
        <a:p>
          <a:endParaRPr lang="fr-FR" sz="1100" b="1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0</xdr:colOff>
      <xdr:row>2</xdr:row>
      <xdr:rowOff>0</xdr:rowOff>
    </xdr:from>
    <xdr:to>
      <xdr:col>13</xdr:col>
      <xdr:colOff>733425</xdr:colOff>
      <xdr:row>5</xdr:row>
      <xdr:rowOff>85725</xdr:rowOff>
    </xdr:to>
    <xdr:sp macro="[0]!EnregistrerEnPDF" textlink="">
      <xdr:nvSpPr>
        <xdr:cNvPr id="3" name="ZoneTexte 2"/>
        <xdr:cNvSpPr txBox="1"/>
      </xdr:nvSpPr>
      <xdr:spPr>
        <a:xfrm>
          <a:off x="7943850" y="533400"/>
          <a:ext cx="1495425" cy="695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 en PDF</a:t>
          </a:r>
        </a:p>
      </xdr:txBody>
    </xdr:sp>
    <xdr:clientData/>
  </xdr:twoCellAnchor>
  <xdr:twoCellAnchor>
    <xdr:from>
      <xdr:col>14</xdr:col>
      <xdr:colOff>447675</xdr:colOff>
      <xdr:row>2</xdr:row>
      <xdr:rowOff>0</xdr:rowOff>
    </xdr:from>
    <xdr:to>
      <xdr:col>16</xdr:col>
      <xdr:colOff>419100</xdr:colOff>
      <xdr:row>5</xdr:row>
      <xdr:rowOff>85725</xdr:rowOff>
    </xdr:to>
    <xdr:sp macro="[0]!EnregistrerSurSuivi" textlink="">
      <xdr:nvSpPr>
        <xdr:cNvPr id="5" name="ZoneTexte 4"/>
        <xdr:cNvSpPr txBox="1"/>
      </xdr:nvSpPr>
      <xdr:spPr>
        <a:xfrm>
          <a:off x="9915525" y="533400"/>
          <a:ext cx="1495425" cy="695325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Enregistrer sur feuille de suivi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23</xdr:row>
          <xdr:rowOff>114300</xdr:rowOff>
        </xdr:from>
        <xdr:to>
          <xdr:col>0</xdr:col>
          <xdr:colOff>2362200</xdr:colOff>
          <xdr:row>26</xdr:row>
          <xdr:rowOff>19050</xdr:rowOff>
        </xdr:to>
        <xdr:sp macro="" textlink="">
          <xdr:nvSpPr>
            <xdr:cNvPr id="4102" name="CommandButton1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12</xdr:row>
          <xdr:rowOff>85725</xdr:rowOff>
        </xdr:from>
        <xdr:to>
          <xdr:col>1</xdr:col>
          <xdr:colOff>200025</xdr:colOff>
          <xdr:row>15</xdr:row>
          <xdr:rowOff>57150</xdr:rowOff>
        </xdr:to>
        <xdr:sp macro="" textlink="">
          <xdr:nvSpPr>
            <xdr:cNvPr id="5124" name="CommandButton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ommandes@industriesvanier.com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mailto:commandes@cbrlaser.com" TargetMode="External"/><Relationship Id="rId7" Type="http://schemas.openxmlformats.org/officeDocument/2006/relationships/hyperlink" Target="mailto:mlancto@oldcastleBE.com" TargetMode="External"/><Relationship Id="rId12" Type="http://schemas.openxmlformats.org/officeDocument/2006/relationships/drawing" Target="../drawings/drawing2.xml"/><Relationship Id="rId2" Type="http://schemas.openxmlformats.org/officeDocument/2006/relationships/hyperlink" Target="mailto:alsmo@belnet.ca" TargetMode="External"/><Relationship Id="rId1" Type="http://schemas.openxmlformats.org/officeDocument/2006/relationships/hyperlink" Target="mailto:info@aciermajeau.com" TargetMode="External"/><Relationship Id="rId6" Type="http://schemas.openxmlformats.org/officeDocument/2006/relationships/hyperlink" Target="mailto:brigitte@vfg.ca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mailto:sdemers@groupeultra.com" TargetMode="External"/><Relationship Id="rId15" Type="http://schemas.openxmlformats.org/officeDocument/2006/relationships/image" Target="../media/image1.emf"/><Relationship Id="rId10" Type="http://schemas.openxmlformats.org/officeDocument/2006/relationships/hyperlink" Target="mailto:danielcai.vangogh@gmail.com" TargetMode="External"/><Relationship Id="rId4" Type="http://schemas.openxmlformats.org/officeDocument/2006/relationships/hyperlink" Target="mailto:gstrack@cffstainless.com" TargetMode="External"/><Relationship Id="rId9" Type="http://schemas.openxmlformats.org/officeDocument/2006/relationships/hyperlink" Target="http://www.zjvangogh.com/" TargetMode="External"/><Relationship Id="rId1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jonathan@slik.ca" TargetMode="External"/><Relationship Id="rId13" Type="http://schemas.openxmlformats.org/officeDocument/2006/relationships/drawing" Target="../drawings/drawing3.xml"/><Relationship Id="rId3" Type="http://schemas.openxmlformats.org/officeDocument/2006/relationships/hyperlink" Target="mailto:laliberte@slik.ca" TargetMode="External"/><Relationship Id="rId7" Type="http://schemas.openxmlformats.org/officeDocument/2006/relationships/hyperlink" Target="mailto:marie@slik.ca" TargetMode="External"/><Relationship Id="rId12" Type="http://schemas.openxmlformats.org/officeDocument/2006/relationships/printerSettings" Target="../printerSettings/printerSettings3.bin"/><Relationship Id="rId2" Type="http://schemas.openxmlformats.org/officeDocument/2006/relationships/hyperlink" Target="mailto:simon@slik.ca" TargetMode="External"/><Relationship Id="rId16" Type="http://schemas.openxmlformats.org/officeDocument/2006/relationships/image" Target="../media/image2.emf"/><Relationship Id="rId1" Type="http://schemas.openxmlformats.org/officeDocument/2006/relationships/hyperlink" Target="mailto:alberto@slik.ca" TargetMode="External"/><Relationship Id="rId6" Type="http://schemas.openxmlformats.org/officeDocument/2006/relationships/hyperlink" Target="mailto:paco@slik.ca" TargetMode="External"/><Relationship Id="rId11" Type="http://schemas.openxmlformats.org/officeDocument/2006/relationships/hyperlink" Target="mailto:jose@slik.ca" TargetMode="External"/><Relationship Id="rId5" Type="http://schemas.openxmlformats.org/officeDocument/2006/relationships/hyperlink" Target="mailto:nathalie@slik.ca" TargetMode="External"/><Relationship Id="rId15" Type="http://schemas.openxmlformats.org/officeDocument/2006/relationships/control" Target="../activeX/activeX2.xml"/><Relationship Id="rId10" Type="http://schemas.openxmlformats.org/officeDocument/2006/relationships/hyperlink" Target="mailto:viviane@slik.ca" TargetMode="External"/><Relationship Id="rId4" Type="http://schemas.openxmlformats.org/officeDocument/2006/relationships/hyperlink" Target="mailto:paco@slik.ca" TargetMode="External"/><Relationship Id="rId9" Type="http://schemas.openxmlformats.org/officeDocument/2006/relationships/hyperlink" Target="mailto:frankbeland@sympatico.ca" TargetMode="External"/><Relationship Id="rId1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4"/>
  <sheetViews>
    <sheetView showGridLines="0" tabSelected="1" zoomScaleNormal="100" workbookViewId="0">
      <selection activeCell="I17" sqref="I17"/>
    </sheetView>
  </sheetViews>
  <sheetFormatPr baseColWidth="10" defaultRowHeight="15" x14ac:dyDescent="0.25"/>
  <cols>
    <col min="1" max="1" width="2.42578125" customWidth="1"/>
    <col min="2" max="2" width="16.7109375" customWidth="1"/>
    <col min="3" max="3" width="12.140625" customWidth="1"/>
    <col min="4" max="4" width="10.140625" customWidth="1"/>
    <col min="5" max="5" width="14" customWidth="1"/>
    <col min="6" max="6" width="17" customWidth="1"/>
    <col min="7" max="7" width="4.5703125" customWidth="1"/>
    <col min="8" max="8" width="6.85546875" customWidth="1"/>
    <col min="9" max="9" width="7.5703125" customWidth="1"/>
    <col min="10" max="10" width="9.5703125" customWidth="1"/>
    <col min="11" max="11" width="2.140625" style="54" customWidth="1"/>
    <col min="12" max="12" width="16" customWidth="1"/>
  </cols>
  <sheetData>
    <row r="1" spans="1:15" ht="18.75" x14ac:dyDescent="0.3">
      <c r="B1" s="2"/>
      <c r="I1" s="3"/>
    </row>
    <row r="2" spans="1:15" ht="23.25" x14ac:dyDescent="0.35">
      <c r="B2" s="2"/>
      <c r="F2" s="108" t="s">
        <v>8</v>
      </c>
      <c r="G2" s="108"/>
      <c r="H2" s="108"/>
      <c r="I2" s="108"/>
      <c r="J2" s="108"/>
    </row>
    <row r="3" spans="1:15" ht="14.25" customHeight="1" x14ac:dyDescent="0.3">
      <c r="B3" s="2"/>
      <c r="I3" s="3"/>
      <c r="N3" s="53"/>
    </row>
    <row r="4" spans="1:15" ht="15.75" customHeight="1" x14ac:dyDescent="0.3">
      <c r="A4" s="35"/>
      <c r="I4" s="106"/>
    </row>
    <row r="5" spans="1:15" ht="18" customHeight="1" x14ac:dyDescent="0.35">
      <c r="A5" s="36"/>
      <c r="C5" s="16"/>
      <c r="D5" s="10"/>
      <c r="E5" s="10"/>
      <c r="F5" s="15"/>
      <c r="G5" s="15"/>
      <c r="H5" s="15"/>
      <c r="I5" s="15"/>
      <c r="J5" s="15"/>
      <c r="M5" s="56"/>
      <c r="N5" s="2"/>
      <c r="O5" s="2"/>
    </row>
    <row r="6" spans="1:15" ht="17.25" x14ac:dyDescent="0.25">
      <c r="A6" s="36"/>
      <c r="C6" s="16"/>
      <c r="D6" s="10"/>
      <c r="E6" s="10"/>
    </row>
    <row r="7" spans="1:15" ht="19.5" customHeight="1" x14ac:dyDescent="0.25">
      <c r="A7" s="37"/>
      <c r="B7" s="31"/>
      <c r="C7" s="16"/>
      <c r="D7" s="10"/>
      <c r="E7" s="10"/>
      <c r="F7" s="10"/>
      <c r="H7" s="11" t="s">
        <v>9</v>
      </c>
      <c r="I7" s="105">
        <v>1</v>
      </c>
    </row>
    <row r="8" spans="1:15" ht="9.75" customHeight="1" x14ac:dyDescent="0.25">
      <c r="C8" s="16"/>
      <c r="D8" s="10"/>
      <c r="E8" s="10"/>
      <c r="F8" s="10"/>
      <c r="G8" s="11"/>
      <c r="H8" s="22"/>
      <c r="I8" s="21"/>
      <c r="K8" s="55"/>
    </row>
    <row r="9" spans="1:15" ht="19.5" customHeight="1" x14ac:dyDescent="0.25">
      <c r="F9" s="10"/>
      <c r="H9" s="11" t="s">
        <v>11</v>
      </c>
      <c r="I9" s="115">
        <f ca="1">TODAY()</f>
        <v>41821</v>
      </c>
      <c r="J9" s="115"/>
    </row>
    <row r="10" spans="1:15" ht="9.75" customHeight="1" x14ac:dyDescent="0.25">
      <c r="F10" s="10"/>
      <c r="G10" s="10"/>
      <c r="H10" s="23"/>
      <c r="I10" s="24"/>
    </row>
    <row r="11" spans="1:15" ht="19.5" customHeight="1" x14ac:dyDescent="0.25">
      <c r="A11" s="60" t="s">
        <v>10</v>
      </c>
      <c r="C11" s="103" t="s">
        <v>207</v>
      </c>
      <c r="D11" s="102"/>
      <c r="E11" s="102"/>
      <c r="F11" s="10"/>
      <c r="G11" s="58"/>
      <c r="H11" s="11" t="s">
        <v>151</v>
      </c>
      <c r="I11" s="115">
        <v>41905</v>
      </c>
      <c r="J11" s="115"/>
    </row>
    <row r="12" spans="1:15" s="57" customFormat="1" ht="9.75" customHeight="1" x14ac:dyDescent="0.25">
      <c r="F12" s="10"/>
      <c r="G12" s="10"/>
      <c r="H12" s="23"/>
      <c r="I12" s="24"/>
      <c r="K12" s="55"/>
    </row>
    <row r="13" spans="1:15" s="57" customFormat="1" ht="19.5" customHeight="1" x14ac:dyDescent="0.25">
      <c r="A13" s="59" t="s">
        <v>12</v>
      </c>
      <c r="B13" s="8"/>
      <c r="C13" s="132" t="s">
        <v>162</v>
      </c>
      <c r="D13" s="132"/>
      <c r="E13" s="71"/>
      <c r="F13" s="71"/>
      <c r="G13" s="71"/>
      <c r="K13" s="54"/>
    </row>
    <row r="14" spans="1:15" s="7" customFormat="1" ht="19.5" customHeight="1" x14ac:dyDescent="0.25">
      <c r="A14" s="70"/>
      <c r="B14" s="65"/>
      <c r="C14" s="38" t="str">
        <f>CONCATENATE(VLOOKUP(C13,EMPLOYÉS,8),"      ",(VLOOKUP(C13,EMPLOYÉS,7)))</f>
        <v>frankbeland@sympatico.ca      Tél.: (514) 704-0531</v>
      </c>
      <c r="D14" s="71"/>
      <c r="E14" s="71"/>
      <c r="F14" s="71"/>
      <c r="G14" s="71"/>
      <c r="K14" s="55"/>
    </row>
    <row r="15" spans="1:15" s="7" customFormat="1" ht="19.5" customHeight="1" x14ac:dyDescent="0.25">
      <c r="A15" s="70"/>
      <c r="B15" s="65"/>
      <c r="C15" s="71"/>
      <c r="D15" s="71"/>
      <c r="E15" s="71"/>
      <c r="F15" s="71"/>
      <c r="G15" s="71"/>
      <c r="K15" s="55"/>
    </row>
    <row r="16" spans="1:15" s="57" customFormat="1" ht="9.75" customHeight="1" x14ac:dyDescent="0.25">
      <c r="F16" s="10"/>
      <c r="G16" s="10"/>
      <c r="H16" s="23"/>
      <c r="I16" s="24"/>
      <c r="K16" s="55"/>
      <c r="M16" s="7"/>
    </row>
    <row r="17" spans="1:15" s="57" customFormat="1" ht="19.5" customHeight="1" x14ac:dyDescent="0.25">
      <c r="A17" s="59" t="s">
        <v>133</v>
      </c>
      <c r="B17" s="8"/>
      <c r="C17" s="132" t="s">
        <v>192</v>
      </c>
      <c r="D17" s="132"/>
      <c r="K17" s="54"/>
      <c r="M17" s="7"/>
    </row>
    <row r="18" spans="1:15" ht="9.75" customHeight="1" x14ac:dyDescent="0.25">
      <c r="F18" s="10"/>
      <c r="G18" s="10"/>
      <c r="H18" s="23"/>
      <c r="I18" s="24"/>
      <c r="K18" s="55"/>
      <c r="M18" s="7"/>
    </row>
    <row r="19" spans="1:15" s="7" customFormat="1" ht="19.5" customHeight="1" x14ac:dyDescent="0.25">
      <c r="A19" s="60"/>
      <c r="C19" s="116"/>
      <c r="D19" s="116"/>
      <c r="F19" s="27"/>
      <c r="G19" s="17"/>
      <c r="H19" s="17"/>
      <c r="I19" s="14"/>
      <c r="K19" s="55"/>
    </row>
    <row r="20" spans="1:15" s="57" customFormat="1" ht="9.75" customHeight="1" x14ac:dyDescent="0.25">
      <c r="F20" s="10"/>
      <c r="G20" s="10"/>
      <c r="H20" s="23"/>
      <c r="I20" s="24"/>
      <c r="K20" s="55"/>
      <c r="M20" s="7"/>
    </row>
    <row r="21" spans="1:15" ht="9.75" customHeight="1" x14ac:dyDescent="0.25">
      <c r="B21" s="18"/>
      <c r="C21" s="4"/>
      <c r="D21" s="4"/>
      <c r="E21" s="4"/>
      <c r="F21" s="10"/>
      <c r="G21" s="17"/>
      <c r="H21" s="17"/>
      <c r="I21" s="13"/>
      <c r="M21" s="7"/>
    </row>
    <row r="22" spans="1:15" ht="19.5" customHeight="1" x14ac:dyDescent="0.25">
      <c r="A22" s="64"/>
      <c r="B22" s="7"/>
      <c r="E22" s="4"/>
      <c r="F22" s="10"/>
      <c r="G22" s="11"/>
      <c r="H22" s="11"/>
      <c r="I22" s="13"/>
      <c r="M22" s="7"/>
    </row>
    <row r="23" spans="1:15" ht="9.75" customHeight="1" x14ac:dyDescent="0.25">
      <c r="F23" s="10"/>
      <c r="G23" s="11"/>
      <c r="H23" s="4"/>
      <c r="M23" s="7"/>
    </row>
    <row r="24" spans="1:15" x14ac:dyDescent="0.25">
      <c r="M24" s="77"/>
    </row>
    <row r="25" spans="1:15" ht="19.5" customHeight="1" x14ac:dyDescent="0.3">
      <c r="B25" s="133" t="s">
        <v>120</v>
      </c>
      <c r="C25" s="133"/>
      <c r="D25" s="133"/>
      <c r="E25" s="25"/>
      <c r="F25" s="133" t="s">
        <v>121</v>
      </c>
      <c r="G25" s="133"/>
      <c r="H25" s="133"/>
      <c r="I25" s="133"/>
      <c r="J25" s="133"/>
    </row>
    <row r="26" spans="1:15" s="4" customFormat="1" ht="7.5" customHeight="1" x14ac:dyDescent="0.25">
      <c r="B26" s="38"/>
      <c r="C26" s="9"/>
      <c r="D26" s="9"/>
      <c r="H26" s="63" t="e">
        <f>IF(#REF!="CLIENT","ENTRER ADRESSE","")</f>
        <v>#REF!</v>
      </c>
      <c r="K26" s="54"/>
    </row>
    <row r="27" spans="1:15" s="4" customFormat="1" x14ac:dyDescent="0.25">
      <c r="B27" s="130" t="s">
        <v>34</v>
      </c>
      <c r="C27" s="130"/>
      <c r="D27" s="130"/>
      <c r="F27" s="131" t="s">
        <v>193</v>
      </c>
      <c r="G27" s="131"/>
      <c r="H27" s="131"/>
      <c r="I27" s="131"/>
      <c r="J27" s="131"/>
      <c r="K27" s="54"/>
      <c r="M27" s="26"/>
    </row>
    <row r="28" spans="1:15" s="4" customFormat="1" ht="15.75" x14ac:dyDescent="0.25">
      <c r="B28" s="38" t="str">
        <f>(VLOOKUP(B27,FOURNISSEURS,2))</f>
        <v>565, 19e Avenue</v>
      </c>
      <c r="F28" s="32" t="str">
        <f>IF(F27="CLIENT","ADRESSE:","")</f>
        <v/>
      </c>
      <c r="G28" s="114"/>
      <c r="H28" s="114"/>
      <c r="I28" s="114"/>
      <c r="J28" s="114"/>
      <c r="K28" s="54"/>
      <c r="O28" s="7"/>
    </row>
    <row r="29" spans="1:15" s="4" customFormat="1" ht="15.75" x14ac:dyDescent="0.25">
      <c r="B29" s="38" t="str">
        <f>CONCATENATE(VLOOKUP(B27,FOURNISSEURS,3)," ",(VLOOKUP(B27,FOURNISSEURS,4)))</f>
        <v>Lachine (Québec)</v>
      </c>
      <c r="G29" s="114"/>
      <c r="H29" s="114"/>
      <c r="I29" s="114"/>
      <c r="J29" s="114"/>
      <c r="K29" s="54"/>
      <c r="O29" s="26"/>
    </row>
    <row r="30" spans="1:15" ht="15.75" x14ac:dyDescent="0.25">
      <c r="B30" s="38" t="str">
        <f>(VLOOKUP(B27,FOURNISSEURS,5))</f>
        <v>H8S 3S4</v>
      </c>
      <c r="C30" s="38" t="str">
        <f>(VLOOKUP(B27,FOURNISSEURS,7))</f>
        <v>Tél.: 514-637-6778</v>
      </c>
      <c r="D30" s="4"/>
      <c r="E30" s="4"/>
      <c r="F30" s="4"/>
      <c r="G30" s="114"/>
      <c r="H30" s="114"/>
      <c r="I30" s="114"/>
      <c r="J30" s="114"/>
      <c r="O30" s="7"/>
    </row>
    <row r="31" spans="1:15" ht="19.5" customHeight="1" x14ac:dyDescent="0.3">
      <c r="B31" s="51"/>
      <c r="C31" s="51"/>
      <c r="D31" s="51"/>
      <c r="E31" s="50" t="s">
        <v>132</v>
      </c>
      <c r="F31" s="51"/>
      <c r="G31" s="51"/>
      <c r="H31" s="113"/>
      <c r="I31" s="113"/>
      <c r="J31" s="113"/>
      <c r="O31" s="7"/>
    </row>
    <row r="32" spans="1:15" x14ac:dyDescent="0.25">
      <c r="A32" s="110" t="s">
        <v>124</v>
      </c>
      <c r="B32" s="111"/>
      <c r="C32" s="39" t="s">
        <v>131</v>
      </c>
      <c r="D32" s="40" t="s">
        <v>13</v>
      </c>
      <c r="E32" s="40" t="s">
        <v>122</v>
      </c>
      <c r="F32" s="40" t="s">
        <v>123</v>
      </c>
      <c r="G32" s="40" t="s">
        <v>125</v>
      </c>
      <c r="H32" s="40" t="s">
        <v>14</v>
      </c>
      <c r="I32" s="40" t="s">
        <v>126</v>
      </c>
      <c r="J32" s="40" t="s">
        <v>129</v>
      </c>
      <c r="K32" s="55"/>
    </row>
    <row r="33" spans="1:12" x14ac:dyDescent="0.25">
      <c r="A33" s="112" t="s">
        <v>194</v>
      </c>
      <c r="B33" s="109"/>
      <c r="C33" s="41" t="s">
        <v>195</v>
      </c>
      <c r="D33" s="42" t="s">
        <v>196</v>
      </c>
      <c r="E33" s="43"/>
      <c r="F33" s="43" t="s">
        <v>197</v>
      </c>
      <c r="G33" s="42">
        <v>4</v>
      </c>
      <c r="H33" s="42" t="s">
        <v>198</v>
      </c>
      <c r="I33" s="33">
        <v>10</v>
      </c>
      <c r="J33" s="45">
        <f>IF(ISBLANK(I33),"",SUM(G33*I33))</f>
        <v>40</v>
      </c>
    </row>
    <row r="34" spans="1:12" x14ac:dyDescent="0.25">
      <c r="A34" s="112" t="s">
        <v>194</v>
      </c>
      <c r="B34" s="109"/>
      <c r="C34" s="41" t="s">
        <v>199</v>
      </c>
      <c r="D34" s="42" t="s">
        <v>196</v>
      </c>
      <c r="E34" s="43"/>
      <c r="F34" s="43" t="s">
        <v>197</v>
      </c>
      <c r="G34" s="42">
        <v>2</v>
      </c>
      <c r="H34" s="42" t="s">
        <v>198</v>
      </c>
      <c r="I34" s="33">
        <v>10</v>
      </c>
      <c r="J34" s="45">
        <f t="shared" ref="J34:J43" si="0">IF(ISBLANK(I34),"",SUM(G34*I34))</f>
        <v>20</v>
      </c>
    </row>
    <row r="35" spans="1:12" x14ac:dyDescent="0.25">
      <c r="A35" s="112" t="s">
        <v>194</v>
      </c>
      <c r="B35" s="109"/>
      <c r="C35" s="41" t="s">
        <v>200</v>
      </c>
      <c r="D35" s="42" t="s">
        <v>196</v>
      </c>
      <c r="E35" s="43"/>
      <c r="F35" s="43" t="s">
        <v>197</v>
      </c>
      <c r="G35" s="42">
        <v>1</v>
      </c>
      <c r="H35" s="42" t="s">
        <v>198</v>
      </c>
      <c r="I35" s="33">
        <v>10</v>
      </c>
      <c r="J35" s="45">
        <f t="shared" si="0"/>
        <v>10</v>
      </c>
    </row>
    <row r="36" spans="1:12" x14ac:dyDescent="0.25">
      <c r="A36" s="112" t="s">
        <v>194</v>
      </c>
      <c r="B36" s="109"/>
      <c r="C36" s="41" t="s">
        <v>201</v>
      </c>
      <c r="D36" s="42" t="s">
        <v>196</v>
      </c>
      <c r="E36" s="43"/>
      <c r="F36" s="43" t="s">
        <v>197</v>
      </c>
      <c r="G36" s="42">
        <v>3</v>
      </c>
      <c r="H36" s="42" t="s">
        <v>198</v>
      </c>
      <c r="I36" s="33">
        <v>10</v>
      </c>
      <c r="J36" s="45">
        <f t="shared" si="0"/>
        <v>30</v>
      </c>
    </row>
    <row r="37" spans="1:12" x14ac:dyDescent="0.25">
      <c r="A37" s="112" t="s">
        <v>194</v>
      </c>
      <c r="B37" s="109"/>
      <c r="C37" s="41" t="s">
        <v>202</v>
      </c>
      <c r="D37" s="42" t="s">
        <v>196</v>
      </c>
      <c r="E37" s="43"/>
      <c r="F37" s="43" t="s">
        <v>197</v>
      </c>
      <c r="G37" s="42">
        <v>6</v>
      </c>
      <c r="H37" s="42" t="s">
        <v>198</v>
      </c>
      <c r="I37" s="33">
        <v>10</v>
      </c>
      <c r="J37" s="45">
        <f t="shared" si="0"/>
        <v>60</v>
      </c>
    </row>
    <row r="38" spans="1:12" x14ac:dyDescent="0.25">
      <c r="A38" s="112" t="s">
        <v>194</v>
      </c>
      <c r="B38" s="109"/>
      <c r="C38" s="41" t="s">
        <v>203</v>
      </c>
      <c r="D38" s="42" t="s">
        <v>196</v>
      </c>
      <c r="E38" s="43"/>
      <c r="F38" s="43" t="s">
        <v>197</v>
      </c>
      <c r="G38" s="42">
        <v>5</v>
      </c>
      <c r="H38" s="42" t="s">
        <v>198</v>
      </c>
      <c r="I38" s="33">
        <v>10</v>
      </c>
      <c r="J38" s="45">
        <f t="shared" si="0"/>
        <v>50</v>
      </c>
    </row>
    <row r="39" spans="1:12" x14ac:dyDescent="0.25">
      <c r="A39" s="112" t="s">
        <v>194</v>
      </c>
      <c r="B39" s="109"/>
      <c r="C39" s="41" t="s">
        <v>204</v>
      </c>
      <c r="D39" s="42" t="s">
        <v>196</v>
      </c>
      <c r="E39" s="43"/>
      <c r="F39" s="43" t="s">
        <v>197</v>
      </c>
      <c r="G39" s="42">
        <v>10</v>
      </c>
      <c r="H39" s="42" t="s">
        <v>198</v>
      </c>
      <c r="I39" s="33">
        <v>10</v>
      </c>
      <c r="J39" s="45">
        <f t="shared" si="0"/>
        <v>100</v>
      </c>
    </row>
    <row r="40" spans="1:12" x14ac:dyDescent="0.25">
      <c r="A40" s="109"/>
      <c r="B40" s="109"/>
      <c r="C40" s="41"/>
      <c r="D40" s="42"/>
      <c r="E40" s="43"/>
      <c r="F40" s="43"/>
      <c r="G40" s="44"/>
      <c r="H40" s="42"/>
      <c r="I40" s="33"/>
      <c r="J40" s="45" t="str">
        <f t="shared" si="0"/>
        <v/>
      </c>
    </row>
    <row r="41" spans="1:12" x14ac:dyDescent="0.25">
      <c r="A41" s="109"/>
      <c r="B41" s="109"/>
      <c r="C41" s="41"/>
      <c r="D41" s="42"/>
      <c r="E41" s="43"/>
      <c r="F41" s="43"/>
      <c r="G41" s="44"/>
      <c r="H41" s="42"/>
      <c r="I41" s="33"/>
      <c r="J41" s="45" t="str">
        <f t="shared" si="0"/>
        <v/>
      </c>
    </row>
    <row r="42" spans="1:12" x14ac:dyDescent="0.25">
      <c r="A42" s="109"/>
      <c r="B42" s="109"/>
      <c r="C42" s="41"/>
      <c r="D42" s="42"/>
      <c r="E42" s="43"/>
      <c r="F42" s="43"/>
      <c r="G42" s="44"/>
      <c r="H42" s="42"/>
      <c r="I42" s="33"/>
      <c r="J42" s="45" t="str">
        <f t="shared" si="0"/>
        <v/>
      </c>
      <c r="L42" s="7"/>
    </row>
    <row r="43" spans="1:12" x14ac:dyDescent="0.25">
      <c r="A43" s="109"/>
      <c r="B43" s="109"/>
      <c r="C43" s="41"/>
      <c r="D43" s="42"/>
      <c r="E43" s="43"/>
      <c r="F43" s="43"/>
      <c r="G43" s="44"/>
      <c r="H43" s="42"/>
      <c r="I43" s="33"/>
      <c r="J43" s="45" t="str">
        <f t="shared" si="0"/>
        <v/>
      </c>
      <c r="L43" s="7"/>
    </row>
    <row r="44" spans="1:12" ht="11.25" customHeight="1" x14ac:dyDescent="0.25">
      <c r="B44" s="23"/>
      <c r="C44" s="23"/>
      <c r="D44" s="28"/>
      <c r="E44" s="23"/>
      <c r="F44" s="28"/>
      <c r="G44" s="23"/>
      <c r="H44" s="23"/>
      <c r="I44" s="29"/>
      <c r="J44" s="34"/>
      <c r="L44" s="7"/>
    </row>
    <row r="45" spans="1:12" ht="15.75" thickBot="1" x14ac:dyDescent="0.3">
      <c r="A45" s="128" t="s">
        <v>130</v>
      </c>
      <c r="B45" s="129"/>
      <c r="I45" s="46" t="s">
        <v>16</v>
      </c>
      <c r="J45" s="104">
        <v>0</v>
      </c>
      <c r="L45" s="7"/>
    </row>
    <row r="46" spans="1:12" x14ac:dyDescent="0.25">
      <c r="A46" s="119" t="s">
        <v>205</v>
      </c>
      <c r="B46" s="120"/>
      <c r="C46" s="120"/>
      <c r="D46" s="120"/>
      <c r="E46" s="120"/>
      <c r="F46" s="121"/>
      <c r="G46" s="30"/>
      <c r="H46" s="30"/>
      <c r="I46" s="47" t="s">
        <v>15</v>
      </c>
      <c r="J46" s="45">
        <f>SUM(J33:J43)</f>
        <v>310</v>
      </c>
      <c r="L46" s="7"/>
    </row>
    <row r="47" spans="1:12" x14ac:dyDescent="0.25">
      <c r="A47" s="122"/>
      <c r="B47" s="123"/>
      <c r="C47" s="123"/>
      <c r="D47" s="123"/>
      <c r="E47" s="123"/>
      <c r="F47" s="124"/>
      <c r="G47" s="30"/>
      <c r="H47" s="30"/>
      <c r="I47" s="47" t="s">
        <v>127</v>
      </c>
      <c r="J47" s="45">
        <f>SUM(J45+J46)*5%</f>
        <v>15.5</v>
      </c>
      <c r="L47" s="7"/>
    </row>
    <row r="48" spans="1:12" ht="15.75" thickBot="1" x14ac:dyDescent="0.3">
      <c r="A48" s="125"/>
      <c r="B48" s="126"/>
      <c r="C48" s="126"/>
      <c r="D48" s="126"/>
      <c r="E48" s="126"/>
      <c r="F48" s="127"/>
      <c r="G48" s="30"/>
      <c r="H48" s="30"/>
      <c r="I48" s="47" t="s">
        <v>128</v>
      </c>
      <c r="J48" s="48">
        <f>SUM(J46+J47)*9.975%</f>
        <v>32.468624999999996</v>
      </c>
      <c r="L48" s="7"/>
    </row>
    <row r="49" spans="1:11" ht="15.75" thickBot="1" x14ac:dyDescent="0.3">
      <c r="A49" s="4"/>
      <c r="B49" s="4"/>
      <c r="C49" s="4"/>
      <c r="D49" s="4"/>
      <c r="E49" s="4"/>
      <c r="F49" s="4"/>
      <c r="G49" s="30"/>
      <c r="H49" s="30"/>
      <c r="I49" s="46" t="s">
        <v>129</v>
      </c>
      <c r="J49" s="49">
        <f>SUM(J45:J48)</f>
        <v>357.96862499999997</v>
      </c>
    </row>
    <row r="50" spans="1:11" ht="18.75" x14ac:dyDescent="0.3">
      <c r="B50" s="118"/>
      <c r="C50" s="118"/>
      <c r="D50" s="118"/>
      <c r="E50" s="118"/>
      <c r="F50" s="4"/>
      <c r="G50" s="4"/>
    </row>
    <row r="51" spans="1:11" s="4" customFormat="1" x14ac:dyDescent="0.25">
      <c r="B51" s="117"/>
      <c r="C51" s="117"/>
      <c r="D51" s="117"/>
      <c r="E51" s="117"/>
      <c r="K51" s="54"/>
    </row>
    <row r="52" spans="1:11" s="4" customFormat="1" x14ac:dyDescent="0.25">
      <c r="K52" s="54"/>
    </row>
    <row r="53" spans="1:11" s="4" customFormat="1" x14ac:dyDescent="0.25">
      <c r="K53" s="54"/>
    </row>
    <row r="54" spans="1:11" s="4" customFormat="1" x14ac:dyDescent="0.25">
      <c r="K54" s="54"/>
    </row>
  </sheetData>
  <mergeCells count="30">
    <mergeCell ref="I9:J9"/>
    <mergeCell ref="B27:D27"/>
    <mergeCell ref="F27:J27"/>
    <mergeCell ref="C17:D17"/>
    <mergeCell ref="F25:J25"/>
    <mergeCell ref="B25:D25"/>
    <mergeCell ref="C13:D13"/>
    <mergeCell ref="G30:J30"/>
    <mergeCell ref="B51:E51"/>
    <mergeCell ref="B50:E50"/>
    <mergeCell ref="A41:B41"/>
    <mergeCell ref="A46:F48"/>
    <mergeCell ref="A43:B43"/>
    <mergeCell ref="A45:B45"/>
    <mergeCell ref="F2:J2"/>
    <mergeCell ref="A42:B42"/>
    <mergeCell ref="A32:B32"/>
    <mergeCell ref="A33:B33"/>
    <mergeCell ref="A34:B34"/>
    <mergeCell ref="A35:B35"/>
    <mergeCell ref="A36:B36"/>
    <mergeCell ref="A37:B37"/>
    <mergeCell ref="A38:B38"/>
    <mergeCell ref="A39:B39"/>
    <mergeCell ref="H31:J31"/>
    <mergeCell ref="G28:J28"/>
    <mergeCell ref="G29:J29"/>
    <mergeCell ref="I11:J11"/>
    <mergeCell ref="A40:B40"/>
    <mergeCell ref="C19:D19"/>
  </mergeCells>
  <dataValidations count="5">
    <dataValidation type="list" allowBlank="1" showInputMessage="1" showErrorMessage="1" sqref="F27">
      <mc:AlternateContent xmlns:x12ac="http://schemas.microsoft.com/office/spreadsheetml/2011/1/ac" xmlns:mc="http://schemas.openxmlformats.org/markup-compatibility/2006">
        <mc:Choice Requires="x12ac">
          <x12ac:list>PICK-UP,"2451, Rang des Chutes St-Ursule (Qc) J0K 3M0","560, 19e Avenue Mtl (Qc) H8S 3S5",CLIENT</x12ac:list>
        </mc:Choice>
        <mc:Fallback>
          <formula1>"PICK-UP,2451, Rang des Chutes St-Ursule (Qc) J0K 3M0,560, 19e Avenue Mtl (Qc) H8S 3S5,CLIENT"</formula1>
        </mc:Fallback>
      </mc:AlternateContent>
    </dataValidation>
    <dataValidation type="list" allowBlank="1" showInputMessage="1" showErrorMessage="1" sqref="B27">
      <formula1>FOURNISSEUR</formula1>
    </dataValidation>
    <dataValidation type="list" allowBlank="1" showInputMessage="1" showErrorMessage="1" sqref="C17:D17">
      <formula1>"Acier,Aluminium,Bois, Composante,Inox,Laser,Quincaillerie,Verre"</formula1>
    </dataValidation>
    <dataValidation type="list" allowBlank="1" showInputMessage="1" showErrorMessage="1" promptTitle="Choisir nom" sqref="D15:G15">
      <formula1>"Frank Béland,Albertro Restrepo-alberto@slik.ca (514) 634-7545,Jose A. Escribano  jose@slik.ca (514) 634-7545,Francisco Gonzalez  paco@slik.ca  (514) 634-7545,Simon Laliberté  laliberte@slik.ca  (514) 634-7545,Simon Turenne  simon@slik.ca (514) 581-3217"</formula1>
    </dataValidation>
    <dataValidation type="list" allowBlank="1" showInputMessage="1" showErrorMessage="1" sqref="C13">
      <formula1>"Alberto Restrepo,Francisco Gonzalez,François Béland,Jonathan Dragon,Jose Antonio Escribano,Marie-Josée Béland,Nathalie Therrien,Simon Laliberté,Simon Turenne,Vivianne Lee-Laflèche"</formula1>
    </dataValidation>
  </dataValidations>
  <pageMargins left="0.19685039370078741" right="0.11811023622047245" top="0.39370078740157483" bottom="0.19685039370078741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N25"/>
  <sheetViews>
    <sheetView showGridLines="0" workbookViewId="0">
      <selection activeCell="A30" sqref="A30"/>
    </sheetView>
  </sheetViews>
  <sheetFormatPr baseColWidth="10" defaultRowHeight="15" x14ac:dyDescent="0.25"/>
  <cols>
    <col min="1" max="1" width="39.7109375" customWidth="1"/>
    <col min="2" max="2" width="27.42578125" bestFit="1" customWidth="1"/>
    <col min="3" max="3" width="26" customWidth="1"/>
    <col min="4" max="5" width="16" customWidth="1"/>
    <col min="6" max="6" width="16" style="58" customWidth="1"/>
    <col min="7" max="7" width="20.42578125" customWidth="1"/>
    <col min="8" max="8" width="33" customWidth="1"/>
    <col min="9" max="9" width="17.28515625" customWidth="1"/>
    <col min="10" max="10" width="25.85546875" style="7" customWidth="1"/>
    <col min="11" max="352" width="11.42578125" style="7"/>
  </cols>
  <sheetData>
    <row r="1" spans="1:352" s="12" customFormat="1" ht="19.5" customHeight="1" x14ac:dyDescent="0.25">
      <c r="A1" s="19" t="s">
        <v>98</v>
      </c>
      <c r="B1" s="19" t="s">
        <v>0</v>
      </c>
      <c r="C1" s="19" t="s">
        <v>4</v>
      </c>
      <c r="D1" s="19" t="s">
        <v>5</v>
      </c>
      <c r="E1" s="19" t="s">
        <v>6</v>
      </c>
      <c r="F1" s="52" t="s">
        <v>148</v>
      </c>
      <c r="G1" s="19" t="s">
        <v>1</v>
      </c>
      <c r="H1" s="19" t="s">
        <v>2</v>
      </c>
      <c r="I1" s="19" t="s">
        <v>3</v>
      </c>
      <c r="J1" s="19" t="s">
        <v>149</v>
      </c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  <c r="FV1" s="20"/>
      <c r="FW1" s="20"/>
      <c r="FX1" s="20"/>
      <c r="FY1" s="20"/>
      <c r="FZ1" s="20"/>
      <c r="GA1" s="20"/>
      <c r="GB1" s="20"/>
      <c r="GC1" s="20"/>
      <c r="GD1" s="20"/>
      <c r="GE1" s="20"/>
      <c r="GF1" s="20"/>
      <c r="GG1" s="20"/>
      <c r="GH1" s="20"/>
      <c r="GI1" s="20"/>
      <c r="GJ1" s="20"/>
      <c r="GK1" s="20"/>
      <c r="GL1" s="20"/>
      <c r="GM1" s="20"/>
      <c r="GN1" s="20"/>
      <c r="GO1" s="20"/>
      <c r="GP1" s="20"/>
      <c r="GQ1" s="20"/>
      <c r="GR1" s="20"/>
      <c r="GS1" s="20"/>
      <c r="GT1" s="20"/>
      <c r="GU1" s="20"/>
      <c r="GV1" s="20"/>
      <c r="GW1" s="20"/>
      <c r="GX1" s="20"/>
      <c r="GY1" s="20"/>
      <c r="GZ1" s="20"/>
      <c r="HA1" s="20"/>
      <c r="HB1" s="20"/>
      <c r="HC1" s="20"/>
      <c r="HD1" s="20"/>
      <c r="HE1" s="20"/>
      <c r="HF1" s="20"/>
      <c r="HG1" s="20"/>
      <c r="HH1" s="20"/>
      <c r="HI1" s="20"/>
      <c r="HJ1" s="20"/>
      <c r="HK1" s="20"/>
      <c r="HL1" s="20"/>
      <c r="HM1" s="20"/>
      <c r="HN1" s="20"/>
      <c r="HO1" s="20"/>
      <c r="HP1" s="20"/>
      <c r="HQ1" s="20"/>
      <c r="HR1" s="20"/>
      <c r="HS1" s="20"/>
      <c r="HT1" s="20"/>
      <c r="HU1" s="20"/>
      <c r="HV1" s="20"/>
      <c r="HW1" s="20"/>
      <c r="HX1" s="20"/>
      <c r="HY1" s="20"/>
      <c r="HZ1" s="20"/>
      <c r="IA1" s="20"/>
      <c r="IB1" s="20"/>
      <c r="IC1" s="20"/>
      <c r="ID1" s="20"/>
      <c r="IE1" s="20"/>
      <c r="IF1" s="20"/>
      <c r="IG1" s="20"/>
      <c r="IH1" s="20"/>
      <c r="II1" s="20"/>
      <c r="IJ1" s="20"/>
      <c r="IK1" s="20"/>
      <c r="IL1" s="20"/>
      <c r="IM1" s="20"/>
      <c r="IN1" s="20"/>
      <c r="IO1" s="20"/>
      <c r="IP1" s="20"/>
      <c r="IQ1" s="20"/>
      <c r="IR1" s="20"/>
      <c r="IS1" s="20"/>
      <c r="IT1" s="20"/>
      <c r="IU1" s="20"/>
      <c r="IV1" s="20"/>
      <c r="IW1" s="20"/>
      <c r="IX1" s="20"/>
      <c r="IY1" s="20"/>
      <c r="IZ1" s="20"/>
      <c r="JA1" s="20"/>
      <c r="JB1" s="20"/>
      <c r="JC1" s="20"/>
      <c r="JD1" s="20"/>
      <c r="JE1" s="20"/>
      <c r="JF1" s="20"/>
      <c r="JG1" s="20"/>
      <c r="JH1" s="20"/>
      <c r="JI1" s="20"/>
      <c r="JJ1" s="20"/>
      <c r="JK1" s="20"/>
      <c r="JL1" s="20"/>
      <c r="JM1" s="20"/>
      <c r="JN1" s="20"/>
      <c r="JO1" s="20"/>
      <c r="JP1" s="20"/>
      <c r="JQ1" s="20"/>
      <c r="JR1" s="20"/>
      <c r="JS1" s="20"/>
      <c r="JT1" s="20"/>
      <c r="JU1" s="20"/>
      <c r="JV1" s="20"/>
      <c r="JW1" s="20"/>
      <c r="JX1" s="20"/>
      <c r="JY1" s="20"/>
      <c r="JZ1" s="20"/>
      <c r="KA1" s="20"/>
      <c r="KB1" s="20"/>
      <c r="KC1" s="20"/>
      <c r="KD1" s="20"/>
      <c r="KE1" s="20"/>
      <c r="KF1" s="20"/>
      <c r="KG1" s="20"/>
      <c r="KH1" s="20"/>
      <c r="KI1" s="20"/>
      <c r="KJ1" s="20"/>
      <c r="KK1" s="20"/>
      <c r="KL1" s="20"/>
      <c r="KM1" s="20"/>
      <c r="KN1" s="20"/>
      <c r="KO1" s="20"/>
      <c r="KP1" s="20"/>
      <c r="KQ1" s="20"/>
      <c r="KR1" s="20"/>
      <c r="KS1" s="20"/>
      <c r="KT1" s="20"/>
      <c r="KU1" s="20"/>
      <c r="KV1" s="20"/>
      <c r="KW1" s="20"/>
      <c r="KX1" s="20"/>
      <c r="KY1" s="20"/>
      <c r="KZ1" s="20"/>
      <c r="LA1" s="20"/>
      <c r="LB1" s="20"/>
      <c r="LC1" s="20"/>
      <c r="LD1" s="20"/>
      <c r="LE1" s="20"/>
      <c r="LF1" s="20"/>
      <c r="LG1" s="20"/>
      <c r="LH1" s="20"/>
      <c r="LI1" s="20"/>
      <c r="LJ1" s="20"/>
      <c r="LK1" s="20"/>
      <c r="LL1" s="20"/>
      <c r="LM1" s="20"/>
      <c r="LN1" s="20"/>
      <c r="LO1" s="20"/>
      <c r="LP1" s="20"/>
      <c r="LQ1" s="20"/>
      <c r="LR1" s="20"/>
      <c r="LS1" s="20"/>
      <c r="LT1" s="20"/>
      <c r="LU1" s="20"/>
      <c r="LV1" s="20"/>
      <c r="LW1" s="20"/>
      <c r="LX1" s="20"/>
      <c r="LY1" s="20"/>
      <c r="LZ1" s="20"/>
      <c r="MA1" s="20"/>
      <c r="MB1" s="20"/>
      <c r="MC1" s="20"/>
      <c r="MD1" s="20"/>
      <c r="ME1" s="20"/>
      <c r="MF1" s="20"/>
      <c r="MG1" s="20"/>
      <c r="MH1" s="20"/>
      <c r="MI1" s="20"/>
      <c r="MJ1" s="20"/>
      <c r="MK1" s="20"/>
      <c r="ML1" s="20"/>
      <c r="MM1" s="20"/>
      <c r="MN1" s="20"/>
    </row>
    <row r="2" spans="1:352" x14ac:dyDescent="0.25">
      <c r="A2" t="s">
        <v>17</v>
      </c>
      <c r="B2" t="s">
        <v>35</v>
      </c>
      <c r="C2" t="s">
        <v>53</v>
      </c>
      <c r="D2" t="s">
        <v>100</v>
      </c>
      <c r="E2" t="s">
        <v>66</v>
      </c>
      <c r="G2" t="s">
        <v>101</v>
      </c>
      <c r="H2" s="1" t="s">
        <v>85</v>
      </c>
    </row>
    <row r="3" spans="1:352" s="5" customFormat="1" x14ac:dyDescent="0.25">
      <c r="A3" s="5" t="s">
        <v>18</v>
      </c>
      <c r="B3" s="5" t="s">
        <v>36</v>
      </c>
      <c r="C3" s="5" t="s">
        <v>54</v>
      </c>
      <c r="D3" s="5" t="s">
        <v>100</v>
      </c>
      <c r="E3" s="5" t="s">
        <v>67</v>
      </c>
      <c r="G3" s="5" t="s">
        <v>102</v>
      </c>
      <c r="H3" s="6" t="s">
        <v>89</v>
      </c>
      <c r="I3" s="5" t="s">
        <v>88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</row>
    <row r="4" spans="1:352" x14ac:dyDescent="0.25">
      <c r="A4" t="s">
        <v>19</v>
      </c>
      <c r="B4" t="s">
        <v>37</v>
      </c>
      <c r="C4" t="s">
        <v>55</v>
      </c>
      <c r="D4" t="s">
        <v>100</v>
      </c>
      <c r="E4" t="s">
        <v>68</v>
      </c>
      <c r="G4" t="s">
        <v>103</v>
      </c>
      <c r="H4" s="1" t="s">
        <v>86</v>
      </c>
      <c r="I4" t="s">
        <v>84</v>
      </c>
    </row>
    <row r="5" spans="1:352" s="5" customFormat="1" x14ac:dyDescent="0.25">
      <c r="A5" s="5" t="s">
        <v>20</v>
      </c>
      <c r="B5" s="5" t="s">
        <v>38</v>
      </c>
      <c r="C5" s="5" t="s">
        <v>56</v>
      </c>
      <c r="D5" s="5" t="s">
        <v>100</v>
      </c>
      <c r="E5" s="5" t="s">
        <v>69</v>
      </c>
      <c r="G5" s="5" t="s">
        <v>104</v>
      </c>
      <c r="H5" s="6" t="s">
        <v>87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</row>
    <row r="6" spans="1:352" x14ac:dyDescent="0.25">
      <c r="A6" t="s">
        <v>21</v>
      </c>
      <c r="B6" t="s">
        <v>39</v>
      </c>
      <c r="C6" t="s">
        <v>7</v>
      </c>
      <c r="D6" t="s">
        <v>100</v>
      </c>
      <c r="E6" t="s">
        <v>70</v>
      </c>
      <c r="G6" t="s">
        <v>105</v>
      </c>
    </row>
    <row r="7" spans="1:352" s="5" customFormat="1" x14ac:dyDescent="0.25">
      <c r="A7" s="5" t="s">
        <v>22</v>
      </c>
      <c r="B7" s="5" t="s">
        <v>40</v>
      </c>
      <c r="C7" s="5" t="s">
        <v>57</v>
      </c>
      <c r="D7" s="5" t="s">
        <v>100</v>
      </c>
      <c r="E7" s="5" t="s">
        <v>71</v>
      </c>
      <c r="G7" s="5" t="s">
        <v>106</v>
      </c>
      <c r="H7" s="6" t="s">
        <v>91</v>
      </c>
      <c r="I7" s="5" t="s">
        <v>90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</row>
    <row r="8" spans="1:352" x14ac:dyDescent="0.25">
      <c r="A8" t="s">
        <v>23</v>
      </c>
      <c r="B8" t="s">
        <v>41</v>
      </c>
      <c r="C8" t="s">
        <v>58</v>
      </c>
      <c r="D8" t="s">
        <v>100</v>
      </c>
      <c r="E8" t="s">
        <v>72</v>
      </c>
      <c r="G8" t="s">
        <v>107</v>
      </c>
    </row>
    <row r="9" spans="1:352" s="5" customFormat="1" x14ac:dyDescent="0.25">
      <c r="A9" s="5" t="s">
        <v>24</v>
      </c>
      <c r="B9" s="5" t="s">
        <v>42</v>
      </c>
      <c r="C9" s="5" t="s">
        <v>59</v>
      </c>
      <c r="D9" s="5" t="s">
        <v>100</v>
      </c>
      <c r="E9" s="5" t="s">
        <v>73</v>
      </c>
      <c r="G9" s="5" t="s">
        <v>108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</row>
    <row r="10" spans="1:352" x14ac:dyDescent="0.25">
      <c r="A10" t="s">
        <v>25</v>
      </c>
      <c r="B10" t="s">
        <v>43</v>
      </c>
      <c r="C10" t="s">
        <v>60</v>
      </c>
      <c r="D10" t="s">
        <v>100</v>
      </c>
      <c r="E10" t="s">
        <v>74</v>
      </c>
      <c r="G10" t="s">
        <v>109</v>
      </c>
    </row>
    <row r="11" spans="1:352" s="5" customFormat="1" x14ac:dyDescent="0.25">
      <c r="A11" s="5" t="s">
        <v>26</v>
      </c>
      <c r="B11" s="5" t="s">
        <v>44</v>
      </c>
      <c r="C11" s="5" t="s">
        <v>61</v>
      </c>
      <c r="D11" s="5" t="s">
        <v>100</v>
      </c>
      <c r="E11" s="5" t="s">
        <v>75</v>
      </c>
      <c r="G11" s="5" t="s">
        <v>110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</row>
    <row r="12" spans="1:352" x14ac:dyDescent="0.25">
      <c r="A12" t="s">
        <v>27</v>
      </c>
      <c r="B12" t="s">
        <v>45</v>
      </c>
      <c r="C12" t="s">
        <v>62</v>
      </c>
      <c r="D12" t="s">
        <v>100</v>
      </c>
      <c r="E12" t="s">
        <v>76</v>
      </c>
      <c r="G12" t="s">
        <v>111</v>
      </c>
      <c r="H12" s="1" t="s">
        <v>93</v>
      </c>
      <c r="I12" t="s">
        <v>92</v>
      </c>
    </row>
    <row r="13" spans="1:352" s="5" customFormat="1" x14ac:dyDescent="0.25">
      <c r="A13" s="5" t="s">
        <v>28</v>
      </c>
      <c r="B13" s="5" t="s">
        <v>46</v>
      </c>
      <c r="C13" s="5" t="s">
        <v>7</v>
      </c>
      <c r="D13" s="5" t="s">
        <v>100</v>
      </c>
      <c r="E13" s="5" t="s">
        <v>77</v>
      </c>
      <c r="G13" s="5" t="s">
        <v>112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</row>
    <row r="14" spans="1:352" x14ac:dyDescent="0.25">
      <c r="A14" t="s">
        <v>29</v>
      </c>
      <c r="B14" t="s">
        <v>47</v>
      </c>
      <c r="C14" t="s">
        <v>63</v>
      </c>
      <c r="D14" t="s">
        <v>100</v>
      </c>
      <c r="E14" t="s">
        <v>78</v>
      </c>
      <c r="G14" t="s">
        <v>113</v>
      </c>
    </row>
    <row r="15" spans="1:352" s="5" customFormat="1" x14ac:dyDescent="0.25">
      <c r="A15" s="5" t="s">
        <v>30</v>
      </c>
      <c r="B15" s="5" t="s">
        <v>48</v>
      </c>
      <c r="C15" s="5" t="s">
        <v>64</v>
      </c>
      <c r="D15" s="5" t="s">
        <v>100</v>
      </c>
      <c r="E15" s="5" t="s">
        <v>79</v>
      </c>
      <c r="G15" s="5" t="s">
        <v>114</v>
      </c>
      <c r="I15" s="5" t="s">
        <v>99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</row>
    <row r="16" spans="1:352" x14ac:dyDescent="0.25">
      <c r="A16" t="s">
        <v>31</v>
      </c>
      <c r="B16" t="s">
        <v>49</v>
      </c>
      <c r="C16" t="s">
        <v>54</v>
      </c>
      <c r="D16" t="s">
        <v>100</v>
      </c>
      <c r="E16" t="s">
        <v>80</v>
      </c>
      <c r="G16" t="s">
        <v>115</v>
      </c>
    </row>
    <row r="17" spans="1:352" s="5" customFormat="1" x14ac:dyDescent="0.25">
      <c r="A17" s="5" t="s">
        <v>32</v>
      </c>
      <c r="B17" s="5" t="s">
        <v>50</v>
      </c>
      <c r="C17" s="5" t="s">
        <v>7</v>
      </c>
      <c r="D17" s="5" t="s">
        <v>100</v>
      </c>
      <c r="E17" s="5" t="s">
        <v>81</v>
      </c>
      <c r="G17" s="5" t="s">
        <v>116</v>
      </c>
      <c r="H17" s="6" t="s">
        <v>95</v>
      </c>
      <c r="I17" s="5" t="s">
        <v>94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</row>
    <row r="18" spans="1:352" x14ac:dyDescent="0.25">
      <c r="A18" t="s">
        <v>33</v>
      </c>
      <c r="B18" t="s">
        <v>51</v>
      </c>
      <c r="C18" t="s">
        <v>65</v>
      </c>
      <c r="D18" t="s">
        <v>100</v>
      </c>
      <c r="E18" t="s">
        <v>82</v>
      </c>
      <c r="G18" t="s">
        <v>117</v>
      </c>
    </row>
    <row r="19" spans="1:352" s="5" customFormat="1" x14ac:dyDescent="0.25">
      <c r="A19" s="5" t="s">
        <v>34</v>
      </c>
      <c r="B19" s="5" t="s">
        <v>52</v>
      </c>
      <c r="C19" s="5" t="s">
        <v>55</v>
      </c>
      <c r="D19" s="5" t="s">
        <v>100</v>
      </c>
      <c r="E19" s="5" t="s">
        <v>83</v>
      </c>
      <c r="G19" s="5" t="s">
        <v>118</v>
      </c>
      <c r="H19" s="6" t="s">
        <v>97</v>
      </c>
      <c r="I19" s="5" t="s">
        <v>96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</row>
    <row r="20" spans="1:352" s="7" customFormat="1" x14ac:dyDescent="0.25">
      <c r="A20" s="7" t="s">
        <v>134</v>
      </c>
      <c r="B20" s="7" t="s">
        <v>135</v>
      </c>
      <c r="C20" s="7" t="s">
        <v>136</v>
      </c>
      <c r="D20" s="7" t="s">
        <v>137</v>
      </c>
      <c r="E20" s="7" t="s">
        <v>138</v>
      </c>
      <c r="G20" s="7" t="s">
        <v>139</v>
      </c>
      <c r="J20" s="61"/>
    </row>
    <row r="21" spans="1:352" s="5" customFormat="1" x14ac:dyDescent="0.25">
      <c r="A21" s="5" t="s">
        <v>140</v>
      </c>
      <c r="B21" s="5" t="s">
        <v>141</v>
      </c>
      <c r="C21" s="5" t="s">
        <v>142</v>
      </c>
      <c r="D21" s="5" t="s">
        <v>150</v>
      </c>
      <c r="E21" s="62">
        <v>310003</v>
      </c>
      <c r="F21" s="5" t="s">
        <v>143</v>
      </c>
      <c r="G21" s="5" t="s">
        <v>144</v>
      </c>
      <c r="H21" s="6" t="s">
        <v>145</v>
      </c>
      <c r="I21" s="5" t="s">
        <v>146</v>
      </c>
      <c r="J21" s="6" t="s">
        <v>147</v>
      </c>
      <c r="L21" s="7"/>
      <c r="M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</row>
    <row r="22" spans="1:352" s="7" customFormat="1" x14ac:dyDescent="0.25"/>
    <row r="23" spans="1:352" s="7" customFormat="1" x14ac:dyDescent="0.25"/>
    <row r="24" spans="1:352" s="7" customFormat="1" x14ac:dyDescent="0.25"/>
    <row r="25" spans="1:352" s="7" customFormat="1" x14ac:dyDescent="0.25"/>
  </sheetData>
  <hyperlinks>
    <hyperlink ref="H2" r:id="rId1"/>
    <hyperlink ref="H4" r:id="rId2"/>
    <hyperlink ref="H5" r:id="rId3"/>
    <hyperlink ref="H3" r:id="rId4"/>
    <hyperlink ref="H7" r:id="rId5"/>
    <hyperlink ref="H12" r:id="rId6"/>
    <hyperlink ref="H17" r:id="rId7"/>
    <hyperlink ref="H19" r:id="rId8"/>
    <hyperlink ref="J21" r:id="rId9"/>
    <hyperlink ref="H21" r:id="rId10"/>
  </hyperlinks>
  <pageMargins left="0.7" right="0.7" top="0.75" bottom="0.75" header="0.3" footer="0.3"/>
  <pageSetup orientation="portrait" r:id="rId11"/>
  <drawing r:id="rId12"/>
  <legacyDrawing r:id="rId13"/>
  <controls>
    <mc:AlternateContent xmlns:mc="http://schemas.openxmlformats.org/markup-compatibility/2006">
      <mc:Choice Requires="x14">
        <control shapeId="4102" r:id="rId14" name="CommandButton1">
          <controlPr autoLine="0" r:id="rId15">
            <anchor moveWithCells="1">
              <from>
                <xdr:col>0</xdr:col>
                <xdr:colOff>180975</xdr:colOff>
                <xdr:row>23</xdr:row>
                <xdr:rowOff>114300</xdr:rowOff>
              </from>
              <to>
                <xdr:col>0</xdr:col>
                <xdr:colOff>2362200</xdr:colOff>
                <xdr:row>26</xdr:row>
                <xdr:rowOff>19050</xdr:rowOff>
              </to>
            </anchor>
          </controlPr>
        </control>
      </mc:Choice>
      <mc:Fallback>
        <control shapeId="4102" r:id="rId1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L25"/>
  <sheetViews>
    <sheetView showGridLines="0" workbookViewId="0">
      <selection activeCell="B21" sqref="B21"/>
    </sheetView>
  </sheetViews>
  <sheetFormatPr baseColWidth="10" defaultRowHeight="15" x14ac:dyDescent="0.25"/>
  <cols>
    <col min="1" max="1" width="23.28515625" style="69" customWidth="1"/>
    <col min="2" max="2" width="22.7109375" style="69" customWidth="1"/>
    <col min="3" max="3" width="26" style="69" customWidth="1"/>
    <col min="4" max="5" width="16" style="69" customWidth="1"/>
    <col min="6" max="6" width="15.7109375" style="69" customWidth="1"/>
    <col min="7" max="7" width="24.140625" style="69" customWidth="1"/>
    <col min="8" max="8" width="25.85546875" style="7" customWidth="1"/>
    <col min="9" max="349" width="11.42578125" style="7"/>
    <col min="350" max="16384" width="11.42578125" style="69"/>
  </cols>
  <sheetData>
    <row r="1" spans="1:350" s="12" customFormat="1" ht="19.5" customHeight="1" x14ac:dyDescent="0.25">
      <c r="A1" s="19" t="s">
        <v>159</v>
      </c>
      <c r="B1" s="19" t="s">
        <v>178</v>
      </c>
      <c r="C1" s="19" t="s">
        <v>0</v>
      </c>
      <c r="D1" s="19" t="s">
        <v>4</v>
      </c>
      <c r="E1" s="19" t="s">
        <v>5</v>
      </c>
      <c r="F1" s="19" t="s">
        <v>6</v>
      </c>
      <c r="G1" s="19" t="s">
        <v>1</v>
      </c>
      <c r="H1" s="19" t="s">
        <v>2</v>
      </c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  <c r="FV1" s="20"/>
      <c r="FW1" s="20"/>
      <c r="FX1" s="20"/>
      <c r="FY1" s="20"/>
      <c r="FZ1" s="20"/>
      <c r="GA1" s="20"/>
      <c r="GB1" s="20"/>
      <c r="GC1" s="20"/>
      <c r="GD1" s="20"/>
      <c r="GE1" s="20"/>
      <c r="GF1" s="20"/>
      <c r="GG1" s="20"/>
      <c r="GH1" s="20"/>
      <c r="GI1" s="20"/>
      <c r="GJ1" s="20"/>
      <c r="GK1" s="20"/>
      <c r="GL1" s="20"/>
      <c r="GM1" s="20"/>
      <c r="GN1" s="20"/>
      <c r="GO1" s="20"/>
      <c r="GP1" s="20"/>
      <c r="GQ1" s="20"/>
      <c r="GR1" s="20"/>
      <c r="GS1" s="20"/>
      <c r="GT1" s="20"/>
      <c r="GU1" s="20"/>
      <c r="GV1" s="20"/>
      <c r="GW1" s="20"/>
      <c r="GX1" s="20"/>
      <c r="GY1" s="20"/>
      <c r="GZ1" s="20"/>
      <c r="HA1" s="20"/>
      <c r="HB1" s="20"/>
      <c r="HC1" s="20"/>
      <c r="HD1" s="20"/>
      <c r="HE1" s="20"/>
      <c r="HF1" s="20"/>
      <c r="HG1" s="20"/>
      <c r="HH1" s="20"/>
      <c r="HI1" s="20"/>
      <c r="HJ1" s="20"/>
      <c r="HK1" s="20"/>
      <c r="HL1" s="20"/>
      <c r="HM1" s="20"/>
      <c r="HN1" s="20"/>
      <c r="HO1" s="20"/>
      <c r="HP1" s="20"/>
      <c r="HQ1" s="20"/>
      <c r="HR1" s="20"/>
      <c r="HS1" s="20"/>
      <c r="HT1" s="20"/>
      <c r="HU1" s="20"/>
      <c r="HV1" s="20"/>
      <c r="HW1" s="20"/>
      <c r="HX1" s="20"/>
      <c r="HY1" s="20"/>
      <c r="HZ1" s="20"/>
      <c r="IA1" s="20"/>
      <c r="IB1" s="20"/>
      <c r="IC1" s="20"/>
      <c r="ID1" s="20"/>
      <c r="IE1" s="20"/>
      <c r="IF1" s="20"/>
      <c r="IG1" s="20"/>
      <c r="IH1" s="20"/>
      <c r="II1" s="20"/>
      <c r="IJ1" s="20"/>
      <c r="IK1" s="20"/>
      <c r="IL1" s="20"/>
      <c r="IM1" s="20"/>
      <c r="IN1" s="20"/>
      <c r="IO1" s="20"/>
      <c r="IP1" s="20"/>
      <c r="IQ1" s="20"/>
      <c r="IR1" s="20"/>
      <c r="IS1" s="20"/>
      <c r="IT1" s="20"/>
      <c r="IU1" s="20"/>
      <c r="IV1" s="20"/>
      <c r="IW1" s="20"/>
      <c r="IX1" s="20"/>
      <c r="IY1" s="20"/>
      <c r="IZ1" s="20"/>
      <c r="JA1" s="20"/>
      <c r="JB1" s="20"/>
      <c r="JC1" s="20"/>
      <c r="JD1" s="20"/>
      <c r="JE1" s="20"/>
      <c r="JF1" s="20"/>
      <c r="JG1" s="20"/>
      <c r="JH1" s="20"/>
      <c r="JI1" s="20"/>
      <c r="JJ1" s="20"/>
      <c r="JK1" s="20"/>
      <c r="JL1" s="20"/>
      <c r="JM1" s="20"/>
      <c r="JN1" s="20"/>
      <c r="JO1" s="20"/>
      <c r="JP1" s="20"/>
      <c r="JQ1" s="20"/>
      <c r="JR1" s="20"/>
      <c r="JS1" s="20"/>
      <c r="JT1" s="20"/>
      <c r="JU1" s="20"/>
      <c r="JV1" s="20"/>
      <c r="JW1" s="20"/>
      <c r="JX1" s="20"/>
      <c r="JY1" s="20"/>
      <c r="JZ1" s="20"/>
      <c r="KA1" s="20"/>
      <c r="KB1" s="20"/>
      <c r="KC1" s="20"/>
      <c r="KD1" s="20"/>
      <c r="KE1" s="20"/>
      <c r="KF1" s="20"/>
      <c r="KG1" s="20"/>
      <c r="KH1" s="20"/>
      <c r="KI1" s="20"/>
      <c r="KJ1" s="20"/>
      <c r="KK1" s="20"/>
      <c r="KL1" s="20"/>
      <c r="KM1" s="20"/>
      <c r="KN1" s="20"/>
      <c r="KO1" s="20"/>
      <c r="KP1" s="20"/>
      <c r="KQ1" s="20"/>
      <c r="KR1" s="20"/>
      <c r="KS1" s="20"/>
      <c r="KT1" s="20"/>
      <c r="KU1" s="20"/>
      <c r="KV1" s="20"/>
      <c r="KW1" s="20"/>
      <c r="KX1" s="20"/>
      <c r="KY1" s="20"/>
      <c r="KZ1" s="20"/>
      <c r="LA1" s="20"/>
      <c r="LB1" s="20"/>
      <c r="LC1" s="20"/>
      <c r="LD1" s="20"/>
      <c r="LE1" s="20"/>
      <c r="LF1" s="20"/>
      <c r="LG1" s="20"/>
      <c r="LH1" s="20"/>
      <c r="LI1" s="20"/>
      <c r="LJ1" s="20"/>
      <c r="LK1" s="20"/>
      <c r="LL1" s="20"/>
      <c r="LM1" s="20"/>
      <c r="LN1" s="20"/>
      <c r="LO1" s="20"/>
      <c r="LP1" s="20"/>
      <c r="LQ1" s="20"/>
      <c r="LR1" s="20"/>
      <c r="LS1" s="20"/>
      <c r="LT1" s="20"/>
      <c r="LU1" s="20"/>
      <c r="LV1" s="20"/>
      <c r="LW1" s="20"/>
      <c r="LX1" s="20"/>
      <c r="LY1" s="20"/>
      <c r="LZ1" s="20"/>
      <c r="MA1" s="20"/>
      <c r="MB1" s="20"/>
      <c r="MC1" s="20"/>
      <c r="MD1" s="20"/>
      <c r="ME1" s="20"/>
      <c r="MF1" s="20"/>
      <c r="MG1" s="20"/>
      <c r="MH1" s="20"/>
      <c r="MI1" s="20"/>
      <c r="MJ1" s="20"/>
      <c r="MK1" s="20"/>
      <c r="ML1" s="20"/>
    </row>
    <row r="2" spans="1:350" s="7" customFormat="1" x14ac:dyDescent="0.25">
      <c r="A2" s="7" t="s">
        <v>160</v>
      </c>
      <c r="B2" s="75" t="s">
        <v>179</v>
      </c>
      <c r="C2" s="74" t="s">
        <v>190</v>
      </c>
      <c r="D2" s="73" t="s">
        <v>55</v>
      </c>
      <c r="E2" s="72" t="s">
        <v>100</v>
      </c>
      <c r="F2" s="65" t="s">
        <v>175</v>
      </c>
      <c r="G2" s="7" t="s">
        <v>119</v>
      </c>
      <c r="H2" s="78" t="s">
        <v>161</v>
      </c>
    </row>
    <row r="3" spans="1:350" s="7" customFormat="1" x14ac:dyDescent="0.25">
      <c r="A3" s="5" t="s">
        <v>177</v>
      </c>
      <c r="B3" s="80" t="s">
        <v>179</v>
      </c>
      <c r="C3" s="81" t="s">
        <v>190</v>
      </c>
      <c r="D3" s="82" t="s">
        <v>55</v>
      </c>
      <c r="E3" s="62" t="s">
        <v>100</v>
      </c>
      <c r="F3" s="83" t="s">
        <v>175</v>
      </c>
      <c r="G3" s="5" t="s">
        <v>119</v>
      </c>
      <c r="H3" s="84" t="s">
        <v>172</v>
      </c>
    </row>
    <row r="4" spans="1:350" s="7" customFormat="1" x14ac:dyDescent="0.25">
      <c r="A4" s="7" t="s">
        <v>162</v>
      </c>
      <c r="B4" s="75" t="s">
        <v>180</v>
      </c>
      <c r="C4" s="74" t="s">
        <v>190</v>
      </c>
      <c r="D4" s="73" t="s">
        <v>55</v>
      </c>
      <c r="E4" s="72" t="s">
        <v>100</v>
      </c>
      <c r="F4" s="65" t="s">
        <v>175</v>
      </c>
      <c r="G4" s="7" t="s">
        <v>187</v>
      </c>
      <c r="H4" s="79" t="s">
        <v>168</v>
      </c>
    </row>
    <row r="5" spans="1:350" s="7" customFormat="1" x14ac:dyDescent="0.25">
      <c r="A5" s="5" t="s">
        <v>166</v>
      </c>
      <c r="B5" s="85" t="s">
        <v>181</v>
      </c>
      <c r="C5" s="81" t="s">
        <v>190</v>
      </c>
      <c r="D5" s="82" t="s">
        <v>55</v>
      </c>
      <c r="E5" s="62" t="s">
        <v>100</v>
      </c>
      <c r="F5" s="83" t="s">
        <v>175</v>
      </c>
      <c r="G5" s="5" t="s">
        <v>119</v>
      </c>
      <c r="H5" s="84" t="s">
        <v>174</v>
      </c>
    </row>
    <row r="6" spans="1:350" s="7" customFormat="1" x14ac:dyDescent="0.25">
      <c r="A6" s="7" t="s">
        <v>176</v>
      </c>
      <c r="B6" s="75" t="s">
        <v>179</v>
      </c>
      <c r="C6" s="74" t="s">
        <v>190</v>
      </c>
      <c r="D6" s="73" t="s">
        <v>55</v>
      </c>
      <c r="E6" s="72" t="s">
        <v>100</v>
      </c>
      <c r="F6" s="65" t="s">
        <v>175</v>
      </c>
      <c r="G6" s="7" t="s">
        <v>119</v>
      </c>
      <c r="H6" s="61" t="s">
        <v>189</v>
      </c>
    </row>
    <row r="7" spans="1:350" s="7" customFormat="1" x14ac:dyDescent="0.25">
      <c r="A7" s="86" t="s">
        <v>167</v>
      </c>
      <c r="B7" s="80" t="s">
        <v>182</v>
      </c>
      <c r="C7" s="87" t="s">
        <v>190</v>
      </c>
      <c r="D7" s="88" t="s">
        <v>55</v>
      </c>
      <c r="E7" s="89" t="s">
        <v>100</v>
      </c>
      <c r="F7" s="90" t="s">
        <v>175</v>
      </c>
      <c r="G7" s="86" t="s">
        <v>119</v>
      </c>
      <c r="H7" s="91" t="s">
        <v>173</v>
      </c>
    </row>
    <row r="8" spans="1:350" s="7" customFormat="1" x14ac:dyDescent="0.25">
      <c r="A8" s="7" t="s">
        <v>165</v>
      </c>
      <c r="B8" s="76" t="s">
        <v>183</v>
      </c>
      <c r="C8" s="74" t="s">
        <v>190</v>
      </c>
      <c r="D8" s="73" t="s">
        <v>55</v>
      </c>
      <c r="E8" s="72" t="s">
        <v>100</v>
      </c>
      <c r="F8" s="65" t="s">
        <v>175</v>
      </c>
      <c r="G8" s="7" t="s">
        <v>119</v>
      </c>
      <c r="H8" s="78" t="s">
        <v>171</v>
      </c>
    </row>
    <row r="9" spans="1:350" s="7" customFormat="1" x14ac:dyDescent="0.25">
      <c r="A9" s="5" t="s">
        <v>164</v>
      </c>
      <c r="B9" s="80" t="s">
        <v>179</v>
      </c>
      <c r="C9" s="81" t="s">
        <v>190</v>
      </c>
      <c r="D9" s="82" t="s">
        <v>55</v>
      </c>
      <c r="E9" s="62" t="s">
        <v>100</v>
      </c>
      <c r="F9" s="83" t="s">
        <v>175</v>
      </c>
      <c r="G9" s="5" t="s">
        <v>119</v>
      </c>
      <c r="H9" s="84" t="s">
        <v>170</v>
      </c>
    </row>
    <row r="10" spans="1:350" s="7" customFormat="1" x14ac:dyDescent="0.25">
      <c r="A10" s="7" t="s">
        <v>163</v>
      </c>
      <c r="B10" s="76" t="s">
        <v>184</v>
      </c>
      <c r="C10" s="74" t="s">
        <v>190</v>
      </c>
      <c r="D10" s="73" t="s">
        <v>55</v>
      </c>
      <c r="E10" s="72" t="s">
        <v>100</v>
      </c>
      <c r="F10" s="65" t="s">
        <v>175</v>
      </c>
      <c r="G10" s="7" t="s">
        <v>119</v>
      </c>
      <c r="H10" s="78" t="s">
        <v>169</v>
      </c>
    </row>
    <row r="11" spans="1:350" s="7" customFormat="1" x14ac:dyDescent="0.25">
      <c r="A11" s="92" t="s">
        <v>186</v>
      </c>
      <c r="B11" s="80" t="s">
        <v>185</v>
      </c>
      <c r="C11" s="81" t="s">
        <v>190</v>
      </c>
      <c r="D11" s="82" t="s">
        <v>55</v>
      </c>
      <c r="E11" s="62" t="s">
        <v>100</v>
      </c>
      <c r="F11" s="83" t="s">
        <v>175</v>
      </c>
      <c r="G11" s="5" t="s">
        <v>119</v>
      </c>
      <c r="H11" s="6" t="s">
        <v>188</v>
      </c>
    </row>
    <row r="12" spans="1:350" s="7" customFormat="1" x14ac:dyDescent="0.25">
      <c r="B12" s="75"/>
      <c r="C12" s="74"/>
      <c r="H12" s="61"/>
    </row>
    <row r="13" spans="1:350" s="7" customFormat="1" x14ac:dyDescent="0.25">
      <c r="B13" s="26"/>
    </row>
    <row r="14" spans="1:350" s="7" customFormat="1" x14ac:dyDescent="0.25"/>
    <row r="15" spans="1:350" s="7" customFormat="1" x14ac:dyDescent="0.25"/>
    <row r="16" spans="1:350" s="7" customFormat="1" x14ac:dyDescent="0.25"/>
    <row r="17" spans="5:7" s="7" customFormat="1" x14ac:dyDescent="0.25">
      <c r="G17" s="61"/>
    </row>
    <row r="18" spans="5:7" s="7" customFormat="1" x14ac:dyDescent="0.25"/>
    <row r="19" spans="5:7" s="7" customFormat="1" x14ac:dyDescent="0.25">
      <c r="G19" s="61"/>
    </row>
    <row r="20" spans="5:7" s="7" customFormat="1" x14ac:dyDescent="0.25"/>
    <row r="21" spans="5:7" s="7" customFormat="1" x14ac:dyDescent="0.25">
      <c r="E21" s="72"/>
      <c r="G21" s="61"/>
    </row>
    <row r="22" spans="5:7" s="7" customFormat="1" x14ac:dyDescent="0.25"/>
    <row r="23" spans="5:7" s="7" customFormat="1" x14ac:dyDescent="0.25"/>
    <row r="24" spans="5:7" s="7" customFormat="1" x14ac:dyDescent="0.25"/>
    <row r="25" spans="5:7" s="7" customFormat="1" x14ac:dyDescent="0.25"/>
  </sheetData>
  <sortState ref="A2:ML11">
    <sortCondition ref="A2"/>
  </sortState>
  <hyperlinks>
    <hyperlink ref="H2" r:id="rId1"/>
    <hyperlink ref="H10" r:id="rId2"/>
    <hyperlink ref="H9" r:id="rId3"/>
    <hyperlink ref="H3" r:id="rId4"/>
    <hyperlink ref="H8" r:id="rId5"/>
    <hyperlink ref="H8:H10" r:id="rId6" display="paco@slik.ca"/>
    <hyperlink ref="H7" r:id="rId7"/>
    <hyperlink ref="H5" r:id="rId8"/>
    <hyperlink ref="H4" r:id="rId9"/>
    <hyperlink ref="H11" r:id="rId10"/>
    <hyperlink ref="H6" r:id="rId11"/>
  </hyperlinks>
  <pageMargins left="0.7" right="0.7" top="0.75" bottom="0.75" header="0.3" footer="0.3"/>
  <pageSetup orientation="portrait" r:id="rId12"/>
  <drawing r:id="rId13"/>
  <legacyDrawing r:id="rId14"/>
  <controls>
    <mc:AlternateContent xmlns:mc="http://schemas.openxmlformats.org/markup-compatibility/2006">
      <mc:Choice Requires="x14">
        <control shapeId="5124" r:id="rId15" name="CommandButton1">
          <controlPr autoLine="0" r:id="rId16">
            <anchor moveWithCells="1">
              <from>
                <xdr:col>0</xdr:col>
                <xdr:colOff>180975</xdr:colOff>
                <xdr:row>12</xdr:row>
                <xdr:rowOff>85725</xdr:rowOff>
              </from>
              <to>
                <xdr:col>1</xdr:col>
                <xdr:colOff>200025</xdr:colOff>
                <xdr:row>15</xdr:row>
                <xdr:rowOff>57150</xdr:rowOff>
              </to>
            </anchor>
          </controlPr>
        </control>
      </mc:Choice>
      <mc:Fallback>
        <control shapeId="5124" r:id="rId15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N30"/>
  <sheetViews>
    <sheetView showGridLines="0" topLeftCell="G1" workbookViewId="0">
      <selection activeCell="J9" sqref="J9"/>
    </sheetView>
  </sheetViews>
  <sheetFormatPr baseColWidth="10" defaultRowHeight="15" x14ac:dyDescent="0.25"/>
  <cols>
    <col min="1" max="1" width="17" customWidth="1"/>
    <col min="2" max="2" width="18" customWidth="1"/>
    <col min="3" max="3" width="16.5703125" customWidth="1"/>
    <col min="4" max="4" width="22.7109375" customWidth="1"/>
    <col min="5" max="5" width="18.5703125" customWidth="1"/>
    <col min="6" max="7" width="20.28515625" customWidth="1"/>
    <col min="8" max="8" width="15.140625" style="7" customWidth="1"/>
    <col min="9" max="9" width="18.85546875" customWidth="1"/>
    <col min="10" max="16" width="11.42578125" style="7"/>
    <col min="17" max="17" width="2.85546875" style="7" customWidth="1"/>
    <col min="18" max="18" width="15.140625" style="7" customWidth="1"/>
    <col min="19" max="352" width="11.42578125" style="7"/>
  </cols>
  <sheetData>
    <row r="1" spans="1:18" s="66" customFormat="1" ht="19.5" customHeight="1" x14ac:dyDescent="0.25">
      <c r="A1" s="67" t="s">
        <v>9</v>
      </c>
      <c r="B1" s="67" t="s">
        <v>11</v>
      </c>
      <c r="C1" s="67" t="s">
        <v>151</v>
      </c>
      <c r="D1" s="67" t="s">
        <v>120</v>
      </c>
      <c r="E1" s="67" t="s">
        <v>10</v>
      </c>
      <c r="F1" s="67" t="s">
        <v>12</v>
      </c>
      <c r="G1" s="67" t="s">
        <v>133</v>
      </c>
      <c r="H1" s="68" t="s">
        <v>121</v>
      </c>
      <c r="I1" s="68" t="s">
        <v>158</v>
      </c>
      <c r="J1" s="68" t="s">
        <v>152</v>
      </c>
      <c r="K1" s="68" t="s">
        <v>153</v>
      </c>
      <c r="L1" s="68" t="s">
        <v>154</v>
      </c>
      <c r="M1" s="68" t="s">
        <v>155</v>
      </c>
      <c r="N1" s="68" t="s">
        <v>156</v>
      </c>
      <c r="O1" s="68" t="s">
        <v>157</v>
      </c>
      <c r="P1" s="68" t="s">
        <v>206</v>
      </c>
      <c r="R1" s="68" t="s">
        <v>129</v>
      </c>
    </row>
    <row r="2" spans="1:18" s="7" customFormat="1" x14ac:dyDescent="0.25">
      <c r="A2" s="107">
        <v>0</v>
      </c>
      <c r="B2" s="99">
        <v>41821</v>
      </c>
      <c r="C2" s="100">
        <v>41856</v>
      </c>
      <c r="D2" s="97" t="s">
        <v>34</v>
      </c>
      <c r="E2" s="93" t="s">
        <v>191</v>
      </c>
      <c r="F2" s="93" t="s">
        <v>162</v>
      </c>
      <c r="G2" s="93" t="s">
        <v>192</v>
      </c>
      <c r="H2" s="93" t="s">
        <v>193</v>
      </c>
      <c r="I2" s="93" t="s">
        <v>194</v>
      </c>
      <c r="J2" s="93" t="s">
        <v>195</v>
      </c>
      <c r="K2" s="93" t="s">
        <v>196</v>
      </c>
      <c r="L2" s="93"/>
      <c r="M2" s="93" t="s">
        <v>197</v>
      </c>
      <c r="N2" s="93">
        <v>4</v>
      </c>
      <c r="O2" s="93" t="s">
        <v>198</v>
      </c>
      <c r="P2" s="93">
        <v>10</v>
      </c>
      <c r="R2" s="95"/>
    </row>
    <row r="3" spans="1:18" s="7" customFormat="1" x14ac:dyDescent="0.25">
      <c r="A3" s="107">
        <v>0</v>
      </c>
      <c r="B3" s="99">
        <v>41821</v>
      </c>
      <c r="C3" s="100">
        <v>41856</v>
      </c>
      <c r="D3" s="97" t="s">
        <v>34</v>
      </c>
      <c r="E3" s="93" t="s">
        <v>191</v>
      </c>
      <c r="F3" s="93" t="s">
        <v>162</v>
      </c>
      <c r="G3" s="93" t="s">
        <v>192</v>
      </c>
      <c r="H3" s="93" t="s">
        <v>193</v>
      </c>
      <c r="I3" s="93" t="s">
        <v>194</v>
      </c>
      <c r="J3" s="93" t="s">
        <v>199</v>
      </c>
      <c r="K3" s="93" t="s">
        <v>196</v>
      </c>
      <c r="L3" s="93"/>
      <c r="M3" s="93" t="s">
        <v>197</v>
      </c>
      <c r="N3" s="93">
        <v>2</v>
      </c>
      <c r="O3" s="93" t="s">
        <v>198</v>
      </c>
      <c r="P3" s="93">
        <v>10</v>
      </c>
      <c r="R3" s="95"/>
    </row>
    <row r="4" spans="1:18" s="7" customFormat="1" x14ac:dyDescent="0.25">
      <c r="A4" s="107">
        <v>0</v>
      </c>
      <c r="B4" s="99">
        <v>41821</v>
      </c>
      <c r="C4" s="100">
        <v>41856</v>
      </c>
      <c r="D4" s="97" t="s">
        <v>34</v>
      </c>
      <c r="E4" s="93" t="s">
        <v>191</v>
      </c>
      <c r="F4" s="93" t="s">
        <v>162</v>
      </c>
      <c r="G4" s="93" t="s">
        <v>192</v>
      </c>
      <c r="H4" s="93" t="s">
        <v>193</v>
      </c>
      <c r="I4" s="93" t="s">
        <v>194</v>
      </c>
      <c r="J4" s="93" t="s">
        <v>200</v>
      </c>
      <c r="K4" s="93" t="s">
        <v>196</v>
      </c>
      <c r="L4" s="93"/>
      <c r="M4" s="93" t="s">
        <v>197</v>
      </c>
      <c r="N4" s="93">
        <v>1</v>
      </c>
      <c r="O4" s="93" t="s">
        <v>198</v>
      </c>
      <c r="P4" s="93">
        <v>10</v>
      </c>
      <c r="R4" s="95"/>
    </row>
    <row r="5" spans="1:18" s="7" customFormat="1" x14ac:dyDescent="0.25">
      <c r="A5" s="107">
        <v>0</v>
      </c>
      <c r="B5" s="99">
        <v>41821</v>
      </c>
      <c r="C5" s="100">
        <v>41856</v>
      </c>
      <c r="D5" s="97" t="s">
        <v>34</v>
      </c>
      <c r="E5" s="93" t="s">
        <v>191</v>
      </c>
      <c r="F5" s="93" t="s">
        <v>162</v>
      </c>
      <c r="G5" s="93" t="s">
        <v>192</v>
      </c>
      <c r="H5" s="93" t="s">
        <v>193</v>
      </c>
      <c r="I5" s="93" t="s">
        <v>194</v>
      </c>
      <c r="J5" s="93" t="s">
        <v>201</v>
      </c>
      <c r="K5" s="93" t="s">
        <v>196</v>
      </c>
      <c r="L5" s="93"/>
      <c r="M5" s="93" t="s">
        <v>197</v>
      </c>
      <c r="N5" s="93">
        <v>3</v>
      </c>
      <c r="O5" s="93" t="s">
        <v>198</v>
      </c>
      <c r="P5" s="93">
        <v>10</v>
      </c>
      <c r="R5" s="95"/>
    </row>
    <row r="6" spans="1:18" s="7" customFormat="1" x14ac:dyDescent="0.25">
      <c r="A6" s="107">
        <v>0</v>
      </c>
      <c r="B6" s="99">
        <v>41821</v>
      </c>
      <c r="C6" s="100">
        <v>41856</v>
      </c>
      <c r="D6" s="97" t="s">
        <v>34</v>
      </c>
      <c r="E6" s="93" t="s">
        <v>191</v>
      </c>
      <c r="F6" s="93" t="s">
        <v>162</v>
      </c>
      <c r="G6" s="93" t="s">
        <v>192</v>
      </c>
      <c r="H6" s="93" t="s">
        <v>193</v>
      </c>
      <c r="I6" s="93" t="s">
        <v>194</v>
      </c>
      <c r="J6" s="93" t="s">
        <v>202</v>
      </c>
      <c r="K6" s="93" t="s">
        <v>196</v>
      </c>
      <c r="L6" s="93"/>
      <c r="M6" s="93" t="s">
        <v>197</v>
      </c>
      <c r="N6" s="93">
        <v>6</v>
      </c>
      <c r="O6" s="93" t="s">
        <v>198</v>
      </c>
      <c r="P6" s="93">
        <v>10</v>
      </c>
      <c r="R6" s="95"/>
    </row>
    <row r="7" spans="1:18" s="7" customFormat="1" x14ac:dyDescent="0.25">
      <c r="A7" s="107">
        <v>0</v>
      </c>
      <c r="B7" s="99">
        <v>41821</v>
      </c>
      <c r="C7" s="100">
        <v>41856</v>
      </c>
      <c r="D7" s="97" t="s">
        <v>34</v>
      </c>
      <c r="E7" s="93" t="s">
        <v>191</v>
      </c>
      <c r="F7" s="93" t="s">
        <v>162</v>
      </c>
      <c r="G7" s="93" t="s">
        <v>192</v>
      </c>
      <c r="H7" s="93" t="s">
        <v>193</v>
      </c>
      <c r="I7" s="93" t="s">
        <v>194</v>
      </c>
      <c r="J7" s="93" t="s">
        <v>203</v>
      </c>
      <c r="K7" s="93" t="s">
        <v>196</v>
      </c>
      <c r="L7" s="93"/>
      <c r="M7" s="93" t="s">
        <v>197</v>
      </c>
      <c r="N7" s="93">
        <v>5</v>
      </c>
      <c r="O7" s="93" t="s">
        <v>198</v>
      </c>
      <c r="P7" s="93">
        <v>10</v>
      </c>
      <c r="R7" s="95"/>
    </row>
    <row r="8" spans="1:18" s="7" customFormat="1" x14ac:dyDescent="0.25">
      <c r="A8" s="107">
        <v>0</v>
      </c>
      <c r="B8" s="99">
        <v>41821</v>
      </c>
      <c r="C8" s="100">
        <v>41856</v>
      </c>
      <c r="D8" s="97" t="s">
        <v>34</v>
      </c>
      <c r="E8" s="93" t="s">
        <v>191</v>
      </c>
      <c r="F8" s="93" t="s">
        <v>162</v>
      </c>
      <c r="G8" s="93" t="s">
        <v>192</v>
      </c>
      <c r="H8" s="93" t="s">
        <v>193</v>
      </c>
      <c r="I8" s="93" t="s">
        <v>194</v>
      </c>
      <c r="J8" s="93" t="s">
        <v>204</v>
      </c>
      <c r="K8" s="93" t="s">
        <v>196</v>
      </c>
      <c r="L8" s="93"/>
      <c r="M8" s="93" t="s">
        <v>197</v>
      </c>
      <c r="N8" s="93">
        <v>10</v>
      </c>
      <c r="O8" s="93" t="s">
        <v>198</v>
      </c>
      <c r="P8" s="93">
        <v>10</v>
      </c>
      <c r="R8" s="95"/>
    </row>
    <row r="9" spans="1:18" s="7" customFormat="1" x14ac:dyDescent="0.25">
      <c r="A9" s="107">
        <v>0</v>
      </c>
      <c r="B9" s="99">
        <v>41821</v>
      </c>
      <c r="C9" s="100">
        <v>41856</v>
      </c>
      <c r="D9" s="97" t="s">
        <v>34</v>
      </c>
      <c r="E9" s="93" t="s">
        <v>191</v>
      </c>
      <c r="F9" s="93" t="s">
        <v>162</v>
      </c>
      <c r="G9" s="93" t="s">
        <v>192</v>
      </c>
      <c r="H9" s="93" t="s">
        <v>193</v>
      </c>
      <c r="I9" s="93"/>
      <c r="J9" s="93"/>
      <c r="K9" s="93"/>
      <c r="L9" s="93"/>
      <c r="M9" s="93"/>
      <c r="N9" s="93"/>
      <c r="O9" s="93"/>
      <c r="P9" s="93"/>
      <c r="R9" s="95"/>
    </row>
    <row r="10" spans="1:18" s="7" customFormat="1" x14ac:dyDescent="0.25">
      <c r="A10" s="107">
        <v>0</v>
      </c>
      <c r="B10" s="99">
        <v>41821</v>
      </c>
      <c r="C10" s="100">
        <v>41856</v>
      </c>
      <c r="D10" s="97" t="s">
        <v>34</v>
      </c>
      <c r="E10" s="93" t="s">
        <v>191</v>
      </c>
      <c r="F10" s="93" t="s">
        <v>162</v>
      </c>
      <c r="G10" s="93" t="s">
        <v>192</v>
      </c>
      <c r="H10" s="93" t="s">
        <v>193</v>
      </c>
      <c r="I10" s="93"/>
      <c r="J10" s="93"/>
      <c r="K10" s="93"/>
      <c r="L10" s="93"/>
      <c r="M10" s="93"/>
      <c r="N10" s="93"/>
      <c r="O10" s="93"/>
      <c r="P10" s="93"/>
      <c r="R10" s="95"/>
    </row>
    <row r="11" spans="1:18" s="7" customFormat="1" x14ac:dyDescent="0.25">
      <c r="A11" s="107">
        <v>0</v>
      </c>
      <c r="B11" s="99">
        <v>41821</v>
      </c>
      <c r="C11" s="100">
        <v>41856</v>
      </c>
      <c r="D11" s="97" t="s">
        <v>34</v>
      </c>
      <c r="E11" s="93" t="s">
        <v>191</v>
      </c>
      <c r="F11" s="93" t="s">
        <v>162</v>
      </c>
      <c r="G11" s="93" t="s">
        <v>192</v>
      </c>
      <c r="H11" s="93" t="s">
        <v>193</v>
      </c>
      <c r="I11" s="93"/>
      <c r="J11" s="93"/>
      <c r="K11" s="93"/>
      <c r="L11" s="93"/>
      <c r="M11" s="93"/>
      <c r="N11" s="93"/>
      <c r="O11" s="93"/>
      <c r="P11" s="93"/>
      <c r="R11" s="95"/>
    </row>
    <row r="12" spans="1:18" s="7" customFormat="1" x14ac:dyDescent="0.25">
      <c r="A12" s="107">
        <v>0</v>
      </c>
      <c r="B12" s="99">
        <v>41821</v>
      </c>
      <c r="C12" s="100">
        <v>41856</v>
      </c>
      <c r="D12" s="97" t="s">
        <v>34</v>
      </c>
      <c r="E12" s="93" t="s">
        <v>191</v>
      </c>
      <c r="F12" s="93" t="s">
        <v>162</v>
      </c>
      <c r="G12" s="93" t="s">
        <v>192</v>
      </c>
      <c r="H12" s="93" t="s">
        <v>193</v>
      </c>
      <c r="I12" s="93"/>
      <c r="J12" s="93"/>
      <c r="K12" s="93"/>
      <c r="L12" s="93"/>
      <c r="M12" s="93"/>
      <c r="N12" s="93"/>
      <c r="O12" s="93"/>
      <c r="P12" s="93"/>
      <c r="R12" s="95"/>
    </row>
    <row r="13" spans="1:18" s="7" customFormat="1" x14ac:dyDescent="0.25">
      <c r="A13" s="107">
        <v>0</v>
      </c>
      <c r="B13" s="99">
        <v>41821</v>
      </c>
      <c r="C13" s="100">
        <v>41856</v>
      </c>
      <c r="D13" s="97" t="s">
        <v>34</v>
      </c>
      <c r="E13" s="93" t="s">
        <v>191</v>
      </c>
      <c r="F13" s="93" t="s">
        <v>162</v>
      </c>
      <c r="G13" s="93" t="s">
        <v>192</v>
      </c>
      <c r="H13" s="93" t="s">
        <v>193</v>
      </c>
      <c r="I13" s="93"/>
      <c r="J13" s="93"/>
      <c r="K13" s="93"/>
      <c r="L13" s="93"/>
      <c r="M13" s="93"/>
      <c r="N13" s="93"/>
      <c r="O13" s="93"/>
      <c r="P13" s="93"/>
      <c r="R13" s="95"/>
    </row>
    <row r="14" spans="1:18" s="7" customFormat="1" x14ac:dyDescent="0.25">
      <c r="A14" s="107">
        <v>0</v>
      </c>
      <c r="B14" s="99">
        <v>41821</v>
      </c>
      <c r="C14" s="100">
        <v>41856</v>
      </c>
      <c r="D14" s="97" t="s">
        <v>34</v>
      </c>
      <c r="E14" s="93" t="s">
        <v>191</v>
      </c>
      <c r="F14" s="93" t="s">
        <v>162</v>
      </c>
      <c r="G14" s="93" t="s">
        <v>192</v>
      </c>
      <c r="H14" s="93" t="s">
        <v>193</v>
      </c>
      <c r="I14" s="93" t="s">
        <v>130</v>
      </c>
      <c r="J14" s="93"/>
      <c r="K14" s="93"/>
      <c r="L14" s="93"/>
      <c r="M14" s="93"/>
      <c r="N14" s="93"/>
      <c r="O14" s="93"/>
      <c r="P14" s="93" t="s">
        <v>16</v>
      </c>
      <c r="R14" s="95"/>
    </row>
    <row r="15" spans="1:18" s="7" customFormat="1" x14ac:dyDescent="0.25">
      <c r="A15" s="107">
        <v>0</v>
      </c>
      <c r="B15" s="99">
        <v>41821</v>
      </c>
      <c r="C15" s="100">
        <v>41856</v>
      </c>
      <c r="D15" s="97" t="s">
        <v>34</v>
      </c>
      <c r="E15" s="93" t="s">
        <v>191</v>
      </c>
      <c r="F15" s="93" t="s">
        <v>162</v>
      </c>
      <c r="G15" s="93" t="s">
        <v>192</v>
      </c>
      <c r="H15" s="93" t="s">
        <v>193</v>
      </c>
      <c r="I15" s="93" t="s">
        <v>205</v>
      </c>
      <c r="J15" s="93"/>
      <c r="K15" s="93"/>
      <c r="L15" s="93"/>
      <c r="M15" s="93"/>
      <c r="N15" s="93"/>
      <c r="O15" s="93"/>
      <c r="P15" s="93" t="s">
        <v>15</v>
      </c>
      <c r="R15" s="95"/>
    </row>
    <row r="16" spans="1:18" s="7" customFormat="1" x14ac:dyDescent="0.25">
      <c r="A16" s="96"/>
      <c r="B16" s="99"/>
      <c r="C16" s="100"/>
      <c r="D16" s="97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R16" s="95"/>
    </row>
    <row r="17" spans="1:18" s="7" customFormat="1" x14ac:dyDescent="0.25">
      <c r="A17" s="96"/>
      <c r="B17" s="99"/>
      <c r="C17" s="100"/>
      <c r="D17" s="97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R17" s="95"/>
    </row>
    <row r="18" spans="1:18" s="7" customFormat="1" x14ac:dyDescent="0.25">
      <c r="A18" s="96"/>
      <c r="B18" s="99"/>
      <c r="C18" s="100"/>
      <c r="D18" s="97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R18" s="95"/>
    </row>
    <row r="19" spans="1:18" s="7" customFormat="1" x14ac:dyDescent="0.25">
      <c r="A19" s="96"/>
      <c r="B19" s="99"/>
      <c r="C19" s="100"/>
      <c r="D19" s="97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R19" s="95"/>
    </row>
    <row r="20" spans="1:18" s="7" customFormat="1" x14ac:dyDescent="0.25">
      <c r="A20" s="97"/>
      <c r="B20" s="100"/>
      <c r="C20" s="100"/>
      <c r="D20" s="97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R20" s="95"/>
    </row>
    <row r="21" spans="1:18" s="7" customFormat="1" x14ac:dyDescent="0.25">
      <c r="A21" s="97"/>
      <c r="B21" s="100"/>
      <c r="C21" s="100"/>
      <c r="D21" s="97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R21" s="95"/>
    </row>
    <row r="22" spans="1:18" x14ac:dyDescent="0.25">
      <c r="A22" s="98"/>
      <c r="B22" s="101"/>
      <c r="C22" s="101"/>
      <c r="D22" s="98"/>
      <c r="E22" s="94"/>
      <c r="F22" s="94"/>
      <c r="G22" s="94"/>
      <c r="H22" s="93"/>
      <c r="I22" s="94"/>
      <c r="J22" s="93"/>
      <c r="K22" s="93"/>
      <c r="L22" s="93"/>
      <c r="M22" s="93"/>
      <c r="N22" s="93"/>
      <c r="O22" s="93"/>
      <c r="P22" s="93"/>
      <c r="R22" s="95"/>
    </row>
    <row r="23" spans="1:18" x14ac:dyDescent="0.25">
      <c r="A23" s="98"/>
      <c r="B23" s="101"/>
      <c r="C23" s="101"/>
      <c r="D23" s="98"/>
      <c r="E23" s="94"/>
      <c r="F23" s="94"/>
      <c r="G23" s="94"/>
      <c r="H23" s="93"/>
      <c r="I23" s="94"/>
      <c r="J23" s="93"/>
      <c r="K23" s="93"/>
      <c r="L23" s="93"/>
      <c r="M23" s="93"/>
      <c r="N23" s="93"/>
      <c r="O23" s="93"/>
      <c r="P23" s="93"/>
      <c r="R23" s="95"/>
    </row>
    <row r="24" spans="1:18" x14ac:dyDescent="0.25">
      <c r="A24" s="98"/>
      <c r="B24" s="101"/>
      <c r="C24" s="101"/>
      <c r="D24" s="98"/>
      <c r="E24" s="94"/>
      <c r="F24" s="94"/>
      <c r="G24" s="94"/>
      <c r="H24" s="93"/>
      <c r="I24" s="94"/>
      <c r="J24" s="93"/>
      <c r="K24" s="93"/>
      <c r="L24" s="93"/>
      <c r="M24" s="93"/>
      <c r="N24" s="93"/>
      <c r="O24" s="93"/>
      <c r="P24" s="93"/>
      <c r="R24" s="95"/>
    </row>
    <row r="25" spans="1:18" x14ac:dyDescent="0.25">
      <c r="A25" s="98"/>
      <c r="B25" s="101"/>
      <c r="C25" s="101"/>
      <c r="D25" s="98"/>
      <c r="E25" s="94"/>
      <c r="F25" s="94"/>
      <c r="G25" s="94"/>
      <c r="H25" s="93"/>
      <c r="I25" s="94"/>
      <c r="J25" s="93"/>
      <c r="K25" s="93"/>
      <c r="L25" s="93"/>
      <c r="M25" s="93"/>
      <c r="N25" s="93"/>
      <c r="O25" s="93"/>
      <c r="P25" s="93"/>
      <c r="R25" s="95"/>
    </row>
    <row r="26" spans="1:18" x14ac:dyDescent="0.25">
      <c r="A26" s="98"/>
      <c r="B26" s="101"/>
      <c r="C26" s="101"/>
      <c r="D26" s="98"/>
      <c r="E26" s="94"/>
      <c r="F26" s="94"/>
      <c r="G26" s="94"/>
      <c r="H26" s="93"/>
      <c r="I26" s="94"/>
      <c r="J26" s="93"/>
      <c r="K26" s="93"/>
      <c r="L26" s="93"/>
      <c r="M26" s="93"/>
      <c r="N26" s="93"/>
      <c r="O26" s="93"/>
      <c r="P26" s="93"/>
      <c r="R26" s="95"/>
    </row>
    <row r="27" spans="1:18" x14ac:dyDescent="0.25">
      <c r="A27" s="98"/>
      <c r="B27" s="101"/>
      <c r="C27" s="101"/>
      <c r="D27" s="98"/>
      <c r="E27" s="94"/>
      <c r="F27" s="94"/>
      <c r="G27" s="94"/>
      <c r="H27" s="93"/>
      <c r="I27" s="94"/>
      <c r="J27" s="93"/>
      <c r="K27" s="93"/>
      <c r="L27" s="93"/>
      <c r="M27" s="93"/>
      <c r="N27" s="93"/>
      <c r="O27" s="93"/>
      <c r="P27" s="93"/>
      <c r="R27" s="95"/>
    </row>
    <row r="28" spans="1:18" x14ac:dyDescent="0.25">
      <c r="A28" s="98"/>
      <c r="B28" s="101"/>
      <c r="C28" s="101"/>
      <c r="D28" s="98"/>
      <c r="E28" s="94"/>
      <c r="F28" s="94"/>
      <c r="G28" s="94"/>
      <c r="H28" s="93"/>
      <c r="I28" s="94"/>
      <c r="J28" s="93"/>
      <c r="K28" s="93"/>
      <c r="L28" s="93"/>
      <c r="M28" s="93"/>
      <c r="N28" s="93"/>
      <c r="O28" s="93"/>
      <c r="P28" s="93"/>
      <c r="R28" s="95"/>
    </row>
    <row r="29" spans="1:18" x14ac:dyDescent="0.25">
      <c r="A29" s="98"/>
      <c r="B29" s="101"/>
      <c r="C29" s="101"/>
      <c r="D29" s="98"/>
      <c r="E29" s="94"/>
      <c r="F29" s="94"/>
      <c r="G29" s="94"/>
      <c r="H29" s="93"/>
      <c r="I29" s="94"/>
      <c r="J29" s="93"/>
      <c r="K29" s="93"/>
      <c r="L29" s="93"/>
      <c r="M29" s="93"/>
      <c r="N29" s="93"/>
      <c r="O29" s="93"/>
      <c r="P29" s="93"/>
      <c r="R29" s="95"/>
    </row>
    <row r="30" spans="1:18" x14ac:dyDescent="0.25">
      <c r="A30" s="98"/>
      <c r="B30" s="101"/>
      <c r="C30" s="101"/>
      <c r="D30" s="98"/>
      <c r="E30" s="94"/>
      <c r="F30" s="94"/>
      <c r="G30" s="94"/>
      <c r="H30" s="93"/>
      <c r="I30" s="94"/>
      <c r="J30" s="93"/>
      <c r="K30" s="93"/>
      <c r="L30" s="93"/>
      <c r="M30" s="93"/>
      <c r="N30" s="93"/>
      <c r="O30" s="93"/>
      <c r="P30" s="93"/>
      <c r="R30" s="9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BON DE COMMANDE</vt:lpstr>
      <vt:lpstr>FOURNISSEURS</vt:lpstr>
      <vt:lpstr>EMPLOYÉS</vt:lpstr>
      <vt:lpstr>SUIVI BONS DE COMMANDE</vt:lpstr>
      <vt:lpstr>EMPLOYÉ</vt:lpstr>
      <vt:lpstr>EMPLOYÉS</vt:lpstr>
      <vt:lpstr>FOURNISSEUR</vt:lpstr>
      <vt:lpstr>FOURNISSEURS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Guy Blancher</cp:lastModifiedBy>
  <cp:lastPrinted>2014-07-01T15:57:53Z</cp:lastPrinted>
  <dcterms:created xsi:type="dcterms:W3CDTF">2014-06-20T19:15:36Z</dcterms:created>
  <dcterms:modified xsi:type="dcterms:W3CDTF">2014-07-01T16:10:15Z</dcterms:modified>
</cp:coreProperties>
</file>