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65" windowHeight="9405" tabRatio="731"/>
  </bookViews>
  <sheets>
    <sheet name="Nueva" sheetId="33" r:id="rId1"/>
    <sheet name="Feuil1" sheetId="41" r:id="rId2"/>
    <sheet name="Produccion" sheetId="18" r:id="rId3"/>
    <sheet name="Silos" sheetId="3" r:id="rId4"/>
    <sheet name="Ensacado" sheetId="16" r:id="rId5"/>
    <sheet name="Tb_mezcla" sheetId="4" r:id="rId6"/>
  </sheets>
  <definedNames>
    <definedName name="Date">#REF!</definedName>
    <definedName name="Escala_Tempo">#REF!</definedName>
    <definedName name="Horas">#REF!</definedName>
    <definedName name="Horas_Comienzo">#REF!</definedName>
    <definedName name="Horas_Gantt">#REF!</definedName>
    <definedName name="Horas_Gantt_1h">#REF!</definedName>
    <definedName name="Horas_Gantt_30">#REF!</definedName>
    <definedName name="Lista_evolutiva">#REF!</definedName>
    <definedName name="M_C">#REF!</definedName>
    <definedName name="Num_Orden">#REF!</definedName>
    <definedName name="PR">IF(Produccion!$F1&lt;&gt;"  ",#REF!,"")</definedName>
    <definedName name="Silos_2y3_Granel">#REF!</definedName>
    <definedName name="Silos_2y3_Granel_PR2">#REF!</definedName>
    <definedName name="Silos_2y3_Sacos">#REF!</definedName>
    <definedName name="Silos_2y3_Sacos_PR2">#REF!</definedName>
    <definedName name="Silos_Granel">#REF!</definedName>
    <definedName name="Silos_Granel_PR2">#REF!</definedName>
    <definedName name="Silos_Sacos">#REF!</definedName>
    <definedName name="Silos_Sacos_PR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7" i="3" l="1"/>
  <c r="N57" i="3"/>
  <c r="K57" i="3"/>
  <c r="H57" i="3"/>
  <c r="E57" i="3"/>
  <c r="B57" i="3"/>
  <c r="Z44" i="3"/>
  <c r="W44" i="3"/>
  <c r="T44" i="3"/>
  <c r="Q44" i="3"/>
  <c r="N44" i="3"/>
  <c r="K44" i="3"/>
  <c r="H44" i="3"/>
  <c r="E44" i="3"/>
  <c r="B44" i="3"/>
  <c r="Q54" i="3"/>
  <c r="N54" i="3"/>
  <c r="K54" i="3"/>
  <c r="H54" i="3"/>
  <c r="E54" i="3"/>
  <c r="B54" i="3"/>
  <c r="Z41" i="3"/>
  <c r="W41" i="3"/>
  <c r="T41" i="3"/>
  <c r="Q41" i="3"/>
  <c r="N41" i="3"/>
  <c r="K41" i="3"/>
  <c r="H41" i="3"/>
  <c r="E41" i="3"/>
  <c r="B41" i="3"/>
  <c r="Z28" i="3"/>
  <c r="W28" i="3"/>
  <c r="T28" i="3"/>
  <c r="Q28" i="3"/>
  <c r="N28" i="3"/>
  <c r="K28" i="3"/>
  <c r="H28" i="3"/>
  <c r="E28" i="3"/>
  <c r="Z31" i="3"/>
  <c r="W31" i="3"/>
  <c r="T31" i="3"/>
  <c r="Q31" i="3"/>
  <c r="N31" i="3"/>
  <c r="K31" i="3"/>
  <c r="H31" i="3"/>
  <c r="E31" i="3"/>
  <c r="B31" i="3"/>
  <c r="B28" i="3"/>
  <c r="Z12" i="3"/>
  <c r="W12" i="3"/>
  <c r="T12" i="3"/>
  <c r="Q12" i="3"/>
  <c r="N12" i="3"/>
  <c r="K12" i="3"/>
  <c r="H12" i="3"/>
  <c r="E12" i="3"/>
  <c r="B12" i="3"/>
  <c r="Z15" i="3"/>
  <c r="W15" i="3"/>
  <c r="T15" i="3"/>
  <c r="Q15" i="3"/>
  <c r="N15" i="3"/>
  <c r="K15" i="3"/>
  <c r="H15" i="3"/>
  <c r="B15" i="3"/>
  <c r="E15" i="3"/>
  <c r="R2" i="18" l="1"/>
  <c r="G4" i="18" a="1"/>
  <c r="G4" i="18" s="1"/>
  <c r="H4" i="18" a="1"/>
  <c r="H4" i="18" s="1"/>
  <c r="W4" i="18"/>
  <c r="X4" i="18"/>
  <c r="Y4" i="18" s="1"/>
  <c r="Y2" i="18" l="1"/>
  <c r="Z2" i="18" s="1"/>
  <c r="AA2" i="18" s="1"/>
  <c r="AB2" i="18" s="1"/>
  <c r="AA4" i="18" l="1"/>
  <c r="Z4" i="18"/>
  <c r="AC2" i="18"/>
  <c r="AB4" i="18"/>
  <c r="AD2" i="18" l="1"/>
  <c r="AC4" i="18"/>
  <c r="AD4" i="18" l="1"/>
  <c r="AE2" i="18"/>
  <c r="AF2" i="18" l="1"/>
  <c r="AE4" i="18"/>
  <c r="AG2" i="18" l="1"/>
  <c r="AF4" i="18"/>
  <c r="AH2" i="18" l="1"/>
  <c r="AG4" i="18"/>
  <c r="AH4" i="18" l="1"/>
  <c r="AI2" i="18"/>
  <c r="C5" i="4"/>
  <c r="D7" i="4"/>
  <c r="D8" i="4"/>
  <c r="D6" i="4"/>
  <c r="D5" i="4"/>
  <c r="C6" i="4"/>
  <c r="C7" i="4"/>
  <c r="C8" i="4"/>
  <c r="AJ2" i="18" l="1"/>
  <c r="AI4" i="18"/>
  <c r="M8" i="4"/>
  <c r="L8" i="4"/>
  <c r="K8" i="4"/>
  <c r="J8" i="4"/>
  <c r="I8" i="4"/>
  <c r="H8" i="4"/>
  <c r="G8" i="4"/>
  <c r="F8" i="4"/>
  <c r="E8" i="4"/>
  <c r="M7" i="4"/>
  <c r="L7" i="4"/>
  <c r="J7" i="4"/>
  <c r="I7" i="4"/>
  <c r="H7" i="4"/>
  <c r="G7" i="4"/>
  <c r="F7" i="4"/>
  <c r="E7" i="4"/>
  <c r="M6" i="4"/>
  <c r="L6" i="4"/>
  <c r="I6" i="4"/>
  <c r="H6" i="4"/>
  <c r="G6" i="4"/>
  <c r="E6" i="4"/>
  <c r="M5" i="4"/>
  <c r="L5" i="4"/>
  <c r="H5" i="4"/>
  <c r="G5" i="4"/>
  <c r="F5" i="4"/>
  <c r="E5" i="4"/>
  <c r="AK2" i="18" l="1"/>
  <c r="AJ4" i="18"/>
  <c r="AL2" i="18" l="1"/>
  <c r="AK4" i="18"/>
  <c r="AL4" i="18" l="1"/>
  <c r="AM2" i="18"/>
  <c r="AN2" i="18" l="1"/>
  <c r="AM4" i="18"/>
  <c r="AO2" i="18" l="1"/>
  <c r="AN4" i="18"/>
  <c r="AO4" i="18" l="1"/>
  <c r="AP2" i="18"/>
  <c r="AP4" i="18" l="1"/>
  <c r="AQ2" i="18"/>
  <c r="AR2" i="18" l="1"/>
  <c r="AQ4" i="18"/>
  <c r="AS2" i="18" l="1"/>
  <c r="AR4" i="18"/>
  <c r="AT2" i="18" l="1"/>
  <c r="AS4" i="18"/>
  <c r="AT4" i="18" l="1"/>
  <c r="AU2" i="18"/>
  <c r="AV2" i="18" l="1"/>
  <c r="AU4" i="18"/>
  <c r="AW2" i="18" l="1"/>
  <c r="AV4" i="18"/>
  <c r="AX2" i="18" l="1"/>
  <c r="AW4" i="18"/>
  <c r="AX4" i="18" l="1"/>
  <c r="AY2" i="18"/>
  <c r="AZ2" i="18" l="1"/>
  <c r="AY4" i="18"/>
  <c r="BA2" i="18" l="1"/>
  <c r="AZ4" i="18"/>
  <c r="BB2" i="18" l="1"/>
  <c r="BA4" i="18"/>
  <c r="BB4" i="18" l="1"/>
  <c r="BC2" i="18"/>
  <c r="BD2" i="18" l="1"/>
  <c r="BC4" i="18"/>
  <c r="BE2" i="18" l="1"/>
  <c r="BD4" i="18"/>
  <c r="BE4" i="18" l="1"/>
  <c r="BF2" i="18"/>
  <c r="BF4" i="18" l="1"/>
  <c r="BG2" i="18"/>
  <c r="BH2" i="18" l="1"/>
  <c r="BG4" i="18"/>
  <c r="BI2" i="18" l="1"/>
  <c r="BH4" i="18"/>
  <c r="BJ2" i="18" l="1"/>
  <c r="BI4" i="18"/>
  <c r="BJ4" i="18" l="1"/>
  <c r="BK2" i="18"/>
  <c r="BL2" i="18" l="1"/>
  <c r="BK4" i="18"/>
  <c r="BM2" i="18" l="1"/>
  <c r="BL4" i="18"/>
  <c r="BN2" i="18" l="1"/>
  <c r="BM4" i="18"/>
  <c r="BN4" i="18" l="1"/>
  <c r="BO2" i="18"/>
  <c r="BP2" i="18" l="1"/>
  <c r="BO4" i="18"/>
  <c r="BQ2" i="18" l="1"/>
  <c r="BP4" i="18"/>
  <c r="BR2" i="18" l="1"/>
  <c r="BQ4" i="18"/>
  <c r="BR4" i="18" l="1"/>
  <c r="BS2" i="18"/>
  <c r="BT2" i="18" l="1"/>
  <c r="BS4" i="18"/>
  <c r="BU2" i="18" l="1"/>
  <c r="BT4" i="18"/>
  <c r="BU4" i="18" l="1"/>
  <c r="BV2" i="18"/>
  <c r="BV4" i="18" l="1"/>
  <c r="BW2" i="18"/>
  <c r="BX2" i="18" l="1"/>
  <c r="BW4" i="18"/>
  <c r="BY2" i="18" l="1"/>
  <c r="BX4" i="18"/>
  <c r="BZ2" i="18" l="1"/>
  <c r="BY4" i="18"/>
  <c r="BZ4" i="18" l="1"/>
  <c r="CA2" i="18"/>
  <c r="CB2" i="18" l="1"/>
  <c r="CA4" i="18"/>
  <c r="CC2" i="18" l="1"/>
  <c r="CB4" i="18"/>
  <c r="CD2" i="18" l="1"/>
  <c r="CC4" i="18"/>
  <c r="CD4" i="18" l="1"/>
  <c r="CE2" i="18"/>
  <c r="CF2" i="18" l="1"/>
  <c r="CE4" i="18"/>
  <c r="CG2" i="18" l="1"/>
  <c r="CF4" i="18"/>
  <c r="CH2" i="18" l="1"/>
  <c r="CG4" i="18"/>
  <c r="CH4" i="18" l="1"/>
  <c r="CI2" i="18"/>
  <c r="CJ2" i="18" l="1"/>
  <c r="CI4" i="18"/>
  <c r="CK2" i="18" l="1"/>
  <c r="CJ4" i="18"/>
  <c r="CK4" i="18" l="1"/>
  <c r="CL2" i="18"/>
  <c r="CL4" i="18" l="1"/>
  <c r="CM2" i="18"/>
  <c r="CN2" i="18" l="1"/>
  <c r="CM4" i="18"/>
  <c r="CO2" i="18" l="1"/>
  <c r="CN4" i="18"/>
  <c r="CP2" i="18" l="1"/>
  <c r="CO4" i="18"/>
  <c r="CP4" i="18" l="1"/>
  <c r="CQ2" i="18"/>
  <c r="CR2" i="18" l="1"/>
  <c r="CQ4" i="18"/>
  <c r="CS2" i="18" l="1"/>
  <c r="CR4" i="18"/>
  <c r="CT2" i="18" l="1"/>
  <c r="CS4" i="18"/>
  <c r="CT4" i="18" l="1"/>
  <c r="CU2" i="18"/>
  <c r="CV2" i="18" l="1"/>
  <c r="CU4" i="18"/>
  <c r="CW2" i="18" l="1"/>
  <c r="CV4" i="18"/>
  <c r="CX2" i="18" l="1"/>
  <c r="CW4" i="18"/>
  <c r="CX4" i="18" l="1"/>
  <c r="CY2" i="18"/>
  <c r="CZ2" i="18" l="1"/>
  <c r="CY4" i="18"/>
  <c r="DA2" i="18" l="1"/>
  <c r="CZ4" i="18"/>
  <c r="DA4" i="18" l="1"/>
  <c r="DB2" i="18"/>
  <c r="DB4" i="18" l="1"/>
  <c r="DC2" i="18"/>
  <c r="DD2" i="18" l="1"/>
  <c r="DC4" i="18"/>
  <c r="DE2" i="18" l="1"/>
  <c r="DD4" i="18"/>
  <c r="DF2" i="18" l="1"/>
  <c r="DE4" i="18"/>
  <c r="DF4" i="18" l="1"/>
  <c r="DG2" i="18"/>
  <c r="DH2" i="18" l="1"/>
  <c r="DG4" i="18"/>
  <c r="DI2" i="18" l="1"/>
  <c r="DH4" i="18"/>
  <c r="DJ2" i="18" l="1"/>
  <c r="DI4" i="18"/>
  <c r="DJ4" i="18" l="1"/>
  <c r="DK2" i="18"/>
  <c r="DL2" i="18" l="1"/>
  <c r="DK4" i="18"/>
  <c r="DM2" i="18" l="1"/>
  <c r="DL4" i="18"/>
  <c r="DN2" i="18" l="1"/>
  <c r="DM4" i="18"/>
  <c r="DN4" i="18" l="1"/>
  <c r="DO2" i="18"/>
  <c r="DP2" i="18" l="1"/>
  <c r="DP4" i="18" s="1"/>
  <c r="DO4" i="18"/>
</calcChain>
</file>

<file path=xl/sharedStrings.xml><?xml version="1.0" encoding="utf-8"?>
<sst xmlns="http://schemas.openxmlformats.org/spreadsheetml/2006/main" count="167" uniqueCount="166">
  <si>
    <t>ORDEN W2600</t>
  </si>
  <si>
    <t>ORDEN ERP</t>
  </si>
  <si>
    <t>HR</t>
  </si>
  <si>
    <t>CODIGO</t>
  </si>
  <si>
    <t>HARINA</t>
  </si>
  <si>
    <t>GRANO</t>
  </si>
  <si>
    <t>%</t>
  </si>
  <si>
    <t>Mz</t>
  </si>
  <si>
    <t>Tm</t>
  </si>
  <si>
    <t>PRODUCCION</t>
  </si>
  <si>
    <t>CONTROL</t>
  </si>
  <si>
    <t>DESCRITPION PRODUCTO</t>
  </si>
  <si>
    <t>PR</t>
  </si>
  <si>
    <t>RECYCLAGE</t>
  </si>
  <si>
    <t>SUPPLEMENTADO</t>
  </si>
  <si>
    <t>HORA COMIENZO</t>
  </si>
  <si>
    <t>DURACION</t>
  </si>
  <si>
    <t>SILOS DE ENSACADO</t>
  </si>
  <si>
    <t>SILOS DE GRANEL</t>
  </si>
  <si>
    <t>1S</t>
  </si>
  <si>
    <t>2S</t>
  </si>
  <si>
    <t>3S</t>
  </si>
  <si>
    <t>4S</t>
  </si>
  <si>
    <t>5S</t>
  </si>
  <si>
    <t>6S</t>
  </si>
  <si>
    <t>7S</t>
  </si>
  <si>
    <t>8S</t>
  </si>
  <si>
    <t>9S</t>
  </si>
  <si>
    <t>1G</t>
  </si>
  <si>
    <t>2G</t>
  </si>
  <si>
    <t>3G</t>
  </si>
  <si>
    <t>4G</t>
  </si>
  <si>
    <t>5G</t>
  </si>
  <si>
    <t>6G</t>
  </si>
  <si>
    <t>7G</t>
  </si>
  <si>
    <t>8G</t>
  </si>
  <si>
    <t>9G</t>
  </si>
  <si>
    <t>10G</t>
  </si>
  <si>
    <t>11G</t>
  </si>
  <si>
    <t>12G</t>
  </si>
  <si>
    <t>13G</t>
  </si>
  <si>
    <t>14G</t>
  </si>
  <si>
    <t>15G</t>
  </si>
  <si>
    <t>16G</t>
  </si>
  <si>
    <t>17G</t>
  </si>
  <si>
    <t>18G</t>
  </si>
  <si>
    <t>19G</t>
  </si>
  <si>
    <t>20G</t>
  </si>
  <si>
    <t>21G</t>
  </si>
  <si>
    <t>22G</t>
  </si>
  <si>
    <t>23G</t>
  </si>
  <si>
    <t>24G</t>
  </si>
  <si>
    <t>% de mezcla</t>
  </si>
  <si>
    <t>M/C o C/S</t>
  </si>
  <si>
    <t>Primero</t>
  </si>
  <si>
    <t>S2</t>
  </si>
  <si>
    <t>G2</t>
  </si>
  <si>
    <t>S1</t>
  </si>
  <si>
    <t>G1</t>
  </si>
  <si>
    <t>Segundo</t>
  </si>
  <si>
    <t>G3</t>
  </si>
  <si>
    <t>S3</t>
  </si>
  <si>
    <t>Tercero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</si>
  <si>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</si>
  <si>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</si>
  <si>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</si>
  <si>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</si>
  <si>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</si>
  <si>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</si>
  <si>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</si>
  <si>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</si>
  <si>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</si>
  <si>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</si>
  <si>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</si>
  <si>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</si>
  <si>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</si>
  <si>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</si>
  <si>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</si>
  <si>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</si>
  <si>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</si>
  <si>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</si>
  <si>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</si>
  <si>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</si>
  <si>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</si>
  <si>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</si>
  <si>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</si>
  <si>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</si>
  <si>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</si>
  <si>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</si>
  <si>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</si>
  <si>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</si>
  <si>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</si>
  <si>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</si>
  <si>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</si>
  <si>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</si>
  <si>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</si>
  <si>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</si>
  <si>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</si>
  <si>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</si>
  <si>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</si>
  <si>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</si>
  <si>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</si>
  <si>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</si>
  <si>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</si>
  <si>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</si>
  <si>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</si>
  <si>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</si>
  <si>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</si>
  <si>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</si>
  <si>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</si>
  <si>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</si>
  <si>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</si>
  <si>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</si>
  <si>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</si>
  <si>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</si>
  <si>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</si>
  <si>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</si>
  <si>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</si>
  <si>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</si>
  <si>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</si>
  <si>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</si>
  <si>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</si>
  <si>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</si>
  <si>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</si>
  <si>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</si>
  <si>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</si>
  <si>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</si>
  <si>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</si>
  <si>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</si>
  <si>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</si>
  <si>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</si>
  <si>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</si>
  <si>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</si>
  <si>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</si>
  <si>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</si>
  <si>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</si>
  <si>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</si>
  <si>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</si>
  <si>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</si>
  <si>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</si>
  <si>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</si>
  <si>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</si>
  <si>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</si>
  <si>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</si>
  <si>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</si>
  <si>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</si>
  <si>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</si>
  <si>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</si>
  <si>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</si>
  <si>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</si>
  <si>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</si>
  <si>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</si>
  <si>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</si>
  <si>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</si>
  <si>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</si>
  <si>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</si>
  <si>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</si>
  <si>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</si>
  <si>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</si>
  <si>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Fecha Principio</t>
  </si>
  <si>
    <t>Fecha fin</t>
  </si>
  <si>
    <t>Hora de Comienzo :</t>
  </si>
  <si>
    <t>Escala temporal :</t>
  </si>
  <si>
    <t>RETRASO</t>
  </si>
  <si>
    <t>HORA FIN PREVISTA</t>
  </si>
  <si>
    <t>HORA DE FIN VERDADERA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</si>
</sst>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h:mm"/>
    <numFmt numFmtId="165" formatCode="h:mm\ \-\ d/mm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 diagonalDown="1">
      <left/>
      <right/>
      <top/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0" fillId="0" borderId="3" xfId="0" applyBorder="1"/>
    <xf numFmtId="0" fontId="1" fillId="0" borderId="0" xfId="0" applyFont="1"/>
    <xf numFmtId="0" fontId="0" fillId="0" borderId="3" xfId="0" applyFill="1" applyBorder="1"/>
    <xf numFmtId="0" fontId="0" fillId="0" borderId="0" xfId="0" applyAlignment="1">
      <alignment vertical="center" wrapText="1"/>
    </xf>
    <xf numFmtId="0" fontId="5" fillId="3" borderId="12" xfId="0" applyFont="1" applyFill="1" applyBorder="1" applyAlignment="1">
      <alignment horizontal="center"/>
    </xf>
    <xf numFmtId="0" fontId="0" fillId="4" borderId="13" xfId="0" applyFill="1" applyBorder="1"/>
    <xf numFmtId="0" fontId="0" fillId="4" borderId="14" xfId="0" applyFill="1" applyBorder="1"/>
    <xf numFmtId="0" fontId="5" fillId="5" borderId="15" xfId="0" applyFont="1" applyFill="1" applyBorder="1"/>
    <xf numFmtId="0" fontId="5" fillId="6" borderId="16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9" fontId="0" fillId="7" borderId="19" xfId="0" applyNumberFormat="1" applyFill="1" applyBorder="1"/>
    <xf numFmtId="9" fontId="0" fillId="7" borderId="23" xfId="0" applyNumberFormat="1" applyFill="1" applyBorder="1"/>
    <xf numFmtId="4" fontId="0" fillId="8" borderId="20" xfId="1" applyNumberFormat="1" applyFont="1" applyFill="1" applyBorder="1" applyAlignment="1">
      <alignment horizontal="center"/>
    </xf>
    <xf numFmtId="4" fontId="0" fillId="9" borderId="20" xfId="1" applyNumberFormat="1" applyFont="1" applyFill="1" applyBorder="1"/>
    <xf numFmtId="4" fontId="0" fillId="9" borderId="21" xfId="1" applyNumberFormat="1" applyFont="1" applyFill="1" applyBorder="1"/>
    <xf numFmtId="4" fontId="0" fillId="9" borderId="22" xfId="1" applyNumberFormat="1" applyFont="1" applyFill="1" applyBorder="1"/>
    <xf numFmtId="4" fontId="0" fillId="0" borderId="20" xfId="1" applyNumberFormat="1" applyFont="1" applyBorder="1"/>
    <xf numFmtId="4" fontId="0" fillId="0" borderId="21" xfId="1" applyNumberFormat="1" applyFont="1" applyBorder="1"/>
    <xf numFmtId="4" fontId="0" fillId="0" borderId="22" xfId="1" applyNumberFormat="1" applyFont="1" applyBorder="1"/>
    <xf numFmtId="4" fontId="0" fillId="0" borderId="16" xfId="1" applyNumberFormat="1" applyFont="1" applyBorder="1"/>
    <xf numFmtId="4" fontId="0" fillId="9" borderId="18" xfId="1" applyNumberFormat="1" applyFont="1" applyFill="1" applyBorder="1"/>
    <xf numFmtId="4" fontId="0" fillId="0" borderId="18" xfId="1" applyNumberFormat="1" applyFont="1" applyBorder="1"/>
    <xf numFmtId="4" fontId="0" fillId="8" borderId="24" xfId="1" applyNumberFormat="1" applyFont="1" applyFill="1" applyBorder="1" applyAlignment="1">
      <alignment horizontal="center"/>
    </xf>
    <xf numFmtId="4" fontId="0" fillId="0" borderId="24" xfId="1" applyNumberFormat="1" applyFont="1" applyBorder="1"/>
    <xf numFmtId="4" fontId="0" fillId="0" borderId="25" xfId="1" applyNumberFormat="1" applyFont="1" applyBorder="1"/>
    <xf numFmtId="4" fontId="0" fillId="0" borderId="26" xfId="1" applyNumberFormat="1" applyFont="1" applyBorder="1"/>
    <xf numFmtId="4" fontId="0" fillId="0" borderId="27" xfId="1" applyNumberFormat="1" applyFont="1" applyBorder="1"/>
    <xf numFmtId="0" fontId="0" fillId="0" borderId="0" xfId="0" applyAlignment="1">
      <alignment horizontal="center" vertical="center"/>
    </xf>
    <xf numFmtId="4" fontId="0" fillId="0" borderId="0" xfId="1" applyNumberFormat="1" applyFont="1" applyAlignment="1">
      <alignment horizontal="center" vertical="center"/>
    </xf>
    <xf numFmtId="4" fontId="0" fillId="0" borderId="0" xfId="1" applyNumberFormat="1" applyFont="1" applyAlignment="1">
      <alignment horizontal="center" vertical="center" wrapText="1"/>
    </xf>
    <xf numFmtId="9" fontId="0" fillId="0" borderId="0" xfId="2" applyFont="1" applyAlignment="1">
      <alignment horizontal="center" vertical="center"/>
    </xf>
    <xf numFmtId="9" fontId="0" fillId="0" borderId="0" xfId="2" applyFont="1" applyAlignment="1">
      <alignment horizontal="center" vertical="center" wrapText="1"/>
    </xf>
    <xf numFmtId="0" fontId="0" fillId="0" borderId="28" xfId="0" applyBorder="1"/>
    <xf numFmtId="0" fontId="0" fillId="0" borderId="29" xfId="0" applyBorder="1"/>
    <xf numFmtId="0" fontId="0" fillId="0" borderId="0" xfId="0" applyFont="1" applyAlignment="1">
      <alignment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20" fontId="0" fillId="0" borderId="0" xfId="0" applyNumberFormat="1"/>
    <xf numFmtId="14" fontId="0" fillId="0" borderId="0" xfId="0" applyNumberFormat="1" applyBorder="1" applyAlignment="1">
      <alignment wrapText="1"/>
    </xf>
    <xf numFmtId="164" fontId="0" fillId="0" borderId="0" xfId="0" applyNumberFormat="1"/>
    <xf numFmtId="20" fontId="0" fillId="0" borderId="30" xfId="0" applyNumberFormat="1" applyBorder="1" applyAlignment="1">
      <alignment horizontal="center" textRotation="90"/>
    </xf>
    <xf numFmtId="0" fontId="0" fillId="0" borderId="26" xfId="0" applyNumberFormat="1" applyBorder="1" applyAlignment="1">
      <alignment horizontal="center" vertical="center" textRotation="90"/>
    </xf>
    <xf numFmtId="22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textRotation="90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NumberFormat="1"/>
    <xf numFmtId="165" fontId="0" fillId="0" borderId="0" xfId="0" applyNumberFormat="1"/>
    <xf numFmtId="165" fontId="0" fillId="0" borderId="0" xfId="0" applyNumberFormat="1" applyBorder="1" applyAlignment="1">
      <alignment horizontal="left" vertical="center" textRotation="90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wrapText="1"/>
    </xf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0" fontId="7" fillId="0" borderId="0" xfId="4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Normal" xfId="0" builtinId="0"/>
    <cellStyle name="Normal 2" xfId="3"/>
    <cellStyle name="Pourcentage" xfId="2" builtinId="5"/>
  </cellStyles>
  <dxfs count="7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65" formatCode="h:mm\ \-\ d/mm"/>
    </dxf>
    <dxf>
      <numFmt numFmtId="165" formatCode="h:mm\ \-\ d/mm"/>
    </dxf>
    <dxf>
      <numFmt numFmtId="165" formatCode="h:mm\ \-\ d/mm"/>
    </dxf>
    <dxf>
      <alignment horizontal="center" vertical="center" textRotation="0" indent="0" justifyLastLine="0" shrinkToFit="0" readingOrder="0"/>
    </dxf>
    <dxf>
      <numFmt numFmtId="1" formatCode="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numFmt numFmtId="4" formatCode="#,##0.00"/>
      <alignment horizontal="general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3" formatCode="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numFmt numFmtId="165" formatCode="h:mm\ \-\ d/mm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numFmt numFmtId="25" formatCode="hh:mm"/>
      <alignment horizontal="center" vertical="bottom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 patternType="darkUp"/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CheckBox" fmlaLink="$C$11" lockText="1" noThreeD="1"/>
</file>

<file path=xl/ctrlProps/ctrlProp8.xml><?xml version="1.0" encoding="utf-8"?>
<formControlPr xmlns="http://schemas.microsoft.com/office/spreadsheetml/2009/9/main" objectType="CheckBox" fmlaLink="$L$11" lockText="1" noThreeD="1"/>
</file>

<file path=xl/ctrlProps/ctrlProp9.xml><?xml version="1.0" encoding="utf-8"?>
<formControlPr xmlns="http://schemas.microsoft.com/office/spreadsheetml/2009/9/main" objectType="CheckBox" fmlaLink="$F$11" lockText="1" noThreeD="1"/>
</file>

<file path=xl/ctrlProps/ctrlProp10.xml><?xml version="1.0" encoding="utf-8"?>
<formControlPr xmlns="http://schemas.microsoft.com/office/spreadsheetml/2009/9/main" objectType="CheckBox" fmlaLink="$I$11" lockText="1" noThreeD="1"/>
</file>

<file path=xl/ctrlProps/ctrlProp11.xml><?xml version="1.0" encoding="utf-8"?>
<formControlPr xmlns="http://schemas.microsoft.com/office/spreadsheetml/2009/9/main" objectType="CheckBox" fmlaLink="$O$11" lockText="1" noThreeD="1"/>
</file>

<file path=xl/ctrlProps/ctrlProp12.xml><?xml version="1.0" encoding="utf-8"?>
<formControlPr xmlns="http://schemas.microsoft.com/office/spreadsheetml/2009/9/main" objectType="CheckBox" fmlaLink="$R$11" lockText="1" noThreeD="1"/>
</file>

<file path=xl/ctrlProps/ctrlProp13.xml><?xml version="1.0" encoding="utf-8"?>
<formControlPr xmlns="http://schemas.microsoft.com/office/spreadsheetml/2009/9/main" objectType="CheckBox" fmlaLink="$U$11" lockText="1" noThreeD="1"/>
</file>

<file path=xl/ctrlProps/ctrlProp14.xml><?xml version="1.0" encoding="utf-8"?>
<formControlPr xmlns="http://schemas.microsoft.com/office/spreadsheetml/2009/9/main" objectType="CheckBox" fmlaLink="$X$11" lockText="1" noThreeD="1"/>
</file>

<file path=xl/ctrlProps/ctrlProp15.xml><?xml version="1.0" encoding="utf-8"?>
<formControlPr xmlns="http://schemas.microsoft.com/office/spreadsheetml/2009/9/main" objectType="CheckBox" fmlaLink="$AA$11" lockText="1" noThreeD="1"/>
</file>

<file path=xl/ctrlProps/ctrlProp16.xml><?xml version="1.0" encoding="utf-8"?>
<formControlPr xmlns="http://schemas.microsoft.com/office/spreadsheetml/2009/9/main" objectType="CheckBox" fmlaLink="$C$27" lockText="1" noThreeD="1"/>
</file>

<file path=xl/ctrlProps/ctrlProp17.xml><?xml version="1.0" encoding="utf-8"?>
<formControlPr xmlns="http://schemas.microsoft.com/office/spreadsheetml/2009/9/main" objectType="CheckBox" fmlaLink="$F$27" lockText="1" noThreeD="1"/>
</file>

<file path=xl/ctrlProps/ctrlProp18.xml><?xml version="1.0" encoding="utf-8"?>
<formControlPr xmlns="http://schemas.microsoft.com/office/spreadsheetml/2009/9/main" objectType="CheckBox" fmlaLink="$I$27" lockText="1" noThreeD="1"/>
</file>

<file path=xl/ctrlProps/ctrlProp19.xml><?xml version="1.0" encoding="utf-8"?>
<formControlPr xmlns="http://schemas.microsoft.com/office/spreadsheetml/2009/9/main" objectType="CheckBox" fmlaLink="$L$27" lockText="1" noThreeD="1"/>
</file>

<file path=xl/ctrlProps/ctrlProp20.xml><?xml version="1.0" encoding="utf-8"?>
<formControlPr xmlns="http://schemas.microsoft.com/office/spreadsheetml/2009/9/main" objectType="CheckBox" fmlaLink="$O$27" lockText="1" noThreeD="1"/>
</file>

<file path=xl/ctrlProps/ctrlProp21.xml><?xml version="1.0" encoding="utf-8"?>
<formControlPr xmlns="http://schemas.microsoft.com/office/spreadsheetml/2009/9/main" objectType="CheckBox" fmlaLink="$R$27" lockText="1" noThreeD="1"/>
</file>

<file path=xl/ctrlProps/ctrlProp22.xml><?xml version="1.0" encoding="utf-8"?>
<formControlPr xmlns="http://schemas.microsoft.com/office/spreadsheetml/2009/9/main" objectType="CheckBox" fmlaLink="$U$27" lockText="1" noThreeD="1"/>
</file>

<file path=xl/ctrlProps/ctrlProp23.xml><?xml version="1.0" encoding="utf-8"?>
<formControlPr xmlns="http://schemas.microsoft.com/office/spreadsheetml/2009/9/main" objectType="CheckBox" fmlaLink="$X$27" lockText="1" noThreeD="1"/>
</file>

<file path=xl/ctrlProps/ctrlProp24.xml><?xml version="1.0" encoding="utf-8"?>
<formControlPr xmlns="http://schemas.microsoft.com/office/spreadsheetml/2009/9/main" objectType="CheckBox" fmlaLink="$AA$27" lockText="1" noThreeD="1"/>
</file>

<file path=xl/ctrlProps/ctrlProp25.xml><?xml version="1.0" encoding="utf-8"?>
<formControlPr xmlns="http://schemas.microsoft.com/office/spreadsheetml/2009/9/main" objectType="CheckBox" fmlaLink="$C$40" lockText="1" noThreeD="1"/>
</file>

<file path=xl/ctrlProps/ctrlProp26.xml><?xml version="1.0" encoding="utf-8"?>
<formControlPr xmlns="http://schemas.microsoft.com/office/spreadsheetml/2009/9/main" objectType="CheckBox" fmlaLink="$F$40" lockText="1" noThreeD="1"/>
</file>

<file path=xl/ctrlProps/ctrlProp27.xml><?xml version="1.0" encoding="utf-8"?>
<formControlPr xmlns="http://schemas.microsoft.com/office/spreadsheetml/2009/9/main" objectType="CheckBox" fmlaLink="$I$40" lockText="1" noThreeD="1"/>
</file>

<file path=xl/ctrlProps/ctrlProp28.xml><?xml version="1.0" encoding="utf-8"?>
<formControlPr xmlns="http://schemas.microsoft.com/office/spreadsheetml/2009/9/main" objectType="CheckBox" fmlaLink="$L$40" lockText="1" noThreeD="1"/>
</file>

<file path=xl/ctrlProps/ctrlProp29.xml><?xml version="1.0" encoding="utf-8"?>
<formControlPr xmlns="http://schemas.microsoft.com/office/spreadsheetml/2009/9/main" objectType="CheckBox" fmlaLink="$O$40" lockText="1" noThreeD="1"/>
</file>

<file path=xl/ctrlProps/ctrlProp30.xml><?xml version="1.0" encoding="utf-8"?>
<formControlPr xmlns="http://schemas.microsoft.com/office/spreadsheetml/2009/9/main" objectType="CheckBox" fmlaLink="$R$40" lockText="1" noThreeD="1"/>
</file>

<file path=xl/ctrlProps/ctrlProp31.xml><?xml version="1.0" encoding="utf-8"?>
<formControlPr xmlns="http://schemas.microsoft.com/office/spreadsheetml/2009/9/main" objectType="CheckBox" fmlaLink="$U$40" lockText="1" noThreeD="1"/>
</file>

<file path=xl/ctrlProps/ctrlProp32.xml><?xml version="1.0" encoding="utf-8"?>
<formControlPr xmlns="http://schemas.microsoft.com/office/spreadsheetml/2009/9/main" objectType="CheckBox" fmlaLink="$X$40" lockText="1" noThreeD="1"/>
</file>

<file path=xl/ctrlProps/ctrlProp33.xml><?xml version="1.0" encoding="utf-8"?>
<formControlPr xmlns="http://schemas.microsoft.com/office/spreadsheetml/2009/9/main" objectType="CheckBox" fmlaLink="$AA$40" lockText="1" noThreeD="1"/>
</file>

<file path=xl/ctrlProps/ctrlProp34.xml><?xml version="1.0" encoding="utf-8"?>
<formControlPr xmlns="http://schemas.microsoft.com/office/spreadsheetml/2009/9/main" objectType="CheckBox" fmlaLink="$C$53" lockText="1" noThreeD="1"/>
</file>

<file path=xl/ctrlProps/ctrlProp35.xml><?xml version="1.0" encoding="utf-8"?>
<formControlPr xmlns="http://schemas.microsoft.com/office/spreadsheetml/2009/9/main" objectType="CheckBox" fmlaLink="$F$53" lockText="1" noThreeD="1"/>
</file>

<file path=xl/ctrlProps/ctrlProp36.xml><?xml version="1.0" encoding="utf-8"?>
<formControlPr xmlns="http://schemas.microsoft.com/office/spreadsheetml/2009/9/main" objectType="CheckBox" fmlaLink="$I$53" lockText="1" noThreeD="1"/>
</file>

<file path=xl/ctrlProps/ctrlProp37.xml><?xml version="1.0" encoding="utf-8"?>
<formControlPr xmlns="http://schemas.microsoft.com/office/spreadsheetml/2009/9/main" objectType="CheckBox" fmlaLink="$L$53" lockText="1" noThreeD="1"/>
</file>

<file path=xl/ctrlProps/ctrlProp38.xml><?xml version="1.0" encoding="utf-8"?>
<formControlPr xmlns="http://schemas.microsoft.com/office/spreadsheetml/2009/9/main" objectType="CheckBox" fmlaLink="$O$53" lockText="1" noThreeD="1"/>
</file>

<file path=xl/ctrlProps/ctrlProp39.xml><?xml version="1.0" encoding="utf-8"?>
<formControlPr xmlns="http://schemas.microsoft.com/office/spreadsheetml/2009/9/main" objectType="CheckBox" fmlaLink="$R$5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47625</xdr:colOff>
          <xdr:row>3</xdr:row>
          <xdr:rowOff>28575</xdr:rowOff>
        </xdr:from>
        <xdr:to>
          <xdr:col>85</xdr:col>
          <xdr:colOff>485775</xdr:colOff>
          <xdr:row>5</xdr:row>
          <xdr:rowOff>47625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FORMATEAR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85725</xdr:colOff>
          <xdr:row>5</xdr:row>
          <xdr:rowOff>161925</xdr:rowOff>
        </xdr:from>
        <xdr:to>
          <xdr:col>85</xdr:col>
          <xdr:colOff>190500</xdr:colOff>
          <xdr:row>7</xdr:row>
          <xdr:rowOff>133350</xdr:rowOff>
        </xdr:to>
        <xdr:sp macro="" textlink="">
          <xdr:nvSpPr>
            <xdr:cNvPr id="48130" name="Butto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552450</xdr:colOff>
          <xdr:row>3</xdr:row>
          <xdr:rowOff>19050</xdr:rowOff>
        </xdr:from>
        <xdr:to>
          <xdr:col>87</xdr:col>
          <xdr:colOff>190500</xdr:colOff>
          <xdr:row>5</xdr:row>
          <xdr:rowOff>57150</xdr:rowOff>
        </xdr:to>
        <xdr:sp macro="" textlink="">
          <xdr:nvSpPr>
            <xdr:cNvPr id="48131" name="Button 3" hidden="1">
              <a:extLst>
                <a:ext uri="{63B3BB69-23CF-44E3-9099-C40C66FF867C}">
                  <a14:compatExt spid="_x0000_s48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Importar OP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0</xdr:colOff>
      <xdr:row>6</xdr:row>
      <xdr:rowOff>0</xdr:rowOff>
    </xdr:from>
    <xdr:to>
      <xdr:col>3</xdr:col>
      <xdr:colOff>276225</xdr:colOff>
      <xdr:row>7</xdr:row>
      <xdr:rowOff>180974</xdr:rowOff>
    </xdr:to>
    <xdr:sp macro="[0]!CrearNueva" textlink="">
      <xdr:nvSpPr>
        <xdr:cNvPr id="5" name="ZoneTexte 4"/>
        <xdr:cNvSpPr txBox="1"/>
      </xdr:nvSpPr>
      <xdr:spPr>
        <a:xfrm>
          <a:off x="1524000" y="1143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Crear nueva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47625</xdr:colOff>
          <xdr:row>3</xdr:row>
          <xdr:rowOff>28575</xdr:rowOff>
        </xdr:from>
        <xdr:to>
          <xdr:col>85</xdr:col>
          <xdr:colOff>485775</xdr:colOff>
          <xdr:row>5</xdr:row>
          <xdr:rowOff>47625</xdr:rowOff>
        </xdr:to>
        <xdr:sp macro="" textlink="">
          <xdr:nvSpPr>
            <xdr:cNvPr id="63489" name="Button 1" hidden="1">
              <a:extLst>
                <a:ext uri="{63B3BB69-23CF-44E3-9099-C40C66FF867C}">
                  <a14:compatExt spid="_x0000_s6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FORMATEAR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85725</xdr:colOff>
          <xdr:row>5</xdr:row>
          <xdr:rowOff>161925</xdr:rowOff>
        </xdr:from>
        <xdr:to>
          <xdr:col>85</xdr:col>
          <xdr:colOff>190500</xdr:colOff>
          <xdr:row>7</xdr:row>
          <xdr:rowOff>133350</xdr:rowOff>
        </xdr:to>
        <xdr:sp macro="" textlink="">
          <xdr:nvSpPr>
            <xdr:cNvPr id="63490" name="Button 2" hidden="1">
              <a:extLst>
                <a:ext uri="{63B3BB69-23CF-44E3-9099-C40C66FF867C}">
                  <a14:compatExt spid="_x0000_s6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NUEVA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552450</xdr:colOff>
          <xdr:row>3</xdr:row>
          <xdr:rowOff>19050</xdr:rowOff>
        </xdr:from>
        <xdr:to>
          <xdr:col>87</xdr:col>
          <xdr:colOff>190500</xdr:colOff>
          <xdr:row>5</xdr:row>
          <xdr:rowOff>57150</xdr:rowOff>
        </xdr:to>
        <xdr:sp macro="" textlink="">
          <xdr:nvSpPr>
            <xdr:cNvPr id="63491" name="Button 3" hidden="1">
              <a:extLst>
                <a:ext uri="{63B3BB69-23CF-44E3-9099-C40C66FF867C}">
                  <a14:compatExt spid="_x0000_s6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Importar OP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9524</xdr:rowOff>
    </xdr:from>
    <xdr:to>
      <xdr:col>11</xdr:col>
      <xdr:colOff>47625</xdr:colOff>
      <xdr:row>0</xdr:row>
      <xdr:rowOff>295275</xdr:rowOff>
    </xdr:to>
    <xdr:sp macro="[0]!CreerCalendrierUserform" textlink="">
      <xdr:nvSpPr>
        <xdr:cNvPr id="2" name="Rectangle 1"/>
        <xdr:cNvSpPr/>
      </xdr:nvSpPr>
      <xdr:spPr>
        <a:xfrm>
          <a:off x="6858000" y="9524"/>
          <a:ext cx="1571625" cy="180976"/>
        </a:xfrm>
        <a:prstGeom prst="rect">
          <a:avLst/>
        </a:prstGeom>
        <a:solidFill>
          <a:srgbClr val="FFFF00"/>
        </a:solidFill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Cambiar Fecha Planning</a:t>
          </a:r>
        </a:p>
      </xdr:txBody>
    </xdr:sp>
    <xdr:clientData/>
  </xdr:twoCellAnchor>
  <xdr:twoCellAnchor>
    <xdr:from>
      <xdr:col>11</xdr:col>
      <xdr:colOff>314325</xdr:colOff>
      <xdr:row>0</xdr:row>
      <xdr:rowOff>28576</xdr:rowOff>
    </xdr:from>
    <xdr:to>
      <xdr:col>12</xdr:col>
      <xdr:colOff>447675</xdr:colOff>
      <xdr:row>0</xdr:row>
      <xdr:rowOff>257175</xdr:rowOff>
    </xdr:to>
    <xdr:sp macro="[0]!Nueva_Tabla_Prod" textlink="">
      <xdr:nvSpPr>
        <xdr:cNvPr id="3" name="Rectangle 2"/>
        <xdr:cNvSpPr/>
      </xdr:nvSpPr>
      <xdr:spPr>
        <a:xfrm>
          <a:off x="8696325" y="28576"/>
          <a:ext cx="895350" cy="161924"/>
        </a:xfrm>
        <a:prstGeom prst="rect">
          <a:avLst/>
        </a:prstGeom>
        <a:solidFill>
          <a:srgbClr val="FFFF00"/>
        </a:solidFill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Borrar Tabla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9</xdr:row>
          <xdr:rowOff>180975</xdr:rowOff>
        </xdr:from>
        <xdr:to>
          <xdr:col>2</xdr:col>
          <xdr:colOff>485775</xdr:colOff>
          <xdr:row>10</xdr:row>
          <xdr:rowOff>180975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9</xdr:row>
          <xdr:rowOff>180975</xdr:rowOff>
        </xdr:from>
        <xdr:to>
          <xdr:col>11</xdr:col>
          <xdr:colOff>485775</xdr:colOff>
          <xdr:row>10</xdr:row>
          <xdr:rowOff>180975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9</xdr:row>
          <xdr:rowOff>180975</xdr:rowOff>
        </xdr:from>
        <xdr:to>
          <xdr:col>5</xdr:col>
          <xdr:colOff>485775</xdr:colOff>
          <xdr:row>10</xdr:row>
          <xdr:rowOff>180975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9</xdr:row>
          <xdr:rowOff>180975</xdr:rowOff>
        </xdr:from>
        <xdr:to>
          <xdr:col>8</xdr:col>
          <xdr:colOff>485775</xdr:colOff>
          <xdr:row>10</xdr:row>
          <xdr:rowOff>180975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9</xdr:row>
          <xdr:rowOff>180975</xdr:rowOff>
        </xdr:from>
        <xdr:to>
          <xdr:col>14</xdr:col>
          <xdr:colOff>485775</xdr:colOff>
          <xdr:row>10</xdr:row>
          <xdr:rowOff>180975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9</xdr:row>
          <xdr:rowOff>180975</xdr:rowOff>
        </xdr:from>
        <xdr:to>
          <xdr:col>17</xdr:col>
          <xdr:colOff>485775</xdr:colOff>
          <xdr:row>10</xdr:row>
          <xdr:rowOff>180975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180975</xdr:rowOff>
        </xdr:from>
        <xdr:to>
          <xdr:col>20</xdr:col>
          <xdr:colOff>485775</xdr:colOff>
          <xdr:row>10</xdr:row>
          <xdr:rowOff>180975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9</xdr:row>
          <xdr:rowOff>180975</xdr:rowOff>
        </xdr:from>
        <xdr:to>
          <xdr:col>23</xdr:col>
          <xdr:colOff>485775</xdr:colOff>
          <xdr:row>10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9</xdr:row>
          <xdr:rowOff>180975</xdr:rowOff>
        </xdr:from>
        <xdr:to>
          <xdr:col>26</xdr:col>
          <xdr:colOff>485775</xdr:colOff>
          <xdr:row>10</xdr:row>
          <xdr:rowOff>180975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25</xdr:row>
          <xdr:rowOff>180975</xdr:rowOff>
        </xdr:from>
        <xdr:to>
          <xdr:col>2</xdr:col>
          <xdr:colOff>485775</xdr:colOff>
          <xdr:row>26</xdr:row>
          <xdr:rowOff>180975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25</xdr:row>
          <xdr:rowOff>180975</xdr:rowOff>
        </xdr:from>
        <xdr:to>
          <xdr:col>5</xdr:col>
          <xdr:colOff>485775</xdr:colOff>
          <xdr:row>26</xdr:row>
          <xdr:rowOff>180975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25</xdr:row>
          <xdr:rowOff>180975</xdr:rowOff>
        </xdr:from>
        <xdr:to>
          <xdr:col>8</xdr:col>
          <xdr:colOff>485775</xdr:colOff>
          <xdr:row>26</xdr:row>
          <xdr:rowOff>180975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25</xdr:row>
          <xdr:rowOff>180975</xdr:rowOff>
        </xdr:from>
        <xdr:to>
          <xdr:col>11</xdr:col>
          <xdr:colOff>485775</xdr:colOff>
          <xdr:row>26</xdr:row>
          <xdr:rowOff>180975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25</xdr:row>
          <xdr:rowOff>180975</xdr:rowOff>
        </xdr:from>
        <xdr:to>
          <xdr:col>14</xdr:col>
          <xdr:colOff>485775</xdr:colOff>
          <xdr:row>26</xdr:row>
          <xdr:rowOff>180975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25</xdr:row>
          <xdr:rowOff>180975</xdr:rowOff>
        </xdr:from>
        <xdr:to>
          <xdr:col>17</xdr:col>
          <xdr:colOff>485775</xdr:colOff>
          <xdr:row>26</xdr:row>
          <xdr:rowOff>180975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180975</xdr:rowOff>
        </xdr:from>
        <xdr:to>
          <xdr:col>20</xdr:col>
          <xdr:colOff>485775</xdr:colOff>
          <xdr:row>26</xdr:row>
          <xdr:rowOff>180975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25</xdr:row>
          <xdr:rowOff>180975</xdr:rowOff>
        </xdr:from>
        <xdr:to>
          <xdr:col>23</xdr:col>
          <xdr:colOff>485775</xdr:colOff>
          <xdr:row>26</xdr:row>
          <xdr:rowOff>180975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25</xdr:row>
          <xdr:rowOff>180975</xdr:rowOff>
        </xdr:from>
        <xdr:to>
          <xdr:col>26</xdr:col>
          <xdr:colOff>485775</xdr:colOff>
          <xdr:row>26</xdr:row>
          <xdr:rowOff>180975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180975</xdr:rowOff>
        </xdr:from>
        <xdr:to>
          <xdr:col>2</xdr:col>
          <xdr:colOff>485775</xdr:colOff>
          <xdr:row>39</xdr:row>
          <xdr:rowOff>180975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38</xdr:row>
          <xdr:rowOff>180975</xdr:rowOff>
        </xdr:from>
        <xdr:to>
          <xdr:col>5</xdr:col>
          <xdr:colOff>485775</xdr:colOff>
          <xdr:row>39</xdr:row>
          <xdr:rowOff>180975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38</xdr:row>
          <xdr:rowOff>180975</xdr:rowOff>
        </xdr:from>
        <xdr:to>
          <xdr:col>8</xdr:col>
          <xdr:colOff>485775</xdr:colOff>
          <xdr:row>39</xdr:row>
          <xdr:rowOff>180975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38</xdr:row>
          <xdr:rowOff>180975</xdr:rowOff>
        </xdr:from>
        <xdr:to>
          <xdr:col>11</xdr:col>
          <xdr:colOff>485775</xdr:colOff>
          <xdr:row>39</xdr:row>
          <xdr:rowOff>180975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38</xdr:row>
          <xdr:rowOff>180975</xdr:rowOff>
        </xdr:from>
        <xdr:to>
          <xdr:col>14</xdr:col>
          <xdr:colOff>485775</xdr:colOff>
          <xdr:row>39</xdr:row>
          <xdr:rowOff>180975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38</xdr:row>
          <xdr:rowOff>180975</xdr:rowOff>
        </xdr:from>
        <xdr:to>
          <xdr:col>17</xdr:col>
          <xdr:colOff>485775</xdr:colOff>
          <xdr:row>39</xdr:row>
          <xdr:rowOff>180975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180975</xdr:rowOff>
        </xdr:from>
        <xdr:to>
          <xdr:col>20</xdr:col>
          <xdr:colOff>485775</xdr:colOff>
          <xdr:row>39</xdr:row>
          <xdr:rowOff>180975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38</xdr:row>
          <xdr:rowOff>180975</xdr:rowOff>
        </xdr:from>
        <xdr:to>
          <xdr:col>23</xdr:col>
          <xdr:colOff>485775</xdr:colOff>
          <xdr:row>39</xdr:row>
          <xdr:rowOff>180975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38</xdr:row>
          <xdr:rowOff>180975</xdr:rowOff>
        </xdr:from>
        <xdr:to>
          <xdr:col>26</xdr:col>
          <xdr:colOff>485775</xdr:colOff>
          <xdr:row>39</xdr:row>
          <xdr:rowOff>180975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51</xdr:row>
          <xdr:rowOff>180975</xdr:rowOff>
        </xdr:from>
        <xdr:to>
          <xdr:col>2</xdr:col>
          <xdr:colOff>485775</xdr:colOff>
          <xdr:row>52</xdr:row>
          <xdr:rowOff>180975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51</xdr:row>
          <xdr:rowOff>180975</xdr:rowOff>
        </xdr:from>
        <xdr:to>
          <xdr:col>5</xdr:col>
          <xdr:colOff>485775</xdr:colOff>
          <xdr:row>52</xdr:row>
          <xdr:rowOff>180975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51</xdr:row>
          <xdr:rowOff>180975</xdr:rowOff>
        </xdr:from>
        <xdr:to>
          <xdr:col>8</xdr:col>
          <xdr:colOff>485775</xdr:colOff>
          <xdr:row>52</xdr:row>
          <xdr:rowOff>180975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51</xdr:row>
          <xdr:rowOff>180975</xdr:rowOff>
        </xdr:from>
        <xdr:to>
          <xdr:col>11</xdr:col>
          <xdr:colOff>485775</xdr:colOff>
          <xdr:row>52</xdr:row>
          <xdr:rowOff>180975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51</xdr:row>
          <xdr:rowOff>180975</xdr:rowOff>
        </xdr:from>
        <xdr:to>
          <xdr:col>14</xdr:col>
          <xdr:colOff>485775</xdr:colOff>
          <xdr:row>52</xdr:row>
          <xdr:rowOff>180975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51</xdr:row>
          <xdr:rowOff>180975</xdr:rowOff>
        </xdr:from>
        <xdr:to>
          <xdr:col>17</xdr:col>
          <xdr:colOff>485775</xdr:colOff>
          <xdr:row>52</xdr:row>
          <xdr:rowOff>180975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DP4" totalsRowShown="0" headerRowDxfId="69">
  <autoFilter ref="A3:DP4"/>
  <tableColumns count="120">
    <tableColumn id="1" name="ORDEN W2600"/>
    <tableColumn id="2" name="ORDEN ERP" dataDxfId="68"/>
    <tableColumn id="3" name="HR" dataDxfId="67"/>
    <tableColumn id="4" name="CODIGO" dataDxfId="66"/>
    <tableColumn id="5" name="HARINA" dataDxfId="65"/>
    <tableColumn id="6" name="GRANO" dataDxfId="64"/>
    <tableColumn id="7" name="%" dataDxfId="63" dataCellStyle="Pourcentage">
      <calculatedColumnFormula array="1">IF(I4&lt;&gt;"",INDEX(Tb_mezcla!$A$1:$A$8,MIN(IF(Tb_mezcla!$B$3:$M$8=I4,ROW(Tb_mezcla!$B$3:$M$8)))),"")</calculatedColumnFormula>
    </tableColumn>
    <tableColumn id="8" name="Mz" dataDxfId="62">
      <calculatedColumnFormula array="1">IF(I4&lt;&gt;"",INDEX(Tb_mezcla!$A$1:$M$1,MIN(IF(Tb_mezcla!$B$3:$M$8=I4,COLUMN(Tb_mezcla!$B$3:$M$8)))),"")</calculatedColumnFormula>
    </tableColumn>
    <tableColumn id="9" name="Tm" dataDxfId="61"/>
    <tableColumn id="10" name="PR" dataDxfId="60"/>
    <tableColumn id="11" name="S1"/>
    <tableColumn id="12" name="G1"/>
    <tableColumn id="73" name="S2"/>
    <tableColumn id="72" name="G2"/>
    <tableColumn id="75" name="S3"/>
    <tableColumn id="74" name="G3"/>
    <tableColumn id="13" name="RECYCLAGE"/>
    <tableColumn id="71" name="M/C o C/S" dataDxfId="59"/>
    <tableColumn id="14" name="SUPPLEMENTADO"/>
    <tableColumn id="18" name="HORA COMIENZO" dataDxfId="58"/>
    <tableColumn id="19" name="DURACION"/>
    <tableColumn id="123" name="RETRASO"/>
    <tableColumn id="21" name="HORA FIN PREVISTA" dataDxfId="57">
      <calculatedColumnFormula>IF(T4&lt;&gt;"",T4+U4,"")</calculatedColumnFormula>
    </tableColumn>
    <tableColumn id="124" name="HORA DE FIN VERDADERA" dataDxfId="56">
      <calculatedColumnFormula>IF(T4&lt;&gt;"",T4+U4+V4,"")</calculatedColumnFormula>
    </tableColumn>
    <tableColumn id="23" name="1" dataDxfId="55">
      <calculatedColumnFormula>IF($T4&lt;&gt;"",IF(AND(Y$2&gt;=$T4,Y$2&lt;$X4),IF(AND(Y$2&gt;=$T4,Y$2&lt;$W4),1,2),0),"")</calculatedColumnFormula>
    </tableColumn>
    <tableColumn id="24" name="2">
      <calculatedColumnFormula>IF($T4&lt;&gt;"",IF(AND(Z$2&gt;=$T4,Z$2&lt;$X4),IF(AND(Z$2&gt;=$T4,Z$2&lt;$W4),1,2),0),"")</calculatedColumnFormula>
    </tableColumn>
    <tableColumn id="25" name="3" dataDxfId="54">
      <calculatedColumnFormula>IF($T4&lt;&gt;"",IF(AND(AA$2&gt;=$T4,AA$2&lt;$X4),IF(AND(AA$2&gt;=$T4,AA$2&lt;$W4),1,2),0),"")</calculatedColumnFormula>
    </tableColumn>
    <tableColumn id="26" name="4">
      <calculatedColumnFormula>IF($T4&lt;&gt;"",IF(AND(AB$2&gt;=$T4,AB$2&lt;$X4),IF(AND(AB$2&gt;=$T4,AB$2&lt;$W4),1,2),0),"")</calculatedColumnFormula>
    </tableColumn>
    <tableColumn id="27" name="5">
      <calculatedColumnFormula>IF($T4&lt;&gt;"",IF(AND(AC$2&gt;=$T4,AC$2&lt;$X4),IF(AND(AC$2&gt;=$T4,AC$2&lt;$W4),1,2),0),"")</calculatedColumnFormula>
    </tableColumn>
    <tableColumn id="28" name="6">
      <calculatedColumnFormula>IF($T4&lt;&gt;"",IF(AND(AD$2&gt;=$T4,AD$2&lt;$X4),IF(AND(AD$2&gt;=$T4,AD$2&lt;$W4),1,2),0),"")</calculatedColumnFormula>
    </tableColumn>
    <tableColumn id="29" name="7">
      <calculatedColumnFormula>IF($T4&lt;&gt;"",IF(AND(AE$2&gt;=$T4,AE$2&lt;$X4),IF(AND(AE$2&gt;=$T4,AE$2&lt;$W4),1,2),0),"")</calculatedColumnFormula>
    </tableColumn>
    <tableColumn id="30" name="8">
      <calculatedColumnFormula>IF($T4&lt;&gt;"",IF(AND(AF$2&gt;=$T4,AF$2&lt;$X4),IF(AND(AF$2&gt;=$T4,AF$2&lt;$W4),1,2),0),"")</calculatedColumnFormula>
    </tableColumn>
    <tableColumn id="31" name="9">
      <calculatedColumnFormula>IF($T4&lt;&gt;"",IF(AND(AG$2&gt;=$T4,AG$2&lt;$X4),IF(AND(AG$2&gt;=$T4,AG$2&lt;$W4),1,2),0),"")</calculatedColumnFormula>
    </tableColumn>
    <tableColumn id="32" name="10">
      <calculatedColumnFormula>IF($T4&lt;&gt;"",IF(AND(AH$2&gt;=$T4,AH$2&lt;$X4),IF(AND(AH$2&gt;=$T4,AH$2&lt;$W4),1,2),0),"")</calculatedColumnFormula>
    </tableColumn>
    <tableColumn id="33" name="11">
      <calculatedColumnFormula>IF($T4&lt;&gt;"",IF(AND(AI$2&gt;=$T4,AI$2&lt;$X4),IF(AND(AI$2&gt;=$T4,AI$2&lt;$W4),1,2),0),"")</calculatedColumnFormula>
    </tableColumn>
    <tableColumn id="34" name="12">
      <calculatedColumnFormula>IF($T4&lt;&gt;"",IF(AND(AJ$2&gt;=$T4,AJ$2&lt;$X4),IF(AND(AJ$2&gt;=$T4,AJ$2&lt;$W4),1,2),0),"")</calculatedColumnFormula>
    </tableColumn>
    <tableColumn id="35" name="13">
      <calculatedColumnFormula>IF($T4&lt;&gt;"",IF(AND(AK$2&gt;=$T4,AK$2&lt;$X4),IF(AND(AK$2&gt;=$T4,AK$2&lt;$W4),1,2),0),"")</calculatedColumnFormula>
    </tableColumn>
    <tableColumn id="36" name="14">
      <calculatedColumnFormula>IF($T4&lt;&gt;"",IF(AND(AL$2&gt;=$T4,AL$2&lt;$X4),IF(AND(AL$2&gt;=$T4,AL$2&lt;$W4),1,2),0),"")</calculatedColumnFormula>
    </tableColumn>
    <tableColumn id="37" name="15">
      <calculatedColumnFormula>IF($T4&lt;&gt;"",IF(AND(AM$2&gt;=$T4,AM$2&lt;$X4),IF(AND(AM$2&gt;=$T4,AM$2&lt;$W4),1,2),0),"")</calculatedColumnFormula>
    </tableColumn>
    <tableColumn id="38" name="16">
      <calculatedColumnFormula>IF($T4&lt;&gt;"",IF(AND(AN$2&gt;=$T4,AN$2&lt;$X4),IF(AND(AN$2&gt;=$T4,AN$2&lt;$W4),1,2),0),"")</calculatedColumnFormula>
    </tableColumn>
    <tableColumn id="39" name="17" dataDxfId="53">
      <calculatedColumnFormula>IF($T4&lt;&gt;"",IF(AND(AO$2&gt;=$T4,AO$2&lt;$X4),IF(AND(AO$2&gt;=$T4,AO$2&lt;$W4),1,2),0),"")</calculatedColumnFormula>
    </tableColumn>
    <tableColumn id="40" name="18">
      <calculatedColumnFormula>IF($T4&lt;&gt;"",IF(AND(AP$2&gt;=$T4,AP$2&lt;$X4),IF(AND(AP$2&gt;=$T4,AP$2&lt;$W4),1,2),0),"")</calculatedColumnFormula>
    </tableColumn>
    <tableColumn id="41" name="19">
      <calculatedColumnFormula>IF($T4&lt;&gt;"",IF(AND(AQ$2&gt;=$T4,AQ$2&lt;$X4),IF(AND(AQ$2&gt;=$T4,AQ$2&lt;$W4),1,2),0),"")</calculatedColumnFormula>
    </tableColumn>
    <tableColumn id="42" name="20">
      <calculatedColumnFormula>IF($T4&lt;&gt;"",IF(AND(AR$2&gt;=$T4,AR$2&lt;$X4),IF(AND(AR$2&gt;=$T4,AR$2&lt;$W4),1,2),0),"")</calculatedColumnFormula>
    </tableColumn>
    <tableColumn id="43" name="21">
      <calculatedColumnFormula>IF($T4&lt;&gt;"",IF(AND(AS$2&gt;=$T4,AS$2&lt;$X4),IF(AND(AS$2&gt;=$T4,AS$2&lt;$W4),1,2),0),"")</calculatedColumnFormula>
    </tableColumn>
    <tableColumn id="44" name="22">
      <calculatedColumnFormula>IF($T4&lt;&gt;"",IF(AND(AT$2&gt;=$T4,AT$2&lt;$X4),IF(AND(AT$2&gt;=$T4,AT$2&lt;$W4),1,2),0),"")</calculatedColumnFormula>
    </tableColumn>
    <tableColumn id="45" name="23">
      <calculatedColumnFormula>IF($T4&lt;&gt;"",IF(AND(AU$2&gt;=$T4,AU$2&lt;$X4),IF(AND(AU$2&gt;=$T4,AU$2&lt;$W4),1,2),0),"")</calculatedColumnFormula>
    </tableColumn>
    <tableColumn id="46" name="24">
      <calculatedColumnFormula>IF($T4&lt;&gt;"",IF(AND(AV$2&gt;=$T4,AV$2&lt;$X4),IF(AND(AV$2&gt;=$T4,AV$2&lt;$W4),1,2),0),"")</calculatedColumnFormula>
    </tableColumn>
    <tableColumn id="47" name="25">
      <calculatedColumnFormula>IF($T4&lt;&gt;"",IF(AND(AW$2&gt;=$T4,AW$2&lt;$X4),IF(AND(AW$2&gt;=$T4,AW$2&lt;$W4),1,2),0),"")</calculatedColumnFormula>
    </tableColumn>
    <tableColumn id="48" name="26">
      <calculatedColumnFormula>IF($T4&lt;&gt;"",IF(AND(AX$2&gt;=$T4,AX$2&lt;$X4),IF(AND(AX$2&gt;=$T4,AX$2&lt;$W4),1,2),0),"")</calculatedColumnFormula>
    </tableColumn>
    <tableColumn id="49" name="27">
      <calculatedColumnFormula>IF($T4&lt;&gt;"",IF(AND(AY$2&gt;=$T4,AY$2&lt;$X4),IF(AND(AY$2&gt;=$T4,AY$2&lt;$W4),1,2),0),"")</calculatedColumnFormula>
    </tableColumn>
    <tableColumn id="50" name="28">
      <calculatedColumnFormula>IF($T4&lt;&gt;"",IF(AND(AZ$2&gt;=$T4,AZ$2&lt;$X4),IF(AND(AZ$2&gt;=$T4,AZ$2&lt;$W4),1,2),0),"")</calculatedColumnFormula>
    </tableColumn>
    <tableColumn id="51" name="29">
      <calculatedColumnFormula>IF($T4&lt;&gt;"",IF(AND(BA$2&gt;=$T4,BA$2&lt;$X4),IF(AND(BA$2&gt;=$T4,BA$2&lt;$W4),1,2),0),"")</calculatedColumnFormula>
    </tableColumn>
    <tableColumn id="52" name="30">
      <calculatedColumnFormula>IF($T4&lt;&gt;"",IF(AND(BB$2&gt;=$T4,BB$2&lt;$X4),IF(AND(BB$2&gt;=$T4,BB$2&lt;$W4),1,2),0),"")</calculatedColumnFormula>
    </tableColumn>
    <tableColumn id="53" name="31">
      <calculatedColumnFormula>IF($T4&lt;&gt;"",IF(AND(BC$2&gt;=$T4,BC$2&lt;$X4),IF(AND(BC$2&gt;=$T4,BC$2&lt;$W4),1,2),0),"")</calculatedColumnFormula>
    </tableColumn>
    <tableColumn id="54" name="32">
      <calculatedColumnFormula>IF($T4&lt;&gt;"",IF(AND(BD$2&gt;=$T4,BD$2&lt;$X4),IF(AND(BD$2&gt;=$T4,BD$2&lt;$W4),1,2),0),"")</calculatedColumnFormula>
    </tableColumn>
    <tableColumn id="55" name="33">
      <calculatedColumnFormula>IF($T4&lt;&gt;"",IF(AND(BE$2&gt;=$T4,BE$2&lt;$X4),IF(AND(BE$2&gt;=$T4,BE$2&lt;$W4),1,2),0),"")</calculatedColumnFormula>
    </tableColumn>
    <tableColumn id="56" name="34">
      <calculatedColumnFormula>IF($T4&lt;&gt;"",IF(AND(BF$2&gt;=$T4,BF$2&lt;$X4),IF(AND(BF$2&gt;=$T4,BF$2&lt;$W4),1,2),0),"")</calculatedColumnFormula>
    </tableColumn>
    <tableColumn id="57" name="35">
      <calculatedColumnFormula>IF($T4&lt;&gt;"",IF(AND(BG$2&gt;=$T4,BG$2&lt;$X4),IF(AND(BG$2&gt;=$T4,BG$2&lt;$W4),1,2),0),"")</calculatedColumnFormula>
    </tableColumn>
    <tableColumn id="58" name="36">
      <calculatedColumnFormula>IF($T4&lt;&gt;"",IF(AND(BH$2&gt;=$T4,BH$2&lt;$X4),IF(AND(BH$2&gt;=$T4,BH$2&lt;$W4),1,2),0),"")</calculatedColumnFormula>
    </tableColumn>
    <tableColumn id="59" name="37">
      <calculatedColumnFormula>IF($T4&lt;&gt;"",IF(AND(BI$2&gt;=$T4,BI$2&lt;$X4),IF(AND(BI$2&gt;=$T4,BI$2&lt;$W4),1,2),0),"")</calculatedColumnFormula>
    </tableColumn>
    <tableColumn id="60" name="38">
      <calculatedColumnFormula>IF($T4&lt;&gt;"",IF(AND(BJ$2&gt;=$T4,BJ$2&lt;$X4),IF(AND(BJ$2&gt;=$T4,BJ$2&lt;$W4),1,2),0),"")</calculatedColumnFormula>
    </tableColumn>
    <tableColumn id="61" name="39">
      <calculatedColumnFormula>IF($T4&lt;&gt;"",IF(AND(BK$2&gt;=$T4,BK$2&lt;$X4),IF(AND(BK$2&gt;=$T4,BK$2&lt;$W4),1,2),0),"")</calculatedColumnFormula>
    </tableColumn>
    <tableColumn id="62" name="40">
      <calculatedColumnFormula>IF($T4&lt;&gt;"",IF(AND(BL$2&gt;=$T4,BL$2&lt;$X4),IF(AND(BL$2&gt;=$T4,BL$2&lt;$W4),1,2),0),"")</calculatedColumnFormula>
    </tableColumn>
    <tableColumn id="63" name="41">
      <calculatedColumnFormula>IF($T4&lt;&gt;"",IF(AND(BM$2&gt;=$T4,BM$2&lt;$X4),IF(AND(BM$2&gt;=$T4,BM$2&lt;$W4),1,2),0),"")</calculatedColumnFormula>
    </tableColumn>
    <tableColumn id="64" name="42">
      <calculatedColumnFormula>IF($T4&lt;&gt;"",IF(AND(BN$2&gt;=$T4,BN$2&lt;$X4),IF(AND(BN$2&gt;=$T4,BN$2&lt;$W4),1,2),0),"")</calculatedColumnFormula>
    </tableColumn>
    <tableColumn id="65" name="43">
      <calculatedColumnFormula>IF($T4&lt;&gt;"",IF(AND(BO$2&gt;=$T4,BO$2&lt;$X4),IF(AND(BO$2&gt;=$T4,BO$2&lt;$W4),1,2),0),"")</calculatedColumnFormula>
    </tableColumn>
    <tableColumn id="66" name="44">
      <calculatedColumnFormula>IF($T4&lt;&gt;"",IF(AND(BP$2&gt;=$T4,BP$2&lt;$X4),IF(AND(BP$2&gt;=$T4,BP$2&lt;$W4),1,2),0),"")</calculatedColumnFormula>
    </tableColumn>
    <tableColumn id="67" name="45">
      <calculatedColumnFormula>IF($T4&lt;&gt;"",IF(AND(BQ$2&gt;=$T4,BQ$2&lt;$X4),IF(AND(BQ$2&gt;=$T4,BQ$2&lt;$W4),1,2),0),"")</calculatedColumnFormula>
    </tableColumn>
    <tableColumn id="68" name="46">
      <calculatedColumnFormula>IF($T4&lt;&gt;"",IF(AND(BR$2&gt;=$T4,BR$2&lt;$X4),IF(AND(BR$2&gt;=$T4,BR$2&lt;$W4),1,2),0),"")</calculatedColumnFormula>
    </tableColumn>
    <tableColumn id="69" name="47">
      <calculatedColumnFormula>IF($T4&lt;&gt;"",IF(AND(BS$2&gt;=$T4,BS$2&lt;$X4),IF(AND(BS$2&gt;=$T4,BS$2&lt;$W4),1,2),0),"")</calculatedColumnFormula>
    </tableColumn>
    <tableColumn id="70" name="48">
      <calculatedColumnFormula>IF($T4&lt;&gt;"",IF(AND(BT$2&gt;=$T4,BT$2&lt;$X4),IF(AND(BT$2&gt;=$T4,BT$2&lt;$W4),1,2),0),"")</calculatedColumnFormula>
    </tableColumn>
    <tableColumn id="15" name="49">
      <calculatedColumnFormula>IF($T4&lt;&gt;"",IF(AND(BU$2&gt;=$T4,BU$2&lt;$X4),IF(AND(BU$2&gt;=$T4,BU$2&lt;$W4),1,2),0),"")</calculatedColumnFormula>
    </tableColumn>
    <tableColumn id="16" name="50">
      <calculatedColumnFormula>IF($T4&lt;&gt;"",IF(AND(BV$2&gt;=$T4,BV$2&lt;$X4),IF(AND(BV$2&gt;=$T4,BV$2&lt;$W4),1,2),0),"")</calculatedColumnFormula>
    </tableColumn>
    <tableColumn id="22" name="51">
      <calculatedColumnFormula>IF($T4&lt;&gt;"",IF(AND(BW$2&gt;=$T4,BW$2&lt;$X4),IF(AND(BW$2&gt;=$T4,BW$2&lt;$W4),1,2),0),"")</calculatedColumnFormula>
    </tableColumn>
    <tableColumn id="76" name="52">
      <calculatedColumnFormula>IF($T4&lt;&gt;"",IF(AND(BX$2&gt;=$T4,BX$2&lt;$X4),IF(AND(BX$2&gt;=$T4,BX$2&lt;$W4),1,2),0),"")</calculatedColumnFormula>
    </tableColumn>
    <tableColumn id="77" name="53">
      <calculatedColumnFormula>IF($T4&lt;&gt;"",IF(AND(BY$2&gt;=$T4,BY$2&lt;$X4),IF(AND(BY$2&gt;=$T4,BY$2&lt;$W4),1,2),0),"")</calculatedColumnFormula>
    </tableColumn>
    <tableColumn id="78" name="54">
      <calculatedColumnFormula>IF($T4&lt;&gt;"",IF(AND(BZ$2&gt;=$T4,BZ$2&lt;$X4),IF(AND(BZ$2&gt;=$T4,BZ$2&lt;$W4),1,2),0),"")</calculatedColumnFormula>
    </tableColumn>
    <tableColumn id="79" name="55">
      <calculatedColumnFormula>IF($T4&lt;&gt;"",IF(AND(CA$2&gt;=$T4,CA$2&lt;$X4),IF(AND(CA$2&gt;=$T4,CA$2&lt;$W4),1,2),0),"")</calculatedColumnFormula>
    </tableColumn>
    <tableColumn id="80" name="56">
      <calculatedColumnFormula>IF($T4&lt;&gt;"",IF(AND(CB$2&gt;=$T4,CB$2&lt;$X4),IF(AND(CB$2&gt;=$T4,CB$2&lt;$W4),1,2),0),"")</calculatedColumnFormula>
    </tableColumn>
    <tableColumn id="81" name="57">
      <calculatedColumnFormula>IF($T4&lt;&gt;"",IF(AND(CC$2&gt;=$T4,CC$2&lt;$X4),IF(AND(CC$2&gt;=$T4,CC$2&lt;$W4),1,2),0),"")</calculatedColumnFormula>
    </tableColumn>
    <tableColumn id="82" name="58">
      <calculatedColumnFormula>IF($T4&lt;&gt;"",IF(AND(CD$2&gt;=$T4,CD$2&lt;$X4),IF(AND(CD$2&gt;=$T4,CD$2&lt;$W4),1,2),0),"")</calculatedColumnFormula>
    </tableColumn>
    <tableColumn id="83" name="59">
      <calculatedColumnFormula>IF($T4&lt;&gt;"",IF(AND(CE$2&gt;=$T4,CE$2&lt;$X4),IF(AND(CE$2&gt;=$T4,CE$2&lt;$W4),1,2),0),"")</calculatedColumnFormula>
    </tableColumn>
    <tableColumn id="84" name="60">
      <calculatedColumnFormula>IF($T4&lt;&gt;"",IF(AND(CF$2&gt;=$T4,CF$2&lt;$X4),IF(AND(CF$2&gt;=$T4,CF$2&lt;$W4),1,2),0),"")</calculatedColumnFormula>
    </tableColumn>
    <tableColumn id="85" name="61">
      <calculatedColumnFormula>IF($T4&lt;&gt;"",IF(AND(CG$2&gt;=$T4,CG$2&lt;$X4),IF(AND(CG$2&gt;=$T4,CG$2&lt;$W4),1,2),0),"")</calculatedColumnFormula>
    </tableColumn>
    <tableColumn id="86" name="62">
      <calculatedColumnFormula>IF($T4&lt;&gt;"",IF(AND(CH$2&gt;=$T4,CH$2&lt;$X4),IF(AND(CH$2&gt;=$T4,CH$2&lt;$W4),1,2),0),"")</calculatedColumnFormula>
    </tableColumn>
    <tableColumn id="87" name="63">
      <calculatedColumnFormula>IF($T4&lt;&gt;"",IF(AND(CI$2&gt;=$T4,CI$2&lt;$X4),IF(AND(CI$2&gt;=$T4,CI$2&lt;$W4),1,2),0),"")</calculatedColumnFormula>
    </tableColumn>
    <tableColumn id="88" name="64">
      <calculatedColumnFormula>IF($T4&lt;&gt;"",IF(AND(CJ$2&gt;=$T4,CJ$2&lt;$X4),IF(AND(CJ$2&gt;=$T4,CJ$2&lt;$W4),1,2),0),"")</calculatedColumnFormula>
    </tableColumn>
    <tableColumn id="89" name="65">
      <calculatedColumnFormula>IF($T4&lt;&gt;"",IF(AND(CK$2&gt;=$T4,CK$2&lt;$X4),IF(AND(CK$2&gt;=$T4,CK$2&lt;$W4),1,2),0),"")</calculatedColumnFormula>
    </tableColumn>
    <tableColumn id="90" name="66">
      <calculatedColumnFormula>IF($T4&lt;&gt;"",IF(AND(CL$2&gt;=$T4,CL$2&lt;$X4),IF(AND(CL$2&gt;=$T4,CL$2&lt;$W4),1,2),0),"")</calculatedColumnFormula>
    </tableColumn>
    <tableColumn id="91" name="67">
      <calculatedColumnFormula>IF($T4&lt;&gt;"",IF(AND(CM$2&gt;=$T4,CM$2&lt;$X4),IF(AND(CM$2&gt;=$T4,CM$2&lt;$W4),1,2),0),"")</calculatedColumnFormula>
    </tableColumn>
    <tableColumn id="92" name="68">
      <calculatedColumnFormula>IF($T4&lt;&gt;"",IF(AND(CN$2&gt;=$T4,CN$2&lt;$X4),IF(AND(CN$2&gt;=$T4,CN$2&lt;$W4),1,2),0),"")</calculatedColumnFormula>
    </tableColumn>
    <tableColumn id="93" name="69">
      <calculatedColumnFormula>IF($T4&lt;&gt;"",IF(AND(CO$2&gt;=$T4,CO$2&lt;$X4),IF(AND(CO$2&gt;=$T4,CO$2&lt;$W4),1,2),0),"")</calculatedColumnFormula>
    </tableColumn>
    <tableColumn id="94" name="70">
      <calculatedColumnFormula>IF($T4&lt;&gt;"",IF(AND(CP$2&gt;=$T4,CP$2&lt;$X4),IF(AND(CP$2&gt;=$T4,CP$2&lt;$W4),1,2),0),"")</calculatedColumnFormula>
    </tableColumn>
    <tableColumn id="95" name="71">
      <calculatedColumnFormula>IF($T4&lt;&gt;"",IF(AND(CQ$2&gt;=$T4,CQ$2&lt;$X4),IF(AND(CQ$2&gt;=$T4,CQ$2&lt;$W4),1,2),0),"")</calculatedColumnFormula>
    </tableColumn>
    <tableColumn id="96" name="72">
      <calculatedColumnFormula>IF($T4&lt;&gt;"",IF(AND(CR$2&gt;=$T4,CR$2&lt;$X4),IF(AND(CR$2&gt;=$T4,CR$2&lt;$W4),1,2),0),"")</calculatedColumnFormula>
    </tableColumn>
    <tableColumn id="97" name="73">
      <calculatedColumnFormula>IF($T4&lt;&gt;"",IF(AND(CS$2&gt;=$T4,CS$2&lt;$X4),IF(AND(CS$2&gt;=$T4,CS$2&lt;$W4),1,2),0),"")</calculatedColumnFormula>
    </tableColumn>
    <tableColumn id="98" name="74">
      <calculatedColumnFormula>IF($T4&lt;&gt;"",IF(AND(CT$2&gt;=$T4,CT$2&lt;$X4),IF(AND(CT$2&gt;=$T4,CT$2&lt;$W4),1,2),0),"")</calculatedColumnFormula>
    </tableColumn>
    <tableColumn id="99" name="75">
      <calculatedColumnFormula>IF($T4&lt;&gt;"",IF(AND(CU$2&gt;=$T4,CU$2&lt;$X4),IF(AND(CU$2&gt;=$T4,CU$2&lt;$W4),1,2),0),"")</calculatedColumnFormula>
    </tableColumn>
    <tableColumn id="100" name="76">
      <calculatedColumnFormula>IF($T4&lt;&gt;"",IF(AND(CV$2&gt;=$T4,CV$2&lt;$X4),IF(AND(CV$2&gt;=$T4,CV$2&lt;$W4),1,2),0),"")</calculatedColumnFormula>
    </tableColumn>
    <tableColumn id="101" name="77">
      <calculatedColumnFormula>IF($T4&lt;&gt;"",IF(AND(CW$2&gt;=$T4,CW$2&lt;$X4),IF(AND(CW$2&gt;=$T4,CW$2&lt;$W4),1,2),0),"")</calculatedColumnFormula>
    </tableColumn>
    <tableColumn id="102" name="78">
      <calculatedColumnFormula>IF($T4&lt;&gt;"",IF(AND(CX$2&gt;=$T4,CX$2&lt;$X4),IF(AND(CX$2&gt;=$T4,CX$2&lt;$W4),1,2),0),"")</calculatedColumnFormula>
    </tableColumn>
    <tableColumn id="103" name="79">
      <calculatedColumnFormula>IF($T4&lt;&gt;"",IF(AND(CY$2&gt;=$T4,CY$2&lt;$X4),IF(AND(CY$2&gt;=$T4,CY$2&lt;$W4),1,2),0),"")</calculatedColumnFormula>
    </tableColumn>
    <tableColumn id="104" name="80">
      <calculatedColumnFormula>IF($T4&lt;&gt;"",IF(AND(CZ$2&gt;=$T4,CZ$2&lt;$X4),IF(AND(CZ$2&gt;=$T4,CZ$2&lt;$W4),1,2),0),"")</calculatedColumnFormula>
    </tableColumn>
    <tableColumn id="105" name="81">
      <calculatedColumnFormula>IF($T4&lt;&gt;"",IF(AND(DA$2&gt;=$T4,DA$2&lt;$X4),IF(AND(DA$2&gt;=$T4,DA$2&lt;$W4),1,2),0),"")</calculatedColumnFormula>
    </tableColumn>
    <tableColumn id="106" name="82">
      <calculatedColumnFormula>IF($T4&lt;&gt;"",IF(AND(DB$2&gt;=$T4,DB$2&lt;$X4),IF(AND(DB$2&gt;=$T4,DB$2&lt;$W4),1,2),0),"")</calculatedColumnFormula>
    </tableColumn>
    <tableColumn id="107" name="83">
      <calculatedColumnFormula>IF($T4&lt;&gt;"",IF(AND(DC$2&gt;=$T4,DC$2&lt;$X4),IF(AND(DC$2&gt;=$T4,DC$2&lt;$W4),1,2),0),"")</calculatedColumnFormula>
    </tableColumn>
    <tableColumn id="108" name="84">
      <calculatedColumnFormula>IF($T4&lt;&gt;"",IF(AND(DD$2&gt;=$T4,DD$2&lt;$X4),IF(AND(DD$2&gt;=$T4,DD$2&lt;$W4),1,2),0),"")</calculatedColumnFormula>
    </tableColumn>
    <tableColumn id="109" name="85">
      <calculatedColumnFormula>IF($T4&lt;&gt;"",IF(AND(DE$2&gt;=$T4,DE$2&lt;$X4),IF(AND(DE$2&gt;=$T4,DE$2&lt;$W4),1,2),0),"")</calculatedColumnFormula>
    </tableColumn>
    <tableColumn id="110" name="86">
      <calculatedColumnFormula>IF($T4&lt;&gt;"",IF(AND(DF$2&gt;=$T4,DF$2&lt;$X4),IF(AND(DF$2&gt;=$T4,DF$2&lt;$W4),1,2),0),"")</calculatedColumnFormula>
    </tableColumn>
    <tableColumn id="111" name="87">
      <calculatedColumnFormula>IF($T4&lt;&gt;"",IF(AND(DG$2&gt;=$T4,DG$2&lt;$X4),IF(AND(DG$2&gt;=$T4,DG$2&lt;$W4),1,2),0),"")</calculatedColumnFormula>
    </tableColumn>
    <tableColumn id="112" name="88">
      <calculatedColumnFormula>IF($T4&lt;&gt;"",IF(AND(DH$2&gt;=$T4,DH$2&lt;$X4),IF(AND(DH$2&gt;=$T4,DH$2&lt;$W4),1,2),0),"")</calculatedColumnFormula>
    </tableColumn>
    <tableColumn id="113" name="89">
      <calculatedColumnFormula>IF($T4&lt;&gt;"",IF(AND(DI$2&gt;=$T4,DI$2&lt;$X4),IF(AND(DI$2&gt;=$T4,DI$2&lt;$W4),1,2),0),"")</calculatedColumnFormula>
    </tableColumn>
    <tableColumn id="114" name="90">
      <calculatedColumnFormula>IF($T4&lt;&gt;"",IF(AND(DJ$2&gt;=$T4,DJ$2&lt;$X4),IF(AND(DJ$2&gt;=$T4,DJ$2&lt;$W4),1,2),0),"")</calculatedColumnFormula>
    </tableColumn>
    <tableColumn id="115" name="91">
      <calculatedColumnFormula>IF($T4&lt;&gt;"",IF(AND(DK$2&gt;=$T4,DK$2&lt;$X4),IF(AND(DK$2&gt;=$T4,DK$2&lt;$W4),1,2),0),"")</calculatedColumnFormula>
    </tableColumn>
    <tableColumn id="116" name="92">
      <calculatedColumnFormula>IF($T4&lt;&gt;"",IF(AND(DL$2&gt;=$T4,DL$2&lt;$X4),IF(AND(DL$2&gt;=$T4,DL$2&lt;$W4),1,2),0),"")</calculatedColumnFormula>
    </tableColumn>
    <tableColumn id="117" name="93">
      <calculatedColumnFormula>IF($T4&lt;&gt;"",IF(AND(DM$2&gt;=$T4,DM$2&lt;$X4),IF(AND(DM$2&gt;=$T4,DM$2&lt;$W4),1,2),0),"")</calculatedColumnFormula>
    </tableColumn>
    <tableColumn id="118" name="94">
      <calculatedColumnFormula>IF($T4&lt;&gt;"",IF(AND(DN$2&gt;=$T4,DN$2&lt;$X4),IF(AND(DN$2&gt;=$T4,DN$2&lt;$W4),1,2),0),"")</calculatedColumnFormula>
    </tableColumn>
    <tableColumn id="125" name="95">
      <calculatedColumnFormula>IF($T4&lt;&gt;"",IF(AND(DO$2&gt;=$T4,DO$2&lt;$X4),IF(AND(DO$2&gt;=$T4,DO$2&lt;$W4),1,2),0),"")</calculatedColumnFormula>
    </tableColumn>
    <tableColumn id="126" name="96">
      <calculatedColumnFormula>IF($T4&lt;&gt;"",IF(AND(DP$2&gt;=$T4,DP$2&lt;$X4),IF(AND(DP$2&gt;=$T4,DP$2&lt;$W4),1,2),0),"")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7.xml"/><Relationship Id="rId18" Type="http://schemas.openxmlformats.org/officeDocument/2006/relationships/ctrlProp" Target="../ctrlProps/ctrlProp22.xml"/><Relationship Id="rId26" Type="http://schemas.openxmlformats.org/officeDocument/2006/relationships/ctrlProp" Target="../ctrlProps/ctrlProp30.xml"/><Relationship Id="rId3" Type="http://schemas.openxmlformats.org/officeDocument/2006/relationships/ctrlProp" Target="../ctrlProps/ctrlProp7.xml"/><Relationship Id="rId21" Type="http://schemas.openxmlformats.org/officeDocument/2006/relationships/ctrlProp" Target="../ctrlProps/ctrlProp25.xml"/><Relationship Id="rId34" Type="http://schemas.openxmlformats.org/officeDocument/2006/relationships/ctrlProp" Target="../ctrlProps/ctrlProp38.x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17" Type="http://schemas.openxmlformats.org/officeDocument/2006/relationships/ctrlProp" Target="../ctrlProps/ctrlProp21.xml"/><Relationship Id="rId25" Type="http://schemas.openxmlformats.org/officeDocument/2006/relationships/ctrlProp" Target="../ctrlProps/ctrlProp29.xml"/><Relationship Id="rId33" Type="http://schemas.openxmlformats.org/officeDocument/2006/relationships/ctrlProp" Target="../ctrlProps/ctrlProp37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20.xml"/><Relationship Id="rId20" Type="http://schemas.openxmlformats.org/officeDocument/2006/relationships/ctrlProp" Target="../ctrlProps/ctrlProp24.xml"/><Relationship Id="rId29" Type="http://schemas.openxmlformats.org/officeDocument/2006/relationships/ctrlProp" Target="../ctrlProps/ctrlProp33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24" Type="http://schemas.openxmlformats.org/officeDocument/2006/relationships/ctrlProp" Target="../ctrlProps/ctrlProp28.xml"/><Relationship Id="rId32" Type="http://schemas.openxmlformats.org/officeDocument/2006/relationships/ctrlProp" Target="../ctrlProps/ctrlProp36.xml"/><Relationship Id="rId5" Type="http://schemas.openxmlformats.org/officeDocument/2006/relationships/ctrlProp" Target="../ctrlProps/ctrlProp9.xml"/><Relationship Id="rId15" Type="http://schemas.openxmlformats.org/officeDocument/2006/relationships/ctrlProp" Target="../ctrlProps/ctrlProp19.xml"/><Relationship Id="rId23" Type="http://schemas.openxmlformats.org/officeDocument/2006/relationships/ctrlProp" Target="../ctrlProps/ctrlProp27.xml"/><Relationship Id="rId28" Type="http://schemas.openxmlformats.org/officeDocument/2006/relationships/ctrlProp" Target="../ctrlProps/ctrlProp32.xml"/><Relationship Id="rId10" Type="http://schemas.openxmlformats.org/officeDocument/2006/relationships/ctrlProp" Target="../ctrlProps/ctrlProp14.xml"/><Relationship Id="rId19" Type="http://schemas.openxmlformats.org/officeDocument/2006/relationships/ctrlProp" Target="../ctrlProps/ctrlProp23.xml"/><Relationship Id="rId31" Type="http://schemas.openxmlformats.org/officeDocument/2006/relationships/ctrlProp" Target="../ctrlProps/ctrlProp35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Relationship Id="rId14" Type="http://schemas.openxmlformats.org/officeDocument/2006/relationships/ctrlProp" Target="../ctrlProps/ctrlProp18.xml"/><Relationship Id="rId22" Type="http://schemas.openxmlformats.org/officeDocument/2006/relationships/ctrlProp" Target="../ctrlProps/ctrlProp26.xml"/><Relationship Id="rId27" Type="http://schemas.openxmlformats.org/officeDocument/2006/relationships/ctrlProp" Target="../ctrlProps/ctrlProp31.xml"/><Relationship Id="rId30" Type="http://schemas.openxmlformats.org/officeDocument/2006/relationships/ctrlProp" Target="../ctrlProps/ctrlProp34.xml"/><Relationship Id="rId35" Type="http://schemas.openxmlformats.org/officeDocument/2006/relationships/ctrlProp" Target="../ctrlProps/ctrlProp39.xml"/><Relationship Id="rId8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Formatear">
                <anchor moveWithCells="1" sizeWithCells="1">
                  <from>
                    <xdr:col>84</xdr:col>
                    <xdr:colOff>47625</xdr:colOff>
                    <xdr:row>3</xdr:row>
                    <xdr:rowOff>28575</xdr:rowOff>
                  </from>
                  <to>
                    <xdr:col>85</xdr:col>
                    <xdr:colOff>485775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Button 2">
              <controlPr defaultSize="0" print="0" autoFill="0" autoPict="0" macro="[0]!CrearNueva">
                <anchor moveWithCells="1" sizeWithCells="1">
                  <from>
                    <xdr:col>84</xdr:col>
                    <xdr:colOff>85725</xdr:colOff>
                    <xdr:row>5</xdr:row>
                    <xdr:rowOff>161925</xdr:rowOff>
                  </from>
                  <to>
                    <xdr:col>85</xdr:col>
                    <xdr:colOff>190500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1" r:id="rId6" name="Button 3">
              <controlPr defaultSize="0" print="0" autoFill="0" autoPict="0" macro="[0]!ImportarOP">
                <anchor moveWithCells="1" sizeWithCells="1">
                  <from>
                    <xdr:col>85</xdr:col>
                    <xdr:colOff>552450</xdr:colOff>
                    <xdr:row>3</xdr:row>
                    <xdr:rowOff>19050</xdr:rowOff>
                  </from>
                  <to>
                    <xdr:col>87</xdr:col>
                    <xdr:colOff>190500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E24" sqref="E2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3" name="Button 1">
              <controlPr defaultSize="0" print="0" autoFill="0" autoPict="0" macro="[0]!Formatear">
                <anchor moveWithCells="1" sizeWithCells="1">
                  <from>
                    <xdr:col>84</xdr:col>
                    <xdr:colOff>47625</xdr:colOff>
                    <xdr:row>3</xdr:row>
                    <xdr:rowOff>28575</xdr:rowOff>
                  </from>
                  <to>
                    <xdr:col>85</xdr:col>
                    <xdr:colOff>485775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0" r:id="rId4" name="Button 2">
              <controlPr defaultSize="0" print="0" autoFill="0" autoPict="0" macro="[0]!CrearNueva">
                <anchor moveWithCells="1" sizeWithCells="1">
                  <from>
                    <xdr:col>84</xdr:col>
                    <xdr:colOff>85725</xdr:colOff>
                    <xdr:row>5</xdr:row>
                    <xdr:rowOff>161925</xdr:rowOff>
                  </from>
                  <to>
                    <xdr:col>85</xdr:col>
                    <xdr:colOff>190500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1" r:id="rId5" name="Button 3">
              <controlPr defaultSize="0" print="0" autoFill="0" autoPict="0" macro="[0]!ImportarOP">
                <anchor moveWithCells="1" sizeWithCells="1">
                  <from>
                    <xdr:col>85</xdr:col>
                    <xdr:colOff>552450</xdr:colOff>
                    <xdr:row>3</xdr:row>
                    <xdr:rowOff>19050</xdr:rowOff>
                  </from>
                  <to>
                    <xdr:col>87</xdr:col>
                    <xdr:colOff>190500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P154"/>
  <sheetViews>
    <sheetView workbookViewId="0">
      <pane ySplit="3" topLeftCell="A4" activePane="bottomLeft" state="frozen"/>
      <selection pane="bottomLeft" activeCell="D8" sqref="D8"/>
    </sheetView>
  </sheetViews>
  <sheetFormatPr baseColWidth="10" defaultRowHeight="15" x14ac:dyDescent="0.25"/>
  <cols>
    <col min="1" max="1" width="15.85546875" customWidth="1"/>
    <col min="2" max="2" width="13.140625" customWidth="1"/>
    <col min="3" max="3" width="14.5703125" style="60" customWidth="1"/>
    <col min="5" max="6" width="18.7109375" style="57" customWidth="1"/>
    <col min="7" max="7" width="11.42578125" style="33"/>
    <col min="8" max="8" width="11.42578125" style="30"/>
    <col min="9" max="9" width="11.42578125" style="31"/>
    <col min="10" max="10" width="11.42578125" style="38"/>
    <col min="11" max="11" width="7" customWidth="1"/>
    <col min="12" max="12" width="7.42578125" customWidth="1"/>
    <col min="13" max="13" width="8.85546875" customWidth="1"/>
    <col min="14" max="14" width="8" customWidth="1"/>
    <col min="15" max="15" width="7.5703125" customWidth="1"/>
    <col min="16" max="16" width="7.7109375" customWidth="1"/>
    <col min="17" max="17" width="14.28515625" customWidth="1"/>
    <col min="18" max="18" width="16.5703125" style="30" customWidth="1"/>
    <col min="19" max="19" width="18.5703125" customWidth="1"/>
    <col min="20" max="20" width="13" style="55" customWidth="1"/>
    <col min="21" max="21" width="10.7109375" customWidth="1"/>
    <col min="22" max="22" width="13" customWidth="1"/>
    <col min="23" max="23" width="12" style="55" customWidth="1"/>
    <col min="24" max="24" width="13" style="55" customWidth="1"/>
    <col min="25" max="120" width="4.28515625" customWidth="1"/>
  </cols>
  <sheetData>
    <row r="1" spans="1:120" ht="25.5" customHeight="1" thickBot="1" x14ac:dyDescent="0.3">
      <c r="Q1" s="30" t="s">
        <v>159</v>
      </c>
      <c r="R1" s="49">
        <v>43297</v>
      </c>
      <c r="S1" s="30" t="s">
        <v>161</v>
      </c>
      <c r="T1" s="52">
        <v>0.375</v>
      </c>
      <c r="U1" s="48"/>
      <c r="Y1" s="55"/>
      <c r="AA1" s="43"/>
    </row>
    <row r="2" spans="1:120" s="1" customFormat="1" ht="77.25" customHeight="1" x14ac:dyDescent="0.25">
      <c r="A2" s="65" t="s">
        <v>10</v>
      </c>
      <c r="B2" s="65"/>
      <c r="C2" s="65"/>
      <c r="D2" s="65"/>
      <c r="E2" s="65" t="s">
        <v>11</v>
      </c>
      <c r="F2" s="65"/>
      <c r="G2" s="65" t="s">
        <v>9</v>
      </c>
      <c r="H2" s="65"/>
      <c r="I2" s="65"/>
      <c r="J2" s="39"/>
      <c r="K2" s="63" t="s">
        <v>54</v>
      </c>
      <c r="L2" s="66"/>
      <c r="M2" s="63" t="s">
        <v>59</v>
      </c>
      <c r="N2" s="64"/>
      <c r="O2" s="63" t="s">
        <v>62</v>
      </c>
      <c r="P2" s="64"/>
      <c r="Q2" s="57" t="s">
        <v>160</v>
      </c>
      <c r="R2" s="50">
        <f>R1+1</f>
        <v>43298</v>
      </c>
      <c r="S2" s="57" t="s">
        <v>162</v>
      </c>
      <c r="T2" s="53">
        <v>1.0416666666666666E-2</v>
      </c>
      <c r="U2" s="44"/>
      <c r="V2" s="44"/>
      <c r="W2" s="51"/>
      <c r="X2" s="51"/>
      <c r="Y2" s="56">
        <f>IF($T$1+$R$1&gt;=$R$2,"",$T$1+$R$1)</f>
        <v>43297.375</v>
      </c>
      <c r="Z2" s="56">
        <f t="shared" ref="Z2:BE2" si="0">IF(Y2&lt;&gt;"",IF(Y2+$T$2&gt;=$R$2+$T$1,"",Y2+$T$2),"")</f>
        <v>43297.385416666664</v>
      </c>
      <c r="AA2" s="56">
        <f t="shared" si="0"/>
        <v>43297.395833333328</v>
      </c>
      <c r="AB2" s="56">
        <f t="shared" si="0"/>
        <v>43297.406249999993</v>
      </c>
      <c r="AC2" s="56">
        <f t="shared" si="0"/>
        <v>43297.416666666657</v>
      </c>
      <c r="AD2" s="56">
        <f t="shared" si="0"/>
        <v>43297.427083333321</v>
      </c>
      <c r="AE2" s="56">
        <f t="shared" si="0"/>
        <v>43297.437499999985</v>
      </c>
      <c r="AF2" s="56">
        <f t="shared" si="0"/>
        <v>43297.44791666665</v>
      </c>
      <c r="AG2" s="56">
        <f t="shared" si="0"/>
        <v>43297.458333333314</v>
      </c>
      <c r="AH2" s="56">
        <f t="shared" si="0"/>
        <v>43297.468749999978</v>
      </c>
      <c r="AI2" s="56">
        <f t="shared" si="0"/>
        <v>43297.479166666642</v>
      </c>
      <c r="AJ2" s="56">
        <f t="shared" si="0"/>
        <v>43297.489583333307</v>
      </c>
      <c r="AK2" s="56">
        <f t="shared" si="0"/>
        <v>43297.499999999971</v>
      </c>
      <c r="AL2" s="56">
        <f t="shared" si="0"/>
        <v>43297.510416666635</v>
      </c>
      <c r="AM2" s="56">
        <f t="shared" si="0"/>
        <v>43297.520833333299</v>
      </c>
      <c r="AN2" s="56">
        <f t="shared" si="0"/>
        <v>43297.531249999964</v>
      </c>
      <c r="AO2" s="56">
        <f t="shared" si="0"/>
        <v>43297.541666666628</v>
      </c>
      <c r="AP2" s="56">
        <f t="shared" si="0"/>
        <v>43297.552083333292</v>
      </c>
      <c r="AQ2" s="56">
        <f t="shared" si="0"/>
        <v>43297.562499999956</v>
      </c>
      <c r="AR2" s="56">
        <f t="shared" si="0"/>
        <v>43297.572916666621</v>
      </c>
      <c r="AS2" s="56">
        <f t="shared" si="0"/>
        <v>43297.583333333285</v>
      </c>
      <c r="AT2" s="56">
        <f t="shared" si="0"/>
        <v>43297.593749999949</v>
      </c>
      <c r="AU2" s="56">
        <f t="shared" si="0"/>
        <v>43297.604166666613</v>
      </c>
      <c r="AV2" s="56">
        <f t="shared" si="0"/>
        <v>43297.614583333278</v>
      </c>
      <c r="AW2" s="56">
        <f t="shared" si="0"/>
        <v>43297.624999999942</v>
      </c>
      <c r="AX2" s="56">
        <f t="shared" si="0"/>
        <v>43297.635416666606</v>
      </c>
      <c r="AY2" s="56">
        <f t="shared" si="0"/>
        <v>43297.64583333327</v>
      </c>
      <c r="AZ2" s="56">
        <f t="shared" si="0"/>
        <v>43297.656249999935</v>
      </c>
      <c r="BA2" s="56">
        <f t="shared" si="0"/>
        <v>43297.666666666599</v>
      </c>
      <c r="BB2" s="56">
        <f t="shared" si="0"/>
        <v>43297.677083333263</v>
      </c>
      <c r="BC2" s="56">
        <f t="shared" si="0"/>
        <v>43297.687499999927</v>
      </c>
      <c r="BD2" s="56">
        <f t="shared" si="0"/>
        <v>43297.697916666591</v>
      </c>
      <c r="BE2" s="56">
        <f t="shared" si="0"/>
        <v>43297.708333333256</v>
      </c>
      <c r="BF2" s="56">
        <f t="shared" ref="BF2:CK2" si="1">IF(BE2&lt;&gt;"",IF(BE2+$T$2&gt;=$R$2+$T$1,"",BE2+$T$2),"")</f>
        <v>43297.71874999992</v>
      </c>
      <c r="BG2" s="56">
        <f t="shared" si="1"/>
        <v>43297.729166666584</v>
      </c>
      <c r="BH2" s="56">
        <f t="shared" si="1"/>
        <v>43297.739583333248</v>
      </c>
      <c r="BI2" s="56">
        <f t="shared" si="1"/>
        <v>43297.749999999913</v>
      </c>
      <c r="BJ2" s="56">
        <f t="shared" si="1"/>
        <v>43297.760416666577</v>
      </c>
      <c r="BK2" s="56">
        <f t="shared" si="1"/>
        <v>43297.770833333241</v>
      </c>
      <c r="BL2" s="56">
        <f t="shared" si="1"/>
        <v>43297.781249999905</v>
      </c>
      <c r="BM2" s="56">
        <f t="shared" si="1"/>
        <v>43297.79166666657</v>
      </c>
      <c r="BN2" s="56">
        <f t="shared" si="1"/>
        <v>43297.802083333234</v>
      </c>
      <c r="BO2" s="56">
        <f t="shared" si="1"/>
        <v>43297.812499999898</v>
      </c>
      <c r="BP2" s="56">
        <f t="shared" si="1"/>
        <v>43297.822916666562</v>
      </c>
      <c r="BQ2" s="56">
        <f t="shared" si="1"/>
        <v>43297.833333333227</v>
      </c>
      <c r="BR2" s="56">
        <f t="shared" si="1"/>
        <v>43297.843749999891</v>
      </c>
      <c r="BS2" s="56">
        <f t="shared" si="1"/>
        <v>43297.854166666555</v>
      </c>
      <c r="BT2" s="56">
        <f t="shared" si="1"/>
        <v>43297.864583333219</v>
      </c>
      <c r="BU2" s="56">
        <f t="shared" si="1"/>
        <v>43297.874999999884</v>
      </c>
      <c r="BV2" s="56">
        <f t="shared" si="1"/>
        <v>43297.885416666548</v>
      </c>
      <c r="BW2" s="56">
        <f t="shared" si="1"/>
        <v>43297.895833333212</v>
      </c>
      <c r="BX2" s="56">
        <f t="shared" si="1"/>
        <v>43297.906249999876</v>
      </c>
      <c r="BY2" s="56">
        <f t="shared" si="1"/>
        <v>43297.916666666541</v>
      </c>
      <c r="BZ2" s="56">
        <f t="shared" si="1"/>
        <v>43297.927083333205</v>
      </c>
      <c r="CA2" s="56">
        <f t="shared" si="1"/>
        <v>43297.937499999869</v>
      </c>
      <c r="CB2" s="56">
        <f t="shared" si="1"/>
        <v>43297.947916666533</v>
      </c>
      <c r="CC2" s="56">
        <f t="shared" si="1"/>
        <v>43297.958333333198</v>
      </c>
      <c r="CD2" s="56">
        <f t="shared" si="1"/>
        <v>43297.968749999862</v>
      </c>
      <c r="CE2" s="56">
        <f t="shared" si="1"/>
        <v>43297.979166666526</v>
      </c>
      <c r="CF2" s="56">
        <f t="shared" si="1"/>
        <v>43297.98958333319</v>
      </c>
      <c r="CG2" s="56">
        <f t="shared" si="1"/>
        <v>43297.999999999854</v>
      </c>
      <c r="CH2" s="56">
        <f t="shared" si="1"/>
        <v>43298.010416666519</v>
      </c>
      <c r="CI2" s="56">
        <f t="shared" si="1"/>
        <v>43298.020833333183</v>
      </c>
      <c r="CJ2" s="56">
        <f t="shared" si="1"/>
        <v>43298.031249999847</v>
      </c>
      <c r="CK2" s="56">
        <f t="shared" si="1"/>
        <v>43298.041666666511</v>
      </c>
      <c r="CL2" s="56">
        <f t="shared" ref="CL2:DP2" si="2">IF(CK2&lt;&gt;"",IF(CK2+$T$2&gt;=$R$2+$T$1,"",CK2+$T$2),"")</f>
        <v>43298.052083333176</v>
      </c>
      <c r="CM2" s="56">
        <f t="shared" si="2"/>
        <v>43298.06249999984</v>
      </c>
      <c r="CN2" s="56">
        <f t="shared" si="2"/>
        <v>43298.072916666504</v>
      </c>
      <c r="CO2" s="56">
        <f t="shared" si="2"/>
        <v>43298.083333333168</v>
      </c>
      <c r="CP2" s="56">
        <f t="shared" si="2"/>
        <v>43298.093749999833</v>
      </c>
      <c r="CQ2" s="56">
        <f t="shared" si="2"/>
        <v>43298.104166666497</v>
      </c>
      <c r="CR2" s="56">
        <f t="shared" si="2"/>
        <v>43298.114583333161</v>
      </c>
      <c r="CS2" s="56">
        <f t="shared" si="2"/>
        <v>43298.124999999825</v>
      </c>
      <c r="CT2" s="56">
        <f t="shared" si="2"/>
        <v>43298.13541666649</v>
      </c>
      <c r="CU2" s="56">
        <f t="shared" si="2"/>
        <v>43298.145833333154</v>
      </c>
      <c r="CV2" s="56">
        <f t="shared" si="2"/>
        <v>43298.156249999818</v>
      </c>
      <c r="CW2" s="56">
        <f t="shared" si="2"/>
        <v>43298.166666666482</v>
      </c>
      <c r="CX2" s="56">
        <f t="shared" si="2"/>
        <v>43298.177083333147</v>
      </c>
      <c r="CY2" s="56">
        <f t="shared" si="2"/>
        <v>43298.187499999811</v>
      </c>
      <c r="CZ2" s="56">
        <f t="shared" si="2"/>
        <v>43298.197916666475</v>
      </c>
      <c r="DA2" s="56">
        <f t="shared" si="2"/>
        <v>43298.208333333139</v>
      </c>
      <c r="DB2" s="56">
        <f t="shared" si="2"/>
        <v>43298.218749999804</v>
      </c>
      <c r="DC2" s="56">
        <f t="shared" si="2"/>
        <v>43298.229166666468</v>
      </c>
      <c r="DD2" s="56">
        <f t="shared" si="2"/>
        <v>43298.239583333132</v>
      </c>
      <c r="DE2" s="56">
        <f t="shared" si="2"/>
        <v>43298.249999999796</v>
      </c>
      <c r="DF2" s="56">
        <f t="shared" si="2"/>
        <v>43298.260416666461</v>
      </c>
      <c r="DG2" s="56">
        <f t="shared" si="2"/>
        <v>43298.270833333125</v>
      </c>
      <c r="DH2" s="56">
        <f t="shared" si="2"/>
        <v>43298.281249999789</v>
      </c>
      <c r="DI2" s="56">
        <f t="shared" si="2"/>
        <v>43298.291666666453</v>
      </c>
      <c r="DJ2" s="56">
        <f t="shared" si="2"/>
        <v>43298.302083333117</v>
      </c>
      <c r="DK2" s="56">
        <f t="shared" si="2"/>
        <v>43298.312499999782</v>
      </c>
      <c r="DL2" s="56">
        <f t="shared" si="2"/>
        <v>43298.322916666446</v>
      </c>
      <c r="DM2" s="56">
        <f t="shared" si="2"/>
        <v>43298.33333333311</v>
      </c>
      <c r="DN2" s="56">
        <f t="shared" si="2"/>
        <v>43298.343749999774</v>
      </c>
      <c r="DO2" s="56">
        <f t="shared" si="2"/>
        <v>43298.354166666439</v>
      </c>
      <c r="DP2" s="56">
        <f t="shared" si="2"/>
        <v>43298.364583333103</v>
      </c>
    </row>
    <row r="3" spans="1:120" s="1" customFormat="1" ht="36.75" customHeight="1" thickBot="1" x14ac:dyDescent="0.3">
      <c r="A3" s="5" t="s">
        <v>0</v>
      </c>
      <c r="B3" s="5" t="s">
        <v>1</v>
      </c>
      <c r="C3" s="61" t="s">
        <v>2</v>
      </c>
      <c r="D3" s="5" t="s">
        <v>3</v>
      </c>
      <c r="E3" s="57" t="s">
        <v>4</v>
      </c>
      <c r="F3" s="57" t="s">
        <v>5</v>
      </c>
      <c r="G3" s="34" t="s">
        <v>6</v>
      </c>
      <c r="H3" s="57" t="s">
        <v>7</v>
      </c>
      <c r="I3" s="32" t="s">
        <v>8</v>
      </c>
      <c r="J3" s="39" t="s">
        <v>12</v>
      </c>
      <c r="K3" s="40" t="s">
        <v>57</v>
      </c>
      <c r="L3" s="42" t="s">
        <v>58</v>
      </c>
      <c r="M3" s="40" t="s">
        <v>55</v>
      </c>
      <c r="N3" s="41" t="s">
        <v>56</v>
      </c>
      <c r="O3" s="40" t="s">
        <v>61</v>
      </c>
      <c r="P3" s="41" t="s">
        <v>60</v>
      </c>
      <c r="Q3" s="5" t="s">
        <v>13</v>
      </c>
      <c r="R3" s="57" t="s">
        <v>53</v>
      </c>
      <c r="S3" s="5" t="s">
        <v>14</v>
      </c>
      <c r="T3" s="59" t="s">
        <v>15</v>
      </c>
      <c r="U3" s="5" t="s">
        <v>16</v>
      </c>
      <c r="V3" s="5" t="s">
        <v>163</v>
      </c>
      <c r="W3" s="59" t="s">
        <v>164</v>
      </c>
      <c r="X3" s="59" t="s">
        <v>165</v>
      </c>
      <c r="Y3" s="47" t="s">
        <v>63</v>
      </c>
      <c r="Z3" s="47" t="s">
        <v>64</v>
      </c>
      <c r="AA3" s="47" t="s">
        <v>65</v>
      </c>
      <c r="AB3" s="47" t="s">
        <v>66</v>
      </c>
      <c r="AC3" s="47" t="s">
        <v>67</v>
      </c>
      <c r="AD3" s="47" t="s">
        <v>68</v>
      </c>
      <c r="AE3" s="47" t="s">
        <v>69</v>
      </c>
      <c r="AF3" s="47" t="s">
        <v>70</v>
      </c>
      <c r="AG3" s="47" t="s">
        <v>71</v>
      </c>
      <c r="AH3" s="47" t="s">
        <v>72</v>
      </c>
      <c r="AI3" s="47" t="s">
        <v>73</v>
      </c>
      <c r="AJ3" s="47" t="s">
        <v>74</v>
      </c>
      <c r="AK3" s="47" t="s">
        <v>75</v>
      </c>
      <c r="AL3" s="47" t="s">
        <v>76</v>
      </c>
      <c r="AM3" s="47" t="s">
        <v>77</v>
      </c>
      <c r="AN3" s="47" t="s">
        <v>78</v>
      </c>
      <c r="AO3" s="47" t="s">
        <v>79</v>
      </c>
      <c r="AP3" s="47" t="s">
        <v>80</v>
      </c>
      <c r="AQ3" s="47" t="s">
        <v>81</v>
      </c>
      <c r="AR3" s="47" t="s">
        <v>82</v>
      </c>
      <c r="AS3" s="47" t="s">
        <v>83</v>
      </c>
      <c r="AT3" s="47" t="s">
        <v>84</v>
      </c>
      <c r="AU3" s="47" t="s">
        <v>85</v>
      </c>
      <c r="AV3" s="47" t="s">
        <v>86</v>
      </c>
      <c r="AW3" s="47" t="s">
        <v>87</v>
      </c>
      <c r="AX3" s="47" t="s">
        <v>88</v>
      </c>
      <c r="AY3" s="47" t="s">
        <v>89</v>
      </c>
      <c r="AZ3" s="47" t="s">
        <v>90</v>
      </c>
      <c r="BA3" s="47" t="s">
        <v>91</v>
      </c>
      <c r="BB3" s="47" t="s">
        <v>92</v>
      </c>
      <c r="BC3" s="47" t="s">
        <v>93</v>
      </c>
      <c r="BD3" s="47" t="s">
        <v>94</v>
      </c>
      <c r="BE3" s="47" t="s">
        <v>95</v>
      </c>
      <c r="BF3" s="47" t="s">
        <v>96</v>
      </c>
      <c r="BG3" s="47" t="s">
        <v>97</v>
      </c>
      <c r="BH3" s="47" t="s">
        <v>98</v>
      </c>
      <c r="BI3" s="47" t="s">
        <v>99</v>
      </c>
      <c r="BJ3" s="47" t="s">
        <v>100</v>
      </c>
      <c r="BK3" s="47" t="s">
        <v>101</v>
      </c>
      <c r="BL3" s="47" t="s">
        <v>102</v>
      </c>
      <c r="BM3" s="47" t="s">
        <v>103</v>
      </c>
      <c r="BN3" s="47" t="s">
        <v>104</v>
      </c>
      <c r="BO3" s="47" t="s">
        <v>105</v>
      </c>
      <c r="BP3" s="47" t="s">
        <v>106</v>
      </c>
      <c r="BQ3" s="47" t="s">
        <v>107</v>
      </c>
      <c r="BR3" s="47" t="s">
        <v>108</v>
      </c>
      <c r="BS3" s="47" t="s">
        <v>109</v>
      </c>
      <c r="BT3" s="47" t="s">
        <v>110</v>
      </c>
      <c r="BU3" s="47" t="s">
        <v>111</v>
      </c>
      <c r="BV3" s="47" t="s">
        <v>112</v>
      </c>
      <c r="BW3" s="47" t="s">
        <v>113</v>
      </c>
      <c r="BX3" s="47" t="s">
        <v>114</v>
      </c>
      <c r="BY3" s="47" t="s">
        <v>115</v>
      </c>
      <c r="BZ3" s="47" t="s">
        <v>116</v>
      </c>
      <c r="CA3" s="47" t="s">
        <v>117</v>
      </c>
      <c r="CB3" s="47" t="s">
        <v>118</v>
      </c>
      <c r="CC3" s="47" t="s">
        <v>119</v>
      </c>
      <c r="CD3" s="47" t="s">
        <v>120</v>
      </c>
      <c r="CE3" s="47" t="s">
        <v>121</v>
      </c>
      <c r="CF3" s="47" t="s">
        <v>122</v>
      </c>
      <c r="CG3" s="47" t="s">
        <v>123</v>
      </c>
      <c r="CH3" s="47" t="s">
        <v>124</v>
      </c>
      <c r="CI3" s="47" t="s">
        <v>125</v>
      </c>
      <c r="CJ3" s="47" t="s">
        <v>126</v>
      </c>
      <c r="CK3" s="47" t="s">
        <v>127</v>
      </c>
      <c r="CL3" s="47" t="s">
        <v>128</v>
      </c>
      <c r="CM3" s="47" t="s">
        <v>129</v>
      </c>
      <c r="CN3" s="47" t="s">
        <v>130</v>
      </c>
      <c r="CO3" s="47" t="s">
        <v>131</v>
      </c>
      <c r="CP3" s="47" t="s">
        <v>132</v>
      </c>
      <c r="CQ3" s="47" t="s">
        <v>133</v>
      </c>
      <c r="CR3" s="47" t="s">
        <v>134</v>
      </c>
      <c r="CS3" s="47" t="s">
        <v>135</v>
      </c>
      <c r="CT3" s="47" t="s">
        <v>136</v>
      </c>
      <c r="CU3" s="47" t="s">
        <v>137</v>
      </c>
      <c r="CV3" s="47" t="s">
        <v>138</v>
      </c>
      <c r="CW3" s="47" t="s">
        <v>139</v>
      </c>
      <c r="CX3" s="47" t="s">
        <v>140</v>
      </c>
      <c r="CY3" s="47" t="s">
        <v>141</v>
      </c>
      <c r="CZ3" s="47" t="s">
        <v>142</v>
      </c>
      <c r="DA3" s="47" t="s">
        <v>143</v>
      </c>
      <c r="DB3" s="47" t="s">
        <v>144</v>
      </c>
      <c r="DC3" s="47" t="s">
        <v>145</v>
      </c>
      <c r="DD3" s="47" t="s">
        <v>146</v>
      </c>
      <c r="DE3" s="47" t="s">
        <v>147</v>
      </c>
      <c r="DF3" s="47" t="s">
        <v>148</v>
      </c>
      <c r="DG3" s="47" t="s">
        <v>149</v>
      </c>
      <c r="DH3" s="47" t="s">
        <v>150</v>
      </c>
      <c r="DI3" s="47" t="s">
        <v>151</v>
      </c>
      <c r="DJ3" s="47" t="s">
        <v>152</v>
      </c>
      <c r="DK3" s="47" t="s">
        <v>153</v>
      </c>
      <c r="DL3" s="47" t="s">
        <v>154</v>
      </c>
      <c r="DM3" s="47" t="s">
        <v>155</v>
      </c>
      <c r="DN3" s="47" t="s">
        <v>156</v>
      </c>
      <c r="DO3" s="46" t="s">
        <v>157</v>
      </c>
      <c r="DP3" s="46" t="s">
        <v>158</v>
      </c>
    </row>
    <row r="4" spans="1:120" ht="30" customHeight="1" x14ac:dyDescent="0.25">
      <c r="A4" s="30"/>
      <c r="B4" s="37"/>
      <c r="C4" s="61"/>
      <c r="D4" s="37"/>
      <c r="E4" s="37"/>
      <c r="F4" s="37"/>
      <c r="G4" s="33" t="str">
        <f t="array" ref="G4">IF(I4&lt;&gt;"",INDEX(Tb_mezcla!$A$1:$A$8,MIN(IF(Tb_mezcla!$B$3:$M$8=I4,ROW(Tb_mezcla!$B$3:$M$8)))),"")</f>
        <v/>
      </c>
      <c r="H4" s="30" t="str">
        <f t="array" ref="H4">IF(I4&lt;&gt;"",INDEX(Tb_mezcla!$A$1:$M$1,MIN(IF(Tb_mezcla!$B$3:$M$8=I4,COLUMN(Tb_mezcla!$B$3:$M$8)))),"")</f>
        <v/>
      </c>
      <c r="I4" s="37"/>
      <c r="J4"/>
      <c r="S4" s="62"/>
      <c r="T4" s="58"/>
      <c r="U4" s="45"/>
      <c r="V4" s="45"/>
      <c r="W4" s="55" t="str">
        <f>IF(T4&lt;&gt;"",T4+U4,"")</f>
        <v/>
      </c>
      <c r="X4" s="55" t="str">
        <f>IF(T4&lt;&gt;"",T4+U4+V4,"")</f>
        <v/>
      </c>
      <c r="Y4" s="54" t="str">
        <f t="shared" ref="Y4:AH4" si="3">IF($T4&lt;&gt;"",IF(AND(Y$2&gt;=$T4,Y$2&lt;$X4),IF(AND(Y$2&gt;=$T4,Y$2&lt;$W4),1,2),0),"")</f>
        <v/>
      </c>
      <c r="Z4" s="54" t="str">
        <f t="shared" si="3"/>
        <v/>
      </c>
      <c r="AA4" s="54" t="str">
        <f t="shared" si="3"/>
        <v/>
      </c>
      <c r="AB4" s="54" t="str">
        <f t="shared" si="3"/>
        <v/>
      </c>
      <c r="AC4" s="54" t="str">
        <f t="shared" si="3"/>
        <v/>
      </c>
      <c r="AD4" s="54" t="str">
        <f t="shared" si="3"/>
        <v/>
      </c>
      <c r="AE4" s="54" t="str">
        <f t="shared" si="3"/>
        <v/>
      </c>
      <c r="AF4" s="54" t="str">
        <f t="shared" si="3"/>
        <v/>
      </c>
      <c r="AG4" s="54" t="str">
        <f t="shared" si="3"/>
        <v/>
      </c>
      <c r="AH4" s="54" t="str">
        <f t="shared" si="3"/>
        <v/>
      </c>
      <c r="AI4" s="54" t="str">
        <f t="shared" ref="AI4:AR4" si="4">IF($T4&lt;&gt;"",IF(AND(AI$2&gt;=$T4,AI$2&lt;$X4),IF(AND(AI$2&gt;=$T4,AI$2&lt;$W4),1,2),0),"")</f>
        <v/>
      </c>
      <c r="AJ4" s="54" t="str">
        <f t="shared" si="4"/>
        <v/>
      </c>
      <c r="AK4" s="54" t="str">
        <f t="shared" si="4"/>
        <v/>
      </c>
      <c r="AL4" s="54" t="str">
        <f t="shared" si="4"/>
        <v/>
      </c>
      <c r="AM4" s="54" t="str">
        <f t="shared" si="4"/>
        <v/>
      </c>
      <c r="AN4" s="54" t="str">
        <f t="shared" si="4"/>
        <v/>
      </c>
      <c r="AO4" s="54" t="str">
        <f t="shared" si="4"/>
        <v/>
      </c>
      <c r="AP4" s="54" t="str">
        <f t="shared" si="4"/>
        <v/>
      </c>
      <c r="AQ4" s="54" t="str">
        <f t="shared" si="4"/>
        <v/>
      </c>
      <c r="AR4" s="54" t="str">
        <f t="shared" si="4"/>
        <v/>
      </c>
      <c r="AS4" s="54" t="str">
        <f t="shared" ref="AS4:BB4" si="5">IF($T4&lt;&gt;"",IF(AND(AS$2&gt;=$T4,AS$2&lt;$X4),IF(AND(AS$2&gt;=$T4,AS$2&lt;$W4),1,2),0),"")</f>
        <v/>
      </c>
      <c r="AT4" s="54" t="str">
        <f t="shared" si="5"/>
        <v/>
      </c>
      <c r="AU4" s="54" t="str">
        <f t="shared" si="5"/>
        <v/>
      </c>
      <c r="AV4" s="54" t="str">
        <f t="shared" si="5"/>
        <v/>
      </c>
      <c r="AW4" s="54" t="str">
        <f t="shared" si="5"/>
        <v/>
      </c>
      <c r="AX4" s="54" t="str">
        <f t="shared" si="5"/>
        <v/>
      </c>
      <c r="AY4" s="54" t="str">
        <f t="shared" si="5"/>
        <v/>
      </c>
      <c r="AZ4" s="54" t="str">
        <f t="shared" si="5"/>
        <v/>
      </c>
      <c r="BA4" s="54" t="str">
        <f t="shared" si="5"/>
        <v/>
      </c>
      <c r="BB4" s="54" t="str">
        <f t="shared" si="5"/>
        <v/>
      </c>
      <c r="BC4" s="54" t="str">
        <f t="shared" ref="BC4:BL4" si="6">IF($T4&lt;&gt;"",IF(AND(BC$2&gt;=$T4,BC$2&lt;$X4),IF(AND(BC$2&gt;=$T4,BC$2&lt;$W4),1,2),0),"")</f>
        <v/>
      </c>
      <c r="BD4" s="54" t="str">
        <f t="shared" si="6"/>
        <v/>
      </c>
      <c r="BE4" s="54" t="str">
        <f t="shared" si="6"/>
        <v/>
      </c>
      <c r="BF4" s="54" t="str">
        <f t="shared" si="6"/>
        <v/>
      </c>
      <c r="BG4" s="54" t="str">
        <f t="shared" si="6"/>
        <v/>
      </c>
      <c r="BH4" s="54" t="str">
        <f t="shared" si="6"/>
        <v/>
      </c>
      <c r="BI4" s="54" t="str">
        <f t="shared" si="6"/>
        <v/>
      </c>
      <c r="BJ4" s="54" t="str">
        <f t="shared" si="6"/>
        <v/>
      </c>
      <c r="BK4" s="54" t="str">
        <f t="shared" si="6"/>
        <v/>
      </c>
      <c r="BL4" s="54" t="str">
        <f t="shared" si="6"/>
        <v/>
      </c>
      <c r="BM4" s="54" t="str">
        <f t="shared" ref="BM4:BV4" si="7">IF($T4&lt;&gt;"",IF(AND(BM$2&gt;=$T4,BM$2&lt;$X4),IF(AND(BM$2&gt;=$T4,BM$2&lt;$W4),1,2),0),"")</f>
        <v/>
      </c>
      <c r="BN4" s="54" t="str">
        <f t="shared" si="7"/>
        <v/>
      </c>
      <c r="BO4" s="54" t="str">
        <f t="shared" si="7"/>
        <v/>
      </c>
      <c r="BP4" s="54" t="str">
        <f t="shared" si="7"/>
        <v/>
      </c>
      <c r="BQ4" s="54" t="str">
        <f t="shared" si="7"/>
        <v/>
      </c>
      <c r="BR4" s="54" t="str">
        <f t="shared" si="7"/>
        <v/>
      </c>
      <c r="BS4" s="54" t="str">
        <f t="shared" si="7"/>
        <v/>
      </c>
      <c r="BT4" s="54" t="str">
        <f t="shared" si="7"/>
        <v/>
      </c>
      <c r="BU4" s="54" t="str">
        <f t="shared" si="7"/>
        <v/>
      </c>
      <c r="BV4" s="54" t="str">
        <f t="shared" si="7"/>
        <v/>
      </c>
      <c r="BW4" s="54" t="str">
        <f t="shared" ref="BW4:CF4" si="8">IF($T4&lt;&gt;"",IF(AND(BW$2&gt;=$T4,BW$2&lt;$X4),IF(AND(BW$2&gt;=$T4,BW$2&lt;$W4),1,2),0),"")</f>
        <v/>
      </c>
      <c r="BX4" s="54" t="str">
        <f t="shared" si="8"/>
        <v/>
      </c>
      <c r="BY4" s="54" t="str">
        <f t="shared" si="8"/>
        <v/>
      </c>
      <c r="BZ4" s="54" t="str">
        <f t="shared" si="8"/>
        <v/>
      </c>
      <c r="CA4" s="54" t="str">
        <f t="shared" si="8"/>
        <v/>
      </c>
      <c r="CB4" s="54" t="str">
        <f t="shared" si="8"/>
        <v/>
      </c>
      <c r="CC4" s="54" t="str">
        <f t="shared" si="8"/>
        <v/>
      </c>
      <c r="CD4" s="54" t="str">
        <f t="shared" si="8"/>
        <v/>
      </c>
      <c r="CE4" s="54" t="str">
        <f t="shared" si="8"/>
        <v/>
      </c>
      <c r="CF4" s="54" t="str">
        <f t="shared" si="8"/>
        <v/>
      </c>
      <c r="CG4" s="54" t="str">
        <f t="shared" ref="CG4:CP4" si="9">IF($T4&lt;&gt;"",IF(AND(CG$2&gt;=$T4,CG$2&lt;$X4),IF(AND(CG$2&gt;=$T4,CG$2&lt;$W4),1,2),0),"")</f>
        <v/>
      </c>
      <c r="CH4" s="54" t="str">
        <f t="shared" si="9"/>
        <v/>
      </c>
      <c r="CI4" s="54" t="str">
        <f t="shared" si="9"/>
        <v/>
      </c>
      <c r="CJ4" s="54" t="str">
        <f t="shared" si="9"/>
        <v/>
      </c>
      <c r="CK4" s="54" t="str">
        <f t="shared" si="9"/>
        <v/>
      </c>
      <c r="CL4" s="54" t="str">
        <f t="shared" si="9"/>
        <v/>
      </c>
      <c r="CM4" s="54" t="str">
        <f t="shared" si="9"/>
        <v/>
      </c>
      <c r="CN4" s="54" t="str">
        <f t="shared" si="9"/>
        <v/>
      </c>
      <c r="CO4" s="54" t="str">
        <f t="shared" si="9"/>
        <v/>
      </c>
      <c r="CP4" s="54" t="str">
        <f t="shared" si="9"/>
        <v/>
      </c>
      <c r="CQ4" s="54" t="str">
        <f t="shared" ref="CQ4:CZ4" si="10">IF($T4&lt;&gt;"",IF(AND(CQ$2&gt;=$T4,CQ$2&lt;$X4),IF(AND(CQ$2&gt;=$T4,CQ$2&lt;$W4),1,2),0),"")</f>
        <v/>
      </c>
      <c r="CR4" s="54" t="str">
        <f t="shared" si="10"/>
        <v/>
      </c>
      <c r="CS4" s="54" t="str">
        <f t="shared" si="10"/>
        <v/>
      </c>
      <c r="CT4" s="54" t="str">
        <f t="shared" si="10"/>
        <v/>
      </c>
      <c r="CU4" s="54" t="str">
        <f t="shared" si="10"/>
        <v/>
      </c>
      <c r="CV4" s="54" t="str">
        <f t="shared" si="10"/>
        <v/>
      </c>
      <c r="CW4" s="54" t="str">
        <f t="shared" si="10"/>
        <v/>
      </c>
      <c r="CX4" s="54" t="str">
        <f t="shared" si="10"/>
        <v/>
      </c>
      <c r="CY4" s="54" t="str">
        <f t="shared" si="10"/>
        <v/>
      </c>
      <c r="CZ4" s="54" t="str">
        <f t="shared" si="10"/>
        <v/>
      </c>
      <c r="DA4" s="54" t="str">
        <f t="shared" ref="DA4:DJ4" si="11">IF($T4&lt;&gt;"",IF(AND(DA$2&gt;=$T4,DA$2&lt;$X4),IF(AND(DA$2&gt;=$T4,DA$2&lt;$W4),1,2),0),"")</f>
        <v/>
      </c>
      <c r="DB4" s="54" t="str">
        <f t="shared" si="11"/>
        <v/>
      </c>
      <c r="DC4" s="54" t="str">
        <f t="shared" si="11"/>
        <v/>
      </c>
      <c r="DD4" s="54" t="str">
        <f t="shared" si="11"/>
        <v/>
      </c>
      <c r="DE4" s="54" t="str">
        <f t="shared" si="11"/>
        <v/>
      </c>
      <c r="DF4" s="54" t="str">
        <f t="shared" si="11"/>
        <v/>
      </c>
      <c r="DG4" s="54" t="str">
        <f t="shared" si="11"/>
        <v/>
      </c>
      <c r="DH4" s="54" t="str">
        <f t="shared" si="11"/>
        <v/>
      </c>
      <c r="DI4" s="54" t="str">
        <f t="shared" si="11"/>
        <v/>
      </c>
      <c r="DJ4" s="54" t="str">
        <f t="shared" si="11"/>
        <v/>
      </c>
      <c r="DK4" s="54" t="str">
        <f t="shared" ref="DK4:DP4" si="12">IF($T4&lt;&gt;"",IF(AND(DK$2&gt;=$T4,DK$2&lt;$X4),IF(AND(DK$2&gt;=$T4,DK$2&lt;$W4),1,2),0),"")</f>
        <v/>
      </c>
      <c r="DL4" s="54" t="str">
        <f t="shared" si="12"/>
        <v/>
      </c>
      <c r="DM4" s="54" t="str">
        <f t="shared" si="12"/>
        <v/>
      </c>
      <c r="DN4" s="54" t="str">
        <f t="shared" si="12"/>
        <v/>
      </c>
      <c r="DO4" s="54" t="str">
        <f t="shared" si="12"/>
        <v/>
      </c>
      <c r="DP4" s="54" t="str">
        <f t="shared" si="12"/>
        <v/>
      </c>
    </row>
    <row r="5" spans="1:120" ht="30" customHeight="1" x14ac:dyDescent="0.25"/>
    <row r="6" spans="1:120" ht="30" customHeight="1" x14ac:dyDescent="0.25"/>
    <row r="7" spans="1:120" ht="30" customHeight="1" x14ac:dyDescent="0.25"/>
    <row r="8" spans="1:120" ht="30" customHeight="1" x14ac:dyDescent="0.25"/>
    <row r="9" spans="1:120" ht="30" customHeight="1" x14ac:dyDescent="0.25"/>
    <row r="10" spans="1:120" ht="30" customHeight="1" x14ac:dyDescent="0.25"/>
    <row r="11" spans="1:120" ht="30" customHeight="1" x14ac:dyDescent="0.25"/>
    <row r="12" spans="1:120" ht="30" customHeight="1" x14ac:dyDescent="0.25"/>
    <row r="13" spans="1:120" ht="30" customHeight="1" x14ac:dyDescent="0.25"/>
    <row r="14" spans="1:120" ht="30" customHeight="1" x14ac:dyDescent="0.25"/>
    <row r="15" spans="1:120" ht="30" customHeight="1" x14ac:dyDescent="0.25"/>
    <row r="16" spans="1:120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</sheetData>
  <mergeCells count="6">
    <mergeCell ref="O2:P2"/>
    <mergeCell ref="G2:I2"/>
    <mergeCell ref="A2:D2"/>
    <mergeCell ref="E2:F2"/>
    <mergeCell ref="K2:L2"/>
    <mergeCell ref="M2:N2"/>
  </mergeCells>
  <conditionalFormatting sqref="A4:X4">
    <cfRule type="expression" dxfId="76" priority="7">
      <formula>FIND("C/S",$R4)</formula>
    </cfRule>
    <cfRule type="expression" dxfId="75" priority="8">
      <formula>FIND("M/C",$R4)</formula>
    </cfRule>
  </conditionalFormatting>
  <conditionalFormatting sqref="E1:F1048576">
    <cfRule type="cellIs" dxfId="74" priority="6" operator="equal">
      <formula>"  "</formula>
    </cfRule>
  </conditionalFormatting>
  <conditionalFormatting sqref="Y4:DP4">
    <cfRule type="cellIs" dxfId="73" priority="3" operator="equal">
      <formula>0</formula>
    </cfRule>
    <cfRule type="cellIs" dxfId="72" priority="4" operator="equal">
      <formula>1</formula>
    </cfRule>
    <cfRule type="cellIs" dxfId="71" priority="5" operator="equal">
      <formula>2</formula>
    </cfRule>
  </conditionalFormatting>
  <conditionalFormatting sqref="W4">
    <cfRule type="expression" dxfId="70" priority="1">
      <formula>AND(C4&lt;&gt;"",W4&lt;&gt;"",W4&gt;C4)</formula>
    </cfRule>
  </conditionalFormatting>
  <dataValidations count="14">
    <dataValidation type="custom" allowBlank="1" showInputMessage="1" showErrorMessage="1" sqref="J1:J3 J5:J1048576">
      <formula1>IF(E1&lt;&gt;"",PR,"FAUX")</formula1>
    </dataValidation>
    <dataValidation type="list" allowBlank="1" showInputMessage="1" showErrorMessage="1" sqref="R4">
      <formula1>M_C</formula1>
    </dataValidation>
    <dataValidation type="list" allowBlank="1" showInputMessage="1" showErrorMessage="1" sqref="T1">
      <formula1>Horas_Gantt</formula1>
    </dataValidation>
    <dataValidation type="list" allowBlank="1" showInputMessage="1" showErrorMessage="1" sqref="T2">
      <formula1>Escala_Tempo</formula1>
    </dataValidation>
    <dataValidation type="list" allowBlank="1" showInputMessage="1" showErrorMessage="1" sqref="T4 C4">
      <formula1>Horas_Comienzo</formula1>
    </dataValidation>
    <dataValidation type="list" allowBlank="1" showInputMessage="1" showErrorMessage="1" sqref="A4">
      <formula1>Lista_evolutiva</formula1>
    </dataValidation>
    <dataValidation type="list" allowBlank="1" showInputMessage="1" showErrorMessage="1" sqref="J4">
      <formula1>PR</formula1>
    </dataValidation>
    <dataValidation type="list" allowBlank="1" showInputMessage="1" showErrorMessage="1" sqref="M4">
      <formula1>IF(N4&lt;&gt;"","",IF(J4=2,Silos_2y3_Sacos_PR2,Silos_2y3_Sacos))</formula1>
    </dataValidation>
    <dataValidation type="list" allowBlank="1" showInputMessage="1" showErrorMessage="1" sqref="N4">
      <formula1>IF(M4&lt;&gt;"","",IF(J4=2,Silos_2y3_Granel_PR2,Silos_2y3_Granel))</formula1>
    </dataValidation>
    <dataValidation type="list" allowBlank="1" showInputMessage="1" showErrorMessage="1" sqref="O4">
      <formula1>IF(P4&lt;&gt;"","",IF(J4=2,Silos_2y3_Sacos_PR2,Silos_2y3_Sacos))</formula1>
    </dataValidation>
    <dataValidation type="list" allowBlank="1" showInputMessage="1" showErrorMessage="1" sqref="P4">
      <formula1>IF(O4&lt;&gt;"","",IF(J4=2,Silos_2y3_Granel_PR2,Silos_2y3_Granel))</formula1>
    </dataValidation>
    <dataValidation type="list" allowBlank="1" showInputMessage="1" showErrorMessage="1" sqref="K4">
      <formula1>IF(L4&lt;&gt;"","",IF(J4=2,Silos_Sacos_PR2,Silos_Sacos))</formula1>
    </dataValidation>
    <dataValidation type="list" allowBlank="1" showInputMessage="1" showErrorMessage="1" sqref="L4">
      <formula1>IF(K4&lt;&gt;"","",IF(J4=2,Silos_Granel_PR2,Silos_Granel))</formula1>
    </dataValidation>
    <dataValidation type="list" allowBlank="1" showInputMessage="1" showErrorMessage="1" sqref="U4:V4">
      <formula1>IF($T$2=#REF!,Horas_Gantt_30,IF($T$2=#REF!,Horas_Gantt_1h,Horas_Gantt))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B57"/>
  <sheetViews>
    <sheetView workbookViewId="0"/>
  </sheetViews>
  <sheetFormatPr baseColWidth="10" defaultRowHeight="15" x14ac:dyDescent="0.25"/>
  <cols>
    <col min="2" max="2" width="3.7109375" customWidth="1"/>
    <col min="4" max="5" width="3.7109375" customWidth="1"/>
    <col min="7" max="8" width="3.7109375" customWidth="1"/>
    <col min="10" max="11" width="3.7109375" customWidth="1"/>
    <col min="13" max="14" width="3.7109375" customWidth="1"/>
    <col min="16" max="17" width="3.7109375" customWidth="1"/>
    <col min="19" max="20" width="3.7109375" customWidth="1"/>
    <col min="22" max="23" width="3.7109375" customWidth="1"/>
    <col min="25" max="26" width="3.7109375" customWidth="1"/>
    <col min="28" max="28" width="3.7109375" customWidth="1"/>
  </cols>
  <sheetData>
    <row r="1" spans="2:28" x14ac:dyDescent="0.25">
      <c r="F1" s="75" t="s">
        <v>17</v>
      </c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</row>
    <row r="2" spans="2:28" ht="15.75" thickBot="1" x14ac:dyDescent="0.3">
      <c r="F2" s="78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80"/>
    </row>
    <row r="3" spans="2:28" ht="15.75" thickBot="1" x14ac:dyDescent="0.3"/>
    <row r="4" spans="2:28" x14ac:dyDescent="0.25">
      <c r="C4" s="67" t="s">
        <v>19</v>
      </c>
      <c r="F4" s="67" t="s">
        <v>20</v>
      </c>
      <c r="I4" s="67" t="s">
        <v>21</v>
      </c>
      <c r="L4" s="67" t="s">
        <v>22</v>
      </c>
      <c r="O4" s="67" t="s">
        <v>23</v>
      </c>
      <c r="R4" s="67" t="s">
        <v>24</v>
      </c>
      <c r="U4" s="67" t="s">
        <v>25</v>
      </c>
      <c r="X4" s="67" t="s">
        <v>26</v>
      </c>
      <c r="AA4" s="67" t="s">
        <v>27</v>
      </c>
    </row>
    <row r="5" spans="2:28" x14ac:dyDescent="0.25">
      <c r="C5" s="68"/>
      <c r="F5" s="68"/>
      <c r="I5" s="68"/>
      <c r="L5" s="68"/>
      <c r="O5" s="68"/>
      <c r="R5" s="68"/>
      <c r="U5" s="68"/>
      <c r="X5" s="68"/>
      <c r="AA5" s="68"/>
    </row>
    <row r="6" spans="2:28" x14ac:dyDescent="0.25">
      <c r="C6" s="68"/>
      <c r="F6" s="68"/>
      <c r="I6" s="68"/>
      <c r="L6" s="68"/>
      <c r="O6" s="68"/>
      <c r="R6" s="68"/>
      <c r="U6" s="68"/>
      <c r="X6" s="68"/>
      <c r="AA6" s="68"/>
    </row>
    <row r="7" spans="2:28" x14ac:dyDescent="0.25">
      <c r="C7" s="68"/>
      <c r="F7" s="68"/>
      <c r="I7" s="68"/>
      <c r="L7" s="68"/>
      <c r="O7" s="68"/>
      <c r="R7" s="68"/>
      <c r="U7" s="68"/>
      <c r="X7" s="68"/>
      <c r="AA7" s="68"/>
    </row>
    <row r="8" spans="2:28" x14ac:dyDescent="0.25">
      <c r="C8" s="68"/>
      <c r="F8" s="68"/>
      <c r="I8" s="68"/>
      <c r="L8" s="68"/>
      <c r="O8" s="68"/>
      <c r="R8" s="68"/>
      <c r="U8" s="68"/>
      <c r="X8" s="68"/>
      <c r="AA8" s="68"/>
    </row>
    <row r="9" spans="2:28" x14ac:dyDescent="0.25">
      <c r="C9" s="68"/>
      <c r="F9" s="68"/>
      <c r="I9" s="68"/>
      <c r="L9" s="68"/>
      <c r="O9" s="68"/>
      <c r="R9" s="68"/>
      <c r="U9" s="68"/>
      <c r="X9" s="68"/>
      <c r="AA9" s="68"/>
    </row>
    <row r="10" spans="2:28" x14ac:dyDescent="0.25">
      <c r="C10" s="4"/>
      <c r="F10" s="2"/>
      <c r="I10" s="2"/>
      <c r="L10" s="2"/>
      <c r="O10" s="2"/>
      <c r="R10" s="2"/>
      <c r="U10" s="2"/>
      <c r="X10" s="2"/>
      <c r="AA10" s="2"/>
    </row>
    <row r="11" spans="2:28" ht="15.75" thickBot="1" x14ac:dyDescent="0.3">
      <c r="C11" s="3" t="b">
        <v>0</v>
      </c>
      <c r="F11" s="3" t="b">
        <v>0</v>
      </c>
      <c r="I11" s="3" t="b">
        <v>0</v>
      </c>
      <c r="L11" s="3" t="b">
        <v>0</v>
      </c>
      <c r="O11" s="3" t="b">
        <v>0</v>
      </c>
      <c r="R11" s="3" t="b">
        <v>0</v>
      </c>
      <c r="U11" s="3" t="b">
        <v>0</v>
      </c>
      <c r="X11" s="3" t="b">
        <v>0</v>
      </c>
      <c r="AA11" s="3" t="b">
        <v>0</v>
      </c>
    </row>
    <row r="12" spans="2:28" x14ac:dyDescent="0.25">
      <c r="B12" s="63" t="str">
        <f>IFERROR(IF(INDEX(Produccion!E4:L4,MATCH(C4,Produccion!K4:K4,0),1)&lt;&gt;"  ",INDEX(Produccion!E4:L4,MATCH(C4,Produccion!K4:K4,0),1),INDEX(Produccion!E4:L4,MATCH(C4,Produccion!K4:K4,0),2)),"")</f>
        <v/>
      </c>
      <c r="C12" s="66"/>
      <c r="D12" s="64"/>
      <c r="E12" s="63" t="str">
        <f>IFERROR(IF(INDEX(Produccion!E4:L4,MATCH(F4,Produccion!K4:K4,0),1)&lt;&gt;"  ",INDEX(Produccion!E4:L4,MATCH(F4,Produccion!K4:K4,0),1),INDEX(Produccion!E4:L4,MATCH(F4,Produccion!K4:K4,0),2)),"")</f>
        <v/>
      </c>
      <c r="F12" s="66"/>
      <c r="G12" s="64"/>
      <c r="H12" s="63" t="str">
        <f>IFERROR(IF(INDEX(Produccion!E4:L4,MATCH(I4,Produccion!K4:K4,0),1)&lt;&gt;"  ",INDEX(Produccion!E4:L4,MATCH(I4,Produccion!K4:K4,0),1),INDEX(Produccion!E4:L4,MATCH(I4,Produccion!K4:K4,0),2)),"")</f>
        <v/>
      </c>
      <c r="I12" s="66"/>
      <c r="J12" s="64"/>
      <c r="K12" s="63" t="str">
        <f>IFERROR(IF(INDEX(Produccion!E4:L4,MATCH(L4,Produccion!K4:K4,0),1)&lt;&gt;"  ",INDEX(Produccion!E4:L4,MATCH(L4,Produccion!K4:K4,0),1),INDEX(Produccion!E4:L4,MATCH(L4,Produccion!K4:K4,0),2)),"")</f>
        <v/>
      </c>
      <c r="L12" s="66"/>
      <c r="M12" s="66"/>
      <c r="N12" s="63" t="str">
        <f>IFERROR(IF(INDEX(Produccion!E4:L4,MATCH(O4,Produccion!K4:K4,0),1)&lt;&gt;"  ",INDEX(Produccion!E4:L4,MATCH(O4,Produccion!K4:K4,0),1),INDEX(Produccion!E4:L4,MATCH(O4,Produccion!K4:K4,0),2)),"")</f>
        <v/>
      </c>
      <c r="O12" s="66"/>
      <c r="P12" s="64"/>
      <c r="Q12" s="63" t="str">
        <f>IFERROR(IF(INDEX(Produccion!E4:L4,MATCH(R4,Produccion!K4:K4,0),1)&lt;&gt;"  ",INDEX(Produccion!E4:L4,MATCH(R4,Produccion!K4:K4,0),1),INDEX(Produccion!E4:L4,MATCH(R4,Produccion!K4:K4,0),2)),"")</f>
        <v/>
      </c>
      <c r="R12" s="66"/>
      <c r="S12" s="64"/>
      <c r="T12" s="63" t="str">
        <f>IFERROR(IF(INDEX(Produccion!E4:L4,MATCH(U4,Produccion!K4:K4,0),1)&lt;&gt;"  ",INDEX(Produccion!E4:L4,MATCH(U4,Produccion!K4:K4,0),1),INDEX(Produccion!E4:L4,MATCH(U4,Produccion!K4:K4,0),2)),"")</f>
        <v/>
      </c>
      <c r="U12" s="66"/>
      <c r="V12" s="64"/>
      <c r="W12" s="63" t="str">
        <f>IFERROR(IF(INDEX(Produccion!E4:L4,MATCH(X4,Produccion!K4:K4,0),1)&lt;&gt;"  ",INDEX(Produccion!E4:L4,MATCH(X4,Produccion!K4:K4,0),1),INDEX(Produccion!E4:L4,MATCH(X4,Produccion!K4:K4,0),2)),"")</f>
        <v/>
      </c>
      <c r="X12" s="66"/>
      <c r="Y12" s="64"/>
      <c r="Z12" s="63" t="str">
        <f>IFERROR(IF(INDEX(Produccion!E4:L4,MATCH(AA4,Produccion!K4:K4,0),1)&lt;&gt;"  ",INDEX(Produccion!E4:L4,MATCH(AA4,Produccion!K4:K4,0),1),INDEX(Produccion!E4:L4,MATCH(AA4,Produccion!K4:K4,0),2)),"")</f>
        <v/>
      </c>
      <c r="AA12" s="66"/>
      <c r="AB12" s="64"/>
    </row>
    <row r="13" spans="2:28" x14ac:dyDescent="0.25">
      <c r="B13" s="69"/>
      <c r="C13" s="70"/>
      <c r="D13" s="71"/>
      <c r="E13" s="69"/>
      <c r="F13" s="70"/>
      <c r="G13" s="71"/>
      <c r="H13" s="69"/>
      <c r="I13" s="70"/>
      <c r="J13" s="71"/>
      <c r="K13" s="69"/>
      <c r="L13" s="70"/>
      <c r="M13" s="70"/>
      <c r="N13" s="69"/>
      <c r="O13" s="70"/>
      <c r="P13" s="71"/>
      <c r="Q13" s="69"/>
      <c r="R13" s="70"/>
      <c r="S13" s="71"/>
      <c r="T13" s="69"/>
      <c r="U13" s="70"/>
      <c r="V13" s="71"/>
      <c r="W13" s="69"/>
      <c r="X13" s="70"/>
      <c r="Y13" s="71"/>
      <c r="Z13" s="69"/>
      <c r="AA13" s="70"/>
      <c r="AB13" s="71"/>
    </row>
    <row r="14" spans="2:28" x14ac:dyDescent="0.25">
      <c r="B14" s="69"/>
      <c r="C14" s="70"/>
      <c r="D14" s="71"/>
      <c r="E14" s="69"/>
      <c r="F14" s="70"/>
      <c r="G14" s="71"/>
      <c r="H14" s="69"/>
      <c r="I14" s="70"/>
      <c r="J14" s="71"/>
      <c r="K14" s="69"/>
      <c r="L14" s="70"/>
      <c r="M14" s="70"/>
      <c r="N14" s="69"/>
      <c r="O14" s="70"/>
      <c r="P14" s="71"/>
      <c r="Q14" s="69"/>
      <c r="R14" s="70"/>
      <c r="S14" s="71"/>
      <c r="T14" s="69"/>
      <c r="U14" s="70"/>
      <c r="V14" s="71"/>
      <c r="W14" s="69"/>
      <c r="X14" s="70"/>
      <c r="Y14" s="71"/>
      <c r="Z14" s="69"/>
      <c r="AA14" s="70"/>
      <c r="AB14" s="71"/>
    </row>
    <row r="15" spans="2:28" ht="15.75" thickBot="1" x14ac:dyDescent="0.3">
      <c r="B15" s="72" t="str">
        <f>IFERROR(INDEX(Produccion!E4:L4,MATCH(C4,Produccion!K4:K4,0),5)&amp;" Tm","")</f>
        <v/>
      </c>
      <c r="C15" s="73"/>
      <c r="D15" s="74"/>
      <c r="E15" s="72" t="str">
        <f>IFERROR(INDEX(Produccion!E4:L4,MATCH(F4,Produccion!K4:K4,0),5)&amp;" Tm","")</f>
        <v/>
      </c>
      <c r="F15" s="73"/>
      <c r="G15" s="74"/>
      <c r="H15" s="72" t="str">
        <f>IFERROR(INDEX(Produccion!E4:L4,MATCH(I4,Produccion!K4:K4,0),5)&amp;" Tm","")</f>
        <v/>
      </c>
      <c r="I15" s="73"/>
      <c r="J15" s="74"/>
      <c r="K15" s="72" t="str">
        <f>IFERROR(INDEX(Produccion!E4:L4,MATCH(L4,Produccion!K4:K4,0),5)&amp;" Tm","")</f>
        <v/>
      </c>
      <c r="L15" s="73"/>
      <c r="M15" s="73"/>
      <c r="N15" s="72" t="str">
        <f>IFERROR(INDEX(Produccion!E4:L4,MATCH(O4,Produccion!K4:K4,0),5)&amp;" Tm","")</f>
        <v/>
      </c>
      <c r="O15" s="73"/>
      <c r="P15" s="74"/>
      <c r="Q15" s="72" t="str">
        <f>IFERROR(INDEX(Produccion!E4:L4,MATCH(R4,Produccion!K4:K4,0),5)&amp;" Tm","")</f>
        <v/>
      </c>
      <c r="R15" s="73"/>
      <c r="S15" s="74"/>
      <c r="T15" s="72" t="str">
        <f>IFERROR(INDEX(Produccion!E4:L4,MATCH(U4,Produccion!K4:K4,0),5)&amp;" Tm","")</f>
        <v/>
      </c>
      <c r="U15" s="73"/>
      <c r="V15" s="74"/>
      <c r="W15" s="72" t="str">
        <f>IFERROR(INDEX(Produccion!E4:L4,MATCH(X4,Produccion!K4:K4,0),5)&amp;" Tm","")</f>
        <v/>
      </c>
      <c r="X15" s="73"/>
      <c r="Y15" s="74"/>
      <c r="Z15" s="72" t="str">
        <f>IFERROR(INDEX(Produccion!E4:L4,MATCH(AA4,Produccion!K4:K4,0),5)&amp;" Tm","")</f>
        <v/>
      </c>
      <c r="AA15" s="73"/>
      <c r="AB15" s="74"/>
    </row>
    <row r="16" spans="2:28" ht="15.75" thickBot="1" x14ac:dyDescent="0.3"/>
    <row r="17" spans="2:28" x14ac:dyDescent="0.25">
      <c r="F17" s="75" t="s">
        <v>18</v>
      </c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7"/>
    </row>
    <row r="18" spans="2:28" ht="15.75" thickBot="1" x14ac:dyDescent="0.3">
      <c r="F18" s="78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80"/>
    </row>
    <row r="19" spans="2:28" ht="15.75" thickBot="1" x14ac:dyDescent="0.3"/>
    <row r="20" spans="2:28" ht="15" customHeight="1" x14ac:dyDescent="0.25">
      <c r="C20" s="67" t="s">
        <v>28</v>
      </c>
      <c r="F20" s="67" t="s">
        <v>29</v>
      </c>
      <c r="I20" s="67" t="s">
        <v>30</v>
      </c>
      <c r="L20" s="67" t="s">
        <v>31</v>
      </c>
      <c r="O20" s="67" t="s">
        <v>32</v>
      </c>
      <c r="R20" s="67" t="s">
        <v>33</v>
      </c>
      <c r="U20" s="67" t="s">
        <v>34</v>
      </c>
      <c r="X20" s="67" t="s">
        <v>35</v>
      </c>
      <c r="AA20" s="67" t="s">
        <v>36</v>
      </c>
    </row>
    <row r="21" spans="2:28" ht="15" customHeight="1" x14ac:dyDescent="0.25">
      <c r="C21" s="68"/>
      <c r="F21" s="68"/>
      <c r="I21" s="68"/>
      <c r="L21" s="68"/>
      <c r="O21" s="68"/>
      <c r="R21" s="68"/>
      <c r="U21" s="68"/>
      <c r="X21" s="68"/>
      <c r="AA21" s="68"/>
    </row>
    <row r="22" spans="2:28" ht="15" customHeight="1" x14ac:dyDescent="0.25">
      <c r="C22" s="68"/>
      <c r="F22" s="68"/>
      <c r="I22" s="68"/>
      <c r="L22" s="68"/>
      <c r="O22" s="68"/>
      <c r="R22" s="68"/>
      <c r="U22" s="68"/>
      <c r="X22" s="68"/>
      <c r="AA22" s="68"/>
    </row>
    <row r="23" spans="2:28" ht="15" customHeight="1" x14ac:dyDescent="0.25">
      <c r="C23" s="68"/>
      <c r="F23" s="68"/>
      <c r="I23" s="68"/>
      <c r="L23" s="68"/>
      <c r="O23" s="68"/>
      <c r="R23" s="68"/>
      <c r="U23" s="68"/>
      <c r="X23" s="68"/>
      <c r="AA23" s="68"/>
    </row>
    <row r="24" spans="2:28" ht="15" customHeight="1" x14ac:dyDescent="0.25">
      <c r="C24" s="68"/>
      <c r="F24" s="68"/>
      <c r="I24" s="68"/>
      <c r="L24" s="68"/>
      <c r="O24" s="68"/>
      <c r="R24" s="68"/>
      <c r="U24" s="68"/>
      <c r="X24" s="68"/>
      <c r="AA24" s="68"/>
    </row>
    <row r="25" spans="2:28" ht="15.75" customHeight="1" x14ac:dyDescent="0.25">
      <c r="C25" s="68"/>
      <c r="F25" s="68"/>
      <c r="I25" s="68"/>
      <c r="L25" s="68"/>
      <c r="O25" s="68"/>
      <c r="R25" s="68"/>
      <c r="U25" s="68"/>
      <c r="X25" s="68"/>
      <c r="AA25" s="68"/>
    </row>
    <row r="26" spans="2:28" x14ac:dyDescent="0.25">
      <c r="C26" s="4"/>
      <c r="F26" s="4"/>
      <c r="I26" s="4"/>
      <c r="L26" s="4"/>
      <c r="O26" s="4"/>
      <c r="R26" s="4"/>
      <c r="U26" s="4"/>
      <c r="X26" s="4"/>
      <c r="AA26" s="4"/>
    </row>
    <row r="27" spans="2:28" ht="15.75" thickBot="1" x14ac:dyDescent="0.3">
      <c r="C27" s="3" t="b">
        <v>0</v>
      </c>
      <c r="F27" s="3" t="b">
        <v>0</v>
      </c>
      <c r="I27" s="3" t="b">
        <v>0</v>
      </c>
      <c r="L27" s="3" t="b">
        <v>0</v>
      </c>
      <c r="O27" s="3" t="b">
        <v>0</v>
      </c>
      <c r="R27" s="3" t="b">
        <v>0</v>
      </c>
      <c r="U27" s="3" t="b">
        <v>0</v>
      </c>
      <c r="X27" s="3" t="b">
        <v>0</v>
      </c>
      <c r="AA27" s="3" t="b">
        <v>0</v>
      </c>
    </row>
    <row r="28" spans="2:28" x14ac:dyDescent="0.25">
      <c r="B28" s="63" t="str">
        <f>IFERROR(IF(INDEX(Produccion!E4:L4,MATCH(C20,Produccion!L4:L4,0),1)&lt;&gt;"  ",INDEX(Produccion!E4:L4,MATCH(C20,Produccion!L4:L4,0),1),INDEX(Produccion!E4:L4,MATCH(C20,Produccion!L4:L4,0),2)),"")</f>
        <v/>
      </c>
      <c r="C28" s="66"/>
      <c r="D28" s="64"/>
      <c r="E28" s="63" t="str">
        <f>IFERROR(IF(INDEX(Produccion!E4:L4,MATCH(F20,Produccion!L4:L4,0),1)&lt;&gt;"  ",INDEX(Produccion!E4:L4,MATCH(F20,Produccion!L4:L4,0),1),INDEX(Produccion!E4:L4,MATCH(F20,Produccion!L4:L4,0),2)),"")</f>
        <v/>
      </c>
      <c r="F28" s="66"/>
      <c r="G28" s="64"/>
      <c r="H28" s="63" t="str">
        <f>IFERROR(IF(INDEX(Produccion!E4:L4,MATCH(I20,Produccion!L4:L4,0),1)&lt;&gt;"  ",INDEX(Produccion!E4:L4,MATCH(I20,Produccion!L4:L4,0),1),INDEX(Produccion!E4:L4,MATCH(I20,Produccion!L4:L4,0),2)),"")</f>
        <v/>
      </c>
      <c r="I28" s="66"/>
      <c r="J28" s="64"/>
      <c r="K28" s="63" t="str">
        <f>IFERROR(IF(INDEX(Produccion!E4:L4,MATCH(L20,Produccion!L4:L4,0),1)&lt;&gt;"  ",INDEX(Produccion!E4:L4,MATCH(L20,Produccion!L4:L4,0),1),INDEX(Produccion!E4:L4,MATCH(L20,Produccion!L4:L4,0),2)),"")</f>
        <v/>
      </c>
      <c r="L28" s="66"/>
      <c r="M28" s="64"/>
      <c r="N28" s="63" t="str">
        <f>IFERROR(IF(INDEX(Produccion!E4:L4,MATCH(O20,Produccion!L4:L4,0),1)&lt;&gt;"  ",INDEX(Produccion!E4:L4,MATCH(O20,Produccion!L4:L4,0),1),INDEX(Produccion!E4:L4,MATCH(O20,Produccion!L4:L4,0),2)),"")</f>
        <v/>
      </c>
      <c r="O28" s="66"/>
      <c r="P28" s="64"/>
      <c r="Q28" s="63" t="str">
        <f>IFERROR(IF(INDEX(Produccion!E4:L4,MATCH(R20,Produccion!L4:L4,0),1)&lt;&gt;"  ",INDEX(Produccion!E4:L4,MATCH(R20,Produccion!L4:L4,0),1),INDEX(Produccion!E4:L4,MATCH(R20,Produccion!L4:L4,0),2)),"")</f>
        <v/>
      </c>
      <c r="R28" s="66"/>
      <c r="S28" s="64"/>
      <c r="T28" s="63" t="str">
        <f>IFERROR(IF(INDEX(Produccion!E4:L4,MATCH(U20,Produccion!L4:L4,0),1)&lt;&gt;"  ",INDEX(Produccion!E4:L4,MATCH(U20,Produccion!L4:L4,0),1),INDEX(Produccion!E4:L4,MATCH(U20,Produccion!L4:L4,0),2)),"")</f>
        <v/>
      </c>
      <c r="U28" s="66"/>
      <c r="V28" s="64"/>
      <c r="W28" s="63" t="str">
        <f>IFERROR(IF(INDEX(Produccion!E4:L4,MATCH(X20,Produccion!L4:L4,0),1)&lt;&gt;"  ",INDEX(Produccion!E4:L4,MATCH(X20,Produccion!L4:L4,0),1),INDEX(Produccion!E4:L4,MATCH(X20,Produccion!L4:L4,0),2)),"")</f>
        <v/>
      </c>
      <c r="X28" s="66"/>
      <c r="Y28" s="64"/>
      <c r="Z28" s="63" t="str">
        <f>IFERROR(IF(INDEX(Produccion!E4:L4,MATCH(AA20,Produccion!L4:L4,0),1)&lt;&gt;"  ",INDEX(Produccion!E4:L4,MATCH(AA20,Produccion!L4:L4,0),1),INDEX(Produccion!E4:L4,MATCH(AA20,Produccion!L4:L4,0),2)),"")</f>
        <v/>
      </c>
      <c r="AA28" s="66"/>
      <c r="AB28" s="64"/>
    </row>
    <row r="29" spans="2:28" x14ac:dyDescent="0.25">
      <c r="B29" s="69"/>
      <c r="C29" s="70"/>
      <c r="D29" s="71"/>
      <c r="E29" s="69"/>
      <c r="F29" s="70"/>
      <c r="G29" s="71"/>
      <c r="H29" s="69"/>
      <c r="I29" s="70"/>
      <c r="J29" s="71"/>
      <c r="K29" s="69"/>
      <c r="L29" s="70"/>
      <c r="M29" s="71"/>
      <c r="N29" s="69"/>
      <c r="O29" s="70"/>
      <c r="P29" s="71"/>
      <c r="Q29" s="69"/>
      <c r="R29" s="70"/>
      <c r="S29" s="71"/>
      <c r="T29" s="69"/>
      <c r="U29" s="70"/>
      <c r="V29" s="71"/>
      <c r="W29" s="69"/>
      <c r="X29" s="70"/>
      <c r="Y29" s="71"/>
      <c r="Z29" s="69"/>
      <c r="AA29" s="70"/>
      <c r="AB29" s="71"/>
    </row>
    <row r="30" spans="2:28" x14ac:dyDescent="0.25">
      <c r="B30" s="69"/>
      <c r="C30" s="70"/>
      <c r="D30" s="71"/>
      <c r="E30" s="69"/>
      <c r="F30" s="70"/>
      <c r="G30" s="71"/>
      <c r="H30" s="69"/>
      <c r="I30" s="70"/>
      <c r="J30" s="71"/>
      <c r="K30" s="69"/>
      <c r="L30" s="70"/>
      <c r="M30" s="71"/>
      <c r="N30" s="69"/>
      <c r="O30" s="70"/>
      <c r="P30" s="71"/>
      <c r="Q30" s="69"/>
      <c r="R30" s="70"/>
      <c r="S30" s="71"/>
      <c r="T30" s="69"/>
      <c r="U30" s="70"/>
      <c r="V30" s="71"/>
      <c r="W30" s="69"/>
      <c r="X30" s="70"/>
      <c r="Y30" s="71"/>
      <c r="Z30" s="69"/>
      <c r="AA30" s="70"/>
      <c r="AB30" s="71"/>
    </row>
    <row r="31" spans="2:28" ht="15.75" thickBot="1" x14ac:dyDescent="0.3">
      <c r="B31" s="72" t="str">
        <f>IFERROR(INDEX(Produccion!E4:L4,MATCH(C20,Produccion!L4:L4,0),5)&amp;" Tm","")</f>
        <v/>
      </c>
      <c r="C31" s="73"/>
      <c r="D31" s="74"/>
      <c r="E31" s="72" t="str">
        <f>IFERROR(INDEX(Produccion!E4:L4,MATCH(F20,Produccion!L4:L4,0),5)&amp;" Tm","")</f>
        <v/>
      </c>
      <c r="F31" s="73"/>
      <c r="G31" s="74"/>
      <c r="H31" s="72" t="str">
        <f>IFERROR(INDEX(Produccion!E4:L4,MATCH(I20,Produccion!L4:L4,0),5)&amp;" Tm","")</f>
        <v/>
      </c>
      <c r="I31" s="73"/>
      <c r="J31" s="74"/>
      <c r="K31" s="72" t="str">
        <f>IFERROR(INDEX(Produccion!E4:L4,MATCH(L20,Produccion!L4:L4,0),5)&amp;" Tm","")</f>
        <v/>
      </c>
      <c r="L31" s="73"/>
      <c r="M31" s="74"/>
      <c r="N31" s="72" t="str">
        <f>IFERROR(INDEX(Produccion!E4:L4,MATCH(O20,Produccion!L4:L4,0),5)&amp;" Tm","")</f>
        <v/>
      </c>
      <c r="O31" s="73"/>
      <c r="P31" s="74"/>
      <c r="Q31" s="72" t="str">
        <f>IFERROR(INDEX(Produccion!E4:L4,MATCH(R20,Produccion!L4:L4,0),5)&amp;" Tm","")</f>
        <v/>
      </c>
      <c r="R31" s="73"/>
      <c r="S31" s="74"/>
      <c r="T31" s="72" t="str">
        <f>IFERROR(INDEX(Produccion!E4:L4,MATCH(U20,Produccion!L4:L4,0),5)&amp;" Tm","")</f>
        <v/>
      </c>
      <c r="U31" s="73"/>
      <c r="V31" s="74"/>
      <c r="W31" s="72" t="str">
        <f>IFERROR(INDEX(Produccion!E4:L4,MATCH(X20,Produccion!L4:L4,0),5)&amp;" Tm","")</f>
        <v/>
      </c>
      <c r="X31" s="73"/>
      <c r="Y31" s="74"/>
      <c r="Z31" s="72" t="str">
        <f>IFERROR(INDEX(Produccion!E4:L4,MATCH(AA20,Produccion!L4:L4,0),5)&amp;" Tm","")</f>
        <v/>
      </c>
      <c r="AA31" s="73"/>
      <c r="AB31" s="74"/>
    </row>
    <row r="32" spans="2:28" ht="15.75" thickBot="1" x14ac:dyDescent="0.3"/>
    <row r="33" spans="2:28" ht="15" customHeight="1" x14ac:dyDescent="0.25">
      <c r="C33" s="67" t="s">
        <v>37</v>
      </c>
      <c r="F33" s="67" t="s">
        <v>38</v>
      </c>
      <c r="I33" s="67" t="s">
        <v>39</v>
      </c>
      <c r="L33" s="67" t="s">
        <v>40</v>
      </c>
      <c r="O33" s="67" t="s">
        <v>41</v>
      </c>
      <c r="R33" s="67" t="s">
        <v>42</v>
      </c>
      <c r="U33" s="67" t="s">
        <v>43</v>
      </c>
      <c r="X33" s="67" t="s">
        <v>44</v>
      </c>
      <c r="AA33" s="67" t="s">
        <v>45</v>
      </c>
    </row>
    <row r="34" spans="2:28" ht="15" customHeight="1" x14ac:dyDescent="0.25">
      <c r="C34" s="68"/>
      <c r="F34" s="68"/>
      <c r="I34" s="68"/>
      <c r="L34" s="68"/>
      <c r="O34" s="68"/>
      <c r="R34" s="68"/>
      <c r="U34" s="68"/>
      <c r="X34" s="68"/>
      <c r="AA34" s="68"/>
    </row>
    <row r="35" spans="2:28" ht="15" customHeight="1" x14ac:dyDescent="0.25">
      <c r="C35" s="68"/>
      <c r="F35" s="68"/>
      <c r="I35" s="68"/>
      <c r="L35" s="68"/>
      <c r="O35" s="68"/>
      <c r="R35" s="68"/>
      <c r="U35" s="68"/>
      <c r="X35" s="68"/>
      <c r="AA35" s="68"/>
    </row>
    <row r="36" spans="2:28" ht="15" customHeight="1" x14ac:dyDescent="0.25">
      <c r="C36" s="68"/>
      <c r="F36" s="68"/>
      <c r="I36" s="68"/>
      <c r="L36" s="68"/>
      <c r="O36" s="68"/>
      <c r="R36" s="68"/>
      <c r="U36" s="68"/>
      <c r="X36" s="68"/>
      <c r="AA36" s="68"/>
    </row>
    <row r="37" spans="2:28" ht="15" customHeight="1" x14ac:dyDescent="0.25">
      <c r="C37" s="68"/>
      <c r="F37" s="68"/>
      <c r="I37" s="68"/>
      <c r="L37" s="68"/>
      <c r="O37" s="68"/>
      <c r="R37" s="68"/>
      <c r="U37" s="68"/>
      <c r="X37" s="68"/>
      <c r="AA37" s="68"/>
    </row>
    <row r="38" spans="2:28" ht="15" customHeight="1" x14ac:dyDescent="0.25">
      <c r="C38" s="68"/>
      <c r="F38" s="68"/>
      <c r="I38" s="68"/>
      <c r="L38" s="68"/>
      <c r="O38" s="68"/>
      <c r="R38" s="68"/>
      <c r="U38" s="68"/>
      <c r="X38" s="68"/>
      <c r="AA38" s="68"/>
    </row>
    <row r="39" spans="2:28" x14ac:dyDescent="0.25">
      <c r="C39" s="4"/>
      <c r="F39" s="4"/>
      <c r="I39" s="4"/>
      <c r="L39" s="4"/>
      <c r="O39" s="4"/>
      <c r="R39" s="4"/>
      <c r="U39" s="4"/>
      <c r="X39" s="4"/>
      <c r="AA39" s="4"/>
    </row>
    <row r="40" spans="2:28" ht="15.75" thickBot="1" x14ac:dyDescent="0.3">
      <c r="C40" s="3" t="b">
        <v>0</v>
      </c>
      <c r="F40" s="3" t="b">
        <v>0</v>
      </c>
      <c r="I40" s="3" t="b">
        <v>0</v>
      </c>
      <c r="L40" s="3" t="b">
        <v>0</v>
      </c>
      <c r="O40" s="3" t="b">
        <v>0</v>
      </c>
      <c r="R40" s="3" t="b">
        <v>0</v>
      </c>
      <c r="U40" s="3" t="b">
        <v>0</v>
      </c>
      <c r="X40" s="3" t="b">
        <v>0</v>
      </c>
      <c r="AA40" s="3" t="b">
        <v>0</v>
      </c>
    </row>
    <row r="41" spans="2:28" x14ac:dyDescent="0.25">
      <c r="B41" s="63" t="str">
        <f>IFERROR(IF(INDEX(Produccion!E4:L4,MATCH(C33,Produccion!L4:L4,0),1)&lt;&gt;"  ",INDEX(Produccion!E4:L4,MATCH(C33,Produccion!L4:L4,0),1),INDEX(Produccion!E4:L4,MATCH(C33,Produccion!L4:L4,0),2)),"")</f>
        <v/>
      </c>
      <c r="C41" s="66"/>
      <c r="D41" s="64"/>
      <c r="E41" s="63" t="str">
        <f>IFERROR(IF(INDEX(Produccion!E4:L4,MATCH(F33,Produccion!L4:L4,0),1)&lt;&gt;"  ",INDEX(Produccion!E4:L4,MATCH(F33,Produccion!L4:L4,0),1),INDEX(Produccion!E4:L4,MATCH(F33,Produccion!L4:L4,0),2)),"")</f>
        <v/>
      </c>
      <c r="F41" s="66"/>
      <c r="G41" s="64"/>
      <c r="H41" s="63" t="str">
        <f>IFERROR(IF(INDEX(Produccion!E4:L4,MATCH(I33,Produccion!L4:L4,0),1)&lt;&gt;"  ",INDEX(Produccion!E4:L4,MATCH(I33,Produccion!L4:L4,0),1),INDEX(Produccion!E4:L4,MATCH(I33,Produccion!L4:L4,0),2)),"")</f>
        <v/>
      </c>
      <c r="I41" s="66"/>
      <c r="J41" s="64"/>
      <c r="K41" s="63" t="str">
        <f>IFERROR(IF(INDEX(Produccion!E4:L4,MATCH(L33,Produccion!L4:L4,0),1)&lt;&gt;"  ",INDEX(Produccion!E4:L4,MATCH(L33,Produccion!L4:L4,0),1),INDEX(Produccion!E4:L4,MATCH(L33,Produccion!L4:L4,0),2)),"")</f>
        <v/>
      </c>
      <c r="L41" s="66"/>
      <c r="M41" s="64"/>
      <c r="N41" s="63" t="str">
        <f>IFERROR(IF(INDEX(Produccion!E4:L4,MATCH(O33,Produccion!L4:L4,0),1)&lt;&gt;"  ",INDEX(Produccion!E4:L4,MATCH(O33,Produccion!L4:L4,0),1),INDEX(Produccion!E4:L4,MATCH(O33,Produccion!L4:L4,0),2)),"")</f>
        <v/>
      </c>
      <c r="O41" s="66"/>
      <c r="P41" s="64"/>
      <c r="Q41" s="63" t="str">
        <f>IFERROR(IF(INDEX(Produccion!E4:L4,MATCH(R33,Produccion!L4:L4,0),1)&lt;&gt;"  ",INDEX(Produccion!E4:L4,MATCH(R33,Produccion!L4:L4,0),1),INDEX(Produccion!E4:L4,MATCH(R33,Produccion!L4:L4,0),2)),"")</f>
        <v/>
      </c>
      <c r="R41" s="66"/>
      <c r="S41" s="64"/>
      <c r="T41" s="63" t="str">
        <f>IFERROR(IF(INDEX(Produccion!E4:L4,MATCH(U33,Produccion!L4:L4,0),1)&lt;&gt;"  ",INDEX(Produccion!E4:L4,MATCH(U33,Produccion!L4:L4,0),1),INDEX(Produccion!E4:L4,MATCH(U33,Produccion!L4:L4,0),2)),"")</f>
        <v/>
      </c>
      <c r="U41" s="66"/>
      <c r="V41" s="64"/>
      <c r="W41" s="63" t="str">
        <f>IFERROR(IF(INDEX(Produccion!E4:L4,MATCH(X33,Produccion!L4:L4,0),1)&lt;&gt;"  ",INDEX(Produccion!E4:L4,MATCH(X33,Produccion!L4:L4,0),1),INDEX(Produccion!E4:L4,MATCH(X33,Produccion!L4:L4,0),2)),"")</f>
        <v/>
      </c>
      <c r="X41" s="66"/>
      <c r="Y41" s="64"/>
      <c r="Z41" s="63" t="str">
        <f>IFERROR(IF(INDEX(Produccion!E4:L4,MATCH(AA33,Produccion!L4:L4,0),1)&lt;&gt;"  ",INDEX(Produccion!E4:L4,MATCH(AA33,Produccion!L4:L4,0),1),INDEX(Produccion!E4:L4,MATCH(AA33,Produccion!L4:L4,0),2)),"")</f>
        <v/>
      </c>
      <c r="AA41" s="66"/>
      <c r="AB41" s="64"/>
    </row>
    <row r="42" spans="2:28" x14ac:dyDescent="0.25">
      <c r="B42" s="69"/>
      <c r="C42" s="70"/>
      <c r="D42" s="71"/>
      <c r="E42" s="69"/>
      <c r="F42" s="70"/>
      <c r="G42" s="71"/>
      <c r="H42" s="69"/>
      <c r="I42" s="70"/>
      <c r="J42" s="71"/>
      <c r="K42" s="69"/>
      <c r="L42" s="70"/>
      <c r="M42" s="71"/>
      <c r="N42" s="69"/>
      <c r="O42" s="70"/>
      <c r="P42" s="71"/>
      <c r="Q42" s="69"/>
      <c r="R42" s="70"/>
      <c r="S42" s="71"/>
      <c r="T42" s="69"/>
      <c r="U42" s="70"/>
      <c r="V42" s="71"/>
      <c r="W42" s="69"/>
      <c r="X42" s="70"/>
      <c r="Y42" s="71"/>
      <c r="Z42" s="69"/>
      <c r="AA42" s="70"/>
      <c r="AB42" s="71"/>
    </row>
    <row r="43" spans="2:28" x14ac:dyDescent="0.25">
      <c r="B43" s="69"/>
      <c r="C43" s="70"/>
      <c r="D43" s="71"/>
      <c r="E43" s="69"/>
      <c r="F43" s="70"/>
      <c r="G43" s="71"/>
      <c r="H43" s="69"/>
      <c r="I43" s="70"/>
      <c r="J43" s="71"/>
      <c r="K43" s="69"/>
      <c r="L43" s="70"/>
      <c r="M43" s="71"/>
      <c r="N43" s="69"/>
      <c r="O43" s="70"/>
      <c r="P43" s="71"/>
      <c r="Q43" s="69"/>
      <c r="R43" s="70"/>
      <c r="S43" s="71"/>
      <c r="T43" s="69"/>
      <c r="U43" s="70"/>
      <c r="V43" s="71"/>
      <c r="W43" s="69"/>
      <c r="X43" s="70"/>
      <c r="Y43" s="71"/>
      <c r="Z43" s="69"/>
      <c r="AA43" s="70"/>
      <c r="AB43" s="71"/>
    </row>
    <row r="44" spans="2:28" ht="15.75" thickBot="1" x14ac:dyDescent="0.3">
      <c r="B44" s="72" t="str">
        <f>IFERROR(INDEX(Produccion!E4:L4,MATCH(C33,Produccion!L4:L4,0),5)&amp;" Tm","")</f>
        <v/>
      </c>
      <c r="C44" s="73"/>
      <c r="D44" s="74"/>
      <c r="E44" s="72" t="str">
        <f>IFERROR(INDEX(Produccion!E4:L4,MATCH(F33,Produccion!L4:L4,0),5)&amp;" Tm","")</f>
        <v/>
      </c>
      <c r="F44" s="73"/>
      <c r="G44" s="74"/>
      <c r="H44" s="72" t="str">
        <f>IFERROR(INDEX(Produccion!E4:L4,MATCH(I33,Produccion!L4:L4,0),5)&amp;" Tm","")</f>
        <v/>
      </c>
      <c r="I44" s="73"/>
      <c r="J44" s="74"/>
      <c r="K44" s="72" t="str">
        <f>IFERROR(INDEX(Produccion!E4:L4,MATCH(L33,Produccion!L4:L4,0),5)&amp;" Tm","")</f>
        <v/>
      </c>
      <c r="L44" s="73"/>
      <c r="M44" s="74"/>
      <c r="N44" s="72" t="str">
        <f>IFERROR(INDEX(Produccion!E4:L4,MATCH(O33,Produccion!L4:L4,0),5)&amp;" Tm","")</f>
        <v/>
      </c>
      <c r="O44" s="73"/>
      <c r="P44" s="74"/>
      <c r="Q44" s="72" t="str">
        <f>IFERROR(INDEX(Produccion!E4:L4,MATCH(R33,Produccion!L4:L4,0),5)&amp;" Tm","")</f>
        <v/>
      </c>
      <c r="R44" s="73"/>
      <c r="S44" s="74"/>
      <c r="T44" s="72" t="str">
        <f>IFERROR(INDEX(Produccion!E4:L4,MATCH(U33,Produccion!L4:L4,0),5)&amp;" Tm","")</f>
        <v/>
      </c>
      <c r="U44" s="73"/>
      <c r="V44" s="74"/>
      <c r="W44" s="72" t="str">
        <f>IFERROR(INDEX(Produccion!E4:L4,MATCH(X33,Produccion!L4:L4,0),5)&amp;" Tm","")</f>
        <v/>
      </c>
      <c r="X44" s="73"/>
      <c r="Y44" s="74"/>
      <c r="Z44" s="72" t="str">
        <f>IFERROR(INDEX(Produccion!E4:L4,MATCH(AA33,Produccion!L4:L4,0),5)&amp;" Tm","")</f>
        <v/>
      </c>
      <c r="AA44" s="73"/>
      <c r="AB44" s="74"/>
    </row>
    <row r="45" spans="2:28" ht="15.75" thickBot="1" x14ac:dyDescent="0.3"/>
    <row r="46" spans="2:28" ht="15" customHeight="1" x14ac:dyDescent="0.25">
      <c r="C46" s="67" t="s">
        <v>46</v>
      </c>
      <c r="F46" s="67" t="s">
        <v>47</v>
      </c>
      <c r="I46" s="67" t="s">
        <v>48</v>
      </c>
      <c r="L46" s="67" t="s">
        <v>49</v>
      </c>
      <c r="O46" s="67" t="s">
        <v>50</v>
      </c>
      <c r="R46" s="67" t="s">
        <v>51</v>
      </c>
    </row>
    <row r="47" spans="2:28" ht="15" customHeight="1" x14ac:dyDescent="0.25">
      <c r="C47" s="68"/>
      <c r="F47" s="68"/>
      <c r="I47" s="68"/>
      <c r="L47" s="68"/>
      <c r="O47" s="68"/>
      <c r="R47" s="68"/>
    </row>
    <row r="48" spans="2:28" ht="15" customHeight="1" x14ac:dyDescent="0.25">
      <c r="C48" s="68"/>
      <c r="F48" s="68"/>
      <c r="I48" s="68"/>
      <c r="L48" s="68"/>
      <c r="O48" s="68"/>
      <c r="R48" s="68"/>
    </row>
    <row r="49" spans="2:19" ht="15" customHeight="1" x14ac:dyDescent="0.25">
      <c r="C49" s="68"/>
      <c r="F49" s="68"/>
      <c r="I49" s="68"/>
      <c r="L49" s="68"/>
      <c r="O49" s="68"/>
      <c r="R49" s="68"/>
    </row>
    <row r="50" spans="2:19" ht="15" customHeight="1" x14ac:dyDescent="0.25">
      <c r="C50" s="68"/>
      <c r="F50" s="68"/>
      <c r="I50" s="68"/>
      <c r="L50" s="68"/>
      <c r="O50" s="68"/>
      <c r="R50" s="68"/>
    </row>
    <row r="51" spans="2:19" ht="15" customHeight="1" x14ac:dyDescent="0.25">
      <c r="C51" s="68"/>
      <c r="F51" s="68"/>
      <c r="I51" s="68"/>
      <c r="L51" s="68"/>
      <c r="O51" s="68"/>
      <c r="R51" s="68"/>
    </row>
    <row r="52" spans="2:19" x14ac:dyDescent="0.25">
      <c r="C52" s="4"/>
      <c r="F52" s="4"/>
      <c r="I52" s="4"/>
      <c r="L52" s="4"/>
      <c r="O52" s="4"/>
      <c r="R52" s="4"/>
    </row>
    <row r="53" spans="2:19" ht="15.75" thickBot="1" x14ac:dyDescent="0.3">
      <c r="C53" s="3" t="b">
        <v>0</v>
      </c>
      <c r="F53" s="3" t="b">
        <v>0</v>
      </c>
      <c r="I53" s="3" t="b">
        <v>0</v>
      </c>
      <c r="L53" s="3" t="b">
        <v>0</v>
      </c>
      <c r="O53" s="3" t="b">
        <v>0</v>
      </c>
      <c r="R53" s="3" t="b">
        <v>0</v>
      </c>
    </row>
    <row r="54" spans="2:19" x14ac:dyDescent="0.25">
      <c r="B54" s="63" t="str">
        <f>IFERROR(IF(INDEX(Produccion!E4:L4,MATCH(C46,Produccion!L4:L4,0),1)&lt;&gt;"  ",INDEX(Produccion!E4:L4,MATCH(C46,Produccion!L4:L4,0),1),INDEX(Produccion!E4:L4,MATCH(C46,Produccion!L4:L4,0),2)),"")</f>
        <v/>
      </c>
      <c r="C54" s="66"/>
      <c r="D54" s="64"/>
      <c r="E54" s="63" t="str">
        <f>IFERROR(IF(INDEX(Produccion!E4:L4,MATCH(F46,Produccion!L4:L4,0),1)&lt;&gt;"  ",INDEX(Produccion!E4:L4,MATCH(F46,Produccion!L4:L4,0),1),INDEX(Produccion!E4:L4,MATCH(F46,Produccion!L4:L4,0),2)),"")</f>
        <v/>
      </c>
      <c r="F54" s="66"/>
      <c r="G54" s="64"/>
      <c r="H54" s="63" t="str">
        <f>IFERROR(IF(INDEX(Produccion!E4:L4,MATCH(I46,Produccion!L4:L4,0),1)&lt;&gt;"  ",INDEX(Produccion!E4:L4,MATCH(I46,Produccion!L4:L4,0),1),INDEX(Produccion!E4:L4,MATCH(I46,Produccion!L4:L4,0),2)),"")</f>
        <v/>
      </c>
      <c r="I54" s="66"/>
      <c r="J54" s="64"/>
      <c r="K54" s="63" t="str">
        <f>IFERROR(IF(INDEX(Produccion!E4:L4,MATCH(L46,Produccion!L4:L4,0),1)&lt;&gt;"  ",INDEX(Produccion!E4:L4,MATCH(L46,Produccion!L4:L4,0),1),INDEX(Produccion!E4:L4,MATCH(L46,Produccion!L4:L4,0),2)),"")</f>
        <v/>
      </c>
      <c r="L54" s="66"/>
      <c r="M54" s="64"/>
      <c r="N54" s="63" t="str">
        <f>IFERROR(IF(INDEX(Produccion!E4:L4,MATCH(O46,Produccion!L4:L4,0),1)&lt;&gt;"  ",INDEX(Produccion!E4:L4,MATCH(O46,Produccion!L4:L4,0),1),INDEX(Produccion!E4:L4,MATCH(O46,Produccion!L4:L4,0),2)),"")</f>
        <v/>
      </c>
      <c r="O54" s="66"/>
      <c r="P54" s="64"/>
      <c r="Q54" s="63" t="str">
        <f>IFERROR(IF(INDEX(Produccion!E4:L4,MATCH(R46,Produccion!L4:L4,0),1)&lt;&gt;"  ",INDEX(Produccion!E4:L4,MATCH(R46,Produccion!L4:L4,0),1),INDEX(Produccion!E4:L4,MATCH(R46,Produccion!L4:L4,0),2)),"")</f>
        <v/>
      </c>
      <c r="R54" s="66"/>
      <c r="S54" s="64"/>
    </row>
    <row r="55" spans="2:19" x14ac:dyDescent="0.25">
      <c r="B55" s="69"/>
      <c r="C55" s="70"/>
      <c r="D55" s="71"/>
      <c r="E55" s="69"/>
      <c r="F55" s="70"/>
      <c r="G55" s="71"/>
      <c r="H55" s="69"/>
      <c r="I55" s="70"/>
      <c r="J55" s="71"/>
      <c r="K55" s="69"/>
      <c r="L55" s="70"/>
      <c r="M55" s="71"/>
      <c r="N55" s="69"/>
      <c r="O55" s="70"/>
      <c r="P55" s="71"/>
      <c r="Q55" s="69"/>
      <c r="R55" s="70"/>
      <c r="S55" s="71"/>
    </row>
    <row r="56" spans="2:19" x14ac:dyDescent="0.25">
      <c r="B56" s="69"/>
      <c r="C56" s="70"/>
      <c r="D56" s="71"/>
      <c r="E56" s="69"/>
      <c r="F56" s="70"/>
      <c r="G56" s="71"/>
      <c r="H56" s="69"/>
      <c r="I56" s="70"/>
      <c r="J56" s="71"/>
      <c r="K56" s="69"/>
      <c r="L56" s="70"/>
      <c r="M56" s="71"/>
      <c r="N56" s="69"/>
      <c r="O56" s="70"/>
      <c r="P56" s="71"/>
      <c r="Q56" s="69"/>
      <c r="R56" s="70"/>
      <c r="S56" s="71"/>
    </row>
    <row r="57" spans="2:19" ht="15.75" thickBot="1" x14ac:dyDescent="0.3">
      <c r="B57" s="72" t="str">
        <f>IFERROR(INDEX(Produccion!E4:L4,MATCH(C46,Produccion!L4:L4,0),5)&amp;" Tm","")</f>
        <v/>
      </c>
      <c r="C57" s="73"/>
      <c r="D57" s="74"/>
      <c r="E57" s="72" t="str">
        <f>IFERROR(INDEX(Produccion!E4:L4,MATCH(F46,Produccion!L4:L4,0),5)&amp;" Tm","")</f>
        <v/>
      </c>
      <c r="F57" s="73"/>
      <c r="G57" s="74"/>
      <c r="H57" s="72" t="str">
        <f>IFERROR(INDEX(Produccion!E4:L4,MATCH(I46,Produccion!L4:L4,0),5)&amp;" Tm","")</f>
        <v/>
      </c>
      <c r="I57" s="73"/>
      <c r="J57" s="74"/>
      <c r="K57" s="72" t="str">
        <f>IFERROR(INDEX(Produccion!E4:L4,MATCH(L46,Produccion!L4:L4,0),5)&amp;" Tm","")</f>
        <v/>
      </c>
      <c r="L57" s="73"/>
      <c r="M57" s="74"/>
      <c r="N57" s="72" t="str">
        <f>IFERROR(INDEX(Produccion!E4:L4,MATCH(O46,Produccion!L4:L4,0),5)&amp;" Tm","")</f>
        <v/>
      </c>
      <c r="O57" s="73"/>
      <c r="P57" s="74"/>
      <c r="Q57" s="72" t="str">
        <f>IFERROR(INDEX(Produccion!E4:L4,MATCH(R46,Produccion!L4:L4,0),5)&amp;" Tm","")</f>
        <v/>
      </c>
      <c r="R57" s="73"/>
      <c r="S57" s="74"/>
    </row>
  </sheetData>
  <mergeCells count="101">
    <mergeCell ref="N57:P57"/>
    <mergeCell ref="Q57:S57"/>
    <mergeCell ref="Q54:S56"/>
    <mergeCell ref="N54:P56"/>
    <mergeCell ref="K54:M56"/>
    <mergeCell ref="C46:C51"/>
    <mergeCell ref="B57:D57"/>
    <mergeCell ref="E57:G57"/>
    <mergeCell ref="H57:J57"/>
    <mergeCell ref="K57:M57"/>
    <mergeCell ref="H54:J56"/>
    <mergeCell ref="E54:G56"/>
    <mergeCell ref="B54:D56"/>
    <mergeCell ref="R46:R51"/>
    <mergeCell ref="O46:O51"/>
    <mergeCell ref="L46:L51"/>
    <mergeCell ref="I46:I51"/>
    <mergeCell ref="F46:F51"/>
    <mergeCell ref="Z41:AB43"/>
    <mergeCell ref="W41:Y43"/>
    <mergeCell ref="T41:V43"/>
    <mergeCell ref="Q41:S43"/>
    <mergeCell ref="N41:P43"/>
    <mergeCell ref="N44:P44"/>
    <mergeCell ref="Q44:S44"/>
    <mergeCell ref="T44:V44"/>
    <mergeCell ref="W44:Y44"/>
    <mergeCell ref="Z44:AB44"/>
    <mergeCell ref="L33:L38"/>
    <mergeCell ref="B44:D44"/>
    <mergeCell ref="E44:G44"/>
    <mergeCell ref="H44:J44"/>
    <mergeCell ref="K44:M44"/>
    <mergeCell ref="K41:M43"/>
    <mergeCell ref="H41:J43"/>
    <mergeCell ref="E41:G43"/>
    <mergeCell ref="B41:D43"/>
    <mergeCell ref="AA33:AA38"/>
    <mergeCell ref="X33:X38"/>
    <mergeCell ref="U33:U38"/>
    <mergeCell ref="R33:R38"/>
    <mergeCell ref="O33:O38"/>
    <mergeCell ref="B31:D31"/>
    <mergeCell ref="B28:D30"/>
    <mergeCell ref="I33:I38"/>
    <mergeCell ref="F33:F38"/>
    <mergeCell ref="C33:C38"/>
    <mergeCell ref="Q28:S30"/>
    <mergeCell ref="N28:P30"/>
    <mergeCell ref="K28:M30"/>
    <mergeCell ref="H28:J30"/>
    <mergeCell ref="E28:G30"/>
    <mergeCell ref="T31:V31"/>
    <mergeCell ref="W31:Y31"/>
    <mergeCell ref="Z31:AB31"/>
    <mergeCell ref="Z28:AB30"/>
    <mergeCell ref="W28:Y30"/>
    <mergeCell ref="T28:V30"/>
    <mergeCell ref="E31:G31"/>
    <mergeCell ref="H31:J31"/>
    <mergeCell ref="K31:M31"/>
    <mergeCell ref="N31:P31"/>
    <mergeCell ref="Q31:S31"/>
    <mergeCell ref="B12:D14"/>
    <mergeCell ref="B15:D15"/>
    <mergeCell ref="F17:X18"/>
    <mergeCell ref="C20:C25"/>
    <mergeCell ref="AA20:AA25"/>
    <mergeCell ref="X20:X25"/>
    <mergeCell ref="U20:U25"/>
    <mergeCell ref="R20:R25"/>
    <mergeCell ref="O20:O25"/>
    <mergeCell ref="L20:L25"/>
    <mergeCell ref="I20:I25"/>
    <mergeCell ref="F20:F25"/>
    <mergeCell ref="F1:X2"/>
    <mergeCell ref="C4:C9"/>
    <mergeCell ref="F4:F9"/>
    <mergeCell ref="I4:I9"/>
    <mergeCell ref="L4:L9"/>
    <mergeCell ref="O4:O9"/>
    <mergeCell ref="R4:R9"/>
    <mergeCell ref="U4:U9"/>
    <mergeCell ref="X4:X9"/>
    <mergeCell ref="AA4:AA9"/>
    <mergeCell ref="E12:G14"/>
    <mergeCell ref="E15:G15"/>
    <mergeCell ref="H12:J14"/>
    <mergeCell ref="H15:J15"/>
    <mergeCell ref="K12:M14"/>
    <mergeCell ref="K15:M15"/>
    <mergeCell ref="N15:P15"/>
    <mergeCell ref="N12:P14"/>
    <mergeCell ref="Z15:AB15"/>
    <mergeCell ref="Z12:AB14"/>
    <mergeCell ref="W15:Y15"/>
    <mergeCell ref="W12:Y14"/>
    <mergeCell ref="T15:V15"/>
    <mergeCell ref="Q15:S15"/>
    <mergeCell ref="T12:V14"/>
    <mergeCell ref="Q12:S14"/>
  </mergeCells>
  <conditionalFormatting sqref="C4:C9">
    <cfRule type="expression" dxfId="52" priority="53">
      <formula>C11=TRUE</formula>
    </cfRule>
  </conditionalFormatting>
  <conditionalFormatting sqref="F4:F9">
    <cfRule type="expression" dxfId="51" priority="52">
      <formula>F11=TRUE</formula>
    </cfRule>
  </conditionalFormatting>
  <conditionalFormatting sqref="I4:I9">
    <cfRule type="expression" dxfId="50" priority="51">
      <formula>I11=TRUE</formula>
    </cfRule>
  </conditionalFormatting>
  <conditionalFormatting sqref="L4:L9">
    <cfRule type="expression" dxfId="49" priority="50">
      <formula>L11=TRUE</formula>
    </cfRule>
  </conditionalFormatting>
  <conditionalFormatting sqref="O4:O9">
    <cfRule type="expression" dxfId="48" priority="49">
      <formula>O11=TRUE</formula>
    </cfRule>
  </conditionalFormatting>
  <conditionalFormatting sqref="R4:R9">
    <cfRule type="expression" dxfId="47" priority="48">
      <formula>R11=TRUE</formula>
    </cfRule>
  </conditionalFormatting>
  <conditionalFormatting sqref="U4:U9">
    <cfRule type="expression" dxfId="46" priority="47">
      <formula>U11=TRUE</formula>
    </cfRule>
  </conditionalFormatting>
  <conditionalFormatting sqref="X4:X9">
    <cfRule type="expression" dxfId="45" priority="46">
      <formula>X11=TRUE</formula>
    </cfRule>
  </conditionalFormatting>
  <conditionalFormatting sqref="AA4:AA9">
    <cfRule type="expression" dxfId="44" priority="45">
      <formula>AA11=TRUE</formula>
    </cfRule>
  </conditionalFormatting>
  <conditionalFormatting sqref="C20:C25">
    <cfRule type="expression" dxfId="43" priority="44">
      <formula>C27=TRUE</formula>
    </cfRule>
  </conditionalFormatting>
  <conditionalFormatting sqref="F20:F25">
    <cfRule type="expression" dxfId="42" priority="43">
      <formula>F27=TRUE</formula>
    </cfRule>
  </conditionalFormatting>
  <conditionalFormatting sqref="I20:I25">
    <cfRule type="expression" dxfId="41" priority="42">
      <formula>I27=TRUE</formula>
    </cfRule>
  </conditionalFormatting>
  <conditionalFormatting sqref="L20:L25">
    <cfRule type="expression" dxfId="40" priority="41">
      <formula>L27=TRUE</formula>
    </cfRule>
  </conditionalFormatting>
  <conditionalFormatting sqref="O20:O25">
    <cfRule type="expression" dxfId="39" priority="40">
      <formula>O27=TRUE</formula>
    </cfRule>
  </conditionalFormatting>
  <conditionalFormatting sqref="R20:R25">
    <cfRule type="expression" dxfId="38" priority="39">
      <formula>R27=TRUE</formula>
    </cfRule>
  </conditionalFormatting>
  <conditionalFormatting sqref="U20:U25">
    <cfRule type="expression" dxfId="37" priority="38">
      <formula>U27=TRUE</formula>
    </cfRule>
  </conditionalFormatting>
  <conditionalFormatting sqref="X20:X25">
    <cfRule type="expression" dxfId="36" priority="37">
      <formula>X27=TRUE</formula>
    </cfRule>
  </conditionalFormatting>
  <conditionalFormatting sqref="AA20:AA25">
    <cfRule type="expression" dxfId="35" priority="36">
      <formula>AA27=TRUE</formula>
    </cfRule>
  </conditionalFormatting>
  <conditionalFormatting sqref="C33:C38">
    <cfRule type="expression" dxfId="34" priority="26">
      <formula>C40=TRUE</formula>
    </cfRule>
    <cfRule type="expression" dxfId="33" priority="35">
      <formula>C40=TRUE</formula>
    </cfRule>
  </conditionalFormatting>
  <conditionalFormatting sqref="F33:F38">
    <cfRule type="expression" dxfId="32" priority="25">
      <formula>F40=TRUE</formula>
    </cfRule>
    <cfRule type="expression" dxfId="31" priority="34">
      <formula>F40=TRUE</formula>
    </cfRule>
  </conditionalFormatting>
  <conditionalFormatting sqref="I33:I38">
    <cfRule type="expression" dxfId="30" priority="24">
      <formula>I40=TRUE</formula>
    </cfRule>
    <cfRule type="expression" dxfId="29" priority="33">
      <formula>I40=TRUE</formula>
    </cfRule>
  </conditionalFormatting>
  <conditionalFormatting sqref="L33:L38">
    <cfRule type="expression" dxfId="28" priority="23">
      <formula>L40=TRUE</formula>
    </cfRule>
    <cfRule type="expression" dxfId="27" priority="32">
      <formula>L40=TRUE</formula>
    </cfRule>
  </conditionalFormatting>
  <conditionalFormatting sqref="O33:O38">
    <cfRule type="expression" dxfId="26" priority="22">
      <formula>O40=TRUE</formula>
    </cfRule>
    <cfRule type="expression" dxfId="25" priority="31">
      <formula>O40=TRUE</formula>
    </cfRule>
  </conditionalFormatting>
  <conditionalFormatting sqref="R33:R38">
    <cfRule type="expression" dxfId="24" priority="21">
      <formula>R40=TRUE</formula>
    </cfRule>
    <cfRule type="expression" dxfId="23" priority="30">
      <formula>R40=TRUE</formula>
    </cfRule>
  </conditionalFormatting>
  <conditionalFormatting sqref="U33:U38">
    <cfRule type="expression" dxfId="22" priority="29">
      <formula>U40=TRUE</formula>
    </cfRule>
  </conditionalFormatting>
  <conditionalFormatting sqref="X33:X38">
    <cfRule type="expression" dxfId="21" priority="20">
      <formula>X40=TRUE</formula>
    </cfRule>
    <cfRule type="expression" dxfId="20" priority="28">
      <formula>X40=TRUE</formula>
    </cfRule>
  </conditionalFormatting>
  <conditionalFormatting sqref="AA33">
    <cfRule type="expression" dxfId="19" priority="19">
      <formula>AA40=TRUE</formula>
    </cfRule>
    <cfRule type="expression" dxfId="18" priority="27">
      <formula>AA40=TRUE</formula>
    </cfRule>
  </conditionalFormatting>
  <conditionalFormatting sqref="C46:C51">
    <cfRule type="expression" dxfId="17" priority="6">
      <formula>C53=TRUE</formula>
    </cfRule>
    <cfRule type="expression" dxfId="16" priority="17">
      <formula>C53=TRUE</formula>
    </cfRule>
    <cfRule type="expression" dxfId="15" priority="18">
      <formula>C53=TRUE</formula>
    </cfRule>
  </conditionalFormatting>
  <conditionalFormatting sqref="F46:F51">
    <cfRule type="expression" dxfId="14" priority="5">
      <formula>F53=TRUE</formula>
    </cfRule>
    <cfRule type="expression" dxfId="13" priority="15">
      <formula>F53=TRUE</formula>
    </cfRule>
    <cfRule type="expression" dxfId="12" priority="16">
      <formula>F53=TRUE</formula>
    </cfRule>
  </conditionalFormatting>
  <conditionalFormatting sqref="I46:I51">
    <cfRule type="expression" dxfId="11" priority="4">
      <formula>I53=TRUE</formula>
    </cfRule>
    <cfRule type="expression" dxfId="10" priority="13">
      <formula>I53=TRUE</formula>
    </cfRule>
    <cfRule type="expression" dxfId="9" priority="14">
      <formula>I53=TRUE</formula>
    </cfRule>
  </conditionalFormatting>
  <conditionalFormatting sqref="L46:L51">
    <cfRule type="expression" dxfId="8" priority="3">
      <formula>L53=TRUE</formula>
    </cfRule>
    <cfRule type="expression" dxfId="7" priority="11">
      <formula>L53=TRUE</formula>
    </cfRule>
    <cfRule type="expression" dxfId="6" priority="12">
      <formula>L53=TRUE</formula>
    </cfRule>
  </conditionalFormatting>
  <conditionalFormatting sqref="O46:O51">
    <cfRule type="expression" dxfId="5" priority="2">
      <formula>O53=TRUE</formula>
    </cfRule>
    <cfRule type="expression" dxfId="4" priority="9">
      <formula>O53=TRUE</formula>
    </cfRule>
    <cfRule type="expression" dxfId="3" priority="10">
      <formula>O53=TRUE</formula>
    </cfRule>
  </conditionalFormatting>
  <conditionalFormatting sqref="R46">
    <cfRule type="expression" dxfId="2" priority="1">
      <formula>R53=TRUE</formula>
    </cfRule>
    <cfRule type="expression" dxfId="1" priority="7">
      <formula>R53=TRUE</formula>
    </cfRule>
    <cfRule type="expression" dxfId="0" priority="8">
      <formula>R53=TRUE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 macro="[0]!CaseACocher">
                <anchor moveWithCells="1">
                  <from>
                    <xdr:col>2</xdr:col>
                    <xdr:colOff>266700</xdr:colOff>
                    <xdr:row>9</xdr:row>
                    <xdr:rowOff>180975</xdr:rowOff>
                  </from>
                  <to>
                    <xdr:col>2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4" name="Check Box 12">
              <controlPr defaultSize="0" autoFill="0" autoLine="0" autoPict="0" macro="[0]!CaseACocher4S">
                <anchor moveWithCells="1">
                  <from>
                    <xdr:col>11</xdr:col>
                    <xdr:colOff>266700</xdr:colOff>
                    <xdr:row>9</xdr:row>
                    <xdr:rowOff>180975</xdr:rowOff>
                  </from>
                  <to>
                    <xdr:col>11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5" name="Check Box 13">
              <controlPr defaultSize="0" autoFill="0" autoLine="0" autoPict="0" macro="[0]!CaseACocher2S">
                <anchor moveWithCells="1">
                  <from>
                    <xdr:col>5</xdr:col>
                    <xdr:colOff>266700</xdr:colOff>
                    <xdr:row>9</xdr:row>
                    <xdr:rowOff>180975</xdr:rowOff>
                  </from>
                  <to>
                    <xdr:col>5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6" name="Check Box 14">
              <controlPr defaultSize="0" autoFill="0" autoLine="0" autoPict="0" macro="[0]!CaseACocher3S">
                <anchor moveWithCells="1">
                  <from>
                    <xdr:col>8</xdr:col>
                    <xdr:colOff>266700</xdr:colOff>
                    <xdr:row>9</xdr:row>
                    <xdr:rowOff>180975</xdr:rowOff>
                  </from>
                  <to>
                    <xdr:col>8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7" name="Check Box 15">
              <controlPr defaultSize="0" autoFill="0" autoLine="0" autoPict="0" macro="[0]!CaseACocher5S">
                <anchor moveWithCells="1">
                  <from>
                    <xdr:col>14</xdr:col>
                    <xdr:colOff>266700</xdr:colOff>
                    <xdr:row>9</xdr:row>
                    <xdr:rowOff>180975</xdr:rowOff>
                  </from>
                  <to>
                    <xdr:col>14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8" name="Check Box 16">
              <controlPr defaultSize="0" autoFill="0" autoLine="0" autoPict="0" macro="[0]!CaseACocher6S">
                <anchor moveWithCells="1">
                  <from>
                    <xdr:col>17</xdr:col>
                    <xdr:colOff>266700</xdr:colOff>
                    <xdr:row>9</xdr:row>
                    <xdr:rowOff>180975</xdr:rowOff>
                  </from>
                  <to>
                    <xdr:col>17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9" name="Check Box 17">
              <controlPr defaultSize="0" autoFill="0" autoLine="0" autoPict="0" macro="[0]!CaseACocher7S">
                <anchor moveWithCells="1">
                  <from>
                    <xdr:col>20</xdr:col>
                    <xdr:colOff>266700</xdr:colOff>
                    <xdr:row>9</xdr:row>
                    <xdr:rowOff>180975</xdr:rowOff>
                  </from>
                  <to>
                    <xdr:col>20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0" name="Check Box 18">
              <controlPr defaultSize="0" autoFill="0" autoLine="0" autoPict="0" macro="[0]!CaseACocher8S">
                <anchor moveWithCells="1">
                  <from>
                    <xdr:col>23</xdr:col>
                    <xdr:colOff>266700</xdr:colOff>
                    <xdr:row>9</xdr:row>
                    <xdr:rowOff>180975</xdr:rowOff>
                  </from>
                  <to>
                    <xdr:col>23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1" name="Check Box 19">
              <controlPr defaultSize="0" autoFill="0" autoLine="0" autoPict="0" macro="[0]!CaseACocher9S">
                <anchor moveWithCells="1">
                  <from>
                    <xdr:col>26</xdr:col>
                    <xdr:colOff>266700</xdr:colOff>
                    <xdr:row>9</xdr:row>
                    <xdr:rowOff>180975</xdr:rowOff>
                  </from>
                  <to>
                    <xdr:col>26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 macro="[0]!CaseACocher1G">
                <anchor moveWithCells="1">
                  <from>
                    <xdr:col>2</xdr:col>
                    <xdr:colOff>266700</xdr:colOff>
                    <xdr:row>25</xdr:row>
                    <xdr:rowOff>180975</xdr:rowOff>
                  </from>
                  <to>
                    <xdr:col>2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 macro="[0]!CaseACocher2G">
                <anchor moveWithCells="1">
                  <from>
                    <xdr:col>5</xdr:col>
                    <xdr:colOff>266700</xdr:colOff>
                    <xdr:row>25</xdr:row>
                    <xdr:rowOff>180975</xdr:rowOff>
                  </from>
                  <to>
                    <xdr:col>5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4" name="Check Box 22">
              <controlPr defaultSize="0" autoFill="0" autoLine="0" autoPict="0" macro="[0]!CaseACocher3G">
                <anchor moveWithCells="1">
                  <from>
                    <xdr:col>8</xdr:col>
                    <xdr:colOff>266700</xdr:colOff>
                    <xdr:row>25</xdr:row>
                    <xdr:rowOff>180975</xdr:rowOff>
                  </from>
                  <to>
                    <xdr:col>8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5" name="Check Box 23">
              <controlPr defaultSize="0" autoFill="0" autoLine="0" autoPict="0" macro="[0]!CaseACocher4G">
                <anchor moveWithCells="1">
                  <from>
                    <xdr:col>11</xdr:col>
                    <xdr:colOff>266700</xdr:colOff>
                    <xdr:row>25</xdr:row>
                    <xdr:rowOff>180975</xdr:rowOff>
                  </from>
                  <to>
                    <xdr:col>11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6" name="Check Box 24">
              <controlPr defaultSize="0" autoFill="0" autoLine="0" autoPict="0" macro="[0]!CaseACocher5G">
                <anchor moveWithCells="1">
                  <from>
                    <xdr:col>14</xdr:col>
                    <xdr:colOff>266700</xdr:colOff>
                    <xdr:row>25</xdr:row>
                    <xdr:rowOff>180975</xdr:rowOff>
                  </from>
                  <to>
                    <xdr:col>14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7" name="Check Box 25">
              <controlPr defaultSize="0" autoFill="0" autoLine="0" autoPict="0" macro="[0]!CaseACocher6G">
                <anchor moveWithCells="1">
                  <from>
                    <xdr:col>17</xdr:col>
                    <xdr:colOff>266700</xdr:colOff>
                    <xdr:row>25</xdr:row>
                    <xdr:rowOff>180975</xdr:rowOff>
                  </from>
                  <to>
                    <xdr:col>17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8" name="Check Box 26">
              <controlPr defaultSize="0" autoFill="0" autoLine="0" autoPict="0" macro="[0]!CaseACocher7G">
                <anchor moveWithCells="1">
                  <from>
                    <xdr:col>20</xdr:col>
                    <xdr:colOff>266700</xdr:colOff>
                    <xdr:row>25</xdr:row>
                    <xdr:rowOff>180975</xdr:rowOff>
                  </from>
                  <to>
                    <xdr:col>20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9" name="Check Box 27">
              <controlPr defaultSize="0" autoFill="0" autoLine="0" autoPict="0" macro="[0]!CaseACocher8G">
                <anchor moveWithCells="1">
                  <from>
                    <xdr:col>23</xdr:col>
                    <xdr:colOff>266700</xdr:colOff>
                    <xdr:row>25</xdr:row>
                    <xdr:rowOff>180975</xdr:rowOff>
                  </from>
                  <to>
                    <xdr:col>23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0" name="Check Box 28">
              <controlPr defaultSize="0" autoFill="0" autoLine="0" autoPict="0" macro="[0]!CaseACocher9G">
                <anchor moveWithCells="1">
                  <from>
                    <xdr:col>26</xdr:col>
                    <xdr:colOff>266700</xdr:colOff>
                    <xdr:row>25</xdr:row>
                    <xdr:rowOff>180975</xdr:rowOff>
                  </from>
                  <to>
                    <xdr:col>26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1" name="Check Box 29">
              <controlPr defaultSize="0" autoFill="0" autoLine="0" autoPict="0" macro="[0]!CaseACocher10G">
                <anchor moveWithCells="1">
                  <from>
                    <xdr:col>2</xdr:col>
                    <xdr:colOff>266700</xdr:colOff>
                    <xdr:row>38</xdr:row>
                    <xdr:rowOff>180975</xdr:rowOff>
                  </from>
                  <to>
                    <xdr:col>2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2" name="Check Box 30">
              <controlPr defaultSize="0" autoFill="0" autoLine="0" autoPict="0" macro="[0]!CaseACocher11G">
                <anchor moveWithCells="1">
                  <from>
                    <xdr:col>5</xdr:col>
                    <xdr:colOff>266700</xdr:colOff>
                    <xdr:row>38</xdr:row>
                    <xdr:rowOff>180975</xdr:rowOff>
                  </from>
                  <to>
                    <xdr:col>5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3" name="Check Box 31">
              <controlPr defaultSize="0" autoFill="0" autoLine="0" autoPict="0" macro="[0]!CaseACocher12G">
                <anchor moveWithCells="1">
                  <from>
                    <xdr:col>8</xdr:col>
                    <xdr:colOff>266700</xdr:colOff>
                    <xdr:row>38</xdr:row>
                    <xdr:rowOff>180975</xdr:rowOff>
                  </from>
                  <to>
                    <xdr:col>8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4" name="Check Box 32">
              <controlPr defaultSize="0" autoFill="0" autoLine="0" autoPict="0" macro="[0]!CaseACocher13G">
                <anchor moveWithCells="1">
                  <from>
                    <xdr:col>11</xdr:col>
                    <xdr:colOff>266700</xdr:colOff>
                    <xdr:row>38</xdr:row>
                    <xdr:rowOff>180975</xdr:rowOff>
                  </from>
                  <to>
                    <xdr:col>11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5" name="Check Box 33">
              <controlPr defaultSize="0" autoFill="0" autoLine="0" autoPict="0" macro="[0]!CaseACocher14G">
                <anchor moveWithCells="1">
                  <from>
                    <xdr:col>14</xdr:col>
                    <xdr:colOff>266700</xdr:colOff>
                    <xdr:row>38</xdr:row>
                    <xdr:rowOff>180975</xdr:rowOff>
                  </from>
                  <to>
                    <xdr:col>14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6" name="Check Box 34">
              <controlPr defaultSize="0" autoFill="0" autoLine="0" autoPict="0" macro="[0]!CaseACocher15G">
                <anchor moveWithCells="1">
                  <from>
                    <xdr:col>17</xdr:col>
                    <xdr:colOff>266700</xdr:colOff>
                    <xdr:row>38</xdr:row>
                    <xdr:rowOff>180975</xdr:rowOff>
                  </from>
                  <to>
                    <xdr:col>17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7" name="Check Box 35">
              <controlPr defaultSize="0" autoFill="0" autoLine="0" autoPict="0" macro="[0]!CaseACocher16G">
                <anchor moveWithCells="1">
                  <from>
                    <xdr:col>20</xdr:col>
                    <xdr:colOff>266700</xdr:colOff>
                    <xdr:row>38</xdr:row>
                    <xdr:rowOff>180975</xdr:rowOff>
                  </from>
                  <to>
                    <xdr:col>20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8" name="Check Box 36">
              <controlPr defaultSize="0" autoFill="0" autoLine="0" autoPict="0" macro="[0]!CaseACocher17G">
                <anchor moveWithCells="1">
                  <from>
                    <xdr:col>23</xdr:col>
                    <xdr:colOff>266700</xdr:colOff>
                    <xdr:row>38</xdr:row>
                    <xdr:rowOff>180975</xdr:rowOff>
                  </from>
                  <to>
                    <xdr:col>23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9" name="Check Box 37">
              <controlPr defaultSize="0" autoFill="0" autoLine="0" autoPict="0" macro="[0]!CaseACocher18G">
                <anchor moveWithCells="1">
                  <from>
                    <xdr:col>26</xdr:col>
                    <xdr:colOff>266700</xdr:colOff>
                    <xdr:row>38</xdr:row>
                    <xdr:rowOff>180975</xdr:rowOff>
                  </from>
                  <to>
                    <xdr:col>26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0" name="Check Box 38">
              <controlPr defaultSize="0" autoFill="0" autoLine="0" autoPict="0" macro="[0]!CaseACocher19G">
                <anchor moveWithCells="1">
                  <from>
                    <xdr:col>2</xdr:col>
                    <xdr:colOff>266700</xdr:colOff>
                    <xdr:row>51</xdr:row>
                    <xdr:rowOff>180975</xdr:rowOff>
                  </from>
                  <to>
                    <xdr:col>2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1" name="Check Box 39">
              <controlPr defaultSize="0" autoFill="0" autoLine="0" autoPict="0" macro="[0]!CaseACocher20G">
                <anchor moveWithCells="1">
                  <from>
                    <xdr:col>5</xdr:col>
                    <xdr:colOff>266700</xdr:colOff>
                    <xdr:row>51</xdr:row>
                    <xdr:rowOff>180975</xdr:rowOff>
                  </from>
                  <to>
                    <xdr:col>5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2" name="Check Box 40">
              <controlPr defaultSize="0" autoFill="0" autoLine="0" autoPict="0" macro="[0]!CaseACocher21G">
                <anchor moveWithCells="1">
                  <from>
                    <xdr:col>8</xdr:col>
                    <xdr:colOff>266700</xdr:colOff>
                    <xdr:row>51</xdr:row>
                    <xdr:rowOff>180975</xdr:rowOff>
                  </from>
                  <to>
                    <xdr:col>8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3" name="Check Box 41">
              <controlPr defaultSize="0" autoFill="0" autoLine="0" autoPict="0" macro="[0]!CaseACocher22G">
                <anchor moveWithCells="1">
                  <from>
                    <xdr:col>11</xdr:col>
                    <xdr:colOff>266700</xdr:colOff>
                    <xdr:row>51</xdr:row>
                    <xdr:rowOff>180975</xdr:rowOff>
                  </from>
                  <to>
                    <xdr:col>11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4" name="Check Box 42">
              <controlPr defaultSize="0" autoFill="0" autoLine="0" autoPict="0" macro="[0]!CaseACocher23G">
                <anchor moveWithCells="1">
                  <from>
                    <xdr:col>14</xdr:col>
                    <xdr:colOff>266700</xdr:colOff>
                    <xdr:row>51</xdr:row>
                    <xdr:rowOff>180975</xdr:rowOff>
                  </from>
                  <to>
                    <xdr:col>14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5" name="Check Box 43">
              <controlPr defaultSize="0" autoFill="0" autoLine="0" autoPict="0" macro="[0]!CaseACocher24G">
                <anchor moveWithCells="1">
                  <from>
                    <xdr:col>17</xdr:col>
                    <xdr:colOff>266700</xdr:colOff>
                    <xdr:row>51</xdr:row>
                    <xdr:rowOff>180975</xdr:rowOff>
                  </from>
                  <to>
                    <xdr:col>17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"/>
  <sheetViews>
    <sheetView workbookViewId="0">
      <selection activeCell="N5" sqref="N5"/>
    </sheetView>
  </sheetViews>
  <sheetFormatPr baseColWidth="10" defaultRowHeight="15" x14ac:dyDescent="0.25"/>
  <cols>
    <col min="2" max="2" width="13" bestFit="1" customWidth="1"/>
    <col min="3" max="4" width="11.5703125" bestFit="1" customWidth="1"/>
    <col min="5" max="13" width="12" bestFit="1" customWidth="1"/>
  </cols>
  <sheetData>
    <row r="1" spans="1:13" ht="15.75" x14ac:dyDescent="0.25">
      <c r="A1" s="35"/>
      <c r="B1" s="6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  <c r="I1" s="7">
        <v>8</v>
      </c>
      <c r="J1" s="7">
        <v>9</v>
      </c>
      <c r="K1" s="7">
        <v>10</v>
      </c>
      <c r="L1" s="7">
        <v>11</v>
      </c>
      <c r="M1" s="8">
        <v>12</v>
      </c>
    </row>
    <row r="2" spans="1:13" ht="15.75" x14ac:dyDescent="0.25">
      <c r="A2" s="9" t="s">
        <v>52</v>
      </c>
      <c r="B2" s="10" t="s">
        <v>8</v>
      </c>
      <c r="C2" s="11"/>
      <c r="D2" s="12"/>
      <c r="E2" s="12"/>
      <c r="F2" s="12"/>
      <c r="G2" s="12"/>
      <c r="H2" s="12"/>
      <c r="I2" s="12"/>
      <c r="J2" s="12"/>
      <c r="K2" s="12"/>
      <c r="L2" s="12"/>
      <c r="M2" s="36"/>
    </row>
    <row r="3" spans="1:13" x14ac:dyDescent="0.25">
      <c r="A3" s="13">
        <v>0.03</v>
      </c>
      <c r="B3" s="15">
        <v>0.09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8"/>
    </row>
    <row r="4" spans="1:13" x14ac:dyDescent="0.25">
      <c r="A4" s="13">
        <v>0.35</v>
      </c>
      <c r="B4" s="15">
        <v>1.05</v>
      </c>
      <c r="C4" s="16"/>
      <c r="D4" s="16"/>
      <c r="E4" s="16"/>
      <c r="F4" s="16"/>
      <c r="G4" s="16"/>
      <c r="H4" s="17"/>
      <c r="I4" s="16"/>
      <c r="J4" s="16"/>
      <c r="K4" s="16"/>
      <c r="L4" s="16"/>
      <c r="M4" s="18"/>
    </row>
    <row r="5" spans="1:13" x14ac:dyDescent="0.25">
      <c r="A5" s="13">
        <v>0.7</v>
      </c>
      <c r="B5" s="15">
        <v>2.1</v>
      </c>
      <c r="C5" s="19">
        <f>B5*$C$1</f>
        <v>4.2</v>
      </c>
      <c r="D5" s="19">
        <f>B5*$D$1</f>
        <v>6.3000000000000007</v>
      </c>
      <c r="E5" s="19">
        <f>B5*$E$1</f>
        <v>8.4</v>
      </c>
      <c r="F5" s="19">
        <f>B5*$F$1</f>
        <v>10.5</v>
      </c>
      <c r="G5" s="19">
        <f>B5*$G$1</f>
        <v>12.600000000000001</v>
      </c>
      <c r="H5" s="20">
        <f>B5*$H$1</f>
        <v>14.700000000000001</v>
      </c>
      <c r="I5" s="17"/>
      <c r="J5" s="16"/>
      <c r="K5" s="16"/>
      <c r="L5" s="19">
        <f>B5*$L$1</f>
        <v>23.1</v>
      </c>
      <c r="M5" s="21">
        <f>B5*$M$1</f>
        <v>25.200000000000003</v>
      </c>
    </row>
    <row r="6" spans="1:13" x14ac:dyDescent="0.25">
      <c r="A6" s="13">
        <v>0.8</v>
      </c>
      <c r="B6" s="15">
        <v>2.4</v>
      </c>
      <c r="C6" s="19">
        <f>B6*$C$1</f>
        <v>4.8</v>
      </c>
      <c r="D6" s="19">
        <f>B6*$D$1</f>
        <v>7.1999999999999993</v>
      </c>
      <c r="E6" s="19">
        <f>B6*4</f>
        <v>9.6</v>
      </c>
      <c r="F6" s="16"/>
      <c r="G6" s="22">
        <f>B6*$G$1</f>
        <v>14.399999999999999</v>
      </c>
      <c r="H6" s="19">
        <f>B6*$H$1</f>
        <v>16.8</v>
      </c>
      <c r="I6" s="19">
        <f>B6*$I$1</f>
        <v>19.2</v>
      </c>
      <c r="J6" s="23"/>
      <c r="K6" s="16"/>
      <c r="L6" s="19">
        <f>B6*$L$1</f>
        <v>26.4</v>
      </c>
      <c r="M6" s="21">
        <f>B6*$M$1</f>
        <v>28.799999999999997</v>
      </c>
    </row>
    <row r="7" spans="1:13" x14ac:dyDescent="0.25">
      <c r="A7" s="13">
        <v>0.9</v>
      </c>
      <c r="B7" s="15">
        <v>2.7</v>
      </c>
      <c r="C7" s="19">
        <f>B7*$C$1</f>
        <v>5.4</v>
      </c>
      <c r="D7" s="19">
        <f>B7*$D$1</f>
        <v>8.1000000000000014</v>
      </c>
      <c r="E7" s="20">
        <f>B7*4</f>
        <v>10.8</v>
      </c>
      <c r="F7" s="19">
        <f>B7*$F$1</f>
        <v>13.5</v>
      </c>
      <c r="G7" s="22">
        <f>B7*$G$1</f>
        <v>16.200000000000003</v>
      </c>
      <c r="H7" s="19">
        <f>B7*$H$1</f>
        <v>18.900000000000002</v>
      </c>
      <c r="I7" s="19">
        <f>B7*$I$1</f>
        <v>21.6</v>
      </c>
      <c r="J7" s="24">
        <f>B7*$J$1</f>
        <v>24.3</v>
      </c>
      <c r="K7" s="16"/>
      <c r="L7" s="19">
        <f>B7*$L$1</f>
        <v>29.700000000000003</v>
      </c>
      <c r="M7" s="21">
        <f>B7*$M$1</f>
        <v>32.400000000000006</v>
      </c>
    </row>
    <row r="8" spans="1:13" ht="15.75" thickBot="1" x14ac:dyDescent="0.3">
      <c r="A8" s="14">
        <v>1</v>
      </c>
      <c r="B8" s="25">
        <v>3</v>
      </c>
      <c r="C8" s="26">
        <f>B8*$C$1</f>
        <v>6</v>
      </c>
      <c r="D8" s="26">
        <f>B8*$D$1</f>
        <v>9</v>
      </c>
      <c r="E8" s="26">
        <f>B8*4</f>
        <v>12</v>
      </c>
      <c r="F8" s="27">
        <f>B8*$F$1</f>
        <v>15</v>
      </c>
      <c r="G8" s="26">
        <f>B8*$G$1</f>
        <v>18</v>
      </c>
      <c r="H8" s="28">
        <f>B8*$H$1</f>
        <v>21</v>
      </c>
      <c r="I8" s="28">
        <f>B8*$I$1</f>
        <v>24</v>
      </c>
      <c r="J8" s="26">
        <f>B8*$J$1</f>
        <v>27</v>
      </c>
      <c r="K8" s="26">
        <f>B8*$K$1</f>
        <v>30</v>
      </c>
      <c r="L8" s="26">
        <f>B8*$L$1</f>
        <v>33</v>
      </c>
      <c r="M8" s="29">
        <f>B8*$M$1</f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Nueva</vt:lpstr>
      <vt:lpstr>Feuil1</vt:lpstr>
      <vt:lpstr>Produccion</vt:lpstr>
      <vt:lpstr>Silos</vt:lpstr>
      <vt:lpstr>Ensacado</vt:lpstr>
      <vt:lpstr>Tb_mezcla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Abdessemed</dc:creator>
  <cp:lastModifiedBy>Guy Blancher</cp:lastModifiedBy>
  <dcterms:created xsi:type="dcterms:W3CDTF">2018-06-28T10:33:03Z</dcterms:created>
  <dcterms:modified xsi:type="dcterms:W3CDTF">2018-07-19T11:40:01Z</dcterms:modified>
</cp:coreProperties>
</file>