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185" windowHeight="8940" activeTab="1"/>
  </bookViews>
  <sheets>
    <sheet name="Synthese" sheetId="7" r:id="rId1"/>
    <sheet name="BJ1" sheetId="1" r:id="rId2"/>
    <sheet name="BJ2" sheetId="12" r:id="rId3"/>
    <sheet name="BJ3" sheetId="13" r:id="rId4"/>
    <sheet name="BDD" sheetId="5" r:id="rId5"/>
  </sheets>
  <definedNames>
    <definedName name="Année1">'BJ1'!$J$2</definedName>
    <definedName name="_xlnm.Print_Area" localSheetId="1">'BJ1'!$A$1:$S$51</definedName>
    <definedName name="_xlnm.Print_Area" localSheetId="2">'BJ2'!$A$1:$S$51</definedName>
    <definedName name="_xlnm.Print_Area" localSheetId="3">'BJ3'!$A$1:$S$51</definedName>
  </definedNames>
  <calcPr calcId="162913"/>
</workbook>
</file>

<file path=xl/calcChain.xml><?xml version="1.0" encoding="utf-8"?>
<calcChain xmlns="http://schemas.openxmlformats.org/spreadsheetml/2006/main">
  <c r="B3" i="5" l="1"/>
  <c r="C14" i="5"/>
  <c r="C13" i="5"/>
  <c r="C12" i="5"/>
  <c r="C11" i="5"/>
  <c r="C10" i="5"/>
  <c r="C9" i="5"/>
  <c r="C4" i="5"/>
  <c r="J2" i="13"/>
  <c r="J2" i="12"/>
  <c r="B5" i="13"/>
  <c r="B5" i="12"/>
  <c r="U2" i="1"/>
  <c r="Z3" i="1"/>
  <c r="U4" i="1"/>
  <c r="U5" i="1"/>
  <c r="B5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H9" i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E9" i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U31" i="7" l="1"/>
  <c r="C31" i="7"/>
  <c r="R41" i="13" l="1"/>
  <c r="O41" i="13"/>
  <c r="L41" i="13"/>
  <c r="I41" i="13"/>
  <c r="F41" i="13"/>
  <c r="C41" i="13"/>
  <c r="C42" i="13" s="1"/>
  <c r="S39" i="13"/>
  <c r="M39" i="13"/>
  <c r="D39" i="13"/>
  <c r="N8" i="13"/>
  <c r="F42" i="13" l="1"/>
  <c r="I42" i="13" s="1"/>
  <c r="L42" i="13" s="1"/>
  <c r="O42" i="13" s="1"/>
  <c r="R42" i="13" s="1"/>
  <c r="F46" i="13" s="1"/>
  <c r="B8" i="13"/>
  <c r="Q8" i="13"/>
  <c r="K8" i="13"/>
  <c r="H9" i="13"/>
  <c r="J9" i="13" s="1"/>
  <c r="K9" i="13"/>
  <c r="K10" i="13" s="1"/>
  <c r="B9" i="13"/>
  <c r="N9" i="13"/>
  <c r="E8" i="13"/>
  <c r="E9" i="13"/>
  <c r="Q9" i="13"/>
  <c r="H8" i="13"/>
  <c r="R41" i="12"/>
  <c r="O41" i="12"/>
  <c r="L41" i="12"/>
  <c r="I41" i="12"/>
  <c r="F41" i="12"/>
  <c r="C41" i="12"/>
  <c r="C42" i="12" s="1"/>
  <c r="S39" i="12"/>
  <c r="M39" i="12"/>
  <c r="D39" i="12"/>
  <c r="F42" i="12" l="1"/>
  <c r="I42" i="12" s="1"/>
  <c r="L42" i="12" s="1"/>
  <c r="O42" i="12" s="1"/>
  <c r="R42" i="12" s="1"/>
  <c r="F46" i="12" s="1"/>
  <c r="M9" i="13"/>
  <c r="H10" i="13"/>
  <c r="J10" i="13" s="1"/>
  <c r="P9" i="13"/>
  <c r="N10" i="13"/>
  <c r="D9" i="13"/>
  <c r="B10" i="13"/>
  <c r="S9" i="13"/>
  <c r="Q10" i="13"/>
  <c r="M10" i="13"/>
  <c r="K11" i="13"/>
  <c r="G9" i="13"/>
  <c r="E10" i="13"/>
  <c r="B8" i="12"/>
  <c r="B9" i="12"/>
  <c r="B10" i="12" s="1"/>
  <c r="D10" i="12" s="1"/>
  <c r="E9" i="12"/>
  <c r="G9" i="12" s="1"/>
  <c r="E8" i="12"/>
  <c r="H9" i="12"/>
  <c r="J9" i="12" s="1"/>
  <c r="H8" i="12"/>
  <c r="K9" i="12"/>
  <c r="M9" i="12" s="1"/>
  <c r="K8" i="12"/>
  <c r="N9" i="12"/>
  <c r="N10" i="12" s="1"/>
  <c r="P10" i="12" s="1"/>
  <c r="N8" i="12"/>
  <c r="Q9" i="12"/>
  <c r="S9" i="12" s="1"/>
  <c r="Q8" i="12"/>
  <c r="U23" i="7"/>
  <c r="C23" i="7"/>
  <c r="R41" i="1"/>
  <c r="O41" i="1"/>
  <c r="L41" i="1"/>
  <c r="I41" i="1"/>
  <c r="F41" i="1"/>
  <c r="C41" i="1"/>
  <c r="C42" i="1" s="1"/>
  <c r="Q9" i="1"/>
  <c r="Q8" i="1"/>
  <c r="N9" i="1"/>
  <c r="N8" i="1"/>
  <c r="K8" i="1"/>
  <c r="H8" i="1"/>
  <c r="E8" i="1"/>
  <c r="D9" i="1"/>
  <c r="B8" i="1"/>
  <c r="H11" i="13" l="1"/>
  <c r="J11" i="13" s="1"/>
  <c r="S10" i="13"/>
  <c r="Q11" i="13"/>
  <c r="G10" i="13"/>
  <c r="E11" i="13"/>
  <c r="B11" i="13"/>
  <c r="D10" i="13"/>
  <c r="M11" i="13"/>
  <c r="K12" i="13"/>
  <c r="N11" i="13"/>
  <c r="P10" i="13"/>
  <c r="K10" i="12"/>
  <c r="M10" i="12" s="1"/>
  <c r="E10" i="12"/>
  <c r="E11" i="12" s="1"/>
  <c r="B11" i="12"/>
  <c r="D11" i="12" s="1"/>
  <c r="D9" i="12"/>
  <c r="H10" i="12"/>
  <c r="J10" i="12" s="1"/>
  <c r="Q10" i="12"/>
  <c r="S10" i="12" s="1"/>
  <c r="P9" i="12"/>
  <c r="N11" i="12"/>
  <c r="P11" i="12" s="1"/>
  <c r="H12" i="13" l="1"/>
  <c r="H13" i="13" s="1"/>
  <c r="G10" i="12"/>
  <c r="P11" i="13"/>
  <c r="N12" i="13"/>
  <c r="K11" i="12"/>
  <c r="K12" i="12" s="1"/>
  <c r="K13" i="12" s="1"/>
  <c r="M12" i="13"/>
  <c r="K13" i="13"/>
  <c r="E12" i="13"/>
  <c r="G11" i="13"/>
  <c r="Q12" i="13"/>
  <c r="S11" i="13"/>
  <c r="D11" i="13"/>
  <c r="B12" i="13"/>
  <c r="B12" i="12"/>
  <c r="D12" i="12" s="1"/>
  <c r="H11" i="12"/>
  <c r="H12" i="12" s="1"/>
  <c r="N12" i="12"/>
  <c r="N13" i="12" s="1"/>
  <c r="Q11" i="12"/>
  <c r="S11" i="12" s="1"/>
  <c r="E12" i="12"/>
  <c r="G11" i="12"/>
  <c r="M12" i="12" l="1"/>
  <c r="J12" i="13"/>
  <c r="K14" i="13"/>
  <c r="M13" i="13"/>
  <c r="D12" i="13"/>
  <c r="B13" i="13"/>
  <c r="S12" i="13"/>
  <c r="Q13" i="13"/>
  <c r="J13" i="13"/>
  <c r="H14" i="13"/>
  <c r="G12" i="13"/>
  <c r="E13" i="13"/>
  <c r="P12" i="13"/>
  <c r="N13" i="13"/>
  <c r="M11" i="12"/>
  <c r="B13" i="12"/>
  <c r="D13" i="12" s="1"/>
  <c r="J11" i="12"/>
  <c r="P12" i="12"/>
  <c r="Q12" i="12"/>
  <c r="S12" i="12" s="1"/>
  <c r="H13" i="12"/>
  <c r="J12" i="12"/>
  <c r="K14" i="12"/>
  <c r="M13" i="12"/>
  <c r="G12" i="12"/>
  <c r="E13" i="12"/>
  <c r="P13" i="12"/>
  <c r="N14" i="12"/>
  <c r="P13" i="13" l="1"/>
  <c r="N14" i="13"/>
  <c r="D13" i="13"/>
  <c r="B14" i="13"/>
  <c r="G13" i="13"/>
  <c r="E14" i="13"/>
  <c r="S13" i="13"/>
  <c r="Q14" i="13"/>
  <c r="J14" i="13"/>
  <c r="H15" i="13"/>
  <c r="M14" i="13"/>
  <c r="K15" i="13"/>
  <c r="B14" i="12"/>
  <c r="D14" i="12" s="1"/>
  <c r="Q13" i="12"/>
  <c r="S13" i="12" s="1"/>
  <c r="J13" i="12"/>
  <c r="H14" i="12"/>
  <c r="N15" i="12"/>
  <c r="P14" i="12"/>
  <c r="G13" i="12"/>
  <c r="E14" i="12"/>
  <c r="M14" i="12"/>
  <c r="K15" i="12"/>
  <c r="B15" i="12" l="1"/>
  <c r="B16" i="12" s="1"/>
  <c r="G14" i="13"/>
  <c r="E15" i="13"/>
  <c r="B15" i="13"/>
  <c r="D14" i="13"/>
  <c r="J15" i="13"/>
  <c r="H16" i="13"/>
  <c r="S14" i="13"/>
  <c r="Q15" i="13"/>
  <c r="N15" i="13"/>
  <c r="P14" i="13"/>
  <c r="M15" i="13"/>
  <c r="K16" i="13"/>
  <c r="Q14" i="12"/>
  <c r="S14" i="12" s="1"/>
  <c r="G14" i="12"/>
  <c r="E15" i="12"/>
  <c r="P15" i="12"/>
  <c r="N16" i="12"/>
  <c r="M15" i="12"/>
  <c r="K16" i="12"/>
  <c r="J14" i="12"/>
  <c r="H15" i="12"/>
  <c r="X2" i="7"/>
  <c r="W2" i="7"/>
  <c r="V2" i="7"/>
  <c r="D15" i="12" l="1"/>
  <c r="D15" i="13"/>
  <c r="B16" i="13"/>
  <c r="H17" i="13"/>
  <c r="J16" i="13"/>
  <c r="M16" i="13"/>
  <c r="K17" i="13"/>
  <c r="E16" i="13"/>
  <c r="G15" i="13"/>
  <c r="P15" i="13"/>
  <c r="N16" i="13"/>
  <c r="Q16" i="13"/>
  <c r="S15" i="13"/>
  <c r="Q15" i="12"/>
  <c r="Q16" i="12" s="1"/>
  <c r="P16" i="12"/>
  <c r="N17" i="12"/>
  <c r="J15" i="12"/>
  <c r="H16" i="12"/>
  <c r="E16" i="12"/>
  <c r="G15" i="12"/>
  <c r="M16" i="12"/>
  <c r="K17" i="12"/>
  <c r="D16" i="12"/>
  <c r="B17" i="12"/>
  <c r="S39" i="1"/>
  <c r="M39" i="1"/>
  <c r="D39" i="1"/>
  <c r="G16" i="13" l="1"/>
  <c r="E17" i="13"/>
  <c r="K18" i="13"/>
  <c r="M17" i="13"/>
  <c r="S16" i="13"/>
  <c r="Q17" i="13"/>
  <c r="J17" i="13"/>
  <c r="H18" i="13"/>
  <c r="D16" i="13"/>
  <c r="B17" i="13"/>
  <c r="P16" i="13"/>
  <c r="N17" i="13"/>
  <c r="S15" i="12"/>
  <c r="S16" i="12"/>
  <c r="Q17" i="12"/>
  <c r="G16" i="12"/>
  <c r="E17" i="12"/>
  <c r="D17" i="12"/>
  <c r="B18" i="12"/>
  <c r="K18" i="12"/>
  <c r="M17" i="12"/>
  <c r="H17" i="12"/>
  <c r="J16" i="12"/>
  <c r="P17" i="12"/>
  <c r="N18" i="12"/>
  <c r="J18" i="13" l="1"/>
  <c r="H19" i="13"/>
  <c r="S17" i="13"/>
  <c r="Q18" i="13"/>
  <c r="P17" i="13"/>
  <c r="N18" i="13"/>
  <c r="M18" i="13"/>
  <c r="K19" i="13"/>
  <c r="D17" i="13"/>
  <c r="B18" i="13"/>
  <c r="G17" i="13"/>
  <c r="E18" i="13"/>
  <c r="B19" i="12"/>
  <c r="D18" i="12"/>
  <c r="N19" i="12"/>
  <c r="P18" i="12"/>
  <c r="G17" i="12"/>
  <c r="E18" i="12"/>
  <c r="J17" i="12"/>
  <c r="H18" i="12"/>
  <c r="S17" i="12"/>
  <c r="Q18" i="12"/>
  <c r="M18" i="12"/>
  <c r="K19" i="12"/>
  <c r="N19" i="13" l="1"/>
  <c r="P18" i="13"/>
  <c r="G18" i="13"/>
  <c r="E19" i="13"/>
  <c r="S18" i="13"/>
  <c r="Q19" i="13"/>
  <c r="M19" i="13"/>
  <c r="K20" i="13"/>
  <c r="J19" i="13"/>
  <c r="H20" i="13"/>
  <c r="B19" i="13"/>
  <c r="D18" i="13"/>
  <c r="D19" i="12"/>
  <c r="B20" i="12"/>
  <c r="G18" i="12"/>
  <c r="E19" i="12"/>
  <c r="M19" i="12"/>
  <c r="K20" i="12"/>
  <c r="P19" i="12"/>
  <c r="N20" i="12"/>
  <c r="S18" i="12"/>
  <c r="Q19" i="12"/>
  <c r="J18" i="12"/>
  <c r="H19" i="12"/>
  <c r="D19" i="13" l="1"/>
  <c r="B20" i="13"/>
  <c r="Q20" i="13"/>
  <c r="S19" i="13"/>
  <c r="P19" i="13"/>
  <c r="N20" i="13"/>
  <c r="M20" i="13"/>
  <c r="K21" i="13"/>
  <c r="E20" i="13"/>
  <c r="G19" i="13"/>
  <c r="H21" i="13"/>
  <c r="J20" i="13"/>
  <c r="J19" i="12"/>
  <c r="H20" i="12"/>
  <c r="M20" i="12"/>
  <c r="K21" i="12"/>
  <c r="Q20" i="12"/>
  <c r="S19" i="12"/>
  <c r="E20" i="12"/>
  <c r="G19" i="12"/>
  <c r="P20" i="12"/>
  <c r="N21" i="12"/>
  <c r="D20" i="12"/>
  <c r="B21" i="12"/>
  <c r="C5" i="5"/>
  <c r="C8" i="5" s="1"/>
  <c r="D20" i="13" l="1"/>
  <c r="B21" i="13"/>
  <c r="P20" i="13"/>
  <c r="N21" i="13"/>
  <c r="K22" i="13"/>
  <c r="M21" i="13"/>
  <c r="J21" i="13"/>
  <c r="H22" i="13"/>
  <c r="S20" i="13"/>
  <c r="Q21" i="13"/>
  <c r="G20" i="13"/>
  <c r="E21" i="13"/>
  <c r="D21" i="12"/>
  <c r="B22" i="12"/>
  <c r="K22" i="12"/>
  <c r="M21" i="12"/>
  <c r="S20" i="12"/>
  <c r="Q21" i="12"/>
  <c r="P21" i="12"/>
  <c r="N22" i="12"/>
  <c r="H21" i="12"/>
  <c r="J20" i="12"/>
  <c r="G20" i="12"/>
  <c r="E21" i="12"/>
  <c r="C6" i="5"/>
  <c r="C7" i="5"/>
  <c r="J22" i="13" l="1"/>
  <c r="H23" i="13"/>
  <c r="S21" i="13"/>
  <c r="Q22" i="13"/>
  <c r="D21" i="13"/>
  <c r="B22" i="13"/>
  <c r="M22" i="13"/>
  <c r="K23" i="13"/>
  <c r="G21" i="13"/>
  <c r="E22" i="13"/>
  <c r="P21" i="13"/>
  <c r="N22" i="13"/>
  <c r="N23" i="12"/>
  <c r="P22" i="12"/>
  <c r="S21" i="12"/>
  <c r="Q22" i="12"/>
  <c r="G21" i="12"/>
  <c r="E22" i="12"/>
  <c r="M22" i="12"/>
  <c r="K23" i="12"/>
  <c r="B23" i="12"/>
  <c r="D22" i="12"/>
  <c r="J21" i="12"/>
  <c r="H22" i="12"/>
  <c r="S9" i="1"/>
  <c r="P9" i="1"/>
  <c r="M9" i="1"/>
  <c r="J9" i="1"/>
  <c r="G9" i="1"/>
  <c r="M23" i="13" l="1"/>
  <c r="K24" i="13"/>
  <c r="J23" i="13"/>
  <c r="H24" i="13"/>
  <c r="G22" i="13"/>
  <c r="E23" i="13"/>
  <c r="S22" i="13"/>
  <c r="Q23" i="13"/>
  <c r="N23" i="13"/>
  <c r="P22" i="13"/>
  <c r="B23" i="13"/>
  <c r="D22" i="13"/>
  <c r="P23" i="12"/>
  <c r="N24" i="12"/>
  <c r="M23" i="12"/>
  <c r="K24" i="12"/>
  <c r="J22" i="12"/>
  <c r="H23" i="12"/>
  <c r="G22" i="12"/>
  <c r="E23" i="12"/>
  <c r="S22" i="12"/>
  <c r="Q23" i="12"/>
  <c r="D23" i="12"/>
  <c r="B24" i="12"/>
  <c r="U119" i="7"/>
  <c r="U55" i="7"/>
  <c r="C95" i="7"/>
  <c r="C47" i="7"/>
  <c r="U87" i="7"/>
  <c r="C63" i="7"/>
  <c r="C103" i="7"/>
  <c r="U47" i="7"/>
  <c r="C87" i="7"/>
  <c r="U63" i="7"/>
  <c r="C79" i="7"/>
  <c r="C71" i="7"/>
  <c r="U111" i="7"/>
  <c r="U103" i="7"/>
  <c r="C119" i="7"/>
  <c r="U39" i="7"/>
  <c r="U95" i="7"/>
  <c r="C111" i="7"/>
  <c r="C39" i="7"/>
  <c r="U79" i="7"/>
  <c r="U71" i="7"/>
  <c r="C55" i="7"/>
  <c r="B23" i="7"/>
  <c r="F42" i="1"/>
  <c r="E24" i="13" l="1"/>
  <c r="G23" i="13"/>
  <c r="H25" i="13"/>
  <c r="J24" i="13"/>
  <c r="D23" i="13"/>
  <c r="B24" i="13"/>
  <c r="M24" i="13"/>
  <c r="K25" i="13"/>
  <c r="P23" i="13"/>
  <c r="N24" i="13"/>
  <c r="Q24" i="13"/>
  <c r="S23" i="13"/>
  <c r="E24" i="12"/>
  <c r="G23" i="12"/>
  <c r="J23" i="12"/>
  <c r="H24" i="12"/>
  <c r="D24" i="12"/>
  <c r="B25" i="12"/>
  <c r="M24" i="12"/>
  <c r="K25" i="12"/>
  <c r="Q24" i="12"/>
  <c r="S23" i="12"/>
  <c r="P24" i="12"/>
  <c r="N25" i="12"/>
  <c r="C120" i="7"/>
  <c r="B120" i="7" s="1"/>
  <c r="B119" i="7"/>
  <c r="U72" i="7"/>
  <c r="T71" i="7"/>
  <c r="U112" i="7"/>
  <c r="T111" i="7"/>
  <c r="C88" i="7"/>
  <c r="B88" i="7" s="1"/>
  <c r="B87" i="7"/>
  <c r="U48" i="7"/>
  <c r="T47" i="7"/>
  <c r="C96" i="7"/>
  <c r="C97" i="7" s="1"/>
  <c r="B95" i="7"/>
  <c r="C112" i="7"/>
  <c r="C113" i="7" s="1"/>
  <c r="B111" i="7"/>
  <c r="U56" i="7"/>
  <c r="T55" i="7"/>
  <c r="U96" i="7"/>
  <c r="T95" i="7"/>
  <c r="C104" i="7"/>
  <c r="C105" i="7" s="1"/>
  <c r="B103" i="7"/>
  <c r="U120" i="7"/>
  <c r="T119" i="7"/>
  <c r="C80" i="7"/>
  <c r="C81" i="7" s="1"/>
  <c r="B79" i="7"/>
  <c r="C64" i="7"/>
  <c r="C65" i="7" s="1"/>
  <c r="B63" i="7"/>
  <c r="C72" i="7"/>
  <c r="C73" i="7" s="1"/>
  <c r="B71" i="7"/>
  <c r="U64" i="7"/>
  <c r="T63" i="7"/>
  <c r="U80" i="7"/>
  <c r="T79" i="7"/>
  <c r="C56" i="7"/>
  <c r="C57" i="7" s="1"/>
  <c r="B55" i="7"/>
  <c r="U104" i="7"/>
  <c r="T103" i="7"/>
  <c r="U88" i="7"/>
  <c r="T87" i="7"/>
  <c r="C89" i="7"/>
  <c r="U40" i="7"/>
  <c r="T40" i="7" s="1"/>
  <c r="T39" i="7"/>
  <c r="U24" i="7"/>
  <c r="T23" i="7"/>
  <c r="C32" i="7"/>
  <c r="B31" i="7"/>
  <c r="U32" i="7"/>
  <c r="T31" i="7"/>
  <c r="C48" i="7"/>
  <c r="B47" i="7"/>
  <c r="C40" i="7"/>
  <c r="B39" i="7"/>
  <c r="C24" i="7"/>
  <c r="B24" i="7" s="1"/>
  <c r="D10" i="1"/>
  <c r="I42" i="1"/>
  <c r="L42" i="1" s="1"/>
  <c r="O42" i="1" s="1"/>
  <c r="G24" i="13" l="1"/>
  <c r="E25" i="13"/>
  <c r="K26" i="13"/>
  <c r="M25" i="13"/>
  <c r="D24" i="13"/>
  <c r="B25" i="13"/>
  <c r="S24" i="13"/>
  <c r="Q25" i="13"/>
  <c r="J25" i="13"/>
  <c r="H26" i="13"/>
  <c r="P24" i="13"/>
  <c r="N25" i="13"/>
  <c r="D25" i="12"/>
  <c r="B26" i="12"/>
  <c r="P25" i="12"/>
  <c r="N26" i="12"/>
  <c r="H25" i="12"/>
  <c r="J24" i="12"/>
  <c r="S24" i="12"/>
  <c r="Q25" i="12"/>
  <c r="K26" i="12"/>
  <c r="M25" i="12"/>
  <c r="G24" i="12"/>
  <c r="E25" i="12"/>
  <c r="B96" i="7"/>
  <c r="C121" i="7"/>
  <c r="C122" i="7" s="1"/>
  <c r="B104" i="7"/>
  <c r="B56" i="7"/>
  <c r="B64" i="7"/>
  <c r="B72" i="7"/>
  <c r="B80" i="7"/>
  <c r="B112" i="7"/>
  <c r="U41" i="7"/>
  <c r="U42" i="7" s="1"/>
  <c r="U105" i="7"/>
  <c r="T104" i="7"/>
  <c r="U89" i="7"/>
  <c r="T88" i="7"/>
  <c r="U81" i="7"/>
  <c r="T80" i="7"/>
  <c r="U97" i="7"/>
  <c r="T96" i="7"/>
  <c r="U49" i="7"/>
  <c r="T48" i="7"/>
  <c r="U113" i="7"/>
  <c r="T112" i="7"/>
  <c r="U65" i="7"/>
  <c r="T64" i="7"/>
  <c r="U121" i="7"/>
  <c r="T120" i="7"/>
  <c r="U57" i="7"/>
  <c r="T56" i="7"/>
  <c r="U73" i="7"/>
  <c r="T72" i="7"/>
  <c r="C114" i="7"/>
  <c r="B113" i="7"/>
  <c r="C106" i="7"/>
  <c r="B105" i="7"/>
  <c r="C98" i="7"/>
  <c r="B97" i="7"/>
  <c r="C90" i="7"/>
  <c r="B89" i="7"/>
  <c r="C82" i="7"/>
  <c r="B81" i="7"/>
  <c r="C74" i="7"/>
  <c r="B73" i="7"/>
  <c r="C66" i="7"/>
  <c r="B65" i="7"/>
  <c r="C58" i="7"/>
  <c r="B57" i="7"/>
  <c r="C41" i="7"/>
  <c r="B40" i="7"/>
  <c r="U33" i="7"/>
  <c r="T32" i="7"/>
  <c r="U25" i="7"/>
  <c r="T24" i="7"/>
  <c r="C49" i="7"/>
  <c r="B48" i="7"/>
  <c r="C33" i="7"/>
  <c r="B32" i="7"/>
  <c r="C25" i="7"/>
  <c r="B25" i="7" s="1"/>
  <c r="D11" i="1"/>
  <c r="R42" i="1"/>
  <c r="F46" i="1" s="1"/>
  <c r="Q10" i="1"/>
  <c r="N10" i="1"/>
  <c r="P25" i="13" l="1"/>
  <c r="N26" i="13"/>
  <c r="D25" i="13"/>
  <c r="B26" i="13"/>
  <c r="J26" i="13"/>
  <c r="H27" i="13"/>
  <c r="M26" i="13"/>
  <c r="K27" i="13"/>
  <c r="S25" i="13"/>
  <c r="Q26" i="13"/>
  <c r="G25" i="13"/>
  <c r="E26" i="13"/>
  <c r="S25" i="12"/>
  <c r="Q26" i="12"/>
  <c r="G25" i="12"/>
  <c r="E26" i="12"/>
  <c r="J25" i="12"/>
  <c r="H26" i="12"/>
  <c r="N27" i="12"/>
  <c r="P26" i="12"/>
  <c r="M26" i="12"/>
  <c r="K27" i="12"/>
  <c r="B27" i="12"/>
  <c r="D26" i="12"/>
  <c r="B121" i="7"/>
  <c r="T41" i="7"/>
  <c r="C123" i="7"/>
  <c r="B122" i="7"/>
  <c r="U122" i="7"/>
  <c r="T121" i="7"/>
  <c r="U66" i="7"/>
  <c r="T65" i="7"/>
  <c r="U82" i="7"/>
  <c r="T81" i="7"/>
  <c r="U98" i="7"/>
  <c r="T97" i="7"/>
  <c r="U114" i="7"/>
  <c r="T113" i="7"/>
  <c r="U74" i="7"/>
  <c r="T73" i="7"/>
  <c r="U90" i="7"/>
  <c r="T89" i="7"/>
  <c r="U58" i="7"/>
  <c r="T57" i="7"/>
  <c r="U50" i="7"/>
  <c r="T49" i="7"/>
  <c r="U106" i="7"/>
  <c r="T105" i="7"/>
  <c r="C115" i="7"/>
  <c r="B114" i="7"/>
  <c r="C107" i="7"/>
  <c r="B106" i="7"/>
  <c r="C99" i="7"/>
  <c r="B98" i="7"/>
  <c r="C91" i="7"/>
  <c r="B90" i="7"/>
  <c r="C83" i="7"/>
  <c r="B82" i="7"/>
  <c r="C75" i="7"/>
  <c r="B74" i="7"/>
  <c r="C67" i="7"/>
  <c r="B66" i="7"/>
  <c r="C59" i="7"/>
  <c r="B58" i="7"/>
  <c r="U43" i="7"/>
  <c r="T42" i="7"/>
  <c r="C34" i="7"/>
  <c r="B33" i="7"/>
  <c r="U26" i="7"/>
  <c r="T25" i="7"/>
  <c r="C42" i="7"/>
  <c r="B41" i="7"/>
  <c r="C50" i="7"/>
  <c r="B49" i="7"/>
  <c r="U34" i="7"/>
  <c r="T33" i="7"/>
  <c r="C26" i="7"/>
  <c r="B26" i="7" s="1"/>
  <c r="N11" i="1"/>
  <c r="P10" i="1"/>
  <c r="D12" i="1"/>
  <c r="Q11" i="1"/>
  <c r="S10" i="1"/>
  <c r="G10" i="1"/>
  <c r="J10" i="1"/>
  <c r="M10" i="1"/>
  <c r="J27" i="13" l="1"/>
  <c r="H28" i="13"/>
  <c r="G26" i="13"/>
  <c r="E27" i="13"/>
  <c r="B27" i="13"/>
  <c r="D26" i="13"/>
  <c r="S26" i="13"/>
  <c r="Q27" i="13"/>
  <c r="N27" i="13"/>
  <c r="P26" i="13"/>
  <c r="M27" i="13"/>
  <c r="K28" i="13"/>
  <c r="D27" i="12"/>
  <c r="B28" i="12"/>
  <c r="P27" i="12"/>
  <c r="N28" i="12"/>
  <c r="J26" i="12"/>
  <c r="H27" i="12"/>
  <c r="G26" i="12"/>
  <c r="E27" i="12"/>
  <c r="M27" i="12"/>
  <c r="K28" i="12"/>
  <c r="S26" i="12"/>
  <c r="Q27" i="12"/>
  <c r="C124" i="7"/>
  <c r="B123" i="7"/>
  <c r="U59" i="7"/>
  <c r="T58" i="7"/>
  <c r="U99" i="7"/>
  <c r="T98" i="7"/>
  <c r="U91" i="7"/>
  <c r="T90" i="7"/>
  <c r="U83" i="7"/>
  <c r="T82" i="7"/>
  <c r="U107" i="7"/>
  <c r="T106" i="7"/>
  <c r="U75" i="7"/>
  <c r="T74" i="7"/>
  <c r="U67" i="7"/>
  <c r="T66" i="7"/>
  <c r="U51" i="7"/>
  <c r="T50" i="7"/>
  <c r="U115" i="7"/>
  <c r="T114" i="7"/>
  <c r="U123" i="7"/>
  <c r="T122" i="7"/>
  <c r="C116" i="7"/>
  <c r="B115" i="7"/>
  <c r="C108" i="7"/>
  <c r="B107" i="7"/>
  <c r="C100" i="7"/>
  <c r="B99" i="7"/>
  <c r="C92" i="7"/>
  <c r="B91" i="7"/>
  <c r="C84" i="7"/>
  <c r="B83" i="7"/>
  <c r="C76" i="7"/>
  <c r="B75" i="7"/>
  <c r="C68" i="7"/>
  <c r="B67" i="7"/>
  <c r="C60" i="7"/>
  <c r="B59" i="7"/>
  <c r="U44" i="7"/>
  <c r="T43" i="7"/>
  <c r="C51" i="7"/>
  <c r="B50" i="7"/>
  <c r="U27" i="7"/>
  <c r="T26" i="7"/>
  <c r="U35" i="7"/>
  <c r="T34" i="7"/>
  <c r="C43" i="7"/>
  <c r="B42" i="7"/>
  <c r="C35" i="7"/>
  <c r="B34" i="7"/>
  <c r="C27" i="7"/>
  <c r="B27" i="7" s="1"/>
  <c r="M11" i="1"/>
  <c r="D13" i="1"/>
  <c r="J11" i="1"/>
  <c r="G11" i="1"/>
  <c r="N12" i="1"/>
  <c r="P11" i="1"/>
  <c r="Q12" i="1"/>
  <c r="S11" i="1"/>
  <c r="Q28" i="13" l="1"/>
  <c r="S27" i="13"/>
  <c r="D27" i="13"/>
  <c r="B28" i="13"/>
  <c r="M28" i="13"/>
  <c r="K29" i="13"/>
  <c r="E28" i="13"/>
  <c r="G27" i="13"/>
  <c r="H29" i="13"/>
  <c r="J28" i="13"/>
  <c r="P27" i="13"/>
  <c r="N28" i="13"/>
  <c r="J27" i="12"/>
  <c r="H28" i="12"/>
  <c r="Q28" i="12"/>
  <c r="S27" i="12"/>
  <c r="M28" i="12"/>
  <c r="K29" i="12"/>
  <c r="P28" i="12"/>
  <c r="N29" i="12"/>
  <c r="E28" i="12"/>
  <c r="G27" i="12"/>
  <c r="D28" i="12"/>
  <c r="B29" i="12"/>
  <c r="C125" i="7"/>
  <c r="B125" i="7" s="1"/>
  <c r="B124" i="7"/>
  <c r="U68" i="7"/>
  <c r="T67" i="7"/>
  <c r="U92" i="7"/>
  <c r="T91" i="7"/>
  <c r="U52" i="7"/>
  <c r="T51" i="7"/>
  <c r="U84" i="7"/>
  <c r="T83" i="7"/>
  <c r="U124" i="7"/>
  <c r="T123" i="7"/>
  <c r="U76" i="7"/>
  <c r="T75" i="7"/>
  <c r="U100" i="7"/>
  <c r="T99" i="7"/>
  <c r="U116" i="7"/>
  <c r="T115" i="7"/>
  <c r="U108" i="7"/>
  <c r="T107" i="7"/>
  <c r="U60" i="7"/>
  <c r="T59" i="7"/>
  <c r="C117" i="7"/>
  <c r="B117" i="7" s="1"/>
  <c r="B116" i="7"/>
  <c r="C109" i="7"/>
  <c r="B109" i="7" s="1"/>
  <c r="B108" i="7"/>
  <c r="C101" i="7"/>
  <c r="B101" i="7" s="1"/>
  <c r="B100" i="7"/>
  <c r="C93" i="7"/>
  <c r="B93" i="7" s="1"/>
  <c r="B92" i="7"/>
  <c r="C85" i="7"/>
  <c r="B85" i="7" s="1"/>
  <c r="B84" i="7"/>
  <c r="C77" i="7"/>
  <c r="B77" i="7" s="1"/>
  <c r="B76" i="7"/>
  <c r="C69" i="7"/>
  <c r="B69" i="7" s="1"/>
  <c r="B68" i="7"/>
  <c r="C61" i="7"/>
  <c r="B61" i="7" s="1"/>
  <c r="B60" i="7"/>
  <c r="U45" i="7"/>
  <c r="T45" i="7" s="1"/>
  <c r="T44" i="7"/>
  <c r="C44" i="7"/>
  <c r="B43" i="7"/>
  <c r="U28" i="7"/>
  <c r="T27" i="7"/>
  <c r="C36" i="7"/>
  <c r="B35" i="7"/>
  <c r="U36" i="7"/>
  <c r="T35" i="7"/>
  <c r="C52" i="7"/>
  <c r="B51" i="7"/>
  <c r="C28" i="7"/>
  <c r="B28" i="7" s="1"/>
  <c r="G12" i="1"/>
  <c r="N13" i="1"/>
  <c r="P12" i="1"/>
  <c r="Q13" i="1"/>
  <c r="S12" i="1"/>
  <c r="D14" i="1"/>
  <c r="J12" i="1"/>
  <c r="M12" i="1"/>
  <c r="K30" i="13" l="1"/>
  <c r="M29" i="13"/>
  <c r="P28" i="13"/>
  <c r="N29" i="13"/>
  <c r="D28" i="13"/>
  <c r="B29" i="13"/>
  <c r="J29" i="13"/>
  <c r="H30" i="13"/>
  <c r="G28" i="13"/>
  <c r="E29" i="13"/>
  <c r="S28" i="13"/>
  <c r="Q29" i="13"/>
  <c r="H29" i="12"/>
  <c r="J28" i="12"/>
  <c r="K30" i="12"/>
  <c r="M29" i="12"/>
  <c r="S28" i="12"/>
  <c r="Q29" i="12"/>
  <c r="G28" i="12"/>
  <c r="E29" i="12"/>
  <c r="D29" i="12"/>
  <c r="B30" i="12"/>
  <c r="P29" i="12"/>
  <c r="N30" i="12"/>
  <c r="U117" i="7"/>
  <c r="T117" i="7" s="1"/>
  <c r="T116" i="7"/>
  <c r="U101" i="7"/>
  <c r="T101" i="7" s="1"/>
  <c r="T100" i="7"/>
  <c r="U53" i="7"/>
  <c r="T53" i="7" s="1"/>
  <c r="T52" i="7"/>
  <c r="U85" i="7"/>
  <c r="T85" i="7" s="1"/>
  <c r="T84" i="7"/>
  <c r="U61" i="7"/>
  <c r="T61" i="7" s="1"/>
  <c r="T60" i="7"/>
  <c r="U77" i="7"/>
  <c r="T77" i="7" s="1"/>
  <c r="T76" i="7"/>
  <c r="U93" i="7"/>
  <c r="T93" i="7" s="1"/>
  <c r="T92" i="7"/>
  <c r="U109" i="7"/>
  <c r="T109" i="7" s="1"/>
  <c r="T108" i="7"/>
  <c r="U125" i="7"/>
  <c r="T125" i="7" s="1"/>
  <c r="T124" i="7"/>
  <c r="U69" i="7"/>
  <c r="T69" i="7" s="1"/>
  <c r="T68" i="7"/>
  <c r="U37" i="7"/>
  <c r="T37" i="7" s="1"/>
  <c r="T36" i="7"/>
  <c r="U29" i="7"/>
  <c r="T29" i="7" s="1"/>
  <c r="T28" i="7"/>
  <c r="C53" i="7"/>
  <c r="B53" i="7" s="1"/>
  <c r="B52" i="7"/>
  <c r="C37" i="7"/>
  <c r="B37" i="7" s="1"/>
  <c r="B36" i="7"/>
  <c r="C45" i="7"/>
  <c r="B45" i="7" s="1"/>
  <c r="B44" i="7"/>
  <c r="C29" i="7"/>
  <c r="B29" i="7" s="1"/>
  <c r="J13" i="1"/>
  <c r="N14" i="1"/>
  <c r="P13" i="1"/>
  <c r="D16" i="1"/>
  <c r="D15" i="1"/>
  <c r="M13" i="1"/>
  <c r="G13" i="1"/>
  <c r="Q14" i="1"/>
  <c r="S13" i="1"/>
  <c r="D29" i="13" l="1"/>
  <c r="B30" i="13"/>
  <c r="G29" i="13"/>
  <c r="E30" i="13"/>
  <c r="P29" i="13"/>
  <c r="N30" i="13"/>
  <c r="J30" i="13"/>
  <c r="H31" i="13"/>
  <c r="S29" i="13"/>
  <c r="Q30" i="13"/>
  <c r="M30" i="13"/>
  <c r="K31" i="13"/>
  <c r="S29" i="12"/>
  <c r="Q30" i="12"/>
  <c r="G29" i="12"/>
  <c r="E30" i="12"/>
  <c r="N31" i="12"/>
  <c r="P30" i="12"/>
  <c r="M30" i="12"/>
  <c r="K31" i="12"/>
  <c r="B31" i="12"/>
  <c r="D30" i="12"/>
  <c r="J29" i="12"/>
  <c r="H30" i="12"/>
  <c r="G14" i="1"/>
  <c r="N15" i="1"/>
  <c r="P14" i="1"/>
  <c r="Q15" i="1"/>
  <c r="S14" i="1"/>
  <c r="M14" i="1"/>
  <c r="J14" i="1"/>
  <c r="J31" i="13" l="1"/>
  <c r="H32" i="13"/>
  <c r="B31" i="13"/>
  <c r="D30" i="13"/>
  <c r="M31" i="13"/>
  <c r="K32" i="13"/>
  <c r="N31" i="13"/>
  <c r="P30" i="13"/>
  <c r="S30" i="13"/>
  <c r="Q31" i="13"/>
  <c r="G30" i="13"/>
  <c r="E31" i="13"/>
  <c r="P31" i="12"/>
  <c r="N32" i="12"/>
  <c r="J30" i="12"/>
  <c r="H31" i="12"/>
  <c r="G30" i="12"/>
  <c r="E31" i="12"/>
  <c r="S30" i="12"/>
  <c r="Q31" i="12"/>
  <c r="D31" i="12"/>
  <c r="B32" i="12"/>
  <c r="M31" i="12"/>
  <c r="K32" i="12"/>
  <c r="Q16" i="1"/>
  <c r="S15" i="1"/>
  <c r="J15" i="1"/>
  <c r="N16" i="1"/>
  <c r="P15" i="1"/>
  <c r="M15" i="1"/>
  <c r="D17" i="1"/>
  <c r="G15" i="1"/>
  <c r="E32" i="13" l="1"/>
  <c r="G31" i="13"/>
  <c r="Q32" i="13"/>
  <c r="S31" i="13"/>
  <c r="M32" i="13"/>
  <c r="K33" i="13"/>
  <c r="D31" i="13"/>
  <c r="B32" i="13"/>
  <c r="H33" i="13"/>
  <c r="J32" i="13"/>
  <c r="P31" i="13"/>
  <c r="N32" i="13"/>
  <c r="D32" i="12"/>
  <c r="B33" i="12"/>
  <c r="Q32" i="12"/>
  <c r="S31" i="12"/>
  <c r="E32" i="12"/>
  <c r="G31" i="12"/>
  <c r="M32" i="12"/>
  <c r="K33" i="12"/>
  <c r="J31" i="12"/>
  <c r="H32" i="12"/>
  <c r="P32" i="12"/>
  <c r="N33" i="12"/>
  <c r="G16" i="1"/>
  <c r="N17" i="1"/>
  <c r="P16" i="1"/>
  <c r="D18" i="1"/>
  <c r="M16" i="1"/>
  <c r="J16" i="1"/>
  <c r="Q17" i="1"/>
  <c r="S16" i="1"/>
  <c r="D32" i="13" l="1"/>
  <c r="B33" i="13"/>
  <c r="P32" i="13"/>
  <c r="N33" i="13"/>
  <c r="K34" i="13"/>
  <c r="M33" i="13"/>
  <c r="G32" i="13"/>
  <c r="E33" i="13"/>
  <c r="J33" i="13"/>
  <c r="H34" i="13"/>
  <c r="S32" i="13"/>
  <c r="Q33" i="13"/>
  <c r="K34" i="12"/>
  <c r="M33" i="12"/>
  <c r="D33" i="12"/>
  <c r="B34" i="12"/>
  <c r="G32" i="12"/>
  <c r="E33" i="12"/>
  <c r="P33" i="12"/>
  <c r="N34" i="12"/>
  <c r="H33" i="12"/>
  <c r="J32" i="12"/>
  <c r="S32" i="12"/>
  <c r="Q33" i="12"/>
  <c r="Q18" i="1"/>
  <c r="S17" i="1"/>
  <c r="J17" i="1"/>
  <c r="N18" i="1"/>
  <c r="P17" i="1"/>
  <c r="M17" i="1"/>
  <c r="D19" i="1"/>
  <c r="G17" i="1"/>
  <c r="M34" i="13" l="1"/>
  <c r="K35" i="13"/>
  <c r="G33" i="13"/>
  <c r="E34" i="13"/>
  <c r="S33" i="13"/>
  <c r="Q34" i="13"/>
  <c r="P33" i="13"/>
  <c r="N34" i="13"/>
  <c r="J34" i="13"/>
  <c r="H35" i="13"/>
  <c r="D33" i="13"/>
  <c r="B34" i="13"/>
  <c r="M34" i="12"/>
  <c r="K35" i="12"/>
  <c r="N35" i="12"/>
  <c r="P34" i="12"/>
  <c r="S33" i="12"/>
  <c r="Q34" i="12"/>
  <c r="G33" i="12"/>
  <c r="E34" i="12"/>
  <c r="B35" i="12"/>
  <c r="D34" i="12"/>
  <c r="J33" i="12"/>
  <c r="H34" i="12"/>
  <c r="N19" i="1"/>
  <c r="P18" i="1"/>
  <c r="G18" i="1"/>
  <c r="M18" i="1"/>
  <c r="Q19" i="1"/>
  <c r="S18" i="1"/>
  <c r="J18" i="1"/>
  <c r="D20" i="1"/>
  <c r="S34" i="13" l="1"/>
  <c r="Q35" i="13"/>
  <c r="B35" i="13"/>
  <c r="D34" i="13"/>
  <c r="J35" i="13"/>
  <c r="H36" i="13"/>
  <c r="M35" i="13"/>
  <c r="K36" i="13"/>
  <c r="G34" i="13"/>
  <c r="E35" i="13"/>
  <c r="N35" i="13"/>
  <c r="P34" i="13"/>
  <c r="P35" i="12"/>
  <c r="N36" i="12"/>
  <c r="M35" i="12"/>
  <c r="K36" i="12"/>
  <c r="D35" i="12"/>
  <c r="B36" i="12"/>
  <c r="G34" i="12"/>
  <c r="E35" i="12"/>
  <c r="J34" i="12"/>
  <c r="H35" i="12"/>
  <c r="S34" i="12"/>
  <c r="Q35" i="12"/>
  <c r="Q20" i="1"/>
  <c r="S19" i="1"/>
  <c r="M19" i="1"/>
  <c r="G19" i="1"/>
  <c r="D21" i="1"/>
  <c r="J19" i="1"/>
  <c r="N20" i="1"/>
  <c r="P19" i="1"/>
  <c r="M36" i="13" l="1"/>
  <c r="K37" i="13"/>
  <c r="P35" i="13"/>
  <c r="N36" i="13"/>
  <c r="D35" i="13"/>
  <c r="B36" i="13"/>
  <c r="H37" i="13"/>
  <c r="J36" i="13"/>
  <c r="E36" i="13"/>
  <c r="G35" i="13"/>
  <c r="Q36" i="13"/>
  <c r="S35" i="13"/>
  <c r="J35" i="12"/>
  <c r="H36" i="12"/>
  <c r="P36" i="12"/>
  <c r="N37" i="12"/>
  <c r="E36" i="12"/>
  <c r="G35" i="12"/>
  <c r="D36" i="12"/>
  <c r="B37" i="12"/>
  <c r="Q36" i="12"/>
  <c r="S35" i="12"/>
  <c r="M36" i="12"/>
  <c r="K37" i="12"/>
  <c r="M20" i="1"/>
  <c r="N21" i="1"/>
  <c r="P20" i="1"/>
  <c r="D23" i="1"/>
  <c r="D22" i="1"/>
  <c r="J20" i="1"/>
  <c r="G20" i="1"/>
  <c r="Q21" i="1"/>
  <c r="S20" i="1"/>
  <c r="J37" i="13" l="1"/>
  <c r="H38" i="13"/>
  <c r="P36" i="13"/>
  <c r="N37" i="13"/>
  <c r="S36" i="13"/>
  <c r="Q37" i="13"/>
  <c r="G36" i="13"/>
  <c r="E37" i="13"/>
  <c r="D36" i="13"/>
  <c r="B37" i="13"/>
  <c r="K38" i="13"/>
  <c r="M38" i="13" s="1"/>
  <c r="M37" i="13"/>
  <c r="S36" i="12"/>
  <c r="Q37" i="12"/>
  <c r="D37" i="12"/>
  <c r="B38" i="12"/>
  <c r="D38" i="12" s="1"/>
  <c r="H37" i="12"/>
  <c r="J36" i="12"/>
  <c r="K38" i="12"/>
  <c r="M38" i="12" s="1"/>
  <c r="M37" i="12"/>
  <c r="G36" i="12"/>
  <c r="E37" i="12"/>
  <c r="P37" i="12"/>
  <c r="N38" i="12"/>
  <c r="Q22" i="1"/>
  <c r="S21" i="1"/>
  <c r="G21" i="1"/>
  <c r="N22" i="1"/>
  <c r="P21" i="1"/>
  <c r="J21" i="1"/>
  <c r="M21" i="1"/>
  <c r="S37" i="13" l="1"/>
  <c r="Q38" i="13"/>
  <c r="S38" i="13" s="1"/>
  <c r="G37" i="13"/>
  <c r="E38" i="13"/>
  <c r="D37" i="13"/>
  <c r="B38" i="13"/>
  <c r="D38" i="13" s="1"/>
  <c r="P37" i="13"/>
  <c r="N38" i="13"/>
  <c r="J38" i="13"/>
  <c r="H39" i="13"/>
  <c r="J39" i="13" s="1"/>
  <c r="S37" i="12"/>
  <c r="Q38" i="12"/>
  <c r="S38" i="12" s="1"/>
  <c r="N39" i="12"/>
  <c r="P39" i="12" s="1"/>
  <c r="P38" i="12"/>
  <c r="J37" i="12"/>
  <c r="H38" i="12"/>
  <c r="G37" i="12"/>
  <c r="E38" i="12"/>
  <c r="D24" i="1"/>
  <c r="M22" i="1"/>
  <c r="J22" i="1"/>
  <c r="N23" i="1"/>
  <c r="P22" i="1"/>
  <c r="G22" i="1"/>
  <c r="Q23" i="1"/>
  <c r="S22" i="1"/>
  <c r="N39" i="13" l="1"/>
  <c r="P39" i="13" s="1"/>
  <c r="P38" i="13"/>
  <c r="E39" i="13"/>
  <c r="G39" i="13" s="1"/>
  <c r="G38" i="13"/>
  <c r="E39" i="12"/>
  <c r="G39" i="12" s="1"/>
  <c r="G38" i="12"/>
  <c r="J38" i="12"/>
  <c r="H39" i="12"/>
  <c r="J39" i="12" s="1"/>
  <c r="Q24" i="1"/>
  <c r="S23" i="1"/>
  <c r="N24" i="1"/>
  <c r="P23" i="1"/>
  <c r="D25" i="1"/>
  <c r="G23" i="1"/>
  <c r="J23" i="1"/>
  <c r="M23" i="1"/>
  <c r="G24" i="1" l="1"/>
  <c r="M24" i="1"/>
  <c r="D26" i="1"/>
  <c r="N25" i="1"/>
  <c r="P24" i="1"/>
  <c r="J24" i="1"/>
  <c r="Q25" i="1"/>
  <c r="S24" i="1"/>
  <c r="Q26" i="1" l="1"/>
  <c r="S25" i="1"/>
  <c r="N26" i="1"/>
  <c r="P25" i="1"/>
  <c r="M25" i="1"/>
  <c r="G25" i="1"/>
  <c r="J25" i="1"/>
  <c r="D27" i="1"/>
  <c r="G26" i="1" l="1"/>
  <c r="Q27" i="1"/>
  <c r="S26" i="1"/>
  <c r="D28" i="1"/>
  <c r="M26" i="1"/>
  <c r="J26" i="1"/>
  <c r="N27" i="1"/>
  <c r="P26" i="1"/>
  <c r="N28" i="1" l="1"/>
  <c r="P27" i="1"/>
  <c r="D29" i="1"/>
  <c r="J27" i="1"/>
  <c r="Q28" i="1"/>
  <c r="S27" i="1"/>
  <c r="M27" i="1"/>
  <c r="G27" i="1"/>
  <c r="G28" i="1" l="1"/>
  <c r="D30" i="1"/>
  <c r="N29" i="1"/>
  <c r="P28" i="1"/>
  <c r="Q29" i="1"/>
  <c r="S28" i="1"/>
  <c r="M28" i="1"/>
  <c r="J28" i="1"/>
  <c r="M29" i="1" l="1"/>
  <c r="Q30" i="1"/>
  <c r="S29" i="1"/>
  <c r="D31" i="1"/>
  <c r="J29" i="1"/>
  <c r="N30" i="1"/>
  <c r="P29" i="1"/>
  <c r="G29" i="1"/>
  <c r="J30" i="1" l="1"/>
  <c r="N31" i="1"/>
  <c r="P30" i="1"/>
  <c r="Q31" i="1"/>
  <c r="S30" i="1"/>
  <c r="M30" i="1"/>
  <c r="G30" i="1"/>
  <c r="D32" i="1"/>
  <c r="M31" i="1" l="1"/>
  <c r="Q32" i="1"/>
  <c r="S31" i="1"/>
  <c r="G31" i="1"/>
  <c r="J31" i="1"/>
  <c r="D33" i="1"/>
  <c r="N32" i="1"/>
  <c r="P31" i="1"/>
  <c r="M32" i="1" l="1"/>
  <c r="Q33" i="1"/>
  <c r="S32" i="1"/>
  <c r="J32" i="1"/>
  <c r="N33" i="1"/>
  <c r="P32" i="1"/>
  <c r="G32" i="1"/>
  <c r="D34" i="1"/>
  <c r="N34" i="1" l="1"/>
  <c r="P33" i="1"/>
  <c r="J33" i="1"/>
  <c r="G33" i="1"/>
  <c r="Q34" i="1"/>
  <c r="S33" i="1"/>
  <c r="D35" i="1"/>
  <c r="M33" i="1"/>
  <c r="M34" i="1" l="1"/>
  <c r="N35" i="1"/>
  <c r="P34" i="1"/>
  <c r="D36" i="1"/>
  <c r="Q35" i="1"/>
  <c r="S34" i="1"/>
  <c r="J34" i="1"/>
  <c r="G34" i="1"/>
  <c r="N36" i="1" l="1"/>
  <c r="P35" i="1"/>
  <c r="J35" i="1"/>
  <c r="D38" i="1"/>
  <c r="D37" i="1"/>
  <c r="G35" i="1"/>
  <c r="Q36" i="1"/>
  <c r="S35" i="1"/>
  <c r="M35" i="1"/>
  <c r="M36" i="1" l="1"/>
  <c r="Q37" i="1"/>
  <c r="S36" i="1"/>
  <c r="N37" i="1"/>
  <c r="P36" i="1"/>
  <c r="J36" i="1"/>
  <c r="G36" i="1"/>
  <c r="Q38" i="1" l="1"/>
  <c r="S38" i="1" s="1"/>
  <c r="S37" i="1"/>
  <c r="J37" i="1"/>
  <c r="M38" i="1"/>
  <c r="M37" i="1"/>
  <c r="G37" i="1"/>
  <c r="N38" i="1"/>
  <c r="P37" i="1"/>
  <c r="N39" i="1" l="1"/>
  <c r="P39" i="1" s="1"/>
  <c r="P38" i="1"/>
  <c r="G39" i="1"/>
  <c r="G38" i="1"/>
  <c r="J39" i="1"/>
  <c r="J38" i="1"/>
</calcChain>
</file>

<file path=xl/sharedStrings.xml><?xml version="1.0" encoding="utf-8"?>
<sst xmlns="http://schemas.openxmlformats.org/spreadsheetml/2006/main" count="78" uniqueCount="32">
  <si>
    <t>CUMUL</t>
  </si>
  <si>
    <t xml:space="preserve">Plan de travail de l'année </t>
  </si>
  <si>
    <t>Jour de l'an</t>
  </si>
  <si>
    <t>Lundi de Pâques</t>
  </si>
  <si>
    <t>Ascension</t>
  </si>
  <si>
    <t>Lundi de Pentecôte</t>
  </si>
  <si>
    <t>Fête du Travail</t>
  </si>
  <si>
    <t>Victoire 1945</t>
  </si>
  <si>
    <t>Assomption</t>
  </si>
  <si>
    <t>Armistice 1918</t>
  </si>
  <si>
    <t>Noël</t>
  </si>
  <si>
    <t>Couleurs</t>
  </si>
  <si>
    <t>Vendredi à dimanche</t>
  </si>
  <si>
    <t>Fériés</t>
  </si>
  <si>
    <t xml:space="preserve">Aucune couleur </t>
  </si>
  <si>
    <t>Fête nationale</t>
  </si>
  <si>
    <t>Quota d'heures</t>
  </si>
  <si>
    <t>Reste à faire</t>
  </si>
  <si>
    <t>C.E.T.</t>
  </si>
  <si>
    <t>16 jours</t>
  </si>
  <si>
    <t>CP</t>
  </si>
  <si>
    <t>RTT</t>
  </si>
  <si>
    <t>Hmois</t>
  </si>
  <si>
    <t>Ancienneté / Age</t>
  </si>
  <si>
    <t>SEMAINE</t>
  </si>
  <si>
    <t>R. à Faire / Période</t>
  </si>
  <si>
    <t>Disponible Avt CB</t>
  </si>
  <si>
    <t>BDD</t>
  </si>
  <si>
    <t>BJ1</t>
  </si>
  <si>
    <t>BJ2</t>
  </si>
  <si>
    <t>BJ3</t>
  </si>
  <si>
    <t>C:\Users\Guy Blancher\Desktop\[V9 For Each CLEV.xlsm]BJ1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</si>
</sst>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\ "/>
    <numFmt numFmtId="165" formatCode="[$-F800]dddd\,\ mmmm\ dd\,\ yyyy"/>
    <numFmt numFmtId="166" formatCode="dddd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omic Sans MS"/>
      <family val="4"/>
    </font>
    <font>
      <i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99CC00"/>
      <name val="Calibri"/>
      <family val="2"/>
    </font>
    <font>
      <sz val="11"/>
      <color rgb="FF0000FF"/>
      <name val="Calibri"/>
      <family val="2"/>
      <scheme val="minor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i/>
      <sz val="10"/>
      <color rgb="FF000000"/>
      <name val="Calibri"/>
      <family val="2"/>
    </font>
    <font>
      <sz val="11"/>
      <color rgb="FF000000"/>
      <name val="Calibri"/>
      <family val="2"/>
    </font>
    <font>
      <sz val="10"/>
      <color theme="1"/>
      <name val="Arial Unicode MS"/>
      <family val="2"/>
    </font>
    <font>
      <b/>
      <i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rgb="FF0000FF"/>
      <name val="Arial Unicode MS"/>
      <family val="2"/>
    </font>
    <font>
      <b/>
      <sz val="12"/>
      <color rgb="FFFFC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BDDC24"/>
        <bgColor indexed="64"/>
      </patternFill>
    </fill>
    <fill>
      <patternFill patternType="solid">
        <fgColor rgb="FFA5EAF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rgb="FFFFFFCC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/>
      <right/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Alignment="1">
      <alignment horizontal="center"/>
    </xf>
    <xf numFmtId="2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" fontId="0" fillId="0" borderId="0" xfId="0" applyNumberFormat="1"/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1" fillId="0" borderId="13" xfId="0" applyFont="1" applyBorder="1"/>
    <xf numFmtId="165" fontId="0" fillId="0" borderId="14" xfId="0" applyNumberFormat="1" applyBorder="1" applyAlignment="1">
      <alignment horizontal="left" vertical="center"/>
    </xf>
    <xf numFmtId="0" fontId="1" fillId="4" borderId="15" xfId="0" applyFont="1" applyFill="1" applyBorder="1"/>
    <xf numFmtId="165" fontId="0" fillId="4" borderId="16" xfId="0" applyNumberFormat="1" applyFill="1" applyBorder="1" applyAlignment="1">
      <alignment horizontal="left" vertical="center"/>
    </xf>
    <xf numFmtId="0" fontId="5" fillId="0" borderId="11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2" fontId="6" fillId="8" borderId="5" xfId="0" applyNumberFormat="1" applyFont="1" applyFill="1" applyBorder="1" applyAlignment="1">
      <alignment horizontal="center" vertical="center"/>
    </xf>
    <xf numFmtId="164" fontId="8" fillId="8" borderId="5" xfId="0" applyNumberFormat="1" applyFont="1" applyFill="1" applyBorder="1" applyAlignment="1">
      <alignment horizontal="center" vertical="center"/>
    </xf>
    <xf numFmtId="164" fontId="8" fillId="8" borderId="4" xfId="0" applyNumberFormat="1" applyFont="1" applyFill="1" applyBorder="1" applyAlignment="1">
      <alignment horizontal="center" vertical="center"/>
    </xf>
    <xf numFmtId="0" fontId="0" fillId="0" borderId="21" xfId="0" applyFill="1" applyBorder="1"/>
    <xf numFmtId="0" fontId="0" fillId="0" borderId="22" xfId="0" applyBorder="1"/>
    <xf numFmtId="0" fontId="0" fillId="0" borderId="23" xfId="0" applyBorder="1"/>
    <xf numFmtId="0" fontId="0" fillId="7" borderId="24" xfId="0" applyFill="1" applyBorder="1"/>
    <xf numFmtId="0" fontId="0" fillId="0" borderId="25" xfId="0" applyBorder="1"/>
    <xf numFmtId="164" fontId="8" fillId="9" borderId="4" xfId="0" applyNumberFormat="1" applyFont="1" applyFill="1" applyBorder="1" applyAlignment="1">
      <alignment horizontal="center" vertical="center"/>
    </xf>
    <xf numFmtId="2" fontId="6" fillId="9" borderId="4" xfId="0" applyNumberFormat="1" applyFont="1" applyFill="1" applyBorder="1" applyAlignment="1">
      <alignment horizontal="center" vertical="center"/>
    </xf>
    <xf numFmtId="164" fontId="8" fillId="9" borderId="5" xfId="0" applyNumberFormat="1" applyFont="1" applyFill="1" applyBorder="1" applyAlignment="1">
      <alignment horizontal="center" vertical="center"/>
    </xf>
    <xf numFmtId="2" fontId="6" fillId="9" borderId="5" xfId="0" applyNumberFormat="1" applyFont="1" applyFill="1" applyBorder="1" applyAlignment="1">
      <alignment horizontal="center" vertical="center"/>
    </xf>
    <xf numFmtId="164" fontId="3" fillId="9" borderId="6" xfId="0" applyNumberFormat="1" applyFont="1" applyFill="1" applyBorder="1" applyAlignment="1">
      <alignment horizontal="center" vertical="center"/>
    </xf>
    <xf numFmtId="2" fontId="6" fillId="9" borderId="6" xfId="0" applyNumberFormat="1" applyFont="1" applyFill="1" applyBorder="1" applyAlignment="1">
      <alignment horizontal="center" vertical="center"/>
    </xf>
    <xf numFmtId="164" fontId="8" fillId="9" borderId="6" xfId="0" applyNumberFormat="1" applyFont="1" applyFill="1" applyBorder="1" applyAlignment="1">
      <alignment horizontal="center" vertical="center"/>
    </xf>
    <xf numFmtId="164" fontId="8" fillId="7" borderId="5" xfId="0" applyNumberFormat="1" applyFont="1" applyFill="1" applyBorder="1" applyAlignment="1">
      <alignment horizontal="center" vertical="center"/>
    </xf>
    <xf numFmtId="2" fontId="6" fillId="7" borderId="5" xfId="0" applyNumberFormat="1" applyFont="1" applyFill="1" applyBorder="1" applyAlignment="1">
      <alignment horizontal="center" vertical="center"/>
    </xf>
    <xf numFmtId="0" fontId="1" fillId="10" borderId="0" xfId="0" applyFont="1" applyFill="1" applyAlignment="1">
      <alignment horizontal="centerContinuous" vertical="center"/>
    </xf>
    <xf numFmtId="0" fontId="1" fillId="10" borderId="0" xfId="0" applyFont="1" applyFill="1" applyAlignment="1">
      <alignment horizontal="centerContinuous"/>
    </xf>
    <xf numFmtId="0" fontId="11" fillId="0" borderId="0" xfId="0" applyFont="1"/>
    <xf numFmtId="0" fontId="12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2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3" fillId="11" borderId="29" xfId="0" applyFont="1" applyFill="1" applyBorder="1" applyAlignment="1">
      <alignment vertical="center"/>
    </xf>
    <xf numFmtId="0" fontId="12" fillId="11" borderId="30" xfId="0" applyFont="1" applyFill="1" applyBorder="1" applyAlignment="1">
      <alignment vertical="center"/>
    </xf>
    <xf numFmtId="0" fontId="9" fillId="0" borderId="33" xfId="0" applyFont="1" applyFill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2" fillId="2" borderId="0" xfId="0" applyFont="1" applyFill="1" applyAlignment="1">
      <alignment vertical="center"/>
    </xf>
    <xf numFmtId="0" fontId="0" fillId="8" borderId="35" xfId="0" applyFill="1" applyBorder="1"/>
    <xf numFmtId="0" fontId="0" fillId="0" borderId="0" xfId="0" applyFill="1" applyBorder="1"/>
    <xf numFmtId="14" fontId="6" fillId="6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16" borderId="0" xfId="0" applyFill="1"/>
    <xf numFmtId="0" fontId="1" fillId="0" borderId="0" xfId="0" applyFont="1" applyAlignment="1">
      <alignment horizontal="center" textRotation="255"/>
    </xf>
    <xf numFmtId="0" fontId="0" fillId="0" borderId="0" xfId="0" applyAlignment="1">
      <alignment horizontal="center" textRotation="255"/>
    </xf>
    <xf numFmtId="0" fontId="18" fillId="17" borderId="36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textRotation="255"/>
    </xf>
    <xf numFmtId="0" fontId="1" fillId="0" borderId="0" xfId="0" applyFont="1" applyFill="1" applyBorder="1" applyAlignment="1">
      <alignment textRotation="255"/>
    </xf>
    <xf numFmtId="0" fontId="1" fillId="0" borderId="39" xfId="0" applyFont="1" applyFill="1" applyBorder="1" applyAlignment="1">
      <alignment textRotation="255"/>
    </xf>
    <xf numFmtId="0" fontId="1" fillId="0" borderId="39" xfId="0" applyFont="1" applyFill="1" applyBorder="1" applyAlignment="1">
      <alignment horizontal="center" textRotation="255"/>
    </xf>
    <xf numFmtId="0" fontId="0" fillId="0" borderId="39" xfId="0" applyBorder="1"/>
    <xf numFmtId="0" fontId="0" fillId="0" borderId="0" xfId="0" applyAlignment="1">
      <alignment horizontal="left" vertical="center"/>
    </xf>
    <xf numFmtId="0" fontId="0" fillId="0" borderId="0" xfId="0" applyFill="1"/>
    <xf numFmtId="15" fontId="17" fillId="0" borderId="42" xfId="0" applyNumberFormat="1" applyFont="1" applyBorder="1" applyAlignment="1">
      <alignment horizontal="center" vertical="center"/>
    </xf>
    <xf numFmtId="15" fontId="17" fillId="0" borderId="44" xfId="0" applyNumberFormat="1" applyFont="1" applyBorder="1" applyAlignment="1">
      <alignment horizontal="center" vertical="center"/>
    </xf>
    <xf numFmtId="15" fontId="17" fillId="0" borderId="46" xfId="0" applyNumberFormat="1" applyFont="1" applyBorder="1" applyAlignment="1">
      <alignment horizontal="center" vertical="center"/>
    </xf>
    <xf numFmtId="15" fontId="17" fillId="0" borderId="44" xfId="0" applyNumberFormat="1" applyFont="1" applyBorder="1" applyAlignment="1">
      <alignment horizontal="left" vertical="center"/>
    </xf>
    <xf numFmtId="15" fontId="17" fillId="0" borderId="46" xfId="0" applyNumberFormat="1" applyFont="1" applyBorder="1" applyAlignment="1">
      <alignment horizontal="left" vertical="center"/>
    </xf>
    <xf numFmtId="166" fontId="19" fillId="0" borderId="41" xfId="0" applyNumberFormat="1" applyFont="1" applyBorder="1" applyAlignment="1">
      <alignment horizontal="left" vertical="center"/>
    </xf>
    <xf numFmtId="166" fontId="19" fillId="0" borderId="43" xfId="0" applyNumberFormat="1" applyFont="1" applyBorder="1" applyAlignment="1">
      <alignment horizontal="left" vertical="center"/>
    </xf>
    <xf numFmtId="166" fontId="19" fillId="0" borderId="45" xfId="0" applyNumberFormat="1" applyFont="1" applyBorder="1" applyAlignment="1">
      <alignment horizontal="left" vertical="center"/>
    </xf>
    <xf numFmtId="2" fontId="6" fillId="0" borderId="0" xfId="0" applyNumberFormat="1" applyFont="1" applyFill="1" applyBorder="1" applyAlignment="1">
      <alignment horizontal="center"/>
    </xf>
    <xf numFmtId="2" fontId="6" fillId="0" borderId="23" xfId="0" applyNumberFormat="1" applyFont="1" applyFill="1" applyBorder="1" applyAlignment="1">
      <alignment horizontal="center"/>
    </xf>
    <xf numFmtId="2" fontId="6" fillId="0" borderId="47" xfId="0" applyNumberFormat="1" applyFont="1" applyFill="1" applyBorder="1" applyAlignment="1">
      <alignment horizontal="center"/>
    </xf>
    <xf numFmtId="2" fontId="6" fillId="0" borderId="48" xfId="0" applyNumberFormat="1" applyFont="1" applyFill="1" applyBorder="1" applyAlignment="1">
      <alignment horizontal="center"/>
    </xf>
    <xf numFmtId="2" fontId="6" fillId="8" borderId="4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vertical="center"/>
    </xf>
    <xf numFmtId="14" fontId="20" fillId="6" borderId="5" xfId="0" applyNumberFormat="1" applyFont="1" applyFill="1" applyBorder="1" applyAlignment="1">
      <alignment horizontal="center"/>
    </xf>
    <xf numFmtId="14" fontId="20" fillId="6" borderId="6" xfId="0" applyNumberFormat="1" applyFont="1" applyFill="1" applyBorder="1" applyAlignment="1">
      <alignment horizontal="center"/>
    </xf>
    <xf numFmtId="0" fontId="18" fillId="17" borderId="2" xfId="0" applyFont="1" applyFill="1" applyBorder="1" applyAlignment="1">
      <alignment horizontal="center" vertical="center"/>
    </xf>
    <xf numFmtId="166" fontId="19" fillId="0" borderId="48" xfId="0" applyNumberFormat="1" applyFont="1" applyBorder="1" applyAlignment="1">
      <alignment horizontal="left" vertical="center"/>
    </xf>
    <xf numFmtId="15" fontId="17" fillId="0" borderId="49" xfId="0" applyNumberFormat="1" applyFont="1" applyBorder="1" applyAlignment="1">
      <alignment horizontal="left" vertical="center"/>
    </xf>
    <xf numFmtId="0" fontId="0" fillId="17" borderId="1" xfId="0" applyFill="1" applyBorder="1"/>
    <xf numFmtId="0" fontId="0" fillId="17" borderId="2" xfId="0" applyFill="1" applyBorder="1"/>
    <xf numFmtId="0" fontId="21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8" fillId="17" borderId="2" xfId="0" applyFont="1" applyFill="1" applyBorder="1" applyAlignment="1">
      <alignment horizontal="center" vertical="center"/>
    </xf>
    <xf numFmtId="0" fontId="18" fillId="17" borderId="3" xfId="0" applyFont="1" applyFill="1" applyBorder="1" applyAlignment="1">
      <alignment horizontal="center" vertical="center"/>
    </xf>
    <xf numFmtId="0" fontId="18" fillId="17" borderId="1" xfId="0" applyFont="1" applyFill="1" applyBorder="1" applyAlignment="1">
      <alignment horizontal="center" vertical="center"/>
    </xf>
    <xf numFmtId="0" fontId="1" fillId="15" borderId="37" xfId="0" applyFont="1" applyFill="1" applyBorder="1" applyAlignment="1">
      <alignment horizontal="center" textRotation="255"/>
    </xf>
    <xf numFmtId="0" fontId="1" fillId="15" borderId="38" xfId="0" applyFont="1" applyFill="1" applyBorder="1" applyAlignment="1">
      <alignment horizontal="center" textRotation="255"/>
    </xf>
    <xf numFmtId="0" fontId="1" fillId="15" borderId="40" xfId="0" applyFont="1" applyFill="1" applyBorder="1" applyAlignment="1">
      <alignment horizontal="center" textRotation="255"/>
    </xf>
    <xf numFmtId="0" fontId="1" fillId="0" borderId="37" xfId="0" applyFont="1" applyFill="1" applyBorder="1" applyAlignment="1">
      <alignment horizontal="center" textRotation="255"/>
    </xf>
    <xf numFmtId="0" fontId="1" fillId="0" borderId="38" xfId="0" applyFont="1" applyFill="1" applyBorder="1" applyAlignment="1">
      <alignment horizontal="center" textRotation="255"/>
    </xf>
    <xf numFmtId="0" fontId="1" fillId="0" borderId="40" xfId="0" applyFont="1" applyFill="1" applyBorder="1" applyAlignment="1">
      <alignment horizontal="center" textRotation="255"/>
    </xf>
    <xf numFmtId="0" fontId="0" fillId="0" borderId="0" xfId="0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2" fontId="9" fillId="0" borderId="30" xfId="0" applyNumberFormat="1" applyFont="1" applyFill="1" applyBorder="1" applyAlignment="1">
      <alignment horizontal="center" vertical="center"/>
    </xf>
    <xf numFmtId="0" fontId="9" fillId="0" borderId="31" xfId="0" applyFont="1" applyFill="1" applyBorder="1" applyAlignment="1">
      <alignment horizontal="center" vertical="center"/>
    </xf>
    <xf numFmtId="0" fontId="13" fillId="12" borderId="29" xfId="0" applyFont="1" applyFill="1" applyBorder="1" applyAlignment="1">
      <alignment horizontal="left" vertical="center"/>
    </xf>
    <xf numFmtId="0" fontId="13" fillId="12" borderId="30" xfId="0" applyFont="1" applyFill="1" applyBorder="1" applyAlignment="1">
      <alignment horizontal="left" vertical="center"/>
    </xf>
    <xf numFmtId="0" fontId="13" fillId="13" borderId="29" xfId="0" applyFont="1" applyFill="1" applyBorder="1" applyAlignment="1">
      <alignment horizontal="left" vertical="center"/>
    </xf>
    <xf numFmtId="0" fontId="13" fillId="13" borderId="30" xfId="0" applyFont="1" applyFill="1" applyBorder="1" applyAlignment="1">
      <alignment horizontal="left" vertical="center"/>
    </xf>
    <xf numFmtId="0" fontId="22" fillId="14" borderId="32" xfId="0" applyFont="1" applyFill="1" applyBorder="1" applyAlignment="1">
      <alignment horizontal="left" vertical="center"/>
    </xf>
    <xf numFmtId="0" fontId="22" fillId="14" borderId="33" xfId="0" applyFont="1" applyFill="1" applyBorder="1" applyAlignment="1">
      <alignment horizontal="left" vertical="center"/>
    </xf>
    <xf numFmtId="0" fontId="14" fillId="0" borderId="27" xfId="0" applyFont="1" applyFill="1" applyBorder="1" applyAlignment="1">
      <alignment horizontal="center" vertical="center"/>
    </xf>
    <xf numFmtId="0" fontId="14" fillId="0" borderId="28" xfId="0" applyFont="1" applyFill="1" applyBorder="1" applyAlignment="1">
      <alignment horizontal="center" vertical="center"/>
    </xf>
    <xf numFmtId="0" fontId="13" fillId="11" borderId="26" xfId="0" applyFont="1" applyFill="1" applyBorder="1" applyAlignment="1">
      <alignment horizontal="left" vertical="center"/>
    </xf>
    <xf numFmtId="0" fontId="13" fillId="11" borderId="27" xfId="0" applyFont="1" applyFill="1" applyBorder="1" applyAlignment="1">
      <alignment horizontal="left" vertical="center"/>
    </xf>
    <xf numFmtId="0" fontId="13" fillId="11" borderId="29" xfId="0" applyFont="1" applyFill="1" applyBorder="1" applyAlignment="1">
      <alignment horizontal="left" vertical="center"/>
    </xf>
    <xf numFmtId="0" fontId="13" fillId="11" borderId="30" xfId="0" applyFont="1" applyFill="1" applyBorder="1" applyAlignment="1">
      <alignment horizontal="left" vertical="center"/>
    </xf>
    <xf numFmtId="0" fontId="14" fillId="6" borderId="1" xfId="0" quotePrefix="1" applyFont="1" applyFill="1" applyBorder="1" applyAlignment="1">
      <alignment horizontal="center" vertical="center"/>
    </xf>
    <xf numFmtId="0" fontId="14" fillId="6" borderId="2" xfId="0" quotePrefix="1" applyFont="1" applyFill="1" applyBorder="1" applyAlignment="1">
      <alignment horizontal="center" vertical="center"/>
    </xf>
    <xf numFmtId="0" fontId="14" fillId="6" borderId="9" xfId="0" quotePrefix="1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14" fillId="0" borderId="0" xfId="0" applyFont="1" applyAlignment="1">
      <alignment horizontal="left"/>
    </xf>
    <xf numFmtId="0" fontId="12" fillId="14" borderId="32" xfId="0" applyFont="1" applyFill="1" applyBorder="1" applyAlignment="1">
      <alignment horizontal="left" vertical="center"/>
    </xf>
    <xf numFmtId="0" fontId="12" fillId="14" borderId="33" xfId="0" applyFont="1" applyFill="1" applyBorder="1" applyAlignment="1">
      <alignment horizontal="left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1" fillId="9" borderId="15" xfId="0" applyFont="1" applyFill="1" applyBorder="1"/>
    <xf numFmtId="0" fontId="1" fillId="9" borderId="17" xfId="0" applyFont="1" applyFill="1" applyBorder="1"/>
    <xf numFmtId="0" fontId="0" fillId="9" borderId="0" xfId="0" applyFill="1"/>
    <xf numFmtId="165" fontId="0" fillId="9" borderId="0" xfId="0" applyNumberFormat="1" applyFill="1"/>
    <xf numFmtId="165" fontId="0" fillId="9" borderId="16" xfId="0" applyNumberFormat="1" applyFill="1" applyBorder="1" applyAlignment="1">
      <alignment horizontal="left" vertical="center"/>
    </xf>
    <xf numFmtId="165" fontId="0" fillId="9" borderId="18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BDDC24"/>
      <color rgb="FF99FF99"/>
      <color rgb="FFFF8585"/>
      <color rgb="FF0000FF"/>
      <color rgb="FFFF0066"/>
      <color rgb="FFA5EAF3"/>
      <color rgb="FF99FFCC"/>
      <color rgb="FF00FF0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Spin" dx="16" fmlaLink="$J$2" max="30000" min="1900" page="10" val="202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</xdr:row>
          <xdr:rowOff>28575</xdr:rowOff>
        </xdr:from>
        <xdr:to>
          <xdr:col>2</xdr:col>
          <xdr:colOff>581025</xdr:colOff>
          <xdr:row>13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Opérateurs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0</xdr:row>
          <xdr:rowOff>66675</xdr:rowOff>
        </xdr:from>
        <xdr:to>
          <xdr:col>2</xdr:col>
          <xdr:colOff>19050</xdr:colOff>
          <xdr:row>13</xdr:row>
          <xdr:rowOff>180975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409575</xdr:colOff>
          <xdr:row>1</xdr:row>
          <xdr:rowOff>0</xdr:rowOff>
        </xdr:from>
        <xdr:to>
          <xdr:col>9</xdr:col>
          <xdr:colOff>78442</xdr:colOff>
          <xdr:row>3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0</xdr:row>
          <xdr:rowOff>180975</xdr:rowOff>
        </xdr:from>
        <xdr:to>
          <xdr:col>16</xdr:col>
          <xdr:colOff>485775</xdr:colOff>
          <xdr:row>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99CC00"/>
                  </a:solidFill>
                  <a:latin typeface="Calibri"/>
                  <a:cs typeface="Calibri"/>
                </a:rPr>
                <a:t>R.A.Z COMPLET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J125"/>
  <sheetViews>
    <sheetView zoomScale="80" zoomScaleNormal="80" workbookViewId="0">
      <pane ySplit="20" topLeftCell="A21" activePane="bottomLeft" state="frozen"/>
      <selection pane="bottomLeft" activeCell="I2" sqref="I2:I14"/>
    </sheetView>
  </sheetViews>
  <sheetFormatPr baseColWidth="10" defaultRowHeight="15"/>
  <cols>
    <col min="1" max="1" width="1.28515625" style="13" customWidth="1"/>
    <col min="2" max="3" width="11.7109375" style="13" customWidth="1"/>
    <col min="4" max="18" width="8.7109375" style="13" customWidth="1"/>
    <col min="19" max="19" width="1.7109375" style="13" customWidth="1"/>
    <col min="20" max="21" width="11.7109375" style="13" customWidth="1"/>
    <col min="22" max="36" width="8.7109375" style="13" customWidth="1"/>
    <col min="37" max="16384" width="11.42578125" style="13"/>
  </cols>
  <sheetData>
    <row r="1" spans="1:36" ht="6.75" customHeight="1"/>
    <row r="2" spans="1:36" ht="15" customHeight="1">
      <c r="A2" s="48"/>
      <c r="B2" s="48"/>
      <c r="D2" s="89" t="s">
        <v>28</v>
      </c>
      <c r="E2" s="92" t="s">
        <v>29</v>
      </c>
      <c r="F2" s="89" t="s">
        <v>30</v>
      </c>
      <c r="G2" s="92"/>
      <c r="H2" s="89"/>
      <c r="I2" s="92"/>
      <c r="J2" s="89"/>
      <c r="K2" s="92"/>
      <c r="L2" s="89"/>
      <c r="M2" s="92"/>
      <c r="N2" s="89"/>
      <c r="O2" s="92"/>
      <c r="P2" s="89"/>
      <c r="Q2" s="92"/>
      <c r="R2" s="89"/>
      <c r="S2" s="49"/>
      <c r="T2" s="59"/>
      <c r="V2" s="89" t="str">
        <f>D2</f>
        <v>BJ1</v>
      </c>
      <c r="W2" s="92" t="str">
        <f>E2</f>
        <v>BJ2</v>
      </c>
      <c r="X2" s="89" t="str">
        <f>F2</f>
        <v>BJ3</v>
      </c>
      <c r="Y2" s="92"/>
      <c r="Z2" s="89"/>
      <c r="AA2" s="92"/>
      <c r="AB2" s="89"/>
      <c r="AC2" s="92"/>
      <c r="AD2" s="89"/>
      <c r="AE2" s="92"/>
      <c r="AF2" s="89"/>
      <c r="AG2" s="92"/>
      <c r="AH2" s="89"/>
      <c r="AI2" s="92"/>
      <c r="AJ2" s="89"/>
    </row>
    <row r="3" spans="1:36" ht="15" customHeight="1">
      <c r="A3" s="48"/>
      <c r="B3" s="48"/>
      <c r="D3" s="90"/>
      <c r="E3" s="93"/>
      <c r="F3" s="90"/>
      <c r="G3" s="93"/>
      <c r="H3" s="90"/>
      <c r="I3" s="93"/>
      <c r="J3" s="90"/>
      <c r="K3" s="93"/>
      <c r="L3" s="90"/>
      <c r="M3" s="93"/>
      <c r="N3" s="90"/>
      <c r="O3" s="93"/>
      <c r="P3" s="90"/>
      <c r="Q3" s="93"/>
      <c r="R3" s="90"/>
      <c r="S3" s="49"/>
      <c r="T3" s="59"/>
      <c r="V3" s="90"/>
      <c r="W3" s="93"/>
      <c r="X3" s="90"/>
      <c r="Y3" s="93"/>
      <c r="Z3" s="90"/>
      <c r="AA3" s="93"/>
      <c r="AB3" s="90"/>
      <c r="AC3" s="93"/>
      <c r="AD3" s="90"/>
      <c r="AE3" s="93"/>
      <c r="AF3" s="90"/>
      <c r="AG3" s="93"/>
      <c r="AH3" s="90"/>
      <c r="AI3" s="93"/>
      <c r="AJ3" s="90"/>
    </row>
    <row r="4" spans="1:36" ht="15" customHeight="1">
      <c r="A4" s="48"/>
      <c r="B4" s="48"/>
      <c r="D4" s="90"/>
      <c r="E4" s="93"/>
      <c r="F4" s="90"/>
      <c r="G4" s="93"/>
      <c r="H4" s="90"/>
      <c r="I4" s="93"/>
      <c r="J4" s="90"/>
      <c r="K4" s="93"/>
      <c r="L4" s="90"/>
      <c r="M4" s="93"/>
      <c r="N4" s="90"/>
      <c r="O4" s="93"/>
      <c r="P4" s="90"/>
      <c r="Q4" s="93"/>
      <c r="R4" s="90"/>
      <c r="S4" s="49"/>
      <c r="T4" s="59"/>
      <c r="V4" s="90"/>
      <c r="W4" s="93"/>
      <c r="X4" s="90"/>
      <c r="Y4" s="93"/>
      <c r="Z4" s="90"/>
      <c r="AA4" s="93"/>
      <c r="AB4" s="90"/>
      <c r="AC4" s="93"/>
      <c r="AD4" s="90"/>
      <c r="AE4" s="93"/>
      <c r="AF4" s="90"/>
      <c r="AG4" s="93"/>
      <c r="AH4" s="90"/>
      <c r="AI4" s="93"/>
      <c r="AJ4" s="90"/>
    </row>
    <row r="5" spans="1:36" ht="15" customHeight="1">
      <c r="A5" s="48"/>
      <c r="B5" s="48"/>
      <c r="D5" s="90"/>
      <c r="E5" s="93"/>
      <c r="F5" s="90"/>
      <c r="G5" s="93"/>
      <c r="H5" s="90"/>
      <c r="I5" s="93"/>
      <c r="J5" s="90"/>
      <c r="K5" s="93"/>
      <c r="L5" s="90"/>
      <c r="M5" s="93"/>
      <c r="N5" s="90"/>
      <c r="O5" s="93"/>
      <c r="P5" s="90"/>
      <c r="Q5" s="93"/>
      <c r="R5" s="90"/>
      <c r="S5" s="49"/>
      <c r="T5" s="59"/>
      <c r="V5" s="90"/>
      <c r="W5" s="93"/>
      <c r="X5" s="90"/>
      <c r="Y5" s="93"/>
      <c r="Z5" s="90"/>
      <c r="AA5" s="93"/>
      <c r="AB5" s="90"/>
      <c r="AC5" s="93"/>
      <c r="AD5" s="90"/>
      <c r="AE5" s="93"/>
      <c r="AF5" s="90"/>
      <c r="AG5" s="93"/>
      <c r="AH5" s="90"/>
      <c r="AI5" s="93"/>
      <c r="AJ5" s="90"/>
    </row>
    <row r="6" spans="1:36" ht="15" customHeight="1">
      <c r="A6" s="48"/>
      <c r="B6" s="48"/>
      <c r="D6" s="90"/>
      <c r="E6" s="93"/>
      <c r="F6" s="90"/>
      <c r="G6" s="93"/>
      <c r="H6" s="90"/>
      <c r="I6" s="93"/>
      <c r="J6" s="90"/>
      <c r="K6" s="93"/>
      <c r="L6" s="90"/>
      <c r="M6" s="93"/>
      <c r="N6" s="90"/>
      <c r="O6" s="93"/>
      <c r="P6" s="90"/>
      <c r="Q6" s="93"/>
      <c r="R6" s="90"/>
      <c r="S6" s="49"/>
      <c r="T6" s="59"/>
      <c r="V6" s="90"/>
      <c r="W6" s="93"/>
      <c r="X6" s="90"/>
      <c r="Y6" s="93"/>
      <c r="Z6" s="90"/>
      <c r="AA6" s="93"/>
      <c r="AB6" s="90"/>
      <c r="AC6" s="93"/>
      <c r="AD6" s="90"/>
      <c r="AE6" s="93"/>
      <c r="AF6" s="90"/>
      <c r="AG6" s="93"/>
      <c r="AH6" s="90"/>
      <c r="AI6" s="93"/>
      <c r="AJ6" s="90"/>
    </row>
    <row r="7" spans="1:36" ht="15" customHeight="1">
      <c r="A7" s="48"/>
      <c r="B7" s="48"/>
      <c r="D7" s="90"/>
      <c r="E7" s="93"/>
      <c r="F7" s="90"/>
      <c r="G7" s="93"/>
      <c r="H7" s="90"/>
      <c r="I7" s="93"/>
      <c r="J7" s="90"/>
      <c r="K7" s="93"/>
      <c r="L7" s="90"/>
      <c r="M7" s="93"/>
      <c r="N7" s="90"/>
      <c r="O7" s="93"/>
      <c r="P7" s="90"/>
      <c r="Q7" s="93"/>
      <c r="R7" s="90"/>
      <c r="S7" s="49"/>
      <c r="T7" s="59"/>
      <c r="V7" s="90"/>
      <c r="W7" s="93"/>
      <c r="X7" s="90"/>
      <c r="Y7" s="93"/>
      <c r="Z7" s="90"/>
      <c r="AA7" s="93"/>
      <c r="AB7" s="90"/>
      <c r="AC7" s="93"/>
      <c r="AD7" s="90"/>
      <c r="AE7" s="93"/>
      <c r="AF7" s="90"/>
      <c r="AG7" s="93"/>
      <c r="AH7" s="90"/>
      <c r="AI7" s="93"/>
      <c r="AJ7" s="90"/>
    </row>
    <row r="8" spans="1:36" ht="15" customHeight="1">
      <c r="A8" s="48"/>
      <c r="B8" s="48"/>
      <c r="D8" s="90"/>
      <c r="E8" s="93"/>
      <c r="F8" s="90"/>
      <c r="G8" s="93"/>
      <c r="H8" s="90"/>
      <c r="I8" s="93"/>
      <c r="J8" s="90"/>
      <c r="K8" s="93"/>
      <c r="L8" s="90"/>
      <c r="M8" s="93"/>
      <c r="N8" s="90"/>
      <c r="O8" s="93"/>
      <c r="P8" s="90"/>
      <c r="Q8" s="93"/>
      <c r="R8" s="90"/>
      <c r="S8" s="49"/>
      <c r="T8" s="59"/>
      <c r="V8" s="90"/>
      <c r="W8" s="93"/>
      <c r="X8" s="90"/>
      <c r="Y8" s="93"/>
      <c r="Z8" s="90"/>
      <c r="AA8" s="93"/>
      <c r="AB8" s="90"/>
      <c r="AC8" s="93"/>
      <c r="AD8" s="90"/>
      <c r="AE8" s="93"/>
      <c r="AF8" s="90"/>
      <c r="AG8" s="93"/>
      <c r="AH8" s="90"/>
      <c r="AI8" s="93"/>
      <c r="AJ8" s="90"/>
    </row>
    <row r="9" spans="1:36" ht="15" customHeight="1">
      <c r="A9" s="48"/>
      <c r="B9" s="48"/>
      <c r="D9" s="90"/>
      <c r="E9" s="93"/>
      <c r="F9" s="90"/>
      <c r="G9" s="93"/>
      <c r="H9" s="90"/>
      <c r="I9" s="93"/>
      <c r="J9" s="90"/>
      <c r="K9" s="93"/>
      <c r="L9" s="90"/>
      <c r="M9" s="93"/>
      <c r="N9" s="90"/>
      <c r="O9" s="93"/>
      <c r="P9" s="90"/>
      <c r="Q9" s="93"/>
      <c r="R9" s="90"/>
      <c r="S9" s="49"/>
      <c r="T9" s="59"/>
      <c r="V9" s="90"/>
      <c r="W9" s="93"/>
      <c r="X9" s="90"/>
      <c r="Y9" s="93"/>
      <c r="Z9" s="90"/>
      <c r="AA9" s="93"/>
      <c r="AB9" s="90"/>
      <c r="AC9" s="93"/>
      <c r="AD9" s="90"/>
      <c r="AE9" s="93"/>
      <c r="AF9" s="90"/>
      <c r="AG9" s="93"/>
      <c r="AH9" s="90"/>
      <c r="AI9" s="93"/>
      <c r="AJ9" s="90"/>
    </row>
    <row r="10" spans="1:36" ht="15" customHeight="1">
      <c r="A10" s="48"/>
      <c r="B10" s="48"/>
      <c r="D10" s="90"/>
      <c r="E10" s="93"/>
      <c r="F10" s="90"/>
      <c r="G10" s="93"/>
      <c r="H10" s="90"/>
      <c r="I10" s="93"/>
      <c r="J10" s="90"/>
      <c r="K10" s="93"/>
      <c r="L10" s="90"/>
      <c r="M10" s="93"/>
      <c r="N10" s="90"/>
      <c r="O10" s="93"/>
      <c r="P10" s="90"/>
      <c r="Q10" s="93"/>
      <c r="R10" s="90"/>
      <c r="S10" s="49"/>
      <c r="T10" s="59"/>
      <c r="V10" s="90"/>
      <c r="W10" s="93"/>
      <c r="X10" s="90"/>
      <c r="Y10" s="93"/>
      <c r="Z10" s="90"/>
      <c r="AA10" s="93"/>
      <c r="AB10" s="90"/>
      <c r="AC10" s="93"/>
      <c r="AD10" s="90"/>
      <c r="AE10" s="93"/>
      <c r="AF10" s="90"/>
      <c r="AG10" s="93"/>
      <c r="AH10" s="90"/>
      <c r="AI10" s="93"/>
      <c r="AJ10" s="90"/>
    </row>
    <row r="11" spans="1:36" ht="15" customHeight="1">
      <c r="A11" s="48"/>
      <c r="B11" s="48"/>
      <c r="D11" s="90"/>
      <c r="E11" s="93"/>
      <c r="F11" s="90"/>
      <c r="G11" s="93"/>
      <c r="H11" s="90"/>
      <c r="I11" s="93"/>
      <c r="J11" s="90"/>
      <c r="K11" s="93"/>
      <c r="L11" s="90"/>
      <c r="M11" s="93"/>
      <c r="N11" s="90"/>
      <c r="O11" s="93"/>
      <c r="P11" s="90"/>
      <c r="Q11" s="93"/>
      <c r="R11" s="90"/>
      <c r="S11" s="49"/>
      <c r="T11" s="59"/>
      <c r="V11" s="90"/>
      <c r="W11" s="93"/>
      <c r="X11" s="90"/>
      <c r="Y11" s="93"/>
      <c r="Z11" s="90"/>
      <c r="AA11" s="93"/>
      <c r="AB11" s="90"/>
      <c r="AC11" s="93"/>
      <c r="AD11" s="90"/>
      <c r="AE11" s="93"/>
      <c r="AF11" s="90"/>
      <c r="AG11" s="93"/>
      <c r="AH11" s="90"/>
      <c r="AI11" s="93"/>
      <c r="AJ11" s="90"/>
    </row>
    <row r="12" spans="1:36" ht="15" customHeight="1">
      <c r="A12" s="48"/>
      <c r="B12" s="48"/>
      <c r="D12" s="90"/>
      <c r="E12" s="93"/>
      <c r="F12" s="90"/>
      <c r="G12" s="93"/>
      <c r="H12" s="90"/>
      <c r="I12" s="93"/>
      <c r="J12" s="90"/>
      <c r="K12" s="93"/>
      <c r="L12" s="90"/>
      <c r="M12" s="93"/>
      <c r="N12" s="90"/>
      <c r="O12" s="93"/>
      <c r="P12" s="90"/>
      <c r="Q12" s="93"/>
      <c r="R12" s="90"/>
      <c r="S12" s="49"/>
      <c r="T12" s="59"/>
      <c r="V12" s="90"/>
      <c r="W12" s="93"/>
      <c r="X12" s="90"/>
      <c r="Y12" s="93"/>
      <c r="Z12" s="90"/>
      <c r="AA12" s="93"/>
      <c r="AB12" s="90"/>
      <c r="AC12" s="93"/>
      <c r="AD12" s="90"/>
      <c r="AE12" s="93"/>
      <c r="AF12" s="90"/>
      <c r="AG12" s="93"/>
      <c r="AH12" s="90"/>
      <c r="AI12" s="93"/>
      <c r="AJ12" s="90"/>
    </row>
    <row r="13" spans="1:36" ht="15" customHeight="1">
      <c r="A13" s="48"/>
      <c r="B13" s="48"/>
      <c r="D13" s="90"/>
      <c r="E13" s="93"/>
      <c r="F13" s="90"/>
      <c r="G13" s="93"/>
      <c r="H13" s="90"/>
      <c r="I13" s="93"/>
      <c r="J13" s="90"/>
      <c r="K13" s="93"/>
      <c r="L13" s="90"/>
      <c r="M13" s="93"/>
      <c r="N13" s="90"/>
      <c r="O13" s="93"/>
      <c r="P13" s="90"/>
      <c r="Q13" s="93"/>
      <c r="R13" s="90"/>
      <c r="S13" s="49"/>
      <c r="T13" s="59"/>
      <c r="V13" s="90"/>
      <c r="W13" s="93"/>
      <c r="X13" s="90"/>
      <c r="Y13" s="93"/>
      <c r="Z13" s="90"/>
      <c r="AA13" s="93"/>
      <c r="AB13" s="90"/>
      <c r="AC13" s="93"/>
      <c r="AD13" s="90"/>
      <c r="AE13" s="93"/>
      <c r="AF13" s="90"/>
      <c r="AG13" s="93"/>
      <c r="AH13" s="90"/>
      <c r="AI13" s="93"/>
      <c r="AJ13" s="90"/>
    </row>
    <row r="14" spans="1:36" ht="15" customHeight="1">
      <c r="A14" s="48"/>
      <c r="B14" s="48"/>
      <c r="D14" s="91"/>
      <c r="E14" s="94"/>
      <c r="F14" s="91"/>
      <c r="G14" s="94"/>
      <c r="H14" s="91"/>
      <c r="I14" s="94"/>
      <c r="J14" s="91"/>
      <c r="K14" s="94"/>
      <c r="L14" s="91"/>
      <c r="M14" s="94"/>
      <c r="N14" s="91"/>
      <c r="O14" s="94"/>
      <c r="P14" s="91"/>
      <c r="Q14" s="94"/>
      <c r="R14" s="91"/>
      <c r="S14" s="49"/>
      <c r="T14" s="59"/>
      <c r="V14" s="91"/>
      <c r="W14" s="94"/>
      <c r="X14" s="91"/>
      <c r="Y14" s="94"/>
      <c r="Z14" s="91"/>
      <c r="AA14" s="94"/>
      <c r="AB14" s="91"/>
      <c r="AC14" s="94"/>
      <c r="AD14" s="91"/>
      <c r="AE14" s="94"/>
      <c r="AF14" s="91"/>
      <c r="AG14" s="94"/>
      <c r="AH14" s="91"/>
      <c r="AI14" s="94"/>
      <c r="AJ14" s="91"/>
    </row>
    <row r="15" spans="1:36" ht="3.75" customHeight="1">
      <c r="A15" s="48"/>
      <c r="B15" s="48"/>
      <c r="D15" s="55"/>
      <c r="E15" s="55"/>
      <c r="F15" s="56"/>
      <c r="G15" s="56"/>
      <c r="H15" s="56"/>
      <c r="I15" s="56"/>
      <c r="J15" s="56"/>
      <c r="K15" s="56"/>
      <c r="L15" s="56"/>
      <c r="M15" s="56"/>
      <c r="N15" s="56"/>
      <c r="O15" s="57"/>
      <c r="S15" s="49"/>
      <c r="T15" s="59"/>
      <c r="V15" s="55"/>
      <c r="W15" s="55"/>
      <c r="X15" s="55"/>
      <c r="Y15" s="55"/>
      <c r="Z15" s="55"/>
      <c r="AA15" s="55"/>
      <c r="AB15" s="55"/>
    </row>
    <row r="16" spans="1:36" ht="20.100000000000001" customHeight="1">
      <c r="A16" s="48"/>
      <c r="B16" s="95" t="s">
        <v>16</v>
      </c>
      <c r="C16" s="95"/>
      <c r="D16" s="54"/>
      <c r="E16" s="54"/>
      <c r="F16" s="53"/>
      <c r="G16" s="53"/>
      <c r="H16" s="53"/>
      <c r="I16" s="53"/>
      <c r="J16" s="53"/>
      <c r="K16" s="53"/>
      <c r="L16" s="53"/>
      <c r="M16" s="53"/>
      <c r="N16" s="53"/>
      <c r="O16" s="14"/>
      <c r="S16" s="49"/>
      <c r="T16" s="59"/>
      <c r="V16" s="54"/>
      <c r="W16" s="54"/>
      <c r="X16" s="54"/>
      <c r="Y16" s="54"/>
      <c r="Z16" s="54"/>
      <c r="AA16" s="54"/>
      <c r="AB16" s="54"/>
    </row>
    <row r="17" spans="1:36" ht="20.100000000000001" customHeight="1">
      <c r="A17" s="48"/>
      <c r="B17" s="95" t="s">
        <v>25</v>
      </c>
      <c r="C17" s="95"/>
      <c r="D17" s="54"/>
      <c r="E17" s="54"/>
      <c r="F17" s="53"/>
      <c r="G17" s="53"/>
      <c r="H17" s="53"/>
      <c r="I17" s="53"/>
      <c r="J17" s="53"/>
      <c r="K17" s="53"/>
      <c r="L17" s="53"/>
      <c r="M17" s="53"/>
      <c r="N17" s="53"/>
      <c r="O17" s="14"/>
      <c r="S17" s="49"/>
      <c r="T17" s="59"/>
      <c r="V17" s="54"/>
      <c r="W17" s="54"/>
      <c r="X17" s="54"/>
      <c r="Y17" s="54"/>
      <c r="Z17" s="54"/>
      <c r="AA17" s="54"/>
      <c r="AB17" s="54"/>
    </row>
    <row r="18" spans="1:36" ht="20.100000000000001" customHeight="1">
      <c r="A18" s="48"/>
      <c r="B18" s="95"/>
      <c r="C18" s="95"/>
      <c r="D18" s="54"/>
      <c r="E18" s="54"/>
      <c r="F18" s="53"/>
      <c r="G18" s="53"/>
      <c r="H18" s="53"/>
      <c r="I18" s="53"/>
      <c r="J18" s="53"/>
      <c r="K18" s="53"/>
      <c r="L18" s="53"/>
      <c r="M18" s="53"/>
      <c r="N18" s="53"/>
      <c r="O18" s="14"/>
      <c r="S18" s="49"/>
      <c r="T18" s="59"/>
      <c r="V18" s="54"/>
      <c r="W18" s="54"/>
      <c r="X18" s="54"/>
      <c r="Y18" s="54"/>
      <c r="Z18" s="54"/>
      <c r="AA18" s="54"/>
      <c r="AB18" s="54"/>
    </row>
    <row r="19" spans="1:36" ht="20.100000000000001" customHeight="1">
      <c r="A19" s="48"/>
      <c r="B19" s="95" t="s">
        <v>26</v>
      </c>
      <c r="C19" s="95"/>
      <c r="D19" s="54"/>
      <c r="E19" s="54"/>
      <c r="F19" s="53"/>
      <c r="G19" s="53"/>
      <c r="H19" s="53"/>
      <c r="I19" s="53"/>
      <c r="J19" s="53"/>
      <c r="K19" s="53"/>
      <c r="L19" s="53"/>
      <c r="M19" s="53"/>
      <c r="N19" s="53"/>
      <c r="O19" s="14"/>
      <c r="S19" s="49"/>
      <c r="T19" s="59"/>
      <c r="V19" s="54"/>
      <c r="W19" s="54"/>
      <c r="X19" s="54"/>
      <c r="Y19" s="54"/>
      <c r="Z19" s="54"/>
      <c r="AA19" s="54"/>
      <c r="AB19" s="54"/>
    </row>
    <row r="20" spans="1:36" ht="20.100000000000001" customHeight="1">
      <c r="A20" s="48"/>
      <c r="B20" s="58"/>
      <c r="C20" s="58"/>
      <c r="D20" s="54"/>
      <c r="E20" s="54"/>
      <c r="F20" s="53"/>
      <c r="G20" s="53"/>
      <c r="H20" s="53"/>
      <c r="I20" s="53"/>
      <c r="J20" s="53"/>
      <c r="K20" s="53"/>
      <c r="L20" s="53"/>
      <c r="M20" s="53"/>
      <c r="N20" s="53"/>
      <c r="O20" s="14"/>
      <c r="S20" s="49"/>
      <c r="T20" s="59"/>
      <c r="V20" s="54"/>
      <c r="W20" s="54"/>
      <c r="X20" s="54"/>
      <c r="Y20" s="54"/>
      <c r="Z20" s="54"/>
      <c r="AA20" s="54"/>
      <c r="AB20" s="54"/>
    </row>
    <row r="21" spans="1:36" ht="6" customHeight="1">
      <c r="A21" s="48"/>
      <c r="B21" s="48"/>
      <c r="D21" s="53"/>
      <c r="E21" s="50"/>
      <c r="F21" s="51"/>
      <c r="G21" s="51"/>
      <c r="S21" s="49"/>
      <c r="T21" s="59"/>
    </row>
    <row r="22" spans="1:36" ht="15" customHeight="1" thickBot="1">
      <c r="A22" s="48"/>
      <c r="B22" s="48"/>
      <c r="D22" s="88" t="s">
        <v>24</v>
      </c>
      <c r="E22" s="86"/>
      <c r="F22" s="87"/>
      <c r="G22" s="52">
        <v>1</v>
      </c>
      <c r="S22" s="49"/>
      <c r="T22" s="82"/>
      <c r="U22" s="83"/>
      <c r="V22" s="86" t="s">
        <v>24</v>
      </c>
      <c r="W22" s="86"/>
      <c r="X22" s="86"/>
      <c r="Y22" s="79">
        <v>2</v>
      </c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7"/>
    </row>
    <row r="23" spans="1:36" ht="15" customHeight="1">
      <c r="A23" s="48"/>
      <c r="B23" s="65">
        <f>WEEKDAY(C23,1)</f>
        <v>2</v>
      </c>
      <c r="C23" s="60">
        <f>DATE(Année1,1,3)-WEEKDAY(DATE(Année1,1,3))-5+7*$G22</f>
        <v>44200</v>
      </c>
      <c r="D23" s="68"/>
      <c r="E23" s="68"/>
      <c r="S23" s="49"/>
      <c r="T23" s="80">
        <f>WEEKDAY(U23,1)</f>
        <v>2</v>
      </c>
      <c r="U23" s="81">
        <f>DATE(Année1,1,3)-WEEKDAY(DATE(Année1,1,3))-5+7*$Y22</f>
        <v>44207</v>
      </c>
    </row>
    <row r="24" spans="1:36" ht="15" customHeight="1">
      <c r="A24" s="48"/>
      <c r="B24" s="66">
        <f t="shared" ref="B24:B29" si="0">WEEKDAY(C24,1)</f>
        <v>3</v>
      </c>
      <c r="C24" s="61">
        <f t="shared" ref="C24:C29" si="1">C23+1</f>
        <v>44201</v>
      </c>
      <c r="D24" s="68"/>
      <c r="E24" s="68"/>
      <c r="S24" s="49"/>
      <c r="T24" s="66">
        <f t="shared" ref="T24:T29" si="2">WEEKDAY(U24,1)</f>
        <v>3</v>
      </c>
      <c r="U24" s="63">
        <f t="shared" ref="U24:U29" si="3">U23+1</f>
        <v>44208</v>
      </c>
    </row>
    <row r="25" spans="1:36" ht="15" customHeight="1">
      <c r="B25" s="66">
        <f t="shared" si="0"/>
        <v>4</v>
      </c>
      <c r="C25" s="61">
        <f t="shared" si="1"/>
        <v>44202</v>
      </c>
      <c r="D25" s="68"/>
      <c r="E25" s="68"/>
      <c r="J25" s="53"/>
      <c r="S25" s="49"/>
      <c r="T25" s="66">
        <f t="shared" si="2"/>
        <v>4</v>
      </c>
      <c r="U25" s="63">
        <f t="shared" si="3"/>
        <v>44209</v>
      </c>
    </row>
    <row r="26" spans="1:36" ht="15" customHeight="1">
      <c r="B26" s="66">
        <f t="shared" si="0"/>
        <v>5</v>
      </c>
      <c r="C26" s="61">
        <f t="shared" si="1"/>
        <v>44203</v>
      </c>
      <c r="D26" s="68"/>
      <c r="E26" s="68"/>
      <c r="J26" s="53"/>
      <c r="S26" s="49"/>
      <c r="T26" s="66">
        <f t="shared" si="2"/>
        <v>5</v>
      </c>
      <c r="U26" s="63">
        <f t="shared" si="3"/>
        <v>44210</v>
      </c>
    </row>
    <row r="27" spans="1:36" ht="15" customHeight="1">
      <c r="B27" s="66">
        <f t="shared" si="0"/>
        <v>6</v>
      </c>
      <c r="C27" s="61">
        <f t="shared" si="1"/>
        <v>44204</v>
      </c>
      <c r="D27" s="68"/>
      <c r="E27" s="68"/>
      <c r="J27" s="53"/>
      <c r="S27" s="49"/>
      <c r="T27" s="66">
        <f t="shared" si="2"/>
        <v>6</v>
      </c>
      <c r="U27" s="63">
        <f t="shared" si="3"/>
        <v>44211</v>
      </c>
    </row>
    <row r="28" spans="1:36" ht="15" customHeight="1">
      <c r="B28" s="66">
        <f t="shared" si="0"/>
        <v>7</v>
      </c>
      <c r="C28" s="61">
        <f t="shared" si="1"/>
        <v>44205</v>
      </c>
      <c r="D28" s="68"/>
      <c r="E28" s="68"/>
      <c r="J28" s="53"/>
      <c r="S28" s="49"/>
      <c r="T28" s="66">
        <f t="shared" si="2"/>
        <v>7</v>
      </c>
      <c r="U28" s="63">
        <f t="shared" si="3"/>
        <v>44212</v>
      </c>
    </row>
    <row r="29" spans="1:36" ht="15" customHeight="1" thickBot="1">
      <c r="B29" s="67">
        <f t="shared" si="0"/>
        <v>1</v>
      </c>
      <c r="C29" s="62">
        <f t="shared" si="1"/>
        <v>44206</v>
      </c>
      <c r="D29" s="68"/>
      <c r="E29" s="68"/>
      <c r="J29" s="53"/>
      <c r="S29" s="49"/>
      <c r="T29" s="67">
        <f t="shared" si="2"/>
        <v>1</v>
      </c>
      <c r="U29" s="64">
        <f t="shared" si="3"/>
        <v>44213</v>
      </c>
    </row>
    <row r="30" spans="1:36" ht="15" customHeight="1" thickBot="1">
      <c r="D30" s="88" t="s">
        <v>24</v>
      </c>
      <c r="E30" s="86"/>
      <c r="F30" s="87"/>
      <c r="G30" s="52">
        <v>3</v>
      </c>
      <c r="J30" s="53"/>
      <c r="S30" s="49"/>
      <c r="T30" s="59"/>
      <c r="V30" s="88" t="s">
        <v>24</v>
      </c>
      <c r="W30" s="86"/>
      <c r="X30" s="87"/>
      <c r="Y30" s="52">
        <v>4</v>
      </c>
    </row>
    <row r="31" spans="1:36" ht="15" customHeight="1">
      <c r="B31" s="65">
        <f>WEEKDAY(C31,1)</f>
        <v>2</v>
      </c>
      <c r="C31" s="60">
        <f>DATE(Année1,1,3)-WEEKDAY(DATE(Année1,1,3))-5+7*$G30</f>
        <v>44214</v>
      </c>
      <c r="D31" s="70"/>
      <c r="J31" s="53"/>
      <c r="S31" s="49"/>
      <c r="T31" s="65">
        <f>WEEKDAY(U31,1)</f>
        <v>2</v>
      </c>
      <c r="U31" s="60">
        <f>DATE(Année1,1,3)-WEEKDAY(DATE(Année1,1,3))-5+7*$Y30</f>
        <v>44221</v>
      </c>
    </row>
    <row r="32" spans="1:36" ht="15" customHeight="1">
      <c r="B32" s="66">
        <f t="shared" ref="B32:B37" si="4">WEEKDAY(C32,1)</f>
        <v>3</v>
      </c>
      <c r="C32" s="61">
        <f t="shared" ref="C32:C37" si="5">C31+1</f>
        <v>44215</v>
      </c>
      <c r="D32" s="69"/>
      <c r="J32" s="53"/>
      <c r="S32" s="49"/>
      <c r="T32" s="66">
        <f t="shared" ref="T32:T37" si="6">WEEKDAY(U32,1)</f>
        <v>3</v>
      </c>
      <c r="U32" s="61">
        <f t="shared" ref="U32:U37" si="7">U31+1</f>
        <v>44222</v>
      </c>
    </row>
    <row r="33" spans="2:25" ht="15" customHeight="1">
      <c r="B33" s="66">
        <f t="shared" si="4"/>
        <v>4</v>
      </c>
      <c r="C33" s="61">
        <f t="shared" si="5"/>
        <v>44216</v>
      </c>
      <c r="D33" s="69"/>
      <c r="J33" s="53"/>
      <c r="S33" s="49"/>
      <c r="T33" s="66">
        <f t="shared" si="6"/>
        <v>4</v>
      </c>
      <c r="U33" s="61">
        <f t="shared" si="7"/>
        <v>44223</v>
      </c>
    </row>
    <row r="34" spans="2:25" ht="15" customHeight="1">
      <c r="B34" s="66">
        <f t="shared" si="4"/>
        <v>5</v>
      </c>
      <c r="C34" s="61">
        <f t="shared" si="5"/>
        <v>44217</v>
      </c>
      <c r="D34" s="69"/>
      <c r="J34" s="53"/>
      <c r="S34" s="49"/>
      <c r="T34" s="66">
        <f t="shared" si="6"/>
        <v>5</v>
      </c>
      <c r="U34" s="61">
        <f t="shared" si="7"/>
        <v>44224</v>
      </c>
    </row>
    <row r="35" spans="2:25" ht="15" customHeight="1">
      <c r="B35" s="66">
        <f t="shared" si="4"/>
        <v>6</v>
      </c>
      <c r="C35" s="61">
        <f t="shared" si="5"/>
        <v>44218</v>
      </c>
      <c r="D35" s="69"/>
      <c r="J35" s="53"/>
      <c r="S35" s="49"/>
      <c r="T35" s="66">
        <f t="shared" si="6"/>
        <v>6</v>
      </c>
      <c r="U35" s="61">
        <f t="shared" si="7"/>
        <v>44225</v>
      </c>
    </row>
    <row r="36" spans="2:25" ht="15" customHeight="1">
      <c r="B36" s="66">
        <f t="shared" si="4"/>
        <v>7</v>
      </c>
      <c r="C36" s="61">
        <f t="shared" si="5"/>
        <v>44219</v>
      </c>
      <c r="D36" s="69"/>
      <c r="J36" s="53"/>
      <c r="S36" s="49"/>
      <c r="T36" s="66">
        <f t="shared" si="6"/>
        <v>7</v>
      </c>
      <c r="U36" s="61">
        <f t="shared" si="7"/>
        <v>44226</v>
      </c>
    </row>
    <row r="37" spans="2:25" ht="15" customHeight="1" thickBot="1">
      <c r="B37" s="67">
        <f t="shared" si="4"/>
        <v>1</v>
      </c>
      <c r="C37" s="62">
        <f t="shared" si="5"/>
        <v>44220</v>
      </c>
      <c r="D37" s="71"/>
      <c r="J37" s="53"/>
      <c r="S37" s="49"/>
      <c r="T37" s="67">
        <f t="shared" si="6"/>
        <v>1</v>
      </c>
      <c r="U37" s="62">
        <f t="shared" si="7"/>
        <v>44227</v>
      </c>
    </row>
    <row r="38" spans="2:25" ht="15" customHeight="1" thickBot="1">
      <c r="D38" s="88" t="s">
        <v>24</v>
      </c>
      <c r="E38" s="86"/>
      <c r="F38" s="87"/>
      <c r="G38" s="52">
        <v>5</v>
      </c>
      <c r="J38" s="53"/>
      <c r="S38" s="49"/>
      <c r="T38" s="59"/>
      <c r="V38" s="88" t="s">
        <v>24</v>
      </c>
      <c r="W38" s="86"/>
      <c r="X38" s="87"/>
      <c r="Y38" s="52">
        <v>6</v>
      </c>
    </row>
    <row r="39" spans="2:25" ht="15" customHeight="1">
      <c r="B39" s="65" t="e">
        <f>WEEKDAY(C39,1)</f>
        <v>#NAME?</v>
      </c>
      <c r="C39" s="60" t="e">
        <f>DATE(Année2,1,3)-WEEKDAY(DATE(Année2,1,3))-5+7*$G38</f>
        <v>#NAME?</v>
      </c>
      <c r="J39" s="53"/>
      <c r="S39" s="49"/>
      <c r="T39" s="65" t="e">
        <f>WEEKDAY(U39,1)</f>
        <v>#NAME?</v>
      </c>
      <c r="U39" s="60" t="e">
        <f>DATE(Année2,1,3)-WEEKDAY(DATE(Année2,1,3))-5+7*$Y38</f>
        <v>#NAME?</v>
      </c>
    </row>
    <row r="40" spans="2:25" ht="15" customHeight="1">
      <c r="B40" s="66" t="e">
        <f t="shared" ref="B40:B45" si="8">WEEKDAY(C40,1)</f>
        <v>#NAME?</v>
      </c>
      <c r="C40" s="61" t="e">
        <f t="shared" ref="C40:C45" si="9">C39+1</f>
        <v>#NAME?</v>
      </c>
      <c r="J40" s="53"/>
      <c r="S40" s="49"/>
      <c r="T40" s="66" t="e">
        <f t="shared" ref="T40:T45" si="10">WEEKDAY(U40,1)</f>
        <v>#NAME?</v>
      </c>
      <c r="U40" s="61" t="e">
        <f t="shared" ref="U40:U45" si="11">U39+1</f>
        <v>#NAME?</v>
      </c>
    </row>
    <row r="41" spans="2:25" ht="15" customHeight="1">
      <c r="B41" s="66" t="e">
        <f t="shared" si="8"/>
        <v>#NAME?</v>
      </c>
      <c r="C41" s="61" t="e">
        <f t="shared" si="9"/>
        <v>#NAME?</v>
      </c>
      <c r="J41" s="53"/>
      <c r="S41" s="49"/>
      <c r="T41" s="66" t="e">
        <f t="shared" si="10"/>
        <v>#NAME?</v>
      </c>
      <c r="U41" s="61" t="e">
        <f t="shared" si="11"/>
        <v>#NAME?</v>
      </c>
    </row>
    <row r="42" spans="2:25" ht="15" customHeight="1">
      <c r="B42" s="66" t="e">
        <f t="shared" si="8"/>
        <v>#NAME?</v>
      </c>
      <c r="C42" s="61" t="e">
        <f t="shared" si="9"/>
        <v>#NAME?</v>
      </c>
      <c r="S42" s="49"/>
      <c r="T42" s="66" t="e">
        <f t="shared" si="10"/>
        <v>#NAME?</v>
      </c>
      <c r="U42" s="61" t="e">
        <f t="shared" si="11"/>
        <v>#NAME?</v>
      </c>
    </row>
    <row r="43" spans="2:25" ht="15" customHeight="1">
      <c r="B43" s="66" t="e">
        <f t="shared" si="8"/>
        <v>#NAME?</v>
      </c>
      <c r="C43" s="61" t="e">
        <f t="shared" si="9"/>
        <v>#NAME?</v>
      </c>
      <c r="S43" s="49"/>
      <c r="T43" s="66" t="e">
        <f t="shared" si="10"/>
        <v>#NAME?</v>
      </c>
      <c r="U43" s="61" t="e">
        <f t="shared" si="11"/>
        <v>#NAME?</v>
      </c>
    </row>
    <row r="44" spans="2:25" ht="15" customHeight="1">
      <c r="B44" s="66" t="e">
        <f t="shared" si="8"/>
        <v>#NAME?</v>
      </c>
      <c r="C44" s="61" t="e">
        <f t="shared" si="9"/>
        <v>#NAME?</v>
      </c>
      <c r="S44" s="49"/>
      <c r="T44" s="66" t="e">
        <f t="shared" si="10"/>
        <v>#NAME?</v>
      </c>
      <c r="U44" s="61" t="e">
        <f t="shared" si="11"/>
        <v>#NAME?</v>
      </c>
    </row>
    <row r="45" spans="2:25" ht="15" customHeight="1" thickBot="1">
      <c r="B45" s="67" t="e">
        <f t="shared" si="8"/>
        <v>#NAME?</v>
      </c>
      <c r="C45" s="62" t="e">
        <f t="shared" si="9"/>
        <v>#NAME?</v>
      </c>
      <c r="S45" s="49"/>
      <c r="T45" s="67" t="e">
        <f t="shared" si="10"/>
        <v>#NAME?</v>
      </c>
      <c r="U45" s="62" t="e">
        <f t="shared" si="11"/>
        <v>#NAME?</v>
      </c>
    </row>
    <row r="46" spans="2:25" ht="15" customHeight="1" thickBot="1">
      <c r="D46" s="88" t="s">
        <v>24</v>
      </c>
      <c r="E46" s="86"/>
      <c r="F46" s="87"/>
      <c r="G46" s="52">
        <v>7</v>
      </c>
      <c r="S46" s="49"/>
      <c r="T46" s="59"/>
      <c r="V46" s="88" t="s">
        <v>24</v>
      </c>
      <c r="W46" s="86"/>
      <c r="X46" s="87"/>
      <c r="Y46" s="52">
        <v>8</v>
      </c>
    </row>
    <row r="47" spans="2:25" ht="15" customHeight="1">
      <c r="B47" s="65" t="e">
        <f>WEEKDAY(C47,1)</f>
        <v>#NAME?</v>
      </c>
      <c r="C47" s="60" t="e">
        <f>DATE(Année2,1,3)-WEEKDAY(DATE(Année2,1,3))-5+7*$G46</f>
        <v>#NAME?</v>
      </c>
      <c r="S47" s="49"/>
      <c r="T47" s="65" t="e">
        <f>WEEKDAY(U47,1)</f>
        <v>#NAME?</v>
      </c>
      <c r="U47" s="60" t="e">
        <f>DATE(Année2,1,3)-WEEKDAY(DATE(Année2,1,3))-5+7*$Y46</f>
        <v>#NAME?</v>
      </c>
    </row>
    <row r="48" spans="2:25" ht="15" customHeight="1">
      <c r="B48" s="66" t="e">
        <f t="shared" ref="B48:B53" si="12">WEEKDAY(C48,1)</f>
        <v>#NAME?</v>
      </c>
      <c r="C48" s="61" t="e">
        <f t="shared" ref="C48:C53" si="13">C47+1</f>
        <v>#NAME?</v>
      </c>
      <c r="S48" s="49"/>
      <c r="T48" s="66" t="e">
        <f t="shared" ref="T48:T53" si="14">WEEKDAY(U48,1)</f>
        <v>#NAME?</v>
      </c>
      <c r="U48" s="61" t="e">
        <f t="shared" ref="U48:U53" si="15">U47+1</f>
        <v>#NAME?</v>
      </c>
    </row>
    <row r="49" spans="2:25" ht="15" customHeight="1">
      <c r="B49" s="66" t="e">
        <f t="shared" si="12"/>
        <v>#NAME?</v>
      </c>
      <c r="C49" s="61" t="e">
        <f t="shared" si="13"/>
        <v>#NAME?</v>
      </c>
      <c r="S49" s="49"/>
      <c r="T49" s="66" t="e">
        <f t="shared" si="14"/>
        <v>#NAME?</v>
      </c>
      <c r="U49" s="61" t="e">
        <f t="shared" si="15"/>
        <v>#NAME?</v>
      </c>
    </row>
    <row r="50" spans="2:25" ht="15" customHeight="1">
      <c r="B50" s="66" t="e">
        <f t="shared" si="12"/>
        <v>#NAME?</v>
      </c>
      <c r="C50" s="61" t="e">
        <f t="shared" si="13"/>
        <v>#NAME?</v>
      </c>
      <c r="S50" s="49"/>
      <c r="T50" s="66" t="e">
        <f t="shared" si="14"/>
        <v>#NAME?</v>
      </c>
      <c r="U50" s="61" t="e">
        <f t="shared" si="15"/>
        <v>#NAME?</v>
      </c>
    </row>
    <row r="51" spans="2:25" ht="15" customHeight="1">
      <c r="B51" s="66" t="e">
        <f t="shared" si="12"/>
        <v>#NAME?</v>
      </c>
      <c r="C51" s="61" t="e">
        <f t="shared" si="13"/>
        <v>#NAME?</v>
      </c>
      <c r="S51" s="49"/>
      <c r="T51" s="66" t="e">
        <f t="shared" si="14"/>
        <v>#NAME?</v>
      </c>
      <c r="U51" s="61" t="e">
        <f t="shared" si="15"/>
        <v>#NAME?</v>
      </c>
    </row>
    <row r="52" spans="2:25" ht="15" customHeight="1">
      <c r="B52" s="66" t="e">
        <f t="shared" si="12"/>
        <v>#NAME?</v>
      </c>
      <c r="C52" s="61" t="e">
        <f t="shared" si="13"/>
        <v>#NAME?</v>
      </c>
      <c r="S52" s="49"/>
      <c r="T52" s="66" t="e">
        <f t="shared" si="14"/>
        <v>#NAME?</v>
      </c>
      <c r="U52" s="61" t="e">
        <f t="shared" si="15"/>
        <v>#NAME?</v>
      </c>
    </row>
    <row r="53" spans="2:25" ht="15" customHeight="1" thickBot="1">
      <c r="B53" s="67" t="e">
        <f t="shared" si="12"/>
        <v>#NAME?</v>
      </c>
      <c r="C53" s="62" t="e">
        <f t="shared" si="13"/>
        <v>#NAME?</v>
      </c>
      <c r="S53" s="49"/>
      <c r="T53" s="67" t="e">
        <f t="shared" si="14"/>
        <v>#NAME?</v>
      </c>
      <c r="U53" s="62" t="e">
        <f t="shared" si="15"/>
        <v>#NAME?</v>
      </c>
    </row>
    <row r="54" spans="2:25" ht="15" customHeight="1" thickBot="1">
      <c r="D54" s="88" t="s">
        <v>24</v>
      </c>
      <c r="E54" s="86"/>
      <c r="F54" s="87"/>
      <c r="G54" s="52">
        <v>9</v>
      </c>
      <c r="S54" s="49"/>
      <c r="T54" s="59"/>
      <c r="V54" s="88" t="s">
        <v>24</v>
      </c>
      <c r="W54" s="86"/>
      <c r="X54" s="87"/>
      <c r="Y54" s="52">
        <v>10</v>
      </c>
    </row>
    <row r="55" spans="2:25" ht="15" customHeight="1">
      <c r="B55" s="65" t="e">
        <f>WEEKDAY(C55,1)</f>
        <v>#NAME?</v>
      </c>
      <c r="C55" s="60" t="e">
        <f>DATE(Année2,1,3)-WEEKDAY(DATE(Année2,1,3))-5+7*$G54</f>
        <v>#NAME?</v>
      </c>
      <c r="S55" s="49"/>
      <c r="T55" s="65" t="e">
        <f>WEEKDAY(U55,1)</f>
        <v>#NAME?</v>
      </c>
      <c r="U55" s="60" t="e">
        <f>DATE(Année2,1,3)-WEEKDAY(DATE(Année2,1,3))-5+7*$Y54</f>
        <v>#NAME?</v>
      </c>
    </row>
    <row r="56" spans="2:25" ht="15" customHeight="1">
      <c r="B56" s="66" t="e">
        <f t="shared" ref="B56:B61" si="16">WEEKDAY(C56,1)</f>
        <v>#NAME?</v>
      </c>
      <c r="C56" s="61" t="e">
        <f t="shared" ref="C56:C61" si="17">C55+1</f>
        <v>#NAME?</v>
      </c>
      <c r="S56" s="49"/>
      <c r="T56" s="66" t="e">
        <f t="shared" ref="T56:T61" si="18">WEEKDAY(U56,1)</f>
        <v>#NAME?</v>
      </c>
      <c r="U56" s="61" t="e">
        <f t="shared" ref="U56:U61" si="19">U55+1</f>
        <v>#NAME?</v>
      </c>
    </row>
    <row r="57" spans="2:25" ht="15" customHeight="1">
      <c r="B57" s="66" t="e">
        <f t="shared" si="16"/>
        <v>#NAME?</v>
      </c>
      <c r="C57" s="61" t="e">
        <f t="shared" si="17"/>
        <v>#NAME?</v>
      </c>
      <c r="S57" s="49"/>
      <c r="T57" s="66" t="e">
        <f t="shared" si="18"/>
        <v>#NAME?</v>
      </c>
      <c r="U57" s="61" t="e">
        <f t="shared" si="19"/>
        <v>#NAME?</v>
      </c>
    </row>
    <row r="58" spans="2:25" ht="15" customHeight="1">
      <c r="B58" s="66" t="e">
        <f t="shared" si="16"/>
        <v>#NAME?</v>
      </c>
      <c r="C58" s="61" t="e">
        <f t="shared" si="17"/>
        <v>#NAME?</v>
      </c>
      <c r="S58" s="49"/>
      <c r="T58" s="66" t="e">
        <f t="shared" si="18"/>
        <v>#NAME?</v>
      </c>
      <c r="U58" s="61" t="e">
        <f t="shared" si="19"/>
        <v>#NAME?</v>
      </c>
    </row>
    <row r="59" spans="2:25" ht="15" customHeight="1">
      <c r="B59" s="66" t="e">
        <f t="shared" si="16"/>
        <v>#NAME?</v>
      </c>
      <c r="C59" s="61" t="e">
        <f t="shared" si="17"/>
        <v>#NAME?</v>
      </c>
      <c r="S59" s="49"/>
      <c r="T59" s="66" t="e">
        <f t="shared" si="18"/>
        <v>#NAME?</v>
      </c>
      <c r="U59" s="61" t="e">
        <f t="shared" si="19"/>
        <v>#NAME?</v>
      </c>
    </row>
    <row r="60" spans="2:25" ht="15" customHeight="1">
      <c r="B60" s="66" t="e">
        <f t="shared" si="16"/>
        <v>#NAME?</v>
      </c>
      <c r="C60" s="61" t="e">
        <f t="shared" si="17"/>
        <v>#NAME?</v>
      </c>
      <c r="S60" s="49"/>
      <c r="T60" s="66" t="e">
        <f t="shared" si="18"/>
        <v>#NAME?</v>
      </c>
      <c r="U60" s="61" t="e">
        <f t="shared" si="19"/>
        <v>#NAME?</v>
      </c>
    </row>
    <row r="61" spans="2:25" ht="15" customHeight="1" thickBot="1">
      <c r="B61" s="67" t="e">
        <f t="shared" si="16"/>
        <v>#NAME?</v>
      </c>
      <c r="C61" s="62" t="e">
        <f t="shared" si="17"/>
        <v>#NAME?</v>
      </c>
      <c r="S61" s="49"/>
      <c r="T61" s="67" t="e">
        <f t="shared" si="18"/>
        <v>#NAME?</v>
      </c>
      <c r="U61" s="62" t="e">
        <f t="shared" si="19"/>
        <v>#NAME?</v>
      </c>
    </row>
    <row r="62" spans="2:25" ht="15" customHeight="1" thickBot="1">
      <c r="D62" s="88" t="s">
        <v>24</v>
      </c>
      <c r="E62" s="86"/>
      <c r="F62" s="87"/>
      <c r="G62" s="52">
        <v>11</v>
      </c>
      <c r="S62" s="49"/>
      <c r="T62" s="59"/>
      <c r="V62" s="88" t="s">
        <v>24</v>
      </c>
      <c r="W62" s="86"/>
      <c r="X62" s="87"/>
      <c r="Y62" s="52">
        <v>12</v>
      </c>
    </row>
    <row r="63" spans="2:25" ht="15" customHeight="1">
      <c r="B63" s="65" t="e">
        <f>WEEKDAY(C63,1)</f>
        <v>#NAME?</v>
      </c>
      <c r="C63" s="60" t="e">
        <f>DATE(Année2,1,3)-WEEKDAY(DATE(Année2,1,3))-5+7*$G62</f>
        <v>#NAME?</v>
      </c>
      <c r="S63" s="49"/>
      <c r="T63" s="65" t="e">
        <f>WEEKDAY(U63,1)</f>
        <v>#NAME?</v>
      </c>
      <c r="U63" s="60" t="e">
        <f>DATE(Année2,1,3)-WEEKDAY(DATE(Année2,1,3))-5+7*$Y62</f>
        <v>#NAME?</v>
      </c>
    </row>
    <row r="64" spans="2:25" ht="15" customHeight="1">
      <c r="B64" s="66" t="e">
        <f t="shared" ref="B64:B69" si="20">WEEKDAY(C64,1)</f>
        <v>#NAME?</v>
      </c>
      <c r="C64" s="61" t="e">
        <f t="shared" ref="C64:C69" si="21">C63+1</f>
        <v>#NAME?</v>
      </c>
      <c r="S64" s="49"/>
      <c r="T64" s="66" t="e">
        <f t="shared" ref="T64:T69" si="22">WEEKDAY(U64,1)</f>
        <v>#NAME?</v>
      </c>
      <c r="U64" s="61" t="e">
        <f t="shared" ref="U64:U69" si="23">U63+1</f>
        <v>#NAME?</v>
      </c>
    </row>
    <row r="65" spans="2:25" ht="15" customHeight="1">
      <c r="B65" s="66" t="e">
        <f t="shared" si="20"/>
        <v>#NAME?</v>
      </c>
      <c r="C65" s="61" t="e">
        <f t="shared" si="21"/>
        <v>#NAME?</v>
      </c>
      <c r="S65" s="49"/>
      <c r="T65" s="66" t="e">
        <f t="shared" si="22"/>
        <v>#NAME?</v>
      </c>
      <c r="U65" s="61" t="e">
        <f t="shared" si="23"/>
        <v>#NAME?</v>
      </c>
    </row>
    <row r="66" spans="2:25" ht="15" customHeight="1">
      <c r="B66" s="66" t="e">
        <f t="shared" si="20"/>
        <v>#NAME?</v>
      </c>
      <c r="C66" s="61" t="e">
        <f t="shared" si="21"/>
        <v>#NAME?</v>
      </c>
      <c r="S66" s="49"/>
      <c r="T66" s="66" t="e">
        <f t="shared" si="22"/>
        <v>#NAME?</v>
      </c>
      <c r="U66" s="61" t="e">
        <f t="shared" si="23"/>
        <v>#NAME?</v>
      </c>
    </row>
    <row r="67" spans="2:25" ht="15" customHeight="1">
      <c r="B67" s="66" t="e">
        <f t="shared" si="20"/>
        <v>#NAME?</v>
      </c>
      <c r="C67" s="61" t="e">
        <f t="shared" si="21"/>
        <v>#NAME?</v>
      </c>
      <c r="S67" s="49"/>
      <c r="T67" s="66" t="e">
        <f t="shared" si="22"/>
        <v>#NAME?</v>
      </c>
      <c r="U67" s="61" t="e">
        <f t="shared" si="23"/>
        <v>#NAME?</v>
      </c>
    </row>
    <row r="68" spans="2:25" ht="15" customHeight="1">
      <c r="B68" s="66" t="e">
        <f t="shared" si="20"/>
        <v>#NAME?</v>
      </c>
      <c r="C68" s="61" t="e">
        <f t="shared" si="21"/>
        <v>#NAME?</v>
      </c>
      <c r="S68" s="49"/>
      <c r="T68" s="66" t="e">
        <f t="shared" si="22"/>
        <v>#NAME?</v>
      </c>
      <c r="U68" s="61" t="e">
        <f t="shared" si="23"/>
        <v>#NAME?</v>
      </c>
    </row>
    <row r="69" spans="2:25" ht="15" customHeight="1" thickBot="1">
      <c r="B69" s="67" t="e">
        <f t="shared" si="20"/>
        <v>#NAME?</v>
      </c>
      <c r="C69" s="62" t="e">
        <f t="shared" si="21"/>
        <v>#NAME?</v>
      </c>
      <c r="S69" s="49"/>
      <c r="T69" s="67" t="e">
        <f t="shared" si="22"/>
        <v>#NAME?</v>
      </c>
      <c r="U69" s="62" t="e">
        <f t="shared" si="23"/>
        <v>#NAME?</v>
      </c>
    </row>
    <row r="70" spans="2:25" ht="15" customHeight="1" thickBot="1">
      <c r="D70" s="88" t="s">
        <v>24</v>
      </c>
      <c r="E70" s="86"/>
      <c r="F70" s="87"/>
      <c r="G70" s="52">
        <v>13</v>
      </c>
      <c r="S70" s="49"/>
      <c r="T70" s="59"/>
      <c r="V70" s="88" t="s">
        <v>24</v>
      </c>
      <c r="W70" s="86"/>
      <c r="X70" s="87"/>
      <c r="Y70" s="52">
        <v>14</v>
      </c>
    </row>
    <row r="71" spans="2:25" ht="15" customHeight="1">
      <c r="B71" s="65" t="e">
        <f>WEEKDAY(C71,1)</f>
        <v>#NAME?</v>
      </c>
      <c r="C71" s="60" t="e">
        <f>DATE(Année2,1,3)-WEEKDAY(DATE(Année2,1,3))-5+7*$G70</f>
        <v>#NAME?</v>
      </c>
      <c r="S71" s="49"/>
      <c r="T71" s="65" t="e">
        <f>WEEKDAY(U71,1)</f>
        <v>#NAME?</v>
      </c>
      <c r="U71" s="60" t="e">
        <f>DATE(Année2,1,3)-WEEKDAY(DATE(Année2,1,3))-5+7*$Y70</f>
        <v>#NAME?</v>
      </c>
    </row>
    <row r="72" spans="2:25" ht="15" customHeight="1">
      <c r="B72" s="66" t="e">
        <f t="shared" ref="B72:B77" si="24">WEEKDAY(C72,1)</f>
        <v>#NAME?</v>
      </c>
      <c r="C72" s="61" t="e">
        <f t="shared" ref="C72:C77" si="25">C71+1</f>
        <v>#NAME?</v>
      </c>
      <c r="S72" s="49"/>
      <c r="T72" s="66" t="e">
        <f t="shared" ref="T72:T77" si="26">WEEKDAY(U72,1)</f>
        <v>#NAME?</v>
      </c>
      <c r="U72" s="61" t="e">
        <f t="shared" ref="U72:U77" si="27">U71+1</f>
        <v>#NAME?</v>
      </c>
    </row>
    <row r="73" spans="2:25" ht="15" customHeight="1">
      <c r="B73" s="66" t="e">
        <f t="shared" si="24"/>
        <v>#NAME?</v>
      </c>
      <c r="C73" s="61" t="e">
        <f t="shared" si="25"/>
        <v>#NAME?</v>
      </c>
      <c r="S73" s="49"/>
      <c r="T73" s="66" t="e">
        <f t="shared" si="26"/>
        <v>#NAME?</v>
      </c>
      <c r="U73" s="61" t="e">
        <f t="shared" si="27"/>
        <v>#NAME?</v>
      </c>
    </row>
    <row r="74" spans="2:25" ht="15" customHeight="1">
      <c r="B74" s="66" t="e">
        <f t="shared" si="24"/>
        <v>#NAME?</v>
      </c>
      <c r="C74" s="61" t="e">
        <f t="shared" si="25"/>
        <v>#NAME?</v>
      </c>
      <c r="S74" s="49"/>
      <c r="T74" s="66" t="e">
        <f t="shared" si="26"/>
        <v>#NAME?</v>
      </c>
      <c r="U74" s="61" t="e">
        <f t="shared" si="27"/>
        <v>#NAME?</v>
      </c>
    </row>
    <row r="75" spans="2:25" ht="15" customHeight="1">
      <c r="B75" s="66" t="e">
        <f t="shared" si="24"/>
        <v>#NAME?</v>
      </c>
      <c r="C75" s="61" t="e">
        <f t="shared" si="25"/>
        <v>#NAME?</v>
      </c>
      <c r="S75" s="49"/>
      <c r="T75" s="66" t="e">
        <f t="shared" si="26"/>
        <v>#NAME?</v>
      </c>
      <c r="U75" s="61" t="e">
        <f t="shared" si="27"/>
        <v>#NAME?</v>
      </c>
    </row>
    <row r="76" spans="2:25" ht="15" customHeight="1">
      <c r="B76" s="66" t="e">
        <f t="shared" si="24"/>
        <v>#NAME?</v>
      </c>
      <c r="C76" s="61" t="e">
        <f t="shared" si="25"/>
        <v>#NAME?</v>
      </c>
      <c r="S76" s="49"/>
      <c r="T76" s="66" t="e">
        <f t="shared" si="26"/>
        <v>#NAME?</v>
      </c>
      <c r="U76" s="61" t="e">
        <f t="shared" si="27"/>
        <v>#NAME?</v>
      </c>
    </row>
    <row r="77" spans="2:25" ht="15" customHeight="1" thickBot="1">
      <c r="B77" s="67" t="e">
        <f t="shared" si="24"/>
        <v>#NAME?</v>
      </c>
      <c r="C77" s="62" t="e">
        <f t="shared" si="25"/>
        <v>#NAME?</v>
      </c>
      <c r="S77" s="49"/>
      <c r="T77" s="67" t="e">
        <f t="shared" si="26"/>
        <v>#NAME?</v>
      </c>
      <c r="U77" s="62" t="e">
        <f t="shared" si="27"/>
        <v>#NAME?</v>
      </c>
    </row>
    <row r="78" spans="2:25" ht="15" customHeight="1" thickBot="1">
      <c r="D78" s="88" t="s">
        <v>24</v>
      </c>
      <c r="E78" s="86"/>
      <c r="F78" s="87"/>
      <c r="G78" s="52">
        <v>15</v>
      </c>
      <c r="S78" s="49"/>
      <c r="T78" s="59"/>
      <c r="V78" s="88" t="s">
        <v>24</v>
      </c>
      <c r="W78" s="86"/>
      <c r="X78" s="87"/>
      <c r="Y78" s="52">
        <v>16</v>
      </c>
    </row>
    <row r="79" spans="2:25" ht="15" customHeight="1">
      <c r="B79" s="65" t="e">
        <f>WEEKDAY(C79,1)</f>
        <v>#NAME?</v>
      </c>
      <c r="C79" s="60" t="e">
        <f>DATE(Année2,1,3)-WEEKDAY(DATE(Année2,1,3))-5+7*$G78</f>
        <v>#NAME?</v>
      </c>
      <c r="S79" s="49"/>
      <c r="T79" s="65" t="e">
        <f>WEEKDAY(U79,1)</f>
        <v>#NAME?</v>
      </c>
      <c r="U79" s="60" t="e">
        <f>DATE(Année2,1,3)-WEEKDAY(DATE(Année2,1,3))-5+7*$Y78</f>
        <v>#NAME?</v>
      </c>
    </row>
    <row r="80" spans="2:25" ht="15" customHeight="1">
      <c r="B80" s="66" t="e">
        <f t="shared" ref="B80:B85" si="28">WEEKDAY(C80,1)</f>
        <v>#NAME?</v>
      </c>
      <c r="C80" s="61" t="e">
        <f t="shared" ref="C80:C85" si="29">C79+1</f>
        <v>#NAME?</v>
      </c>
      <c r="S80" s="49"/>
      <c r="T80" s="66" t="e">
        <f t="shared" ref="T80:T85" si="30">WEEKDAY(U80,1)</f>
        <v>#NAME?</v>
      </c>
      <c r="U80" s="61" t="e">
        <f t="shared" ref="U80:U85" si="31">U79+1</f>
        <v>#NAME?</v>
      </c>
    </row>
    <row r="81" spans="2:25" ht="15" customHeight="1">
      <c r="B81" s="66" t="e">
        <f t="shared" si="28"/>
        <v>#NAME?</v>
      </c>
      <c r="C81" s="61" t="e">
        <f t="shared" si="29"/>
        <v>#NAME?</v>
      </c>
      <c r="S81" s="49"/>
      <c r="T81" s="66" t="e">
        <f t="shared" si="30"/>
        <v>#NAME?</v>
      </c>
      <c r="U81" s="61" t="e">
        <f t="shared" si="31"/>
        <v>#NAME?</v>
      </c>
    </row>
    <row r="82" spans="2:25" ht="15" customHeight="1">
      <c r="B82" s="66" t="e">
        <f t="shared" si="28"/>
        <v>#NAME?</v>
      </c>
      <c r="C82" s="61" t="e">
        <f t="shared" si="29"/>
        <v>#NAME?</v>
      </c>
      <c r="S82" s="49"/>
      <c r="T82" s="66" t="e">
        <f t="shared" si="30"/>
        <v>#NAME?</v>
      </c>
      <c r="U82" s="61" t="e">
        <f t="shared" si="31"/>
        <v>#NAME?</v>
      </c>
    </row>
    <row r="83" spans="2:25" ht="15" customHeight="1">
      <c r="B83" s="66" t="e">
        <f t="shared" si="28"/>
        <v>#NAME?</v>
      </c>
      <c r="C83" s="61" t="e">
        <f t="shared" si="29"/>
        <v>#NAME?</v>
      </c>
      <c r="S83" s="49"/>
      <c r="T83" s="66" t="e">
        <f t="shared" si="30"/>
        <v>#NAME?</v>
      </c>
      <c r="U83" s="61" t="e">
        <f t="shared" si="31"/>
        <v>#NAME?</v>
      </c>
    </row>
    <row r="84" spans="2:25" ht="15" customHeight="1">
      <c r="B84" s="66" t="e">
        <f t="shared" si="28"/>
        <v>#NAME?</v>
      </c>
      <c r="C84" s="61" t="e">
        <f t="shared" si="29"/>
        <v>#NAME?</v>
      </c>
      <c r="S84" s="49"/>
      <c r="T84" s="66" t="e">
        <f t="shared" si="30"/>
        <v>#NAME?</v>
      </c>
      <c r="U84" s="61" t="e">
        <f t="shared" si="31"/>
        <v>#NAME?</v>
      </c>
    </row>
    <row r="85" spans="2:25" ht="15" customHeight="1" thickBot="1">
      <c r="B85" s="67" t="e">
        <f t="shared" si="28"/>
        <v>#NAME?</v>
      </c>
      <c r="C85" s="62" t="e">
        <f t="shared" si="29"/>
        <v>#NAME?</v>
      </c>
      <c r="S85" s="49"/>
      <c r="T85" s="67" t="e">
        <f t="shared" si="30"/>
        <v>#NAME?</v>
      </c>
      <c r="U85" s="62" t="e">
        <f t="shared" si="31"/>
        <v>#NAME?</v>
      </c>
    </row>
    <row r="86" spans="2:25" ht="15" customHeight="1" thickBot="1">
      <c r="D86" s="88" t="s">
        <v>24</v>
      </c>
      <c r="E86" s="86"/>
      <c r="F86" s="87"/>
      <c r="G86" s="52">
        <v>17</v>
      </c>
      <c r="S86" s="49"/>
      <c r="T86" s="59"/>
      <c r="V86" s="88" t="s">
        <v>24</v>
      </c>
      <c r="W86" s="86"/>
      <c r="X86" s="87"/>
      <c r="Y86" s="52">
        <v>18</v>
      </c>
    </row>
    <row r="87" spans="2:25" ht="15" customHeight="1">
      <c r="B87" s="65" t="e">
        <f>WEEKDAY(C87,1)</f>
        <v>#NAME?</v>
      </c>
      <c r="C87" s="60" t="e">
        <f>DATE(Année2,1,3)-WEEKDAY(DATE(Année2,1,3))-5+7*$G86</f>
        <v>#NAME?</v>
      </c>
      <c r="S87" s="49"/>
      <c r="T87" s="65" t="e">
        <f>WEEKDAY(U87,1)</f>
        <v>#NAME?</v>
      </c>
      <c r="U87" s="60" t="e">
        <f>DATE(Année2,1,3)-WEEKDAY(DATE(Année2,1,3))-5+7*$Y86</f>
        <v>#NAME?</v>
      </c>
    </row>
    <row r="88" spans="2:25" ht="15" customHeight="1">
      <c r="B88" s="66" t="e">
        <f t="shared" ref="B88:B93" si="32">WEEKDAY(C88,1)</f>
        <v>#NAME?</v>
      </c>
      <c r="C88" s="61" t="e">
        <f t="shared" ref="C88:C93" si="33">C87+1</f>
        <v>#NAME?</v>
      </c>
      <c r="S88" s="49"/>
      <c r="T88" s="66" t="e">
        <f t="shared" ref="T88:T93" si="34">WEEKDAY(U88,1)</f>
        <v>#NAME?</v>
      </c>
      <c r="U88" s="61" t="e">
        <f t="shared" ref="U88:U93" si="35">U87+1</f>
        <v>#NAME?</v>
      </c>
    </row>
    <row r="89" spans="2:25" ht="15" customHeight="1">
      <c r="B89" s="66" t="e">
        <f t="shared" si="32"/>
        <v>#NAME?</v>
      </c>
      <c r="C89" s="61" t="e">
        <f t="shared" si="33"/>
        <v>#NAME?</v>
      </c>
      <c r="S89" s="49"/>
      <c r="T89" s="66" t="e">
        <f t="shared" si="34"/>
        <v>#NAME?</v>
      </c>
      <c r="U89" s="61" t="e">
        <f t="shared" si="35"/>
        <v>#NAME?</v>
      </c>
    </row>
    <row r="90" spans="2:25" ht="15" customHeight="1">
      <c r="B90" s="66" t="e">
        <f t="shared" si="32"/>
        <v>#NAME?</v>
      </c>
      <c r="C90" s="61" t="e">
        <f t="shared" si="33"/>
        <v>#NAME?</v>
      </c>
      <c r="S90" s="49"/>
      <c r="T90" s="66" t="e">
        <f t="shared" si="34"/>
        <v>#NAME?</v>
      </c>
      <c r="U90" s="61" t="e">
        <f t="shared" si="35"/>
        <v>#NAME?</v>
      </c>
    </row>
    <row r="91" spans="2:25" ht="15" customHeight="1">
      <c r="B91" s="66" t="e">
        <f t="shared" si="32"/>
        <v>#NAME?</v>
      </c>
      <c r="C91" s="61" t="e">
        <f t="shared" si="33"/>
        <v>#NAME?</v>
      </c>
      <c r="S91" s="49"/>
      <c r="T91" s="66" t="e">
        <f t="shared" si="34"/>
        <v>#NAME?</v>
      </c>
      <c r="U91" s="61" t="e">
        <f t="shared" si="35"/>
        <v>#NAME?</v>
      </c>
    </row>
    <row r="92" spans="2:25" ht="15" customHeight="1">
      <c r="B92" s="66" t="e">
        <f t="shared" si="32"/>
        <v>#NAME?</v>
      </c>
      <c r="C92" s="61" t="e">
        <f t="shared" si="33"/>
        <v>#NAME?</v>
      </c>
      <c r="S92" s="49"/>
      <c r="T92" s="66" t="e">
        <f t="shared" si="34"/>
        <v>#NAME?</v>
      </c>
      <c r="U92" s="61" t="e">
        <f t="shared" si="35"/>
        <v>#NAME?</v>
      </c>
    </row>
    <row r="93" spans="2:25" ht="15" customHeight="1" thickBot="1">
      <c r="B93" s="67" t="e">
        <f t="shared" si="32"/>
        <v>#NAME?</v>
      </c>
      <c r="C93" s="62" t="e">
        <f t="shared" si="33"/>
        <v>#NAME?</v>
      </c>
      <c r="S93" s="49"/>
      <c r="T93" s="67" t="e">
        <f t="shared" si="34"/>
        <v>#NAME?</v>
      </c>
      <c r="U93" s="62" t="e">
        <f t="shared" si="35"/>
        <v>#NAME?</v>
      </c>
    </row>
    <row r="94" spans="2:25" ht="15" customHeight="1" thickBot="1">
      <c r="D94" s="88" t="s">
        <v>24</v>
      </c>
      <c r="E94" s="86"/>
      <c r="F94" s="87"/>
      <c r="G94" s="52">
        <v>19</v>
      </c>
      <c r="S94" s="49"/>
      <c r="T94" s="59"/>
      <c r="V94" s="88" t="s">
        <v>24</v>
      </c>
      <c r="W94" s="86"/>
      <c r="X94" s="87"/>
      <c r="Y94" s="52">
        <v>20</v>
      </c>
    </row>
    <row r="95" spans="2:25" ht="15" customHeight="1">
      <c r="B95" s="65" t="e">
        <f>WEEKDAY(C95,1)</f>
        <v>#NAME?</v>
      </c>
      <c r="C95" s="60" t="e">
        <f>DATE(Année2,1,3)-WEEKDAY(DATE(Année2,1,3))-5+7*$G94</f>
        <v>#NAME?</v>
      </c>
      <c r="S95" s="49"/>
      <c r="T95" s="65" t="e">
        <f>WEEKDAY(U95,1)</f>
        <v>#NAME?</v>
      </c>
      <c r="U95" s="60" t="e">
        <f>DATE(Année2,1,3)-WEEKDAY(DATE(Année2,1,3))-5+7*$Y94</f>
        <v>#NAME?</v>
      </c>
    </row>
    <row r="96" spans="2:25" ht="15" customHeight="1">
      <c r="B96" s="66" t="e">
        <f t="shared" ref="B96:B101" si="36">WEEKDAY(C96,1)</f>
        <v>#NAME?</v>
      </c>
      <c r="C96" s="61" t="e">
        <f t="shared" ref="C96:C101" si="37">C95+1</f>
        <v>#NAME?</v>
      </c>
      <c r="S96" s="49"/>
      <c r="T96" s="66" t="e">
        <f t="shared" ref="T96:T101" si="38">WEEKDAY(U96,1)</f>
        <v>#NAME?</v>
      </c>
      <c r="U96" s="61" t="e">
        <f t="shared" ref="U96:U101" si="39">U95+1</f>
        <v>#NAME?</v>
      </c>
    </row>
    <row r="97" spans="2:25" ht="15" customHeight="1">
      <c r="B97" s="66" t="e">
        <f t="shared" si="36"/>
        <v>#NAME?</v>
      </c>
      <c r="C97" s="61" t="e">
        <f t="shared" si="37"/>
        <v>#NAME?</v>
      </c>
      <c r="S97" s="49"/>
      <c r="T97" s="66" t="e">
        <f t="shared" si="38"/>
        <v>#NAME?</v>
      </c>
      <c r="U97" s="61" t="e">
        <f t="shared" si="39"/>
        <v>#NAME?</v>
      </c>
    </row>
    <row r="98" spans="2:25" ht="15" customHeight="1">
      <c r="B98" s="66" t="e">
        <f t="shared" si="36"/>
        <v>#NAME?</v>
      </c>
      <c r="C98" s="61" t="e">
        <f t="shared" si="37"/>
        <v>#NAME?</v>
      </c>
      <c r="S98" s="49"/>
      <c r="T98" s="66" t="e">
        <f t="shared" si="38"/>
        <v>#NAME?</v>
      </c>
      <c r="U98" s="61" t="e">
        <f t="shared" si="39"/>
        <v>#NAME?</v>
      </c>
    </row>
    <row r="99" spans="2:25" ht="15" customHeight="1">
      <c r="B99" s="66" t="e">
        <f t="shared" si="36"/>
        <v>#NAME?</v>
      </c>
      <c r="C99" s="61" t="e">
        <f t="shared" si="37"/>
        <v>#NAME?</v>
      </c>
      <c r="S99" s="49"/>
      <c r="T99" s="66" t="e">
        <f t="shared" si="38"/>
        <v>#NAME?</v>
      </c>
      <c r="U99" s="61" t="e">
        <f t="shared" si="39"/>
        <v>#NAME?</v>
      </c>
    </row>
    <row r="100" spans="2:25" ht="15" customHeight="1">
      <c r="B100" s="66" t="e">
        <f t="shared" si="36"/>
        <v>#NAME?</v>
      </c>
      <c r="C100" s="61" t="e">
        <f t="shared" si="37"/>
        <v>#NAME?</v>
      </c>
      <c r="S100" s="49"/>
      <c r="T100" s="66" t="e">
        <f t="shared" si="38"/>
        <v>#NAME?</v>
      </c>
      <c r="U100" s="61" t="e">
        <f t="shared" si="39"/>
        <v>#NAME?</v>
      </c>
    </row>
    <row r="101" spans="2:25" ht="15" customHeight="1" thickBot="1">
      <c r="B101" s="67" t="e">
        <f t="shared" si="36"/>
        <v>#NAME?</v>
      </c>
      <c r="C101" s="62" t="e">
        <f t="shared" si="37"/>
        <v>#NAME?</v>
      </c>
      <c r="S101" s="49"/>
      <c r="T101" s="67" t="e">
        <f t="shared" si="38"/>
        <v>#NAME?</v>
      </c>
      <c r="U101" s="62" t="e">
        <f t="shared" si="39"/>
        <v>#NAME?</v>
      </c>
    </row>
    <row r="102" spans="2:25" ht="15" customHeight="1" thickBot="1">
      <c r="D102" s="88" t="s">
        <v>24</v>
      </c>
      <c r="E102" s="86"/>
      <c r="F102" s="87"/>
      <c r="G102" s="52">
        <v>21</v>
      </c>
      <c r="S102" s="49"/>
      <c r="T102" s="59"/>
      <c r="V102" s="88" t="s">
        <v>24</v>
      </c>
      <c r="W102" s="86"/>
      <c r="X102" s="87"/>
      <c r="Y102" s="52">
        <v>22</v>
      </c>
    </row>
    <row r="103" spans="2:25" ht="15" customHeight="1">
      <c r="B103" s="65" t="e">
        <f>WEEKDAY(C103,1)</f>
        <v>#NAME?</v>
      </c>
      <c r="C103" s="60" t="e">
        <f>DATE(Année2,1,3)-WEEKDAY(DATE(Année2,1,3))-5+7*$G102</f>
        <v>#NAME?</v>
      </c>
      <c r="S103" s="49"/>
      <c r="T103" s="65" t="e">
        <f>WEEKDAY(U103,1)</f>
        <v>#NAME?</v>
      </c>
      <c r="U103" s="60" t="e">
        <f>DATE(Année2,1,3)-WEEKDAY(DATE(Année2,1,3))-5+7*$Y102</f>
        <v>#NAME?</v>
      </c>
    </row>
    <row r="104" spans="2:25" ht="15" customHeight="1">
      <c r="B104" s="66" t="e">
        <f t="shared" ref="B104:B109" si="40">WEEKDAY(C104,1)</f>
        <v>#NAME?</v>
      </c>
      <c r="C104" s="61" t="e">
        <f t="shared" ref="C104:C109" si="41">C103+1</f>
        <v>#NAME?</v>
      </c>
      <c r="S104" s="49"/>
      <c r="T104" s="66" t="e">
        <f t="shared" ref="T104:T109" si="42">WEEKDAY(U104,1)</f>
        <v>#NAME?</v>
      </c>
      <c r="U104" s="61" t="e">
        <f t="shared" ref="U104:U109" si="43">U103+1</f>
        <v>#NAME?</v>
      </c>
    </row>
    <row r="105" spans="2:25" ht="15" customHeight="1">
      <c r="B105" s="66" t="e">
        <f t="shared" si="40"/>
        <v>#NAME?</v>
      </c>
      <c r="C105" s="61" t="e">
        <f t="shared" si="41"/>
        <v>#NAME?</v>
      </c>
      <c r="S105" s="49"/>
      <c r="T105" s="66" t="e">
        <f t="shared" si="42"/>
        <v>#NAME?</v>
      </c>
      <c r="U105" s="61" t="e">
        <f t="shared" si="43"/>
        <v>#NAME?</v>
      </c>
    </row>
    <row r="106" spans="2:25" ht="15" customHeight="1">
      <c r="B106" s="66" t="e">
        <f t="shared" si="40"/>
        <v>#NAME?</v>
      </c>
      <c r="C106" s="61" t="e">
        <f t="shared" si="41"/>
        <v>#NAME?</v>
      </c>
      <c r="S106" s="49"/>
      <c r="T106" s="66" t="e">
        <f t="shared" si="42"/>
        <v>#NAME?</v>
      </c>
      <c r="U106" s="61" t="e">
        <f t="shared" si="43"/>
        <v>#NAME?</v>
      </c>
    </row>
    <row r="107" spans="2:25" ht="15" customHeight="1">
      <c r="B107" s="66" t="e">
        <f t="shared" si="40"/>
        <v>#NAME?</v>
      </c>
      <c r="C107" s="61" t="e">
        <f t="shared" si="41"/>
        <v>#NAME?</v>
      </c>
      <c r="S107" s="49"/>
      <c r="T107" s="66" t="e">
        <f t="shared" si="42"/>
        <v>#NAME?</v>
      </c>
      <c r="U107" s="61" t="e">
        <f t="shared" si="43"/>
        <v>#NAME?</v>
      </c>
    </row>
    <row r="108" spans="2:25" ht="15" customHeight="1">
      <c r="B108" s="66" t="e">
        <f t="shared" si="40"/>
        <v>#NAME?</v>
      </c>
      <c r="C108" s="61" t="e">
        <f t="shared" si="41"/>
        <v>#NAME?</v>
      </c>
      <c r="S108" s="49"/>
      <c r="T108" s="66" t="e">
        <f t="shared" si="42"/>
        <v>#NAME?</v>
      </c>
      <c r="U108" s="61" t="e">
        <f t="shared" si="43"/>
        <v>#NAME?</v>
      </c>
    </row>
    <row r="109" spans="2:25" ht="15" customHeight="1" thickBot="1">
      <c r="B109" s="67" t="e">
        <f t="shared" si="40"/>
        <v>#NAME?</v>
      </c>
      <c r="C109" s="62" t="e">
        <f t="shared" si="41"/>
        <v>#NAME?</v>
      </c>
      <c r="S109" s="49"/>
      <c r="T109" s="67" t="e">
        <f t="shared" si="42"/>
        <v>#NAME?</v>
      </c>
      <c r="U109" s="62" t="e">
        <f t="shared" si="43"/>
        <v>#NAME?</v>
      </c>
    </row>
    <row r="110" spans="2:25" ht="15" customHeight="1" thickBot="1">
      <c r="D110" s="88" t="s">
        <v>24</v>
      </c>
      <c r="E110" s="86"/>
      <c r="F110" s="87"/>
      <c r="G110" s="52">
        <v>23</v>
      </c>
      <c r="S110" s="49"/>
      <c r="T110" s="59"/>
      <c r="V110" s="88" t="s">
        <v>24</v>
      </c>
      <c r="W110" s="86"/>
      <c r="X110" s="87"/>
      <c r="Y110" s="52">
        <v>24</v>
      </c>
    </row>
    <row r="111" spans="2:25" ht="15" customHeight="1">
      <c r="B111" s="65" t="e">
        <f>WEEKDAY(C111,1)</f>
        <v>#NAME?</v>
      </c>
      <c r="C111" s="60" t="e">
        <f>DATE(Année2,1,3)-WEEKDAY(DATE(Année2,1,3))-5+7*$G110</f>
        <v>#NAME?</v>
      </c>
      <c r="S111" s="49"/>
      <c r="T111" s="65" t="e">
        <f>WEEKDAY(U111,1)</f>
        <v>#NAME?</v>
      </c>
      <c r="U111" s="60" t="e">
        <f>DATE(Année2,1,3)-WEEKDAY(DATE(Année2,1,3))-5+7*$Y110</f>
        <v>#NAME?</v>
      </c>
    </row>
    <row r="112" spans="2:25" ht="15" customHeight="1">
      <c r="B112" s="66" t="e">
        <f t="shared" ref="B112:B117" si="44">WEEKDAY(C112,1)</f>
        <v>#NAME?</v>
      </c>
      <c r="C112" s="61" t="e">
        <f t="shared" ref="C112:C117" si="45">C111+1</f>
        <v>#NAME?</v>
      </c>
      <c r="S112" s="49"/>
      <c r="T112" s="66" t="e">
        <f t="shared" ref="T112:T117" si="46">WEEKDAY(U112,1)</f>
        <v>#NAME?</v>
      </c>
      <c r="U112" s="61" t="e">
        <f t="shared" ref="U112:U117" si="47">U111+1</f>
        <v>#NAME?</v>
      </c>
    </row>
    <row r="113" spans="2:25" ht="15" customHeight="1">
      <c r="B113" s="66" t="e">
        <f t="shared" si="44"/>
        <v>#NAME?</v>
      </c>
      <c r="C113" s="61" t="e">
        <f t="shared" si="45"/>
        <v>#NAME?</v>
      </c>
      <c r="S113" s="49"/>
      <c r="T113" s="66" t="e">
        <f t="shared" si="46"/>
        <v>#NAME?</v>
      </c>
      <c r="U113" s="61" t="e">
        <f t="shared" si="47"/>
        <v>#NAME?</v>
      </c>
    </row>
    <row r="114" spans="2:25" ht="15" customHeight="1">
      <c r="B114" s="66" t="e">
        <f t="shared" si="44"/>
        <v>#NAME?</v>
      </c>
      <c r="C114" s="61" t="e">
        <f t="shared" si="45"/>
        <v>#NAME?</v>
      </c>
      <c r="S114" s="49"/>
      <c r="T114" s="66" t="e">
        <f t="shared" si="46"/>
        <v>#NAME?</v>
      </c>
      <c r="U114" s="61" t="e">
        <f t="shared" si="47"/>
        <v>#NAME?</v>
      </c>
    </row>
    <row r="115" spans="2:25" ht="15" customHeight="1">
      <c r="B115" s="66" t="e">
        <f t="shared" si="44"/>
        <v>#NAME?</v>
      </c>
      <c r="C115" s="61" t="e">
        <f t="shared" si="45"/>
        <v>#NAME?</v>
      </c>
      <c r="S115" s="49"/>
      <c r="T115" s="66" t="e">
        <f t="shared" si="46"/>
        <v>#NAME?</v>
      </c>
      <c r="U115" s="61" t="e">
        <f t="shared" si="47"/>
        <v>#NAME?</v>
      </c>
    </row>
    <row r="116" spans="2:25" ht="15" customHeight="1">
      <c r="B116" s="66" t="e">
        <f t="shared" si="44"/>
        <v>#NAME?</v>
      </c>
      <c r="C116" s="61" t="e">
        <f t="shared" si="45"/>
        <v>#NAME?</v>
      </c>
      <c r="S116" s="49"/>
      <c r="T116" s="66" t="e">
        <f t="shared" si="46"/>
        <v>#NAME?</v>
      </c>
      <c r="U116" s="61" t="e">
        <f t="shared" si="47"/>
        <v>#NAME?</v>
      </c>
    </row>
    <row r="117" spans="2:25" ht="15" customHeight="1" thickBot="1">
      <c r="B117" s="67" t="e">
        <f t="shared" si="44"/>
        <v>#NAME?</v>
      </c>
      <c r="C117" s="62" t="e">
        <f t="shared" si="45"/>
        <v>#NAME?</v>
      </c>
      <c r="S117" s="49"/>
      <c r="T117" s="67" t="e">
        <f t="shared" si="46"/>
        <v>#NAME?</v>
      </c>
      <c r="U117" s="62" t="e">
        <f t="shared" si="47"/>
        <v>#NAME?</v>
      </c>
    </row>
    <row r="118" spans="2:25" ht="15" customHeight="1" thickBot="1">
      <c r="D118" s="88" t="s">
        <v>24</v>
      </c>
      <c r="E118" s="86"/>
      <c r="F118" s="87"/>
      <c r="G118" s="52">
        <v>25</v>
      </c>
      <c r="S118" s="49"/>
      <c r="T118" s="59"/>
      <c r="V118" s="88" t="s">
        <v>24</v>
      </c>
      <c r="W118" s="86"/>
      <c r="X118" s="87"/>
      <c r="Y118" s="52">
        <v>26</v>
      </c>
    </row>
    <row r="119" spans="2:25" ht="15" customHeight="1">
      <c r="B119" s="65" t="e">
        <f>WEEKDAY(C119,1)</f>
        <v>#NAME?</v>
      </c>
      <c r="C119" s="60" t="e">
        <f>DATE(Année2,1,3)-WEEKDAY(DATE(Année2,1,3))-5+7*$G118</f>
        <v>#NAME?</v>
      </c>
      <c r="S119" s="49"/>
      <c r="T119" s="65" t="e">
        <f>WEEKDAY(U119,1)</f>
        <v>#NAME?</v>
      </c>
      <c r="U119" s="60" t="e">
        <f>DATE(Année2,1,3)-WEEKDAY(DATE(Année2,1,3))-5+7*$Y118</f>
        <v>#NAME?</v>
      </c>
    </row>
    <row r="120" spans="2:25" ht="15" customHeight="1">
      <c r="B120" s="66" t="e">
        <f t="shared" ref="B120:B125" si="48">WEEKDAY(C120,1)</f>
        <v>#NAME?</v>
      </c>
      <c r="C120" s="61" t="e">
        <f t="shared" ref="C120:C125" si="49">C119+1</f>
        <v>#NAME?</v>
      </c>
      <c r="S120" s="49"/>
      <c r="T120" s="66" t="e">
        <f t="shared" ref="T120:T125" si="50">WEEKDAY(U120,1)</f>
        <v>#NAME?</v>
      </c>
      <c r="U120" s="61" t="e">
        <f t="shared" ref="U120:U125" si="51">U119+1</f>
        <v>#NAME?</v>
      </c>
    </row>
    <row r="121" spans="2:25" ht="15" customHeight="1">
      <c r="B121" s="66" t="e">
        <f t="shared" si="48"/>
        <v>#NAME?</v>
      </c>
      <c r="C121" s="61" t="e">
        <f t="shared" si="49"/>
        <v>#NAME?</v>
      </c>
      <c r="S121" s="49"/>
      <c r="T121" s="66" t="e">
        <f t="shared" si="50"/>
        <v>#NAME?</v>
      </c>
      <c r="U121" s="61" t="e">
        <f t="shared" si="51"/>
        <v>#NAME?</v>
      </c>
    </row>
    <row r="122" spans="2:25" ht="15" customHeight="1">
      <c r="B122" s="66" t="e">
        <f t="shared" si="48"/>
        <v>#NAME?</v>
      </c>
      <c r="C122" s="61" t="e">
        <f t="shared" si="49"/>
        <v>#NAME?</v>
      </c>
      <c r="S122" s="49"/>
      <c r="T122" s="66" t="e">
        <f t="shared" si="50"/>
        <v>#NAME?</v>
      </c>
      <c r="U122" s="61" t="e">
        <f t="shared" si="51"/>
        <v>#NAME?</v>
      </c>
    </row>
    <row r="123" spans="2:25" ht="15" customHeight="1">
      <c r="B123" s="66" t="e">
        <f t="shared" si="48"/>
        <v>#NAME?</v>
      </c>
      <c r="C123" s="61" t="e">
        <f t="shared" si="49"/>
        <v>#NAME?</v>
      </c>
      <c r="S123" s="49"/>
      <c r="T123" s="66" t="e">
        <f t="shared" si="50"/>
        <v>#NAME?</v>
      </c>
      <c r="U123" s="61" t="e">
        <f t="shared" si="51"/>
        <v>#NAME?</v>
      </c>
    </row>
    <row r="124" spans="2:25" ht="15" customHeight="1">
      <c r="B124" s="66" t="e">
        <f t="shared" si="48"/>
        <v>#NAME?</v>
      </c>
      <c r="C124" s="61" t="e">
        <f t="shared" si="49"/>
        <v>#NAME?</v>
      </c>
      <c r="S124" s="49"/>
      <c r="T124" s="66" t="e">
        <f t="shared" si="50"/>
        <v>#NAME?</v>
      </c>
      <c r="U124" s="61" t="e">
        <f t="shared" si="51"/>
        <v>#NAME?</v>
      </c>
    </row>
    <row r="125" spans="2:25" ht="15" customHeight="1" thickBot="1">
      <c r="B125" s="67" t="e">
        <f t="shared" si="48"/>
        <v>#NAME?</v>
      </c>
      <c r="C125" s="62" t="e">
        <f t="shared" si="49"/>
        <v>#NAME?</v>
      </c>
      <c r="S125" s="49"/>
      <c r="T125" s="67" t="e">
        <f t="shared" si="50"/>
        <v>#NAME?</v>
      </c>
      <c r="U125" s="62" t="e">
        <f t="shared" si="51"/>
        <v>#NAME?</v>
      </c>
    </row>
  </sheetData>
  <mergeCells count="61">
    <mergeCell ref="B17:C17"/>
    <mergeCell ref="B16:C16"/>
    <mergeCell ref="B18:C18"/>
    <mergeCell ref="B19:C19"/>
    <mergeCell ref="AF2:AF14"/>
    <mergeCell ref="W2:W14"/>
    <mergeCell ref="X2:X14"/>
    <mergeCell ref="Y2:Y14"/>
    <mergeCell ref="Z2:Z14"/>
    <mergeCell ref="P2:P14"/>
    <mergeCell ref="R2:R14"/>
    <mergeCell ref="V2:V14"/>
    <mergeCell ref="O2:O14"/>
    <mergeCell ref="Q2:Q14"/>
    <mergeCell ref="D2:D14"/>
    <mergeCell ref="E2:E14"/>
    <mergeCell ref="AG2:AG14"/>
    <mergeCell ref="AH2:AH14"/>
    <mergeCell ref="AI2:AI14"/>
    <mergeCell ref="AJ2:AJ14"/>
    <mergeCell ref="AA2:AA14"/>
    <mergeCell ref="AB2:AB14"/>
    <mergeCell ref="AC2:AC14"/>
    <mergeCell ref="AD2:AD14"/>
    <mergeCell ref="AE2:AE14"/>
    <mergeCell ref="F2:F14"/>
    <mergeCell ref="H2:H14"/>
    <mergeCell ref="J2:J14"/>
    <mergeCell ref="L2:L14"/>
    <mergeCell ref="N2:N14"/>
    <mergeCell ref="G2:G14"/>
    <mergeCell ref="I2:I14"/>
    <mergeCell ref="K2:K14"/>
    <mergeCell ref="M2:M14"/>
    <mergeCell ref="D78:F78"/>
    <mergeCell ref="D22:F22"/>
    <mergeCell ref="V22:X22"/>
    <mergeCell ref="D30:F30"/>
    <mergeCell ref="V30:X30"/>
    <mergeCell ref="D38:F38"/>
    <mergeCell ref="V38:X38"/>
    <mergeCell ref="D46:F46"/>
    <mergeCell ref="V46:X46"/>
    <mergeCell ref="D54:F54"/>
    <mergeCell ref="D62:F62"/>
    <mergeCell ref="D70:F70"/>
    <mergeCell ref="V54:X54"/>
    <mergeCell ref="V62:X62"/>
    <mergeCell ref="V70:X70"/>
    <mergeCell ref="V78:X78"/>
    <mergeCell ref="V118:X118"/>
    <mergeCell ref="D86:F86"/>
    <mergeCell ref="D94:F94"/>
    <mergeCell ref="D102:F102"/>
    <mergeCell ref="D110:F110"/>
    <mergeCell ref="D118:F118"/>
    <mergeCell ref="Z22:AJ22"/>
    <mergeCell ref="V86:X86"/>
    <mergeCell ref="V94:X94"/>
    <mergeCell ref="V102:X102"/>
    <mergeCell ref="V110:X1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ListerOnglets">
                <anchor moveWithCells="1">
                  <from>
                    <xdr:col>2</xdr:col>
                    <xdr:colOff>152400</xdr:colOff>
                    <xdr:row>1</xdr:row>
                    <xdr:rowOff>28575</xdr:rowOff>
                  </from>
                  <to>
                    <xdr:col>2</xdr:col>
                    <xdr:colOff>581025</xdr:colOff>
                    <xdr:row>13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1</xdr:col>
                    <xdr:colOff>561975</xdr:colOff>
                    <xdr:row>0</xdr:row>
                    <xdr:rowOff>66675</xdr:rowOff>
                  </from>
                  <to>
                    <xdr:col>2</xdr:col>
                    <xdr:colOff>19050</xdr:colOff>
                    <xdr:row>13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AA52"/>
  <sheetViews>
    <sheetView tabSelected="1" zoomScale="85" zoomScaleNormal="85" workbookViewId="0">
      <selection activeCell="L2" sqref="L2"/>
    </sheetView>
  </sheetViews>
  <sheetFormatPr baseColWidth="10" defaultRowHeight="15"/>
  <cols>
    <col min="1" max="1" width="0.85546875" customWidth="1"/>
    <col min="2" max="3" width="7.7109375" customWidth="1"/>
    <col min="4" max="4" width="4.7109375" customWidth="1"/>
    <col min="5" max="6" width="7.7109375" customWidth="1"/>
    <col min="7" max="7" width="4.7109375" customWidth="1"/>
    <col min="8" max="9" width="7.7109375" customWidth="1"/>
    <col min="10" max="10" width="4.7109375" customWidth="1"/>
    <col min="11" max="12" width="7.7109375" customWidth="1"/>
    <col min="13" max="13" width="4.7109375" customWidth="1"/>
    <col min="14" max="15" width="7.7109375" customWidth="1"/>
    <col min="16" max="16" width="4.7109375" customWidth="1"/>
    <col min="17" max="18" width="7.7109375" customWidth="1"/>
    <col min="19" max="19" width="4.7109375" customWidth="1"/>
    <col min="20" max="20" width="4.7109375" style="13" customWidth="1"/>
  </cols>
  <sheetData>
    <row r="2" spans="1:27" ht="15" customHeight="1">
      <c r="A2" s="11"/>
      <c r="B2" s="118" t="s">
        <v>1</v>
      </c>
      <c r="C2" s="118"/>
      <c r="D2" s="118"/>
      <c r="E2" s="118"/>
      <c r="F2" s="118"/>
      <c r="G2" s="118"/>
      <c r="H2" s="118"/>
      <c r="I2" s="119"/>
      <c r="J2" s="114">
        <v>2021</v>
      </c>
      <c r="K2" s="115"/>
      <c r="L2" s="13"/>
      <c r="M2" s="13"/>
      <c r="U2" t="str">
        <f ca="1">CELL("Nomfichier")</f>
        <v>C:\Users\Guy Blancher\Desktop\[V9 For Each CLEV.xlsm]BJ3</v>
      </c>
    </row>
    <row r="3" spans="1:27" ht="15" customHeight="1">
      <c r="A3" s="11"/>
      <c r="B3" s="118"/>
      <c r="C3" s="118"/>
      <c r="D3" s="118"/>
      <c r="E3" s="118"/>
      <c r="F3" s="118"/>
      <c r="G3" s="118"/>
      <c r="H3" s="118"/>
      <c r="I3" s="119"/>
      <c r="J3" s="116"/>
      <c r="K3" s="117"/>
      <c r="L3" s="13"/>
      <c r="M3" s="13"/>
      <c r="U3" t="s">
        <v>31</v>
      </c>
      <c r="Z3">
        <f>LEN(U3)</f>
        <v>56</v>
      </c>
    </row>
    <row r="4" spans="1:27" ht="18.75" customHeight="1">
      <c r="L4" s="13"/>
      <c r="M4" s="13"/>
      <c r="Q4" s="12"/>
      <c r="R4" s="12"/>
      <c r="S4" s="12"/>
      <c r="U4">
        <f ca="1">LEN(CELL("Nomfichier"))</f>
        <v>56</v>
      </c>
    </row>
    <row r="5" spans="1:27" ht="18.75">
      <c r="B5" s="120" t="str">
        <f ca="1">RIGHT(CELL("Nomfichier"),LEN(CELL("Nomfichier"))-FIND("]",CELL("Nomfichier")))</f>
        <v>BJ3</v>
      </c>
      <c r="C5" s="120"/>
      <c r="D5" s="120"/>
      <c r="E5" s="120"/>
      <c r="Q5" s="12"/>
      <c r="R5" s="12"/>
      <c r="S5" s="12"/>
      <c r="U5">
        <f ca="1">FIND("[",CELL("Nomfichier"))</f>
        <v>31</v>
      </c>
    </row>
    <row r="6" spans="1:27">
      <c r="O6" s="34"/>
    </row>
    <row r="7" spans="1:27">
      <c r="AA7" s="84"/>
    </row>
    <row r="8" spans="1:27" ht="24.95" customHeight="1">
      <c r="B8" s="111" t="str">
        <f>"JANVIER"&amp;" "&amp;Année1</f>
        <v>JANVIER 2021</v>
      </c>
      <c r="C8" s="112"/>
      <c r="D8" s="113"/>
      <c r="E8" s="111" t="str">
        <f>"FEVRIER"&amp;" "&amp;Année1</f>
        <v>FEVRIER 2021</v>
      </c>
      <c r="F8" s="112"/>
      <c r="G8" s="113"/>
      <c r="H8" s="111" t="str">
        <f>"MARS"&amp;" "&amp;Année1</f>
        <v>MARS 2021</v>
      </c>
      <c r="I8" s="112"/>
      <c r="J8" s="113"/>
      <c r="K8" s="111" t="str">
        <f>"AVRIL"&amp;" "&amp;Année1</f>
        <v>AVRIL 2021</v>
      </c>
      <c r="L8" s="112"/>
      <c r="M8" s="113"/>
      <c r="N8" s="111" t="str">
        <f>"MAI"&amp;" "&amp;Année1</f>
        <v>MAI 2021</v>
      </c>
      <c r="O8" s="112"/>
      <c r="P8" s="113"/>
      <c r="Q8" s="111" t="str">
        <f>"JUIN"&amp;" "&amp;Année1</f>
        <v>JUIN 2021</v>
      </c>
      <c r="R8" s="112"/>
      <c r="S8" s="113"/>
      <c r="U8" s="59"/>
      <c r="V8" s="59"/>
      <c r="AA8" s="84"/>
    </row>
    <row r="9" spans="1:27">
      <c r="B9" s="17">
        <f>DATE(Année1,1,1)</f>
        <v>44197</v>
      </c>
      <c r="C9" s="72"/>
      <c r="D9" s="77" t="str">
        <f>IF(WEEKDAY(B9)=2,"S"&amp;WEEKNUM(DATE(Année1,MONTH(B9),DAY(B9)),21),"")</f>
        <v/>
      </c>
      <c r="E9" s="23">
        <f>DATE(Année1,2,1)</f>
        <v>44228</v>
      </c>
      <c r="F9" s="24"/>
      <c r="G9" s="77" t="str">
        <f t="shared" ref="G9:G39" si="0">IF(WEEKDAY(E9)=2,"S"&amp;WEEKNUM(DATE(Année1,MONTH(E9),DAY(E9)),21),"")</f>
        <v>S5</v>
      </c>
      <c r="H9" s="23">
        <f>DATE(Année1,3,1)</f>
        <v>44256</v>
      </c>
      <c r="I9" s="24"/>
      <c r="J9" s="77" t="str">
        <f t="shared" ref="J9:J39" si="1">IF(WEEKDAY(H9)=2,"S"&amp;WEEKNUM(DATE(Année1,MONTH(H9),DAY(H9)),21),"")</f>
        <v>S9</v>
      </c>
      <c r="K9" s="23">
        <f>DATE(Année1,4,1)</f>
        <v>44287</v>
      </c>
      <c r="L9" s="24"/>
      <c r="M9" s="77" t="str">
        <f t="shared" ref="M9:M39" si="2">IF(WEEKDAY(K9)=2,"S"&amp;WEEKNUM(DATE(Année1,MONTH(K9),DAY(K9)),21),"")</f>
        <v/>
      </c>
      <c r="N9" s="17">
        <f>DATE(Année1,5,1)</f>
        <v>44317</v>
      </c>
      <c r="O9" s="72"/>
      <c r="P9" s="77" t="str">
        <f t="shared" ref="P9:P39" si="3">IF(WEEKDAY(N9)=2,"S"&amp;WEEKNUM(DATE(Année1,MONTH(N9),DAY(N9)),21),"")</f>
        <v/>
      </c>
      <c r="Q9" s="23">
        <f>DATE(Année1,6,1)</f>
        <v>44348</v>
      </c>
      <c r="R9" s="24"/>
      <c r="S9" s="77" t="str">
        <f t="shared" ref="S9:S39" si="4">IF(WEEKDAY(Q9)=2,"S"&amp;WEEKNUM(DATE(Année1,MONTH(Q9),DAY(Q9)),21),"")</f>
        <v/>
      </c>
      <c r="U9" s="59"/>
      <c r="V9" s="59"/>
      <c r="AA9" s="85"/>
    </row>
    <row r="10" spans="1:27">
      <c r="B10" s="30">
        <f>B9+1</f>
        <v>44198</v>
      </c>
      <c r="C10" s="31"/>
      <c r="D10" s="77" t="str">
        <f t="shared" ref="D10:D39" si="5">IF(WEEKDAY(B10)=2,"S"&amp;WEEKNUM(DATE(Année1,MONTH(B10),DAY(B10)),21),"")</f>
        <v/>
      </c>
      <c r="E10" s="25">
        <f>E9+1</f>
        <v>44229</v>
      </c>
      <c r="F10" s="26"/>
      <c r="G10" s="77" t="str">
        <f t="shared" si="0"/>
        <v/>
      </c>
      <c r="H10" s="25">
        <f t="shared" ref="H10:I25" si="6">H9+1</f>
        <v>44257</v>
      </c>
      <c r="I10" s="26"/>
      <c r="J10" s="77" t="str">
        <f t="shared" si="1"/>
        <v/>
      </c>
      <c r="K10" s="30">
        <f t="shared" ref="K10:L25" si="7">K9+1</f>
        <v>44288</v>
      </c>
      <c r="L10" s="31"/>
      <c r="M10" s="77" t="str">
        <f t="shared" si="2"/>
        <v/>
      </c>
      <c r="N10" s="30">
        <f t="shared" ref="H10:Q25" si="8">N9+1</f>
        <v>44318</v>
      </c>
      <c r="O10" s="31"/>
      <c r="P10" s="77" t="str">
        <f t="shared" si="3"/>
        <v/>
      </c>
      <c r="Q10" s="25">
        <f t="shared" si="8"/>
        <v>44349</v>
      </c>
      <c r="R10" s="26"/>
      <c r="S10" s="77" t="str">
        <f t="shared" si="4"/>
        <v/>
      </c>
      <c r="U10" s="13"/>
      <c r="V10" s="59"/>
      <c r="AA10" s="85"/>
    </row>
    <row r="11" spans="1:27">
      <c r="B11" s="30">
        <f>B10+1</f>
        <v>44199</v>
      </c>
      <c r="C11" s="31"/>
      <c r="D11" s="77" t="str">
        <f t="shared" si="5"/>
        <v/>
      </c>
      <c r="E11" s="25">
        <f t="shared" ref="E11:F26" si="9">E10+1</f>
        <v>44230</v>
      </c>
      <c r="F11" s="26"/>
      <c r="G11" s="77" t="str">
        <f t="shared" si="0"/>
        <v/>
      </c>
      <c r="H11" s="25">
        <f t="shared" si="6"/>
        <v>44258</v>
      </c>
      <c r="I11" s="26"/>
      <c r="J11" s="77" t="str">
        <f t="shared" si="1"/>
        <v/>
      </c>
      <c r="K11" s="30">
        <f t="shared" si="7"/>
        <v>44289</v>
      </c>
      <c r="L11" s="31"/>
      <c r="M11" s="77" t="str">
        <f t="shared" si="2"/>
        <v/>
      </c>
      <c r="N11" s="25">
        <f t="shared" si="8"/>
        <v>44319</v>
      </c>
      <c r="O11" s="26"/>
      <c r="P11" s="77" t="str">
        <f t="shared" si="3"/>
        <v>S18</v>
      </c>
      <c r="Q11" s="25">
        <f t="shared" si="8"/>
        <v>44350</v>
      </c>
      <c r="R11" s="26"/>
      <c r="S11" s="77" t="str">
        <f t="shared" si="4"/>
        <v/>
      </c>
      <c r="U11" s="13"/>
      <c r="V11" s="59"/>
      <c r="AA11" s="85"/>
    </row>
    <row r="12" spans="1:27">
      <c r="B12" s="25">
        <f t="shared" ref="B12:B38" si="10">B11+1</f>
        <v>44200</v>
      </c>
      <c r="C12" s="26"/>
      <c r="D12" s="77" t="str">
        <f t="shared" si="5"/>
        <v>S1</v>
      </c>
      <c r="E12" s="25">
        <f t="shared" si="9"/>
        <v>44231</v>
      </c>
      <c r="F12" s="26"/>
      <c r="G12" s="77" t="str">
        <f t="shared" si="0"/>
        <v/>
      </c>
      <c r="H12" s="25">
        <f t="shared" si="6"/>
        <v>44259</v>
      </c>
      <c r="I12" s="26"/>
      <c r="J12" s="77" t="str">
        <f t="shared" si="1"/>
        <v/>
      </c>
      <c r="K12" s="16">
        <f t="shared" si="7"/>
        <v>44290</v>
      </c>
      <c r="L12" s="15"/>
      <c r="M12" s="77" t="str">
        <f t="shared" si="2"/>
        <v/>
      </c>
      <c r="N12" s="25">
        <f t="shared" si="8"/>
        <v>44320</v>
      </c>
      <c r="O12" s="26"/>
      <c r="P12" s="77" t="str">
        <f t="shared" si="3"/>
        <v/>
      </c>
      <c r="Q12" s="30">
        <f t="shared" si="8"/>
        <v>44351</v>
      </c>
      <c r="R12" s="31"/>
      <c r="S12" s="77" t="str">
        <f t="shared" si="4"/>
        <v/>
      </c>
      <c r="U12" s="13"/>
      <c r="V12" s="59"/>
      <c r="AA12" s="84"/>
    </row>
    <row r="13" spans="1:27">
      <c r="B13" s="25">
        <f t="shared" si="10"/>
        <v>44201</v>
      </c>
      <c r="C13" s="26"/>
      <c r="D13" s="77" t="str">
        <f t="shared" si="5"/>
        <v/>
      </c>
      <c r="E13" s="30">
        <f t="shared" si="9"/>
        <v>44232</v>
      </c>
      <c r="F13" s="31"/>
      <c r="G13" s="77" t="str">
        <f t="shared" si="0"/>
        <v/>
      </c>
      <c r="H13" s="30">
        <f t="shared" si="6"/>
        <v>44260</v>
      </c>
      <c r="I13" s="31"/>
      <c r="J13" s="77" t="str">
        <f t="shared" si="1"/>
        <v/>
      </c>
      <c r="K13" s="16">
        <f t="shared" si="7"/>
        <v>44291</v>
      </c>
      <c r="L13" s="15"/>
      <c r="M13" s="77" t="str">
        <f t="shared" si="2"/>
        <v>S14</v>
      </c>
      <c r="N13" s="25">
        <f t="shared" si="8"/>
        <v>44321</v>
      </c>
      <c r="O13" s="26"/>
      <c r="P13" s="77" t="str">
        <f t="shared" si="3"/>
        <v/>
      </c>
      <c r="Q13" s="30">
        <f t="shared" si="8"/>
        <v>44352</v>
      </c>
      <c r="R13" s="31"/>
      <c r="S13" s="77" t="str">
        <f t="shared" si="4"/>
        <v/>
      </c>
      <c r="U13" s="13"/>
      <c r="V13" s="59"/>
    </row>
    <row r="14" spans="1:27">
      <c r="B14" s="25">
        <f t="shared" si="10"/>
        <v>44202</v>
      </c>
      <c r="C14" s="26"/>
      <c r="D14" s="77" t="str">
        <f t="shared" si="5"/>
        <v/>
      </c>
      <c r="E14" s="30">
        <f t="shared" si="9"/>
        <v>44233</v>
      </c>
      <c r="F14" s="31"/>
      <c r="G14" s="77" t="str">
        <f t="shared" si="0"/>
        <v/>
      </c>
      <c r="H14" s="30">
        <f t="shared" si="6"/>
        <v>44261</v>
      </c>
      <c r="I14" s="31"/>
      <c r="J14" s="77" t="str">
        <f t="shared" si="1"/>
        <v/>
      </c>
      <c r="K14" s="25">
        <f t="shared" si="7"/>
        <v>44292</v>
      </c>
      <c r="L14" s="26"/>
      <c r="M14" s="77" t="str">
        <f t="shared" si="2"/>
        <v/>
      </c>
      <c r="N14" s="25">
        <f t="shared" si="8"/>
        <v>44322</v>
      </c>
      <c r="O14" s="26"/>
      <c r="P14" s="77" t="str">
        <f t="shared" si="3"/>
        <v/>
      </c>
      <c r="Q14" s="30">
        <f t="shared" si="8"/>
        <v>44353</v>
      </c>
      <c r="R14" s="31"/>
      <c r="S14" s="77" t="str">
        <f t="shared" si="4"/>
        <v/>
      </c>
      <c r="U14" s="13"/>
      <c r="V14" s="59"/>
    </row>
    <row r="15" spans="1:27">
      <c r="B15" s="25">
        <f t="shared" si="10"/>
        <v>44203</v>
      </c>
      <c r="C15" s="26"/>
      <c r="D15" s="77" t="str">
        <f t="shared" si="5"/>
        <v/>
      </c>
      <c r="E15" s="30">
        <f t="shared" si="9"/>
        <v>44234</v>
      </c>
      <c r="F15" s="31"/>
      <c r="G15" s="77" t="str">
        <f t="shared" si="0"/>
        <v/>
      </c>
      <c r="H15" s="30">
        <f t="shared" si="6"/>
        <v>44262</v>
      </c>
      <c r="I15" s="31"/>
      <c r="J15" s="77" t="str">
        <f t="shared" si="1"/>
        <v/>
      </c>
      <c r="K15" s="25">
        <f t="shared" si="7"/>
        <v>44293</v>
      </c>
      <c r="L15" s="26"/>
      <c r="M15" s="77" t="str">
        <f t="shared" si="2"/>
        <v/>
      </c>
      <c r="N15" s="30">
        <f t="shared" si="8"/>
        <v>44323</v>
      </c>
      <c r="O15" s="31"/>
      <c r="P15" s="77" t="str">
        <f t="shared" si="3"/>
        <v/>
      </c>
      <c r="Q15" s="25">
        <f t="shared" si="8"/>
        <v>44354</v>
      </c>
      <c r="R15" s="26"/>
      <c r="S15" s="77" t="str">
        <f t="shared" si="4"/>
        <v>S23</v>
      </c>
      <c r="U15" s="13"/>
      <c r="V15" s="59"/>
    </row>
    <row r="16" spans="1:27">
      <c r="B16" s="30">
        <f t="shared" si="10"/>
        <v>44204</v>
      </c>
      <c r="C16" s="31"/>
      <c r="D16" s="77" t="str">
        <f>IF(WEEKDAY(B16)=2,"S"&amp;WEEKNUM(DATE(Année1,MONTH(B16),DAY(B16)),21),"")</f>
        <v/>
      </c>
      <c r="E16" s="25">
        <f t="shared" si="9"/>
        <v>44235</v>
      </c>
      <c r="F16" s="26"/>
      <c r="G16" s="77" t="str">
        <f t="shared" si="0"/>
        <v>S6</v>
      </c>
      <c r="H16" s="25">
        <f t="shared" si="6"/>
        <v>44263</v>
      </c>
      <c r="I16" s="26"/>
      <c r="J16" s="77" t="str">
        <f t="shared" si="1"/>
        <v>S10</v>
      </c>
      <c r="K16" s="25">
        <f t="shared" si="7"/>
        <v>44294</v>
      </c>
      <c r="L16" s="26"/>
      <c r="M16" s="77" t="str">
        <f t="shared" si="2"/>
        <v/>
      </c>
      <c r="N16" s="16">
        <f t="shared" si="8"/>
        <v>44324</v>
      </c>
      <c r="O16" s="15"/>
      <c r="P16" s="77" t="str">
        <f t="shared" si="3"/>
        <v/>
      </c>
      <c r="Q16" s="25">
        <f t="shared" si="8"/>
        <v>44355</v>
      </c>
      <c r="R16" s="26"/>
      <c r="S16" s="77" t="str">
        <f t="shared" si="4"/>
        <v/>
      </c>
      <c r="U16" s="13"/>
      <c r="V16" s="59"/>
    </row>
    <row r="17" spans="2:22">
      <c r="B17" s="30">
        <f t="shared" si="10"/>
        <v>44205</v>
      </c>
      <c r="C17" s="31"/>
      <c r="D17" s="77" t="str">
        <f t="shared" si="5"/>
        <v/>
      </c>
      <c r="E17" s="25">
        <f t="shared" si="9"/>
        <v>44236</v>
      </c>
      <c r="F17" s="26"/>
      <c r="G17" s="77" t="str">
        <f t="shared" si="0"/>
        <v/>
      </c>
      <c r="H17" s="25">
        <f t="shared" si="6"/>
        <v>44264</v>
      </c>
      <c r="I17" s="26"/>
      <c r="J17" s="77" t="str">
        <f t="shared" si="1"/>
        <v/>
      </c>
      <c r="K17" s="30">
        <f t="shared" si="7"/>
        <v>44295</v>
      </c>
      <c r="L17" s="31"/>
      <c r="M17" s="77" t="str">
        <f t="shared" si="2"/>
        <v/>
      </c>
      <c r="N17" s="30">
        <f t="shared" si="8"/>
        <v>44325</v>
      </c>
      <c r="O17" s="31"/>
      <c r="P17" s="77" t="str">
        <f t="shared" si="3"/>
        <v/>
      </c>
      <c r="Q17" s="25">
        <f t="shared" si="8"/>
        <v>44356</v>
      </c>
      <c r="R17" s="26"/>
      <c r="S17" s="77" t="str">
        <f t="shared" si="4"/>
        <v/>
      </c>
      <c r="U17" s="13"/>
      <c r="V17" s="59"/>
    </row>
    <row r="18" spans="2:22">
      <c r="B18" s="30">
        <f t="shared" si="10"/>
        <v>44206</v>
      </c>
      <c r="C18" s="31"/>
      <c r="D18" s="77" t="str">
        <f t="shared" si="5"/>
        <v/>
      </c>
      <c r="E18" s="25">
        <f t="shared" si="9"/>
        <v>44237</v>
      </c>
      <c r="F18" s="26"/>
      <c r="G18" s="77" t="str">
        <f t="shared" si="0"/>
        <v/>
      </c>
      <c r="H18" s="25">
        <f t="shared" si="6"/>
        <v>44265</v>
      </c>
      <c r="I18" s="26"/>
      <c r="J18" s="77" t="str">
        <f t="shared" si="1"/>
        <v/>
      </c>
      <c r="K18" s="30">
        <f t="shared" si="7"/>
        <v>44296</v>
      </c>
      <c r="L18" s="31"/>
      <c r="M18" s="77" t="str">
        <f t="shared" si="2"/>
        <v/>
      </c>
      <c r="N18" s="25">
        <f t="shared" si="8"/>
        <v>44326</v>
      </c>
      <c r="O18" s="26"/>
      <c r="P18" s="77" t="str">
        <f t="shared" si="3"/>
        <v>S19</v>
      </c>
      <c r="Q18" s="25">
        <f t="shared" si="8"/>
        <v>44357</v>
      </c>
      <c r="R18" s="26"/>
      <c r="S18" s="77" t="str">
        <f t="shared" si="4"/>
        <v/>
      </c>
      <c r="U18" s="13"/>
      <c r="V18" s="59"/>
    </row>
    <row r="19" spans="2:22">
      <c r="B19" s="25">
        <f t="shared" si="10"/>
        <v>44207</v>
      </c>
      <c r="C19" s="26"/>
      <c r="D19" s="77" t="str">
        <f t="shared" si="5"/>
        <v>S2</v>
      </c>
      <c r="E19" s="25">
        <f t="shared" si="9"/>
        <v>44238</v>
      </c>
      <c r="F19" s="26"/>
      <c r="G19" s="77" t="str">
        <f t="shared" si="0"/>
        <v/>
      </c>
      <c r="H19" s="25">
        <f t="shared" si="6"/>
        <v>44266</v>
      </c>
      <c r="I19" s="26"/>
      <c r="J19" s="77" t="str">
        <f t="shared" si="1"/>
        <v/>
      </c>
      <c r="K19" s="30">
        <f t="shared" si="7"/>
        <v>44297</v>
      </c>
      <c r="L19" s="31"/>
      <c r="M19" s="77" t="str">
        <f t="shared" si="2"/>
        <v/>
      </c>
      <c r="N19" s="25">
        <f t="shared" si="8"/>
        <v>44327</v>
      </c>
      <c r="O19" s="26"/>
      <c r="P19" s="77" t="str">
        <f t="shared" si="3"/>
        <v/>
      </c>
      <c r="Q19" s="30">
        <f t="shared" si="8"/>
        <v>44358</v>
      </c>
      <c r="R19" s="31"/>
      <c r="S19" s="77" t="str">
        <f t="shared" si="4"/>
        <v/>
      </c>
      <c r="U19" s="13"/>
      <c r="V19" s="59"/>
    </row>
    <row r="20" spans="2:22">
      <c r="B20" s="25">
        <f t="shared" si="10"/>
        <v>44208</v>
      </c>
      <c r="C20" s="26"/>
      <c r="D20" s="77" t="str">
        <f t="shared" si="5"/>
        <v/>
      </c>
      <c r="E20" s="30">
        <f t="shared" si="9"/>
        <v>44239</v>
      </c>
      <c r="F20" s="31"/>
      <c r="G20" s="77" t="str">
        <f t="shared" si="0"/>
        <v/>
      </c>
      <c r="H20" s="30">
        <f t="shared" si="6"/>
        <v>44267</v>
      </c>
      <c r="I20" s="31"/>
      <c r="J20" s="77" t="str">
        <f t="shared" si="1"/>
        <v/>
      </c>
      <c r="K20" s="25">
        <f t="shared" si="7"/>
        <v>44298</v>
      </c>
      <c r="L20" s="26"/>
      <c r="M20" s="77" t="str">
        <f t="shared" si="2"/>
        <v>S15</v>
      </c>
      <c r="N20" s="25">
        <f t="shared" si="8"/>
        <v>44328</v>
      </c>
      <c r="O20" s="26"/>
      <c r="P20" s="77" t="str">
        <f t="shared" si="3"/>
        <v/>
      </c>
      <c r="Q20" s="30">
        <f t="shared" si="8"/>
        <v>44359</v>
      </c>
      <c r="R20" s="31"/>
      <c r="S20" s="77" t="str">
        <f t="shared" si="4"/>
        <v/>
      </c>
      <c r="U20" s="13"/>
      <c r="V20" s="59"/>
    </row>
    <row r="21" spans="2:22">
      <c r="B21" s="25">
        <f t="shared" si="10"/>
        <v>44209</v>
      </c>
      <c r="C21" s="26"/>
      <c r="D21" s="77" t="str">
        <f t="shared" si="5"/>
        <v/>
      </c>
      <c r="E21" s="30">
        <f t="shared" si="9"/>
        <v>44240</v>
      </c>
      <c r="F21" s="31"/>
      <c r="G21" s="77" t="str">
        <f t="shared" si="0"/>
        <v/>
      </c>
      <c r="H21" s="30">
        <f t="shared" si="6"/>
        <v>44268</v>
      </c>
      <c r="I21" s="31"/>
      <c r="J21" s="77" t="str">
        <f t="shared" si="1"/>
        <v/>
      </c>
      <c r="K21" s="25">
        <f t="shared" si="7"/>
        <v>44299</v>
      </c>
      <c r="L21" s="26"/>
      <c r="M21" s="77" t="str">
        <f t="shared" si="2"/>
        <v/>
      </c>
      <c r="N21" s="16">
        <f t="shared" si="8"/>
        <v>44329</v>
      </c>
      <c r="O21" s="15"/>
      <c r="P21" s="77" t="str">
        <f t="shared" si="3"/>
        <v/>
      </c>
      <c r="Q21" s="30">
        <f t="shared" si="8"/>
        <v>44360</v>
      </c>
      <c r="R21" s="31"/>
      <c r="S21" s="77" t="str">
        <f t="shared" si="4"/>
        <v/>
      </c>
      <c r="U21" s="59"/>
      <c r="V21" s="59"/>
    </row>
    <row r="22" spans="2:22">
      <c r="B22" s="25">
        <f t="shared" si="10"/>
        <v>44210</v>
      </c>
      <c r="C22" s="26"/>
      <c r="D22" s="77" t="str">
        <f t="shared" si="5"/>
        <v/>
      </c>
      <c r="E22" s="30">
        <f t="shared" si="9"/>
        <v>44241</v>
      </c>
      <c r="F22" s="31"/>
      <c r="G22" s="77" t="str">
        <f t="shared" si="0"/>
        <v/>
      </c>
      <c r="H22" s="30">
        <f t="shared" si="6"/>
        <v>44269</v>
      </c>
      <c r="I22" s="31"/>
      <c r="J22" s="77" t="str">
        <f t="shared" si="1"/>
        <v/>
      </c>
      <c r="K22" s="25">
        <f t="shared" si="7"/>
        <v>44300</v>
      </c>
      <c r="L22" s="26"/>
      <c r="M22" s="77" t="str">
        <f t="shared" si="2"/>
        <v/>
      </c>
      <c r="N22" s="30">
        <f t="shared" si="8"/>
        <v>44330</v>
      </c>
      <c r="O22" s="31"/>
      <c r="P22" s="77" t="str">
        <f t="shared" si="3"/>
        <v/>
      </c>
      <c r="Q22" s="25">
        <f t="shared" si="8"/>
        <v>44361</v>
      </c>
      <c r="R22" s="26"/>
      <c r="S22" s="77" t="str">
        <f t="shared" si="4"/>
        <v>S24</v>
      </c>
      <c r="U22" s="59"/>
      <c r="V22" s="59"/>
    </row>
    <row r="23" spans="2:22">
      <c r="B23" s="30">
        <f t="shared" si="10"/>
        <v>44211</v>
      </c>
      <c r="C23" s="31"/>
      <c r="D23" s="77" t="str">
        <f>IF(WEEKDAY(B23)=2,"S"&amp;WEEKNUM(DATE(Année1,MONTH(B23),DAY(B23)),21),"")</f>
        <v/>
      </c>
      <c r="E23" s="25">
        <f t="shared" si="9"/>
        <v>44242</v>
      </c>
      <c r="F23" s="26"/>
      <c r="G23" s="77" t="str">
        <f t="shared" si="0"/>
        <v>S7</v>
      </c>
      <c r="H23" s="25">
        <f t="shared" si="6"/>
        <v>44270</v>
      </c>
      <c r="I23" s="26"/>
      <c r="J23" s="77" t="str">
        <f t="shared" si="1"/>
        <v>S11</v>
      </c>
      <c r="K23" s="25">
        <f t="shared" si="7"/>
        <v>44301</v>
      </c>
      <c r="L23" s="26"/>
      <c r="M23" s="77" t="str">
        <f t="shared" si="2"/>
        <v/>
      </c>
      <c r="N23" s="30">
        <f t="shared" si="8"/>
        <v>44331</v>
      </c>
      <c r="O23" s="31"/>
      <c r="P23" s="77" t="str">
        <f t="shared" si="3"/>
        <v/>
      </c>
      <c r="Q23" s="25">
        <f t="shared" si="8"/>
        <v>44362</v>
      </c>
      <c r="R23" s="26"/>
      <c r="S23" s="77" t="str">
        <f t="shared" si="4"/>
        <v/>
      </c>
      <c r="U23" s="59"/>
      <c r="V23" s="59"/>
    </row>
    <row r="24" spans="2:22">
      <c r="B24" s="30">
        <f t="shared" si="10"/>
        <v>44212</v>
      </c>
      <c r="C24" s="31"/>
      <c r="D24" s="77" t="str">
        <f t="shared" si="5"/>
        <v/>
      </c>
      <c r="E24" s="25">
        <f t="shared" si="9"/>
        <v>44243</v>
      </c>
      <c r="F24" s="26"/>
      <c r="G24" s="77" t="str">
        <f t="shared" si="0"/>
        <v/>
      </c>
      <c r="H24" s="25">
        <f t="shared" si="6"/>
        <v>44271</v>
      </c>
      <c r="I24" s="26"/>
      <c r="J24" s="77" t="str">
        <f t="shared" si="1"/>
        <v/>
      </c>
      <c r="K24" s="30">
        <f t="shared" si="7"/>
        <v>44302</v>
      </c>
      <c r="L24" s="31"/>
      <c r="M24" s="77" t="str">
        <f t="shared" si="2"/>
        <v/>
      </c>
      <c r="N24" s="30">
        <f t="shared" si="8"/>
        <v>44332</v>
      </c>
      <c r="O24" s="31"/>
      <c r="P24" s="77" t="str">
        <f t="shared" si="3"/>
        <v/>
      </c>
      <c r="Q24" s="25">
        <f t="shared" si="8"/>
        <v>44363</v>
      </c>
      <c r="R24" s="26"/>
      <c r="S24" s="77" t="str">
        <f t="shared" si="4"/>
        <v/>
      </c>
    </row>
    <row r="25" spans="2:22">
      <c r="B25" s="30">
        <f t="shared" si="10"/>
        <v>44213</v>
      </c>
      <c r="C25" s="31"/>
      <c r="D25" s="77" t="str">
        <f t="shared" si="5"/>
        <v/>
      </c>
      <c r="E25" s="25">
        <f t="shared" si="9"/>
        <v>44244</v>
      </c>
      <c r="F25" s="26"/>
      <c r="G25" s="77" t="str">
        <f t="shared" si="0"/>
        <v/>
      </c>
      <c r="H25" s="25">
        <f t="shared" si="6"/>
        <v>44272</v>
      </c>
      <c r="I25" s="26"/>
      <c r="J25" s="77" t="str">
        <f t="shared" si="1"/>
        <v/>
      </c>
      <c r="K25" s="30">
        <f t="shared" si="7"/>
        <v>44303</v>
      </c>
      <c r="L25" s="31"/>
      <c r="M25" s="77" t="str">
        <f t="shared" si="2"/>
        <v/>
      </c>
      <c r="N25" s="25">
        <f t="shared" si="8"/>
        <v>44333</v>
      </c>
      <c r="O25" s="26"/>
      <c r="P25" s="77" t="str">
        <f t="shared" si="3"/>
        <v>S20</v>
      </c>
      <c r="Q25" s="25">
        <f t="shared" si="8"/>
        <v>44364</v>
      </c>
      <c r="R25" s="26"/>
      <c r="S25" s="77" t="str">
        <f t="shared" si="4"/>
        <v/>
      </c>
    </row>
    <row r="26" spans="2:22">
      <c r="B26" s="25">
        <f t="shared" si="10"/>
        <v>44214</v>
      </c>
      <c r="C26" s="26"/>
      <c r="D26" s="77" t="str">
        <f t="shared" si="5"/>
        <v>S3</v>
      </c>
      <c r="E26" s="25">
        <f t="shared" si="9"/>
        <v>44245</v>
      </c>
      <c r="F26" s="26"/>
      <c r="G26" s="77" t="str">
        <f t="shared" si="0"/>
        <v/>
      </c>
      <c r="H26" s="25">
        <f t="shared" ref="H26:I39" si="11">H25+1</f>
        <v>44273</v>
      </c>
      <c r="I26" s="26"/>
      <c r="J26" s="77" t="str">
        <f t="shared" si="1"/>
        <v/>
      </c>
      <c r="K26" s="30">
        <f t="shared" ref="K26:L38" si="12">K25+1</f>
        <v>44304</v>
      </c>
      <c r="L26" s="31"/>
      <c r="M26" s="77" t="str">
        <f t="shared" si="2"/>
        <v/>
      </c>
      <c r="N26" s="25">
        <f t="shared" ref="E11:Q26" si="13">N25+1</f>
        <v>44334</v>
      </c>
      <c r="O26" s="26"/>
      <c r="P26" s="77" t="str">
        <f t="shared" si="3"/>
        <v/>
      </c>
      <c r="Q26" s="30">
        <f t="shared" si="13"/>
        <v>44365</v>
      </c>
      <c r="R26" s="31"/>
      <c r="S26" s="77" t="str">
        <f t="shared" si="4"/>
        <v/>
      </c>
    </row>
    <row r="27" spans="2:22">
      <c r="B27" s="25">
        <f t="shared" si="10"/>
        <v>44215</v>
      </c>
      <c r="C27" s="26"/>
      <c r="D27" s="77" t="str">
        <f t="shared" si="5"/>
        <v/>
      </c>
      <c r="E27" s="30">
        <f t="shared" ref="E27:F39" si="14">E26+1</f>
        <v>44246</v>
      </c>
      <c r="F27" s="31"/>
      <c r="G27" s="77" t="str">
        <f t="shared" si="0"/>
        <v/>
      </c>
      <c r="H27" s="30">
        <f t="shared" si="11"/>
        <v>44274</v>
      </c>
      <c r="I27" s="31"/>
      <c r="J27" s="77" t="str">
        <f t="shared" si="1"/>
        <v/>
      </c>
      <c r="K27" s="25">
        <f t="shared" si="12"/>
        <v>44305</v>
      </c>
      <c r="L27" s="26"/>
      <c r="M27" s="77" t="str">
        <f t="shared" si="2"/>
        <v>S16</v>
      </c>
      <c r="N27" s="25">
        <f t="shared" ref="E27:Q39" si="15">N26+1</f>
        <v>44335</v>
      </c>
      <c r="O27" s="26"/>
      <c r="P27" s="77" t="str">
        <f t="shared" si="3"/>
        <v/>
      </c>
      <c r="Q27" s="30">
        <f t="shared" si="15"/>
        <v>44366</v>
      </c>
      <c r="R27" s="31"/>
      <c r="S27" s="77" t="str">
        <f t="shared" si="4"/>
        <v/>
      </c>
    </row>
    <row r="28" spans="2:22">
      <c r="B28" s="25">
        <f t="shared" si="10"/>
        <v>44216</v>
      </c>
      <c r="C28" s="26"/>
      <c r="D28" s="77" t="str">
        <f t="shared" si="5"/>
        <v/>
      </c>
      <c r="E28" s="30">
        <f t="shared" si="14"/>
        <v>44247</v>
      </c>
      <c r="F28" s="31"/>
      <c r="G28" s="77" t="str">
        <f t="shared" si="0"/>
        <v/>
      </c>
      <c r="H28" s="30">
        <f t="shared" si="11"/>
        <v>44275</v>
      </c>
      <c r="I28" s="31"/>
      <c r="J28" s="77" t="str">
        <f t="shared" si="1"/>
        <v/>
      </c>
      <c r="K28" s="25">
        <f t="shared" si="12"/>
        <v>44306</v>
      </c>
      <c r="L28" s="26"/>
      <c r="M28" s="77" t="str">
        <f t="shared" si="2"/>
        <v/>
      </c>
      <c r="N28" s="25">
        <f t="shared" si="15"/>
        <v>44336</v>
      </c>
      <c r="O28" s="26"/>
      <c r="P28" s="77" t="str">
        <f t="shared" si="3"/>
        <v/>
      </c>
      <c r="Q28" s="30">
        <f t="shared" si="15"/>
        <v>44367</v>
      </c>
      <c r="R28" s="31"/>
      <c r="S28" s="77" t="str">
        <f t="shared" si="4"/>
        <v/>
      </c>
    </row>
    <row r="29" spans="2:22">
      <c r="B29" s="25">
        <f t="shared" si="10"/>
        <v>44217</v>
      </c>
      <c r="C29" s="26"/>
      <c r="D29" s="77" t="str">
        <f t="shared" si="5"/>
        <v/>
      </c>
      <c r="E29" s="30">
        <f t="shared" si="14"/>
        <v>44248</v>
      </c>
      <c r="F29" s="31"/>
      <c r="G29" s="77" t="str">
        <f t="shared" si="0"/>
        <v/>
      </c>
      <c r="H29" s="30">
        <f t="shared" si="11"/>
        <v>44276</v>
      </c>
      <c r="I29" s="31"/>
      <c r="J29" s="77" t="str">
        <f t="shared" si="1"/>
        <v/>
      </c>
      <c r="K29" s="25">
        <f t="shared" si="12"/>
        <v>44307</v>
      </c>
      <c r="L29" s="26"/>
      <c r="M29" s="77" t="str">
        <f t="shared" si="2"/>
        <v/>
      </c>
      <c r="N29" s="30">
        <f t="shared" si="15"/>
        <v>44337</v>
      </c>
      <c r="O29" s="31"/>
      <c r="P29" s="77" t="str">
        <f t="shared" si="3"/>
        <v/>
      </c>
      <c r="Q29" s="25">
        <f t="shared" si="15"/>
        <v>44368</v>
      </c>
      <c r="R29" s="26"/>
      <c r="S29" s="77" t="str">
        <f t="shared" si="4"/>
        <v>S25</v>
      </c>
    </row>
    <row r="30" spans="2:22">
      <c r="B30" s="30">
        <f t="shared" si="10"/>
        <v>44218</v>
      </c>
      <c r="C30" s="31"/>
      <c r="D30" s="77" t="str">
        <f t="shared" si="5"/>
        <v/>
      </c>
      <c r="E30" s="25">
        <f t="shared" si="14"/>
        <v>44249</v>
      </c>
      <c r="F30" s="26"/>
      <c r="G30" s="77" t="str">
        <f t="shared" si="0"/>
        <v>S8</v>
      </c>
      <c r="H30" s="25">
        <f t="shared" si="11"/>
        <v>44277</v>
      </c>
      <c r="I30" s="26"/>
      <c r="J30" s="77" t="str">
        <f t="shared" si="1"/>
        <v>S12</v>
      </c>
      <c r="K30" s="25">
        <f t="shared" si="12"/>
        <v>44308</v>
      </c>
      <c r="L30" s="26"/>
      <c r="M30" s="77" t="str">
        <f t="shared" si="2"/>
        <v/>
      </c>
      <c r="N30" s="30">
        <f t="shared" si="15"/>
        <v>44338</v>
      </c>
      <c r="O30" s="31"/>
      <c r="P30" s="77" t="str">
        <f t="shared" si="3"/>
        <v/>
      </c>
      <c r="Q30" s="25">
        <f t="shared" si="15"/>
        <v>44369</v>
      </c>
      <c r="R30" s="26"/>
      <c r="S30" s="77" t="str">
        <f t="shared" si="4"/>
        <v/>
      </c>
    </row>
    <row r="31" spans="2:22">
      <c r="B31" s="30">
        <f t="shared" si="10"/>
        <v>44219</v>
      </c>
      <c r="C31" s="31"/>
      <c r="D31" s="77" t="str">
        <f t="shared" si="5"/>
        <v/>
      </c>
      <c r="E31" s="25">
        <f t="shared" si="14"/>
        <v>44250</v>
      </c>
      <c r="F31" s="26"/>
      <c r="G31" s="77" t="str">
        <f t="shared" si="0"/>
        <v/>
      </c>
      <c r="H31" s="25">
        <f t="shared" si="11"/>
        <v>44278</v>
      </c>
      <c r="I31" s="26"/>
      <c r="J31" s="77" t="str">
        <f t="shared" si="1"/>
        <v/>
      </c>
      <c r="K31" s="30">
        <f t="shared" si="12"/>
        <v>44309</v>
      </c>
      <c r="L31" s="31"/>
      <c r="M31" s="77" t="str">
        <f t="shared" si="2"/>
        <v/>
      </c>
      <c r="N31" s="30">
        <f t="shared" si="15"/>
        <v>44339</v>
      </c>
      <c r="O31" s="31"/>
      <c r="P31" s="77" t="str">
        <f t="shared" si="3"/>
        <v/>
      </c>
      <c r="Q31" s="25">
        <f t="shared" si="15"/>
        <v>44370</v>
      </c>
      <c r="R31" s="26"/>
      <c r="S31" s="77" t="str">
        <f t="shared" si="4"/>
        <v/>
      </c>
    </row>
    <row r="32" spans="2:22">
      <c r="B32" s="30">
        <f t="shared" si="10"/>
        <v>44220</v>
      </c>
      <c r="C32" s="31"/>
      <c r="D32" s="77" t="str">
        <f t="shared" si="5"/>
        <v/>
      </c>
      <c r="E32" s="25">
        <f t="shared" si="14"/>
        <v>44251</v>
      </c>
      <c r="F32" s="26"/>
      <c r="G32" s="77" t="str">
        <f t="shared" si="0"/>
        <v/>
      </c>
      <c r="H32" s="25">
        <f t="shared" si="11"/>
        <v>44279</v>
      </c>
      <c r="I32" s="26"/>
      <c r="J32" s="77" t="str">
        <f t="shared" si="1"/>
        <v/>
      </c>
      <c r="K32" s="30">
        <f t="shared" si="12"/>
        <v>44310</v>
      </c>
      <c r="L32" s="31"/>
      <c r="M32" s="77" t="str">
        <f t="shared" si="2"/>
        <v/>
      </c>
      <c r="N32" s="16">
        <f t="shared" si="15"/>
        <v>44340</v>
      </c>
      <c r="O32" s="15"/>
      <c r="P32" s="77" t="str">
        <f t="shared" si="3"/>
        <v>S21</v>
      </c>
      <c r="Q32" s="25">
        <f t="shared" si="15"/>
        <v>44371</v>
      </c>
      <c r="R32" s="26"/>
      <c r="S32" s="77" t="str">
        <f t="shared" si="4"/>
        <v/>
      </c>
    </row>
    <row r="33" spans="1:20">
      <c r="B33" s="25">
        <f t="shared" si="10"/>
        <v>44221</v>
      </c>
      <c r="C33" s="26"/>
      <c r="D33" s="77" t="str">
        <f t="shared" si="5"/>
        <v>S4</v>
      </c>
      <c r="E33" s="25">
        <f t="shared" si="14"/>
        <v>44252</v>
      </c>
      <c r="F33" s="26"/>
      <c r="G33" s="77" t="str">
        <f t="shared" si="0"/>
        <v/>
      </c>
      <c r="H33" s="25">
        <f t="shared" si="11"/>
        <v>44280</v>
      </c>
      <c r="I33" s="26"/>
      <c r="J33" s="77" t="str">
        <f t="shared" si="1"/>
        <v/>
      </c>
      <c r="K33" s="30">
        <f t="shared" si="12"/>
        <v>44311</v>
      </c>
      <c r="L33" s="31"/>
      <c r="M33" s="77" t="str">
        <f t="shared" si="2"/>
        <v/>
      </c>
      <c r="N33" s="25">
        <f t="shared" si="15"/>
        <v>44341</v>
      </c>
      <c r="O33" s="26"/>
      <c r="P33" s="77" t="str">
        <f t="shared" si="3"/>
        <v/>
      </c>
      <c r="Q33" s="30">
        <f t="shared" si="15"/>
        <v>44372</v>
      </c>
      <c r="R33" s="31"/>
      <c r="S33" s="77" t="str">
        <f t="shared" si="4"/>
        <v/>
      </c>
    </row>
    <row r="34" spans="1:20">
      <c r="B34" s="25">
        <f t="shared" si="10"/>
        <v>44222</v>
      </c>
      <c r="C34" s="26"/>
      <c r="D34" s="77" t="str">
        <f t="shared" si="5"/>
        <v/>
      </c>
      <c r="E34" s="30">
        <f t="shared" si="14"/>
        <v>44253</v>
      </c>
      <c r="F34" s="31"/>
      <c r="G34" s="77" t="str">
        <f t="shared" si="0"/>
        <v/>
      </c>
      <c r="H34" s="30">
        <f t="shared" si="11"/>
        <v>44281</v>
      </c>
      <c r="I34" s="31"/>
      <c r="J34" s="77" t="str">
        <f t="shared" si="1"/>
        <v/>
      </c>
      <c r="K34" s="25">
        <f t="shared" si="12"/>
        <v>44312</v>
      </c>
      <c r="L34" s="26"/>
      <c r="M34" s="77" t="str">
        <f t="shared" si="2"/>
        <v>S17</v>
      </c>
      <c r="N34" s="25">
        <f t="shared" si="15"/>
        <v>44342</v>
      </c>
      <c r="O34" s="26"/>
      <c r="P34" s="77" t="str">
        <f t="shared" si="3"/>
        <v/>
      </c>
      <c r="Q34" s="30">
        <f t="shared" si="15"/>
        <v>44373</v>
      </c>
      <c r="R34" s="31"/>
      <c r="S34" s="77" t="str">
        <f t="shared" si="4"/>
        <v/>
      </c>
    </row>
    <row r="35" spans="1:20">
      <c r="B35" s="25">
        <f t="shared" si="10"/>
        <v>44223</v>
      </c>
      <c r="C35" s="26"/>
      <c r="D35" s="77" t="str">
        <f t="shared" si="5"/>
        <v/>
      </c>
      <c r="E35" s="30">
        <f t="shared" si="14"/>
        <v>44254</v>
      </c>
      <c r="F35" s="31"/>
      <c r="G35" s="77" t="str">
        <f t="shared" si="0"/>
        <v/>
      </c>
      <c r="H35" s="30">
        <f t="shared" si="11"/>
        <v>44282</v>
      </c>
      <c r="I35" s="31"/>
      <c r="J35" s="77" t="str">
        <f t="shared" si="1"/>
        <v/>
      </c>
      <c r="K35" s="25">
        <f t="shared" si="12"/>
        <v>44313</v>
      </c>
      <c r="L35" s="26"/>
      <c r="M35" s="77" t="str">
        <f t="shared" si="2"/>
        <v/>
      </c>
      <c r="N35" s="25">
        <f t="shared" si="15"/>
        <v>44343</v>
      </c>
      <c r="O35" s="26"/>
      <c r="P35" s="77" t="str">
        <f t="shared" si="3"/>
        <v/>
      </c>
      <c r="Q35" s="30">
        <f t="shared" si="15"/>
        <v>44374</v>
      </c>
      <c r="R35" s="31"/>
      <c r="S35" s="77" t="str">
        <f t="shared" si="4"/>
        <v/>
      </c>
    </row>
    <row r="36" spans="1:20">
      <c r="B36" s="25">
        <f t="shared" si="10"/>
        <v>44224</v>
      </c>
      <c r="C36" s="26"/>
      <c r="D36" s="77" t="str">
        <f t="shared" si="5"/>
        <v/>
      </c>
      <c r="E36" s="30">
        <f t="shared" si="14"/>
        <v>44255</v>
      </c>
      <c r="F36" s="31"/>
      <c r="G36" s="77" t="str">
        <f t="shared" si="0"/>
        <v/>
      </c>
      <c r="H36" s="30">
        <f t="shared" si="11"/>
        <v>44283</v>
      </c>
      <c r="I36" s="31"/>
      <c r="J36" s="77" t="str">
        <f t="shared" si="1"/>
        <v/>
      </c>
      <c r="K36" s="25">
        <f>K35+1</f>
        <v>44314</v>
      </c>
      <c r="L36" s="26"/>
      <c r="M36" s="77" t="str">
        <f t="shared" si="2"/>
        <v/>
      </c>
      <c r="N36" s="30">
        <f>N35+1</f>
        <v>44344</v>
      </c>
      <c r="O36" s="31"/>
      <c r="P36" s="77" t="str">
        <f t="shared" si="3"/>
        <v/>
      </c>
      <c r="Q36" s="25">
        <f>Q35+1</f>
        <v>44375</v>
      </c>
      <c r="R36" s="26"/>
      <c r="S36" s="77" t="str">
        <f t="shared" si="4"/>
        <v>S26</v>
      </c>
    </row>
    <row r="37" spans="1:20">
      <c r="B37" s="30">
        <f t="shared" si="10"/>
        <v>44225</v>
      </c>
      <c r="C37" s="31"/>
      <c r="D37" s="77" t="str">
        <f t="shared" si="5"/>
        <v/>
      </c>
      <c r="E37" s="25">
        <f t="shared" si="14"/>
        <v>44256</v>
      </c>
      <c r="F37" s="26"/>
      <c r="G37" s="77" t="str">
        <f t="shared" si="0"/>
        <v>S9</v>
      </c>
      <c r="H37" s="25">
        <f t="shared" si="11"/>
        <v>44284</v>
      </c>
      <c r="I37" s="26"/>
      <c r="J37" s="77" t="str">
        <f t="shared" si="1"/>
        <v>S13</v>
      </c>
      <c r="K37" s="25">
        <f t="shared" si="12"/>
        <v>44315</v>
      </c>
      <c r="L37" s="26"/>
      <c r="M37" s="77" t="str">
        <f t="shared" si="2"/>
        <v/>
      </c>
      <c r="N37" s="30">
        <f t="shared" si="15"/>
        <v>44345</v>
      </c>
      <c r="O37" s="31"/>
      <c r="P37" s="77" t="str">
        <f t="shared" si="3"/>
        <v/>
      </c>
      <c r="Q37" s="25">
        <f t="shared" si="15"/>
        <v>44376</v>
      </c>
      <c r="R37" s="26"/>
      <c r="S37" s="77" t="str">
        <f t="shared" si="4"/>
        <v/>
      </c>
    </row>
    <row r="38" spans="1:20">
      <c r="B38" s="30">
        <f t="shared" si="10"/>
        <v>44226</v>
      </c>
      <c r="C38" s="31"/>
      <c r="D38" s="77" t="str">
        <f t="shared" si="5"/>
        <v/>
      </c>
      <c r="E38" s="25">
        <f t="shared" si="14"/>
        <v>44257</v>
      </c>
      <c r="F38" s="26"/>
      <c r="G38" s="77" t="str">
        <f t="shared" si="0"/>
        <v/>
      </c>
      <c r="H38" s="25">
        <f t="shared" si="11"/>
        <v>44285</v>
      </c>
      <c r="I38" s="26"/>
      <c r="J38" s="77" t="str">
        <f t="shared" si="1"/>
        <v/>
      </c>
      <c r="K38" s="30">
        <f t="shared" si="12"/>
        <v>44316</v>
      </c>
      <c r="L38" s="31"/>
      <c r="M38" s="77" t="str">
        <f t="shared" si="2"/>
        <v/>
      </c>
      <c r="N38" s="30">
        <f t="shared" si="15"/>
        <v>44346</v>
      </c>
      <c r="O38" s="31"/>
      <c r="P38" s="77" t="str">
        <f t="shared" si="3"/>
        <v/>
      </c>
      <c r="Q38" s="25">
        <f t="shared" si="15"/>
        <v>44377</v>
      </c>
      <c r="R38" s="26"/>
      <c r="S38" s="77" t="str">
        <f t="shared" si="4"/>
        <v/>
      </c>
    </row>
    <row r="39" spans="1:20">
      <c r="B39" s="27"/>
      <c r="C39" s="28"/>
      <c r="D39" s="78" t="str">
        <f t="shared" si="5"/>
        <v/>
      </c>
      <c r="E39" s="29">
        <f t="shared" si="14"/>
        <v>44258</v>
      </c>
      <c r="F39" s="28"/>
      <c r="G39" s="78" t="str">
        <f t="shared" si="0"/>
        <v/>
      </c>
      <c r="H39" s="29">
        <f t="shared" si="11"/>
        <v>44286</v>
      </c>
      <c r="I39" s="28"/>
      <c r="J39" s="78" t="str">
        <f t="shared" si="1"/>
        <v/>
      </c>
      <c r="K39" s="29"/>
      <c r="L39" s="28"/>
      <c r="M39" s="47" t="str">
        <f t="shared" si="2"/>
        <v/>
      </c>
      <c r="N39" s="29">
        <f t="shared" si="15"/>
        <v>44347</v>
      </c>
      <c r="O39" s="28"/>
      <c r="P39" s="78" t="str">
        <f t="shared" si="3"/>
        <v>S22</v>
      </c>
      <c r="Q39" s="29"/>
      <c r="R39" s="28"/>
      <c r="S39" s="78" t="str">
        <f t="shared" si="4"/>
        <v/>
      </c>
      <c r="T39" s="12"/>
    </row>
    <row r="40" spans="1:20" s="13" customFormat="1">
      <c r="B40" s="73"/>
      <c r="C40" s="74"/>
      <c r="D40" s="75"/>
      <c r="E40" s="76"/>
      <c r="F40" s="74"/>
      <c r="G40" s="75"/>
      <c r="H40" s="76"/>
      <c r="I40" s="74"/>
      <c r="J40" s="75"/>
      <c r="K40" s="76"/>
      <c r="L40" s="74"/>
      <c r="M40" s="75"/>
      <c r="N40" s="76"/>
      <c r="O40" s="74"/>
      <c r="P40" s="75"/>
      <c r="Q40" s="76"/>
      <c r="R40" s="74"/>
      <c r="S40" s="75"/>
      <c r="T40" s="39"/>
    </row>
    <row r="41" spans="1:20" s="39" customFormat="1" ht="20.100000000000001" customHeight="1">
      <c r="A41" s="36"/>
      <c r="B41" s="36" t="s">
        <v>22</v>
      </c>
      <c r="C41" s="37">
        <f>SUM(C9:C39)</f>
        <v>0</v>
      </c>
      <c r="D41" s="37"/>
      <c r="E41" s="38"/>
      <c r="F41" s="37">
        <f>SUM(F9:F39)</f>
        <v>0</v>
      </c>
      <c r="G41" s="38"/>
      <c r="H41" s="37"/>
      <c r="I41" s="37">
        <f>SUM(I9:I39)</f>
        <v>0</v>
      </c>
      <c r="J41" s="37"/>
      <c r="K41" s="37"/>
      <c r="L41" s="37">
        <f>SUM(L9:L39)</f>
        <v>0</v>
      </c>
      <c r="M41" s="37"/>
      <c r="N41" s="37"/>
      <c r="O41" s="37">
        <f>SUM(O9:O39)</f>
        <v>0</v>
      </c>
      <c r="P41" s="37"/>
      <c r="Q41" s="37"/>
      <c r="R41" s="37">
        <f>SUM(R9:R39)</f>
        <v>0</v>
      </c>
      <c r="S41" s="37"/>
      <c r="T41" s="12"/>
    </row>
    <row r="42" spans="1:20" s="1" customFormat="1" ht="20.100000000000001" customHeight="1">
      <c r="B42" s="44" t="s">
        <v>0</v>
      </c>
      <c r="C42" s="2">
        <f>C41</f>
        <v>0</v>
      </c>
      <c r="D42" s="2"/>
      <c r="E42" s="3"/>
      <c r="F42" s="2">
        <f>C42+F41</f>
        <v>0</v>
      </c>
      <c r="G42" s="3"/>
      <c r="H42" s="2"/>
      <c r="I42" s="2">
        <f>F42+I41</f>
        <v>0</v>
      </c>
      <c r="J42" s="3"/>
      <c r="K42" s="2"/>
      <c r="L42" s="2">
        <f>I42+L41</f>
        <v>0</v>
      </c>
      <c r="M42" s="3"/>
      <c r="N42" s="2"/>
      <c r="O42" s="2">
        <f>L42+O41</f>
        <v>0</v>
      </c>
      <c r="P42" s="3"/>
      <c r="Q42" s="2"/>
      <c r="R42" s="2">
        <f>O42+R41</f>
        <v>0</v>
      </c>
      <c r="S42" s="3"/>
      <c r="T42" s="12"/>
    </row>
    <row r="45" spans="1:20" ht="18.75">
      <c r="B45" s="107" t="s">
        <v>16</v>
      </c>
      <c r="C45" s="108"/>
      <c r="D45" s="108"/>
      <c r="E45" s="108"/>
      <c r="F45" s="105">
        <v>1600</v>
      </c>
      <c r="G45" s="106"/>
    </row>
    <row r="46" spans="1:20" ht="18.75">
      <c r="B46" s="109" t="s">
        <v>17</v>
      </c>
      <c r="C46" s="110"/>
      <c r="D46" s="110"/>
      <c r="E46" s="110"/>
      <c r="F46" s="97">
        <f>F45-R42</f>
        <v>1600</v>
      </c>
      <c r="G46" s="98"/>
    </row>
    <row r="47" spans="1:20" ht="18.75">
      <c r="B47" s="40" t="s">
        <v>18</v>
      </c>
      <c r="C47" s="41"/>
      <c r="D47" s="41"/>
      <c r="E47" s="41"/>
      <c r="F47" s="97" t="s">
        <v>19</v>
      </c>
      <c r="G47" s="98"/>
    </row>
    <row r="48" spans="1:20" ht="18.75">
      <c r="B48" s="99" t="s">
        <v>23</v>
      </c>
      <c r="C48" s="100"/>
      <c r="D48" s="100"/>
      <c r="E48" s="100"/>
      <c r="F48" s="97">
        <v>7</v>
      </c>
      <c r="G48" s="98"/>
    </row>
    <row r="49" spans="2:8" ht="18.75">
      <c r="B49" s="101" t="s">
        <v>20</v>
      </c>
      <c r="C49" s="102"/>
      <c r="D49" s="102"/>
      <c r="E49" s="102"/>
      <c r="F49" s="97">
        <v>0</v>
      </c>
      <c r="G49" s="98"/>
    </row>
    <row r="50" spans="2:8" ht="18.75">
      <c r="B50" s="103" t="s">
        <v>21</v>
      </c>
      <c r="C50" s="104"/>
      <c r="D50" s="104"/>
      <c r="E50" s="104"/>
      <c r="F50" s="42"/>
      <c r="G50" s="43"/>
    </row>
    <row r="51" spans="2:8" ht="15.75">
      <c r="B51" s="13"/>
      <c r="C51" s="96"/>
      <c r="D51" s="96"/>
      <c r="E51" s="13"/>
      <c r="F51" s="13"/>
      <c r="G51" s="13"/>
      <c r="H51" s="35"/>
    </row>
    <row r="52" spans="2:8">
      <c r="B52" s="13"/>
      <c r="C52" s="13"/>
      <c r="D52" s="13"/>
      <c r="E52" s="13"/>
      <c r="F52" s="13"/>
      <c r="G52" s="13"/>
      <c r="H52" s="13"/>
    </row>
  </sheetData>
  <mergeCells count="20">
    <mergeCell ref="N8:P8"/>
    <mergeCell ref="Q8:S8"/>
    <mergeCell ref="J2:K3"/>
    <mergeCell ref="B8:D8"/>
    <mergeCell ref="E8:G8"/>
    <mergeCell ref="H8:J8"/>
    <mergeCell ref="K8:M8"/>
    <mergeCell ref="B2:I3"/>
    <mergeCell ref="B5:E5"/>
    <mergeCell ref="F45:G45"/>
    <mergeCell ref="F46:G46"/>
    <mergeCell ref="F47:G47"/>
    <mergeCell ref="B45:E45"/>
    <mergeCell ref="B46:E46"/>
    <mergeCell ref="C51:D51"/>
    <mergeCell ref="F48:G48"/>
    <mergeCell ref="F49:G49"/>
    <mergeCell ref="B48:E48"/>
    <mergeCell ref="B49:E49"/>
    <mergeCell ref="B50:E50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 macro="[0]!Compteur1_QuandChangement">
                <anchor moveWithCells="1" sizeWithCells="1">
                  <from>
                    <xdr:col>8</xdr:col>
                    <xdr:colOff>409575</xdr:colOff>
                    <xdr:row>1</xdr:row>
                    <xdr:rowOff>0</xdr:rowOff>
                  </from>
                  <to>
                    <xdr:col>9</xdr:col>
                    <xdr:colOff>76200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>
                <anchor moveWithCells="1" sizeWithCells="1">
                  <from>
                    <xdr:col>12</xdr:col>
                    <xdr:colOff>219075</xdr:colOff>
                    <xdr:row>0</xdr:row>
                    <xdr:rowOff>180975</xdr:rowOff>
                  </from>
                  <to>
                    <xdr:col>16</xdr:col>
                    <xdr:colOff>485775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U51"/>
  <sheetViews>
    <sheetView zoomScale="85" zoomScaleNormal="85" workbookViewId="0">
      <selection activeCell="L2" sqref="L2"/>
    </sheetView>
  </sheetViews>
  <sheetFormatPr baseColWidth="10" defaultRowHeight="15"/>
  <cols>
    <col min="1" max="1" width="0.85546875" style="13" customWidth="1"/>
    <col min="2" max="3" width="7.7109375" style="13" customWidth="1"/>
    <col min="4" max="4" width="4.7109375" style="13" customWidth="1"/>
    <col min="5" max="6" width="7.7109375" style="13" customWidth="1"/>
    <col min="7" max="7" width="4.7109375" style="13" customWidth="1"/>
    <col min="8" max="9" width="7.7109375" style="13" customWidth="1"/>
    <col min="10" max="10" width="4.7109375" style="13" customWidth="1"/>
    <col min="11" max="12" width="7.7109375" style="13" customWidth="1"/>
    <col min="13" max="13" width="4.7109375" style="13" customWidth="1"/>
    <col min="14" max="15" width="7.7109375" style="13" customWidth="1"/>
    <col min="16" max="16" width="4.7109375" style="13" customWidth="1"/>
    <col min="17" max="18" width="7.7109375" style="13" customWidth="1"/>
    <col min="19" max="20" width="4.7109375" style="13" customWidth="1"/>
    <col min="21" max="16384" width="11.42578125" style="13"/>
  </cols>
  <sheetData>
    <row r="2" spans="1:21" ht="15" customHeight="1">
      <c r="A2" s="11"/>
      <c r="B2" s="118" t="s">
        <v>1</v>
      </c>
      <c r="C2" s="118"/>
      <c r="D2" s="118"/>
      <c r="E2" s="118"/>
      <c r="F2" s="118"/>
      <c r="G2" s="118"/>
      <c r="H2" s="118"/>
      <c r="I2" s="119"/>
      <c r="J2" s="114">
        <f>Année1</f>
        <v>2021</v>
      </c>
      <c r="K2" s="115"/>
    </row>
    <row r="3" spans="1:21" ht="15" customHeight="1">
      <c r="A3" s="11"/>
      <c r="B3" s="118"/>
      <c r="C3" s="118"/>
      <c r="D3" s="118"/>
      <c r="E3" s="118"/>
      <c r="F3" s="118"/>
      <c r="G3" s="118"/>
      <c r="H3" s="118"/>
      <c r="I3" s="119"/>
      <c r="J3" s="116"/>
      <c r="K3" s="117"/>
    </row>
    <row r="4" spans="1:21" ht="18.75" customHeight="1">
      <c r="Q4" s="12"/>
      <c r="R4" s="12"/>
      <c r="S4" s="12"/>
    </row>
    <row r="5" spans="1:21" ht="18.75">
      <c r="B5" s="120" t="str">
        <f ca="1">RIGHT(CELL("Nomfichier"),LEN(CELL("Nomfichier"))-FIND("]",CELL("Nomfichier")))</f>
        <v>BJ3</v>
      </c>
      <c r="C5" s="120"/>
      <c r="D5" s="120"/>
      <c r="E5" s="120"/>
      <c r="Q5" s="12"/>
      <c r="R5" s="12"/>
      <c r="S5" s="12"/>
    </row>
    <row r="6" spans="1:21">
      <c r="O6" s="34"/>
    </row>
    <row r="8" spans="1:21" ht="24.95" customHeight="1">
      <c r="B8" s="111" t="str">
        <f>"JANVIER"&amp;" "&amp;Année1</f>
        <v>JANVIER 2021</v>
      </c>
      <c r="C8" s="112"/>
      <c r="D8" s="113"/>
      <c r="E8" s="111" t="str">
        <f>"FEVRIER"&amp;" "&amp;Année1</f>
        <v>FEVRIER 2021</v>
      </c>
      <c r="F8" s="112"/>
      <c r="G8" s="113"/>
      <c r="H8" s="111" t="str">
        <f>"MARS"&amp;" "&amp;Année1</f>
        <v>MARS 2021</v>
      </c>
      <c r="I8" s="112"/>
      <c r="J8" s="113"/>
      <c r="K8" s="111" t="str">
        <f>"AVRIL"&amp;" "&amp;Année1</f>
        <v>AVRIL 2021</v>
      </c>
      <c r="L8" s="112"/>
      <c r="M8" s="113"/>
      <c r="N8" s="111" t="str">
        <f>"MAI"&amp;" "&amp;Année1</f>
        <v>MAI 2021</v>
      </c>
      <c r="O8" s="112"/>
      <c r="P8" s="113"/>
      <c r="Q8" s="111" t="str">
        <f>"JUIN"&amp;" "&amp;Année1</f>
        <v>JUIN 2021</v>
      </c>
      <c r="R8" s="112"/>
      <c r="S8" s="113"/>
      <c r="U8" s="59"/>
    </row>
    <row r="9" spans="1:21">
      <c r="B9" s="17">
        <f>DATE(Année1,1,1)</f>
        <v>44197</v>
      </c>
      <c r="C9" s="72"/>
      <c r="D9" s="77" t="str">
        <f>IF(WEEKDAY(B9)=2,"S"&amp;WEEKNUM(DATE(Année1,MONTH(B9),DAY(B9)),21),"")</f>
        <v/>
      </c>
      <c r="E9" s="23">
        <f>DATE(Année1,2,1)</f>
        <v>44228</v>
      </c>
      <c r="F9" s="24"/>
      <c r="G9" s="77" t="str">
        <f t="shared" ref="G9:G39" si="0">IF(WEEKDAY(E9)=2,"S"&amp;WEEKNUM(DATE(Année1,MONTH(E9),DAY(E9)),21),"")</f>
        <v>S5</v>
      </c>
      <c r="H9" s="23">
        <f>DATE(Année1,3,1)</f>
        <v>44256</v>
      </c>
      <c r="I9" s="24"/>
      <c r="J9" s="77" t="str">
        <f t="shared" ref="J9:J39" si="1">IF(WEEKDAY(H9)=2,"S"&amp;WEEKNUM(DATE(Année1,MONTH(H9),DAY(H9)),21),"")</f>
        <v>S9</v>
      </c>
      <c r="K9" s="23">
        <f>DATE(Année1,4,1)</f>
        <v>44287</v>
      </c>
      <c r="L9" s="24"/>
      <c r="M9" s="77" t="str">
        <f t="shared" ref="M9:M39" si="2">IF(WEEKDAY(K9)=2,"S"&amp;WEEKNUM(DATE(Année1,MONTH(K9),DAY(K9)),21),"")</f>
        <v/>
      </c>
      <c r="N9" s="17">
        <f>DATE(Année1,5,1)</f>
        <v>44317</v>
      </c>
      <c r="O9" s="72"/>
      <c r="P9" s="77" t="str">
        <f t="shared" ref="P9:P39" si="3">IF(WEEKDAY(N9)=2,"S"&amp;WEEKNUM(DATE(Année1,MONTH(N9),DAY(N9)),21),"")</f>
        <v/>
      </c>
      <c r="Q9" s="23">
        <f>DATE(Année1,6,1)</f>
        <v>44348</v>
      </c>
      <c r="R9" s="24"/>
      <c r="S9" s="77" t="str">
        <f t="shared" ref="S9:S39" si="4">IF(WEEKDAY(Q9)=2,"S"&amp;WEEKNUM(DATE(Année1,MONTH(Q9),DAY(Q9)),21),"")</f>
        <v/>
      </c>
      <c r="U9" s="59"/>
    </row>
    <row r="10" spans="1:21">
      <c r="B10" s="30">
        <f>B9+1</f>
        <v>44198</v>
      </c>
      <c r="C10" s="31"/>
      <c r="D10" s="77" t="str">
        <f t="shared" ref="D10:D39" si="5">IF(WEEKDAY(B10)=2,"S"&amp;WEEKNUM(DATE(Année1,MONTH(B10),DAY(B10)),21),"")</f>
        <v/>
      </c>
      <c r="E10" s="25">
        <f>E9+1</f>
        <v>44229</v>
      </c>
      <c r="F10" s="26"/>
      <c r="G10" s="77" t="str">
        <f t="shared" si="0"/>
        <v/>
      </c>
      <c r="H10" s="25">
        <f t="shared" ref="H10:Q25" si="6">H9+1</f>
        <v>44257</v>
      </c>
      <c r="I10" s="26"/>
      <c r="J10" s="77" t="str">
        <f t="shared" si="1"/>
        <v/>
      </c>
      <c r="K10" s="30">
        <f t="shared" si="6"/>
        <v>44288</v>
      </c>
      <c r="L10" s="31"/>
      <c r="M10" s="77" t="str">
        <f t="shared" si="2"/>
        <v/>
      </c>
      <c r="N10" s="30">
        <f t="shared" si="6"/>
        <v>44318</v>
      </c>
      <c r="O10" s="31"/>
      <c r="P10" s="77" t="str">
        <f t="shared" si="3"/>
        <v/>
      </c>
      <c r="Q10" s="25">
        <f t="shared" si="6"/>
        <v>44349</v>
      </c>
      <c r="R10" s="26"/>
      <c r="S10" s="77" t="str">
        <f t="shared" si="4"/>
        <v/>
      </c>
      <c r="U10" s="59"/>
    </row>
    <row r="11" spans="1:21">
      <c r="B11" s="30">
        <f>B10+1</f>
        <v>44199</v>
      </c>
      <c r="C11" s="31"/>
      <c r="D11" s="77" t="str">
        <f t="shared" si="5"/>
        <v/>
      </c>
      <c r="E11" s="25">
        <f t="shared" ref="E11:Q26" si="7">E10+1</f>
        <v>44230</v>
      </c>
      <c r="F11" s="26"/>
      <c r="G11" s="77" t="str">
        <f t="shared" si="0"/>
        <v/>
      </c>
      <c r="H11" s="25">
        <f t="shared" si="6"/>
        <v>44258</v>
      </c>
      <c r="I11" s="26"/>
      <c r="J11" s="77" t="str">
        <f t="shared" si="1"/>
        <v/>
      </c>
      <c r="K11" s="30">
        <f t="shared" si="6"/>
        <v>44289</v>
      </c>
      <c r="L11" s="31"/>
      <c r="M11" s="77" t="str">
        <f t="shared" si="2"/>
        <v/>
      </c>
      <c r="N11" s="25">
        <f t="shared" si="6"/>
        <v>44319</v>
      </c>
      <c r="O11" s="26"/>
      <c r="P11" s="77" t="str">
        <f t="shared" si="3"/>
        <v>S18</v>
      </c>
      <c r="Q11" s="25">
        <f t="shared" si="6"/>
        <v>44350</v>
      </c>
      <c r="R11" s="26"/>
      <c r="S11" s="77" t="str">
        <f t="shared" si="4"/>
        <v/>
      </c>
      <c r="U11" s="59"/>
    </row>
    <row r="12" spans="1:21">
      <c r="B12" s="25">
        <f t="shared" ref="B12:B38" si="8">B11+1</f>
        <v>44200</v>
      </c>
      <c r="C12" s="26"/>
      <c r="D12" s="77" t="str">
        <f t="shared" si="5"/>
        <v>S1</v>
      </c>
      <c r="E12" s="25">
        <f t="shared" si="7"/>
        <v>44231</v>
      </c>
      <c r="F12" s="26"/>
      <c r="G12" s="77" t="str">
        <f t="shared" si="0"/>
        <v/>
      </c>
      <c r="H12" s="25">
        <f t="shared" si="6"/>
        <v>44259</v>
      </c>
      <c r="I12" s="26"/>
      <c r="J12" s="77" t="str">
        <f t="shared" si="1"/>
        <v/>
      </c>
      <c r="K12" s="16">
        <f t="shared" si="6"/>
        <v>44290</v>
      </c>
      <c r="L12" s="15"/>
      <c r="M12" s="77" t="str">
        <f t="shared" si="2"/>
        <v/>
      </c>
      <c r="N12" s="25">
        <f t="shared" si="6"/>
        <v>44320</v>
      </c>
      <c r="O12" s="26"/>
      <c r="P12" s="77" t="str">
        <f t="shared" si="3"/>
        <v/>
      </c>
      <c r="Q12" s="30">
        <f t="shared" si="6"/>
        <v>44351</v>
      </c>
      <c r="R12" s="31"/>
      <c r="S12" s="77" t="str">
        <f t="shared" si="4"/>
        <v/>
      </c>
      <c r="U12" s="59"/>
    </row>
    <row r="13" spans="1:21">
      <c r="B13" s="25">
        <f t="shared" si="8"/>
        <v>44201</v>
      </c>
      <c r="C13" s="26"/>
      <c r="D13" s="77" t="str">
        <f t="shared" si="5"/>
        <v/>
      </c>
      <c r="E13" s="30">
        <f t="shared" si="7"/>
        <v>44232</v>
      </c>
      <c r="F13" s="31"/>
      <c r="G13" s="77" t="str">
        <f t="shared" si="0"/>
        <v/>
      </c>
      <c r="H13" s="30">
        <f t="shared" si="6"/>
        <v>44260</v>
      </c>
      <c r="I13" s="31"/>
      <c r="J13" s="77" t="str">
        <f t="shared" si="1"/>
        <v/>
      </c>
      <c r="K13" s="16">
        <f t="shared" si="6"/>
        <v>44291</v>
      </c>
      <c r="L13" s="15"/>
      <c r="M13" s="77" t="str">
        <f t="shared" si="2"/>
        <v>S14</v>
      </c>
      <c r="N13" s="25">
        <f t="shared" si="6"/>
        <v>44321</v>
      </c>
      <c r="O13" s="26"/>
      <c r="P13" s="77" t="str">
        <f t="shared" si="3"/>
        <v/>
      </c>
      <c r="Q13" s="30">
        <f t="shared" si="6"/>
        <v>44352</v>
      </c>
      <c r="R13" s="31"/>
      <c r="S13" s="77" t="str">
        <f t="shared" si="4"/>
        <v/>
      </c>
      <c r="U13" s="59"/>
    </row>
    <row r="14" spans="1:21">
      <c r="B14" s="25">
        <f t="shared" si="8"/>
        <v>44202</v>
      </c>
      <c r="C14" s="26"/>
      <c r="D14" s="77" t="str">
        <f t="shared" si="5"/>
        <v/>
      </c>
      <c r="E14" s="30">
        <f t="shared" si="7"/>
        <v>44233</v>
      </c>
      <c r="F14" s="31"/>
      <c r="G14" s="77" t="str">
        <f t="shared" si="0"/>
        <v/>
      </c>
      <c r="H14" s="30">
        <f t="shared" si="6"/>
        <v>44261</v>
      </c>
      <c r="I14" s="31"/>
      <c r="J14" s="77" t="str">
        <f t="shared" si="1"/>
        <v/>
      </c>
      <c r="K14" s="25">
        <f t="shared" si="6"/>
        <v>44292</v>
      </c>
      <c r="L14" s="26"/>
      <c r="M14" s="77" t="str">
        <f t="shared" si="2"/>
        <v/>
      </c>
      <c r="N14" s="25">
        <f t="shared" si="6"/>
        <v>44322</v>
      </c>
      <c r="O14" s="26"/>
      <c r="P14" s="77" t="str">
        <f t="shared" si="3"/>
        <v/>
      </c>
      <c r="Q14" s="30">
        <f t="shared" si="6"/>
        <v>44353</v>
      </c>
      <c r="R14" s="31"/>
      <c r="S14" s="77" t="str">
        <f t="shared" si="4"/>
        <v/>
      </c>
      <c r="U14" s="59"/>
    </row>
    <row r="15" spans="1:21">
      <c r="B15" s="25">
        <f t="shared" si="8"/>
        <v>44203</v>
      </c>
      <c r="C15" s="26"/>
      <c r="D15" s="77" t="str">
        <f t="shared" si="5"/>
        <v/>
      </c>
      <c r="E15" s="30">
        <f t="shared" si="7"/>
        <v>44234</v>
      </c>
      <c r="F15" s="31"/>
      <c r="G15" s="77" t="str">
        <f t="shared" si="0"/>
        <v/>
      </c>
      <c r="H15" s="30">
        <f t="shared" si="6"/>
        <v>44262</v>
      </c>
      <c r="I15" s="31"/>
      <c r="J15" s="77" t="str">
        <f t="shared" si="1"/>
        <v/>
      </c>
      <c r="K15" s="25">
        <f t="shared" si="6"/>
        <v>44293</v>
      </c>
      <c r="L15" s="26"/>
      <c r="M15" s="77" t="str">
        <f t="shared" si="2"/>
        <v/>
      </c>
      <c r="N15" s="30">
        <f t="shared" si="6"/>
        <v>44323</v>
      </c>
      <c r="O15" s="31"/>
      <c r="P15" s="77" t="str">
        <f t="shared" si="3"/>
        <v/>
      </c>
      <c r="Q15" s="25">
        <f t="shared" si="6"/>
        <v>44354</v>
      </c>
      <c r="R15" s="26"/>
      <c r="S15" s="77" t="str">
        <f t="shared" si="4"/>
        <v>S23</v>
      </c>
      <c r="U15" s="59"/>
    </row>
    <row r="16" spans="1:21">
      <c r="B16" s="30">
        <f t="shared" si="8"/>
        <v>44204</v>
      </c>
      <c r="C16" s="31"/>
      <c r="D16" s="77" t="str">
        <f>IF(WEEKDAY(B16)=2,"S"&amp;WEEKNUM(DATE(Année1,MONTH(B16),DAY(B16)),21),"")</f>
        <v/>
      </c>
      <c r="E16" s="25">
        <f t="shared" si="7"/>
        <v>44235</v>
      </c>
      <c r="F16" s="26"/>
      <c r="G16" s="77" t="str">
        <f t="shared" si="0"/>
        <v>S6</v>
      </c>
      <c r="H16" s="25">
        <f t="shared" si="6"/>
        <v>44263</v>
      </c>
      <c r="I16" s="26"/>
      <c r="J16" s="77" t="str">
        <f t="shared" si="1"/>
        <v>S10</v>
      </c>
      <c r="K16" s="25">
        <f t="shared" si="6"/>
        <v>44294</v>
      </c>
      <c r="L16" s="26"/>
      <c r="M16" s="77" t="str">
        <f t="shared" si="2"/>
        <v/>
      </c>
      <c r="N16" s="16">
        <f t="shared" si="6"/>
        <v>44324</v>
      </c>
      <c r="O16" s="15"/>
      <c r="P16" s="77" t="str">
        <f t="shared" si="3"/>
        <v/>
      </c>
      <c r="Q16" s="25">
        <f t="shared" si="6"/>
        <v>44355</v>
      </c>
      <c r="R16" s="26"/>
      <c r="S16" s="77" t="str">
        <f t="shared" si="4"/>
        <v/>
      </c>
      <c r="U16" s="59"/>
    </row>
    <row r="17" spans="2:21">
      <c r="B17" s="30">
        <f t="shared" si="8"/>
        <v>44205</v>
      </c>
      <c r="C17" s="31"/>
      <c r="D17" s="77" t="str">
        <f t="shared" si="5"/>
        <v/>
      </c>
      <c r="E17" s="25">
        <f t="shared" si="7"/>
        <v>44236</v>
      </c>
      <c r="F17" s="26"/>
      <c r="G17" s="77" t="str">
        <f t="shared" si="0"/>
        <v/>
      </c>
      <c r="H17" s="25">
        <f t="shared" si="6"/>
        <v>44264</v>
      </c>
      <c r="I17" s="26"/>
      <c r="J17" s="77" t="str">
        <f t="shared" si="1"/>
        <v/>
      </c>
      <c r="K17" s="30">
        <f t="shared" si="6"/>
        <v>44295</v>
      </c>
      <c r="L17" s="31"/>
      <c r="M17" s="77" t="str">
        <f t="shared" si="2"/>
        <v/>
      </c>
      <c r="N17" s="30">
        <f t="shared" si="6"/>
        <v>44325</v>
      </c>
      <c r="O17" s="31"/>
      <c r="P17" s="77" t="str">
        <f t="shared" si="3"/>
        <v/>
      </c>
      <c r="Q17" s="25">
        <f t="shared" si="6"/>
        <v>44356</v>
      </c>
      <c r="R17" s="26"/>
      <c r="S17" s="77" t="str">
        <f t="shared" si="4"/>
        <v/>
      </c>
      <c r="U17" s="59"/>
    </row>
    <row r="18" spans="2:21">
      <c r="B18" s="30">
        <f t="shared" si="8"/>
        <v>44206</v>
      </c>
      <c r="C18" s="31"/>
      <c r="D18" s="77" t="str">
        <f t="shared" si="5"/>
        <v/>
      </c>
      <c r="E18" s="25">
        <f t="shared" si="7"/>
        <v>44237</v>
      </c>
      <c r="F18" s="26"/>
      <c r="G18" s="77" t="str">
        <f t="shared" si="0"/>
        <v/>
      </c>
      <c r="H18" s="25">
        <f t="shared" si="6"/>
        <v>44265</v>
      </c>
      <c r="I18" s="26"/>
      <c r="J18" s="77" t="str">
        <f t="shared" si="1"/>
        <v/>
      </c>
      <c r="K18" s="30">
        <f t="shared" si="6"/>
        <v>44296</v>
      </c>
      <c r="L18" s="31"/>
      <c r="M18" s="77" t="str">
        <f t="shared" si="2"/>
        <v/>
      </c>
      <c r="N18" s="25">
        <f t="shared" si="6"/>
        <v>44326</v>
      </c>
      <c r="O18" s="26"/>
      <c r="P18" s="77" t="str">
        <f t="shared" si="3"/>
        <v>S19</v>
      </c>
      <c r="Q18" s="25">
        <f t="shared" si="6"/>
        <v>44357</v>
      </c>
      <c r="R18" s="26"/>
      <c r="S18" s="77" t="str">
        <f t="shared" si="4"/>
        <v/>
      </c>
      <c r="U18" s="59"/>
    </row>
    <row r="19" spans="2:21">
      <c r="B19" s="25">
        <f t="shared" si="8"/>
        <v>44207</v>
      </c>
      <c r="C19" s="26"/>
      <c r="D19" s="77" t="str">
        <f t="shared" si="5"/>
        <v>S2</v>
      </c>
      <c r="E19" s="25">
        <f t="shared" si="7"/>
        <v>44238</v>
      </c>
      <c r="F19" s="26"/>
      <c r="G19" s="77" t="str">
        <f t="shared" si="0"/>
        <v/>
      </c>
      <c r="H19" s="25">
        <f t="shared" si="6"/>
        <v>44266</v>
      </c>
      <c r="I19" s="26"/>
      <c r="J19" s="77" t="str">
        <f t="shared" si="1"/>
        <v/>
      </c>
      <c r="K19" s="30">
        <f t="shared" si="6"/>
        <v>44297</v>
      </c>
      <c r="L19" s="31"/>
      <c r="M19" s="77" t="str">
        <f t="shared" si="2"/>
        <v/>
      </c>
      <c r="N19" s="25">
        <f t="shared" si="6"/>
        <v>44327</v>
      </c>
      <c r="O19" s="26"/>
      <c r="P19" s="77" t="str">
        <f t="shared" si="3"/>
        <v/>
      </c>
      <c r="Q19" s="30">
        <f t="shared" si="6"/>
        <v>44358</v>
      </c>
      <c r="R19" s="31"/>
      <c r="S19" s="77" t="str">
        <f t="shared" si="4"/>
        <v/>
      </c>
      <c r="U19" s="59"/>
    </row>
    <row r="20" spans="2:21">
      <c r="B20" s="25">
        <f t="shared" si="8"/>
        <v>44208</v>
      </c>
      <c r="C20" s="26"/>
      <c r="D20" s="77" t="str">
        <f t="shared" si="5"/>
        <v/>
      </c>
      <c r="E20" s="30">
        <f t="shared" si="7"/>
        <v>44239</v>
      </c>
      <c r="F20" s="31"/>
      <c r="G20" s="77" t="str">
        <f t="shared" si="0"/>
        <v/>
      </c>
      <c r="H20" s="30">
        <f t="shared" si="6"/>
        <v>44267</v>
      </c>
      <c r="I20" s="31"/>
      <c r="J20" s="77" t="str">
        <f t="shared" si="1"/>
        <v/>
      </c>
      <c r="K20" s="25">
        <f t="shared" si="6"/>
        <v>44298</v>
      </c>
      <c r="L20" s="26"/>
      <c r="M20" s="77" t="str">
        <f t="shared" si="2"/>
        <v>S15</v>
      </c>
      <c r="N20" s="25">
        <f t="shared" si="6"/>
        <v>44328</v>
      </c>
      <c r="O20" s="26"/>
      <c r="P20" s="77" t="str">
        <f t="shared" si="3"/>
        <v/>
      </c>
      <c r="Q20" s="30">
        <f t="shared" si="6"/>
        <v>44359</v>
      </c>
      <c r="R20" s="31"/>
      <c r="S20" s="77" t="str">
        <f t="shared" si="4"/>
        <v/>
      </c>
      <c r="U20" s="59"/>
    </row>
    <row r="21" spans="2:21">
      <c r="B21" s="25">
        <f t="shared" si="8"/>
        <v>44209</v>
      </c>
      <c r="C21" s="26"/>
      <c r="D21" s="77" t="str">
        <f t="shared" si="5"/>
        <v/>
      </c>
      <c r="E21" s="30">
        <f t="shared" si="7"/>
        <v>44240</v>
      </c>
      <c r="F21" s="31"/>
      <c r="G21" s="77" t="str">
        <f t="shared" si="0"/>
        <v/>
      </c>
      <c r="H21" s="30">
        <f t="shared" si="6"/>
        <v>44268</v>
      </c>
      <c r="I21" s="31"/>
      <c r="J21" s="77" t="str">
        <f t="shared" si="1"/>
        <v/>
      </c>
      <c r="K21" s="25">
        <f t="shared" si="6"/>
        <v>44299</v>
      </c>
      <c r="L21" s="26"/>
      <c r="M21" s="77" t="str">
        <f t="shared" si="2"/>
        <v/>
      </c>
      <c r="N21" s="16">
        <f t="shared" si="6"/>
        <v>44329</v>
      </c>
      <c r="O21" s="15"/>
      <c r="P21" s="77" t="str">
        <f t="shared" si="3"/>
        <v/>
      </c>
      <c r="Q21" s="30">
        <f t="shared" si="6"/>
        <v>44360</v>
      </c>
      <c r="R21" s="31"/>
      <c r="S21" s="77" t="str">
        <f t="shared" si="4"/>
        <v/>
      </c>
      <c r="U21" s="59"/>
    </row>
    <row r="22" spans="2:21">
      <c r="B22" s="25">
        <f t="shared" si="8"/>
        <v>44210</v>
      </c>
      <c r="C22" s="26"/>
      <c r="D22" s="77" t="str">
        <f t="shared" si="5"/>
        <v/>
      </c>
      <c r="E22" s="30">
        <f t="shared" si="7"/>
        <v>44241</v>
      </c>
      <c r="F22" s="31"/>
      <c r="G22" s="77" t="str">
        <f t="shared" si="0"/>
        <v/>
      </c>
      <c r="H22" s="30">
        <f t="shared" si="6"/>
        <v>44269</v>
      </c>
      <c r="I22" s="31"/>
      <c r="J22" s="77" t="str">
        <f t="shared" si="1"/>
        <v/>
      </c>
      <c r="K22" s="25">
        <f t="shared" si="6"/>
        <v>44300</v>
      </c>
      <c r="L22" s="26"/>
      <c r="M22" s="77" t="str">
        <f t="shared" si="2"/>
        <v/>
      </c>
      <c r="N22" s="30">
        <f t="shared" si="6"/>
        <v>44330</v>
      </c>
      <c r="O22" s="31"/>
      <c r="P22" s="77" t="str">
        <f t="shared" si="3"/>
        <v/>
      </c>
      <c r="Q22" s="25">
        <f t="shared" si="6"/>
        <v>44361</v>
      </c>
      <c r="R22" s="26"/>
      <c r="S22" s="77" t="str">
        <f t="shared" si="4"/>
        <v>S24</v>
      </c>
      <c r="U22" s="59"/>
    </row>
    <row r="23" spans="2:21">
      <c r="B23" s="30">
        <f t="shared" si="8"/>
        <v>44211</v>
      </c>
      <c r="C23" s="31"/>
      <c r="D23" s="77" t="str">
        <f>IF(WEEKDAY(B23)=2,"S"&amp;WEEKNUM(DATE(Année1,MONTH(B23),DAY(B23)),21),"")</f>
        <v/>
      </c>
      <c r="E23" s="25">
        <f t="shared" si="7"/>
        <v>44242</v>
      </c>
      <c r="F23" s="26"/>
      <c r="G23" s="77" t="str">
        <f t="shared" si="0"/>
        <v>S7</v>
      </c>
      <c r="H23" s="25">
        <f t="shared" si="6"/>
        <v>44270</v>
      </c>
      <c r="I23" s="26"/>
      <c r="J23" s="77" t="str">
        <f t="shared" si="1"/>
        <v>S11</v>
      </c>
      <c r="K23" s="25">
        <f t="shared" si="6"/>
        <v>44301</v>
      </c>
      <c r="L23" s="26"/>
      <c r="M23" s="77" t="str">
        <f t="shared" si="2"/>
        <v/>
      </c>
      <c r="N23" s="30">
        <f t="shared" si="6"/>
        <v>44331</v>
      </c>
      <c r="O23" s="31"/>
      <c r="P23" s="77" t="str">
        <f t="shared" si="3"/>
        <v/>
      </c>
      <c r="Q23" s="25">
        <f t="shared" si="6"/>
        <v>44362</v>
      </c>
      <c r="R23" s="26"/>
      <c r="S23" s="77" t="str">
        <f t="shared" si="4"/>
        <v/>
      </c>
      <c r="U23" s="59"/>
    </row>
    <row r="24" spans="2:21">
      <c r="B24" s="30">
        <f t="shared" si="8"/>
        <v>44212</v>
      </c>
      <c r="C24" s="31"/>
      <c r="D24" s="77" t="str">
        <f t="shared" si="5"/>
        <v/>
      </c>
      <c r="E24" s="25">
        <f t="shared" si="7"/>
        <v>44243</v>
      </c>
      <c r="F24" s="26"/>
      <c r="G24" s="77" t="str">
        <f t="shared" si="0"/>
        <v/>
      </c>
      <c r="H24" s="25">
        <f t="shared" si="6"/>
        <v>44271</v>
      </c>
      <c r="I24" s="26"/>
      <c r="J24" s="77" t="str">
        <f t="shared" si="1"/>
        <v/>
      </c>
      <c r="K24" s="30">
        <f t="shared" si="6"/>
        <v>44302</v>
      </c>
      <c r="L24" s="31"/>
      <c r="M24" s="77" t="str">
        <f t="shared" si="2"/>
        <v/>
      </c>
      <c r="N24" s="30">
        <f t="shared" si="6"/>
        <v>44332</v>
      </c>
      <c r="O24" s="31"/>
      <c r="P24" s="77" t="str">
        <f t="shared" si="3"/>
        <v/>
      </c>
      <c r="Q24" s="25">
        <f t="shared" si="6"/>
        <v>44363</v>
      </c>
      <c r="R24" s="26"/>
      <c r="S24" s="77" t="str">
        <f t="shared" si="4"/>
        <v/>
      </c>
    </row>
    <row r="25" spans="2:21">
      <c r="B25" s="30">
        <f t="shared" si="8"/>
        <v>44213</v>
      </c>
      <c r="C25" s="31"/>
      <c r="D25" s="77" t="str">
        <f t="shared" si="5"/>
        <v/>
      </c>
      <c r="E25" s="25">
        <f t="shared" si="7"/>
        <v>44244</v>
      </c>
      <c r="F25" s="26"/>
      <c r="G25" s="77" t="str">
        <f t="shared" si="0"/>
        <v/>
      </c>
      <c r="H25" s="25">
        <f t="shared" si="6"/>
        <v>44272</v>
      </c>
      <c r="I25" s="26"/>
      <c r="J25" s="77" t="str">
        <f t="shared" si="1"/>
        <v/>
      </c>
      <c r="K25" s="30">
        <f t="shared" si="6"/>
        <v>44303</v>
      </c>
      <c r="L25" s="31"/>
      <c r="M25" s="77" t="str">
        <f t="shared" si="2"/>
        <v/>
      </c>
      <c r="N25" s="25">
        <f t="shared" si="6"/>
        <v>44333</v>
      </c>
      <c r="O25" s="26"/>
      <c r="P25" s="77" t="str">
        <f t="shared" si="3"/>
        <v>S20</v>
      </c>
      <c r="Q25" s="25">
        <f t="shared" si="6"/>
        <v>44364</v>
      </c>
      <c r="R25" s="26"/>
      <c r="S25" s="77" t="str">
        <f t="shared" si="4"/>
        <v/>
      </c>
    </row>
    <row r="26" spans="2:21">
      <c r="B26" s="25">
        <f t="shared" si="8"/>
        <v>44214</v>
      </c>
      <c r="C26" s="26"/>
      <c r="D26" s="77" t="str">
        <f t="shared" si="5"/>
        <v>S3</v>
      </c>
      <c r="E26" s="25">
        <f t="shared" si="7"/>
        <v>44245</v>
      </c>
      <c r="F26" s="26"/>
      <c r="G26" s="77" t="str">
        <f t="shared" si="0"/>
        <v/>
      </c>
      <c r="H26" s="25">
        <f t="shared" si="7"/>
        <v>44273</v>
      </c>
      <c r="I26" s="26"/>
      <c r="J26" s="77" t="str">
        <f t="shared" si="1"/>
        <v/>
      </c>
      <c r="K26" s="30">
        <f t="shared" si="7"/>
        <v>44304</v>
      </c>
      <c r="L26" s="31"/>
      <c r="M26" s="77" t="str">
        <f t="shared" si="2"/>
        <v/>
      </c>
      <c r="N26" s="25">
        <f t="shared" si="7"/>
        <v>44334</v>
      </c>
      <c r="O26" s="26"/>
      <c r="P26" s="77" t="str">
        <f t="shared" si="3"/>
        <v/>
      </c>
      <c r="Q26" s="30">
        <f t="shared" si="7"/>
        <v>44365</v>
      </c>
      <c r="R26" s="31"/>
      <c r="S26" s="77" t="str">
        <f t="shared" si="4"/>
        <v/>
      </c>
    </row>
    <row r="27" spans="2:21">
      <c r="B27" s="25">
        <f t="shared" si="8"/>
        <v>44215</v>
      </c>
      <c r="C27" s="26"/>
      <c r="D27" s="77" t="str">
        <f t="shared" si="5"/>
        <v/>
      </c>
      <c r="E27" s="30">
        <f t="shared" ref="E27:Q39" si="9">E26+1</f>
        <v>44246</v>
      </c>
      <c r="F27" s="31"/>
      <c r="G27" s="77" t="str">
        <f t="shared" si="0"/>
        <v/>
      </c>
      <c r="H27" s="30">
        <f t="shared" si="9"/>
        <v>44274</v>
      </c>
      <c r="I27" s="31"/>
      <c r="J27" s="77" t="str">
        <f t="shared" si="1"/>
        <v/>
      </c>
      <c r="K27" s="25">
        <f t="shared" si="9"/>
        <v>44305</v>
      </c>
      <c r="L27" s="26"/>
      <c r="M27" s="77" t="str">
        <f t="shared" si="2"/>
        <v>S16</v>
      </c>
      <c r="N27" s="25">
        <f t="shared" si="9"/>
        <v>44335</v>
      </c>
      <c r="O27" s="26"/>
      <c r="P27" s="77" t="str">
        <f t="shared" si="3"/>
        <v/>
      </c>
      <c r="Q27" s="30">
        <f t="shared" si="9"/>
        <v>44366</v>
      </c>
      <c r="R27" s="31"/>
      <c r="S27" s="77" t="str">
        <f t="shared" si="4"/>
        <v/>
      </c>
    </row>
    <row r="28" spans="2:21">
      <c r="B28" s="25">
        <f t="shared" si="8"/>
        <v>44216</v>
      </c>
      <c r="C28" s="26"/>
      <c r="D28" s="77" t="str">
        <f t="shared" si="5"/>
        <v/>
      </c>
      <c r="E28" s="30">
        <f t="shared" si="9"/>
        <v>44247</v>
      </c>
      <c r="F28" s="31"/>
      <c r="G28" s="77" t="str">
        <f t="shared" si="0"/>
        <v/>
      </c>
      <c r="H28" s="30">
        <f t="shared" si="9"/>
        <v>44275</v>
      </c>
      <c r="I28" s="31"/>
      <c r="J28" s="77" t="str">
        <f t="shared" si="1"/>
        <v/>
      </c>
      <c r="K28" s="25">
        <f t="shared" si="9"/>
        <v>44306</v>
      </c>
      <c r="L28" s="26"/>
      <c r="M28" s="77" t="str">
        <f t="shared" si="2"/>
        <v/>
      </c>
      <c r="N28" s="25">
        <f t="shared" si="9"/>
        <v>44336</v>
      </c>
      <c r="O28" s="26"/>
      <c r="P28" s="77" t="str">
        <f t="shared" si="3"/>
        <v/>
      </c>
      <c r="Q28" s="30">
        <f t="shared" si="9"/>
        <v>44367</v>
      </c>
      <c r="R28" s="31"/>
      <c r="S28" s="77" t="str">
        <f t="shared" si="4"/>
        <v/>
      </c>
    </row>
    <row r="29" spans="2:21">
      <c r="B29" s="25">
        <f t="shared" si="8"/>
        <v>44217</v>
      </c>
      <c r="C29" s="26"/>
      <c r="D29" s="77" t="str">
        <f t="shared" si="5"/>
        <v/>
      </c>
      <c r="E29" s="30">
        <f t="shared" si="9"/>
        <v>44248</v>
      </c>
      <c r="F29" s="31"/>
      <c r="G29" s="77" t="str">
        <f t="shared" si="0"/>
        <v/>
      </c>
      <c r="H29" s="30">
        <f t="shared" si="9"/>
        <v>44276</v>
      </c>
      <c r="I29" s="31"/>
      <c r="J29" s="77" t="str">
        <f t="shared" si="1"/>
        <v/>
      </c>
      <c r="K29" s="25">
        <f t="shared" si="9"/>
        <v>44307</v>
      </c>
      <c r="L29" s="26"/>
      <c r="M29" s="77" t="str">
        <f t="shared" si="2"/>
        <v/>
      </c>
      <c r="N29" s="30">
        <f t="shared" si="9"/>
        <v>44337</v>
      </c>
      <c r="O29" s="31"/>
      <c r="P29" s="77" t="str">
        <f t="shared" si="3"/>
        <v/>
      </c>
      <c r="Q29" s="25">
        <f t="shared" si="9"/>
        <v>44368</v>
      </c>
      <c r="R29" s="26"/>
      <c r="S29" s="77" t="str">
        <f t="shared" si="4"/>
        <v>S25</v>
      </c>
    </row>
    <row r="30" spans="2:21">
      <c r="B30" s="30">
        <f t="shared" si="8"/>
        <v>44218</v>
      </c>
      <c r="C30" s="31"/>
      <c r="D30" s="77" t="str">
        <f t="shared" si="5"/>
        <v/>
      </c>
      <c r="E30" s="25">
        <f t="shared" si="9"/>
        <v>44249</v>
      </c>
      <c r="F30" s="26"/>
      <c r="G30" s="77" t="str">
        <f t="shared" si="0"/>
        <v>S8</v>
      </c>
      <c r="H30" s="25">
        <f t="shared" si="9"/>
        <v>44277</v>
      </c>
      <c r="I30" s="26"/>
      <c r="J30" s="77" t="str">
        <f t="shared" si="1"/>
        <v>S12</v>
      </c>
      <c r="K30" s="25">
        <f t="shared" si="9"/>
        <v>44308</v>
      </c>
      <c r="L30" s="26"/>
      <c r="M30" s="77" t="str">
        <f t="shared" si="2"/>
        <v/>
      </c>
      <c r="N30" s="30">
        <f t="shared" si="9"/>
        <v>44338</v>
      </c>
      <c r="O30" s="31"/>
      <c r="P30" s="77" t="str">
        <f t="shared" si="3"/>
        <v/>
      </c>
      <c r="Q30" s="25">
        <f t="shared" si="9"/>
        <v>44369</v>
      </c>
      <c r="R30" s="26"/>
      <c r="S30" s="77" t="str">
        <f t="shared" si="4"/>
        <v/>
      </c>
    </row>
    <row r="31" spans="2:21">
      <c r="B31" s="30">
        <f t="shared" si="8"/>
        <v>44219</v>
      </c>
      <c r="C31" s="31"/>
      <c r="D31" s="77" t="str">
        <f t="shared" si="5"/>
        <v/>
      </c>
      <c r="E31" s="25">
        <f t="shared" si="9"/>
        <v>44250</v>
      </c>
      <c r="F31" s="26"/>
      <c r="G31" s="77" t="str">
        <f t="shared" si="0"/>
        <v/>
      </c>
      <c r="H31" s="25">
        <f t="shared" si="9"/>
        <v>44278</v>
      </c>
      <c r="I31" s="26"/>
      <c r="J31" s="77" t="str">
        <f t="shared" si="1"/>
        <v/>
      </c>
      <c r="K31" s="30">
        <f t="shared" si="9"/>
        <v>44309</v>
      </c>
      <c r="L31" s="31"/>
      <c r="M31" s="77" t="str">
        <f t="shared" si="2"/>
        <v/>
      </c>
      <c r="N31" s="30">
        <f t="shared" si="9"/>
        <v>44339</v>
      </c>
      <c r="O31" s="31"/>
      <c r="P31" s="77" t="str">
        <f t="shared" si="3"/>
        <v/>
      </c>
      <c r="Q31" s="25">
        <f t="shared" si="9"/>
        <v>44370</v>
      </c>
      <c r="R31" s="26"/>
      <c r="S31" s="77" t="str">
        <f t="shared" si="4"/>
        <v/>
      </c>
    </row>
    <row r="32" spans="2:21">
      <c r="B32" s="30">
        <f t="shared" si="8"/>
        <v>44220</v>
      </c>
      <c r="C32" s="31"/>
      <c r="D32" s="77" t="str">
        <f t="shared" si="5"/>
        <v/>
      </c>
      <c r="E32" s="25">
        <f t="shared" si="9"/>
        <v>44251</v>
      </c>
      <c r="F32" s="26"/>
      <c r="G32" s="77" t="str">
        <f t="shared" si="0"/>
        <v/>
      </c>
      <c r="H32" s="25">
        <f t="shared" si="9"/>
        <v>44279</v>
      </c>
      <c r="I32" s="26"/>
      <c r="J32" s="77" t="str">
        <f t="shared" si="1"/>
        <v/>
      </c>
      <c r="K32" s="30">
        <f t="shared" si="9"/>
        <v>44310</v>
      </c>
      <c r="L32" s="31"/>
      <c r="M32" s="77" t="str">
        <f t="shared" si="2"/>
        <v/>
      </c>
      <c r="N32" s="16">
        <f t="shared" si="9"/>
        <v>44340</v>
      </c>
      <c r="O32" s="15"/>
      <c r="P32" s="77" t="str">
        <f t="shared" si="3"/>
        <v>S21</v>
      </c>
      <c r="Q32" s="25">
        <f t="shared" si="9"/>
        <v>44371</v>
      </c>
      <c r="R32" s="26"/>
      <c r="S32" s="77" t="str">
        <f t="shared" si="4"/>
        <v/>
      </c>
    </row>
    <row r="33" spans="1:20">
      <c r="B33" s="25">
        <f t="shared" si="8"/>
        <v>44221</v>
      </c>
      <c r="C33" s="26"/>
      <c r="D33" s="77" t="str">
        <f t="shared" si="5"/>
        <v>S4</v>
      </c>
      <c r="E33" s="25">
        <f t="shared" si="9"/>
        <v>44252</v>
      </c>
      <c r="F33" s="26"/>
      <c r="G33" s="77" t="str">
        <f t="shared" si="0"/>
        <v/>
      </c>
      <c r="H33" s="25">
        <f t="shared" si="9"/>
        <v>44280</v>
      </c>
      <c r="I33" s="26"/>
      <c r="J33" s="77" t="str">
        <f t="shared" si="1"/>
        <v/>
      </c>
      <c r="K33" s="30">
        <f t="shared" si="9"/>
        <v>44311</v>
      </c>
      <c r="L33" s="31"/>
      <c r="M33" s="77" t="str">
        <f t="shared" si="2"/>
        <v/>
      </c>
      <c r="N33" s="25">
        <f t="shared" si="9"/>
        <v>44341</v>
      </c>
      <c r="O33" s="26"/>
      <c r="P33" s="77" t="str">
        <f t="shared" si="3"/>
        <v/>
      </c>
      <c r="Q33" s="30">
        <f t="shared" si="9"/>
        <v>44372</v>
      </c>
      <c r="R33" s="31"/>
      <c r="S33" s="77" t="str">
        <f t="shared" si="4"/>
        <v/>
      </c>
    </row>
    <row r="34" spans="1:20">
      <c r="B34" s="25">
        <f t="shared" si="8"/>
        <v>44222</v>
      </c>
      <c r="C34" s="26"/>
      <c r="D34" s="77" t="str">
        <f t="shared" si="5"/>
        <v/>
      </c>
      <c r="E34" s="30">
        <f t="shared" si="9"/>
        <v>44253</v>
      </c>
      <c r="F34" s="31"/>
      <c r="G34" s="77" t="str">
        <f t="shared" si="0"/>
        <v/>
      </c>
      <c r="H34" s="30">
        <f t="shared" si="9"/>
        <v>44281</v>
      </c>
      <c r="I34" s="31"/>
      <c r="J34" s="77" t="str">
        <f t="shared" si="1"/>
        <v/>
      </c>
      <c r="K34" s="25">
        <f t="shared" si="9"/>
        <v>44312</v>
      </c>
      <c r="L34" s="26"/>
      <c r="M34" s="77" t="str">
        <f t="shared" si="2"/>
        <v>S17</v>
      </c>
      <c r="N34" s="25">
        <f t="shared" si="9"/>
        <v>44342</v>
      </c>
      <c r="O34" s="26"/>
      <c r="P34" s="77" t="str">
        <f t="shared" si="3"/>
        <v/>
      </c>
      <c r="Q34" s="30">
        <f t="shared" si="9"/>
        <v>44373</v>
      </c>
      <c r="R34" s="31"/>
      <c r="S34" s="77" t="str">
        <f t="shared" si="4"/>
        <v/>
      </c>
    </row>
    <row r="35" spans="1:20">
      <c r="B35" s="25">
        <f t="shared" si="8"/>
        <v>44223</v>
      </c>
      <c r="C35" s="26"/>
      <c r="D35" s="77" t="str">
        <f t="shared" si="5"/>
        <v/>
      </c>
      <c r="E35" s="30">
        <f t="shared" si="9"/>
        <v>44254</v>
      </c>
      <c r="F35" s="31"/>
      <c r="G35" s="77" t="str">
        <f t="shared" si="0"/>
        <v/>
      </c>
      <c r="H35" s="30">
        <f t="shared" si="9"/>
        <v>44282</v>
      </c>
      <c r="I35" s="31"/>
      <c r="J35" s="77" t="str">
        <f t="shared" si="1"/>
        <v/>
      </c>
      <c r="K35" s="25">
        <f t="shared" si="9"/>
        <v>44313</v>
      </c>
      <c r="L35" s="26"/>
      <c r="M35" s="77" t="str">
        <f t="shared" si="2"/>
        <v/>
      </c>
      <c r="N35" s="25">
        <f t="shared" si="9"/>
        <v>44343</v>
      </c>
      <c r="O35" s="26"/>
      <c r="P35" s="77" t="str">
        <f t="shared" si="3"/>
        <v/>
      </c>
      <c r="Q35" s="30">
        <f t="shared" si="9"/>
        <v>44374</v>
      </c>
      <c r="R35" s="31"/>
      <c r="S35" s="77" t="str">
        <f t="shared" si="4"/>
        <v/>
      </c>
    </row>
    <row r="36" spans="1:20">
      <c r="B36" s="25">
        <f t="shared" si="8"/>
        <v>44224</v>
      </c>
      <c r="C36" s="26"/>
      <c r="D36" s="77" t="str">
        <f t="shared" si="5"/>
        <v/>
      </c>
      <c r="E36" s="30">
        <f t="shared" si="9"/>
        <v>44255</v>
      </c>
      <c r="F36" s="31"/>
      <c r="G36" s="77" t="str">
        <f t="shared" si="0"/>
        <v/>
      </c>
      <c r="H36" s="30">
        <f t="shared" si="9"/>
        <v>44283</v>
      </c>
      <c r="I36" s="31"/>
      <c r="J36" s="77" t="str">
        <f t="shared" si="1"/>
        <v/>
      </c>
      <c r="K36" s="25">
        <f>K35+1</f>
        <v>44314</v>
      </c>
      <c r="L36" s="26"/>
      <c r="M36" s="77" t="str">
        <f t="shared" si="2"/>
        <v/>
      </c>
      <c r="N36" s="30">
        <f>N35+1</f>
        <v>44344</v>
      </c>
      <c r="O36" s="31"/>
      <c r="P36" s="77" t="str">
        <f t="shared" si="3"/>
        <v/>
      </c>
      <c r="Q36" s="25">
        <f>Q35+1</f>
        <v>44375</v>
      </c>
      <c r="R36" s="26"/>
      <c r="S36" s="77" t="str">
        <f t="shared" si="4"/>
        <v>S26</v>
      </c>
    </row>
    <row r="37" spans="1:20">
      <c r="B37" s="30">
        <f t="shared" si="8"/>
        <v>44225</v>
      </c>
      <c r="C37" s="31"/>
      <c r="D37" s="77" t="str">
        <f t="shared" si="5"/>
        <v/>
      </c>
      <c r="E37" s="25">
        <f t="shared" si="9"/>
        <v>44256</v>
      </c>
      <c r="F37" s="26"/>
      <c r="G37" s="77" t="str">
        <f t="shared" si="0"/>
        <v>S9</v>
      </c>
      <c r="H37" s="25">
        <f t="shared" si="9"/>
        <v>44284</v>
      </c>
      <c r="I37" s="26"/>
      <c r="J37" s="77" t="str">
        <f t="shared" si="1"/>
        <v>S13</v>
      </c>
      <c r="K37" s="25">
        <f t="shared" si="9"/>
        <v>44315</v>
      </c>
      <c r="L37" s="26"/>
      <c r="M37" s="77" t="str">
        <f t="shared" si="2"/>
        <v/>
      </c>
      <c r="N37" s="30">
        <f t="shared" si="9"/>
        <v>44345</v>
      </c>
      <c r="O37" s="31"/>
      <c r="P37" s="77" t="str">
        <f t="shared" si="3"/>
        <v/>
      </c>
      <c r="Q37" s="25">
        <f t="shared" si="9"/>
        <v>44376</v>
      </c>
      <c r="R37" s="26"/>
      <c r="S37" s="77" t="str">
        <f t="shared" si="4"/>
        <v/>
      </c>
    </row>
    <row r="38" spans="1:20">
      <c r="B38" s="30">
        <f t="shared" si="8"/>
        <v>44226</v>
      </c>
      <c r="C38" s="31"/>
      <c r="D38" s="77" t="str">
        <f t="shared" si="5"/>
        <v/>
      </c>
      <c r="E38" s="25">
        <f t="shared" si="9"/>
        <v>44257</v>
      </c>
      <c r="F38" s="26"/>
      <c r="G38" s="77" t="str">
        <f t="shared" si="0"/>
        <v/>
      </c>
      <c r="H38" s="25">
        <f t="shared" si="9"/>
        <v>44285</v>
      </c>
      <c r="I38" s="26"/>
      <c r="J38" s="77" t="str">
        <f t="shared" si="1"/>
        <v/>
      </c>
      <c r="K38" s="30">
        <f t="shared" si="9"/>
        <v>44316</v>
      </c>
      <c r="L38" s="31"/>
      <c r="M38" s="77" t="str">
        <f t="shared" si="2"/>
        <v/>
      </c>
      <c r="N38" s="30">
        <f t="shared" si="9"/>
        <v>44346</v>
      </c>
      <c r="O38" s="31"/>
      <c r="P38" s="77" t="str">
        <f t="shared" si="3"/>
        <v/>
      </c>
      <c r="Q38" s="25">
        <f t="shared" si="9"/>
        <v>44377</v>
      </c>
      <c r="R38" s="26"/>
      <c r="S38" s="77" t="str">
        <f t="shared" si="4"/>
        <v/>
      </c>
    </row>
    <row r="39" spans="1:20">
      <c r="B39" s="27"/>
      <c r="C39" s="28"/>
      <c r="D39" s="78" t="str">
        <f t="shared" si="5"/>
        <v/>
      </c>
      <c r="E39" s="29">
        <f t="shared" si="9"/>
        <v>44258</v>
      </c>
      <c r="F39" s="28"/>
      <c r="G39" s="78" t="str">
        <f t="shared" si="0"/>
        <v/>
      </c>
      <c r="H39" s="29">
        <f t="shared" si="9"/>
        <v>44286</v>
      </c>
      <c r="I39" s="28"/>
      <c r="J39" s="78" t="str">
        <f t="shared" si="1"/>
        <v/>
      </c>
      <c r="K39" s="29"/>
      <c r="L39" s="28"/>
      <c r="M39" s="47" t="str">
        <f t="shared" si="2"/>
        <v/>
      </c>
      <c r="N39" s="29">
        <f t="shared" si="9"/>
        <v>44347</v>
      </c>
      <c r="O39" s="28"/>
      <c r="P39" s="78" t="str">
        <f t="shared" si="3"/>
        <v>S22</v>
      </c>
      <c r="Q39" s="29"/>
      <c r="R39" s="28"/>
      <c r="S39" s="78" t="str">
        <f t="shared" si="4"/>
        <v/>
      </c>
      <c r="T39" s="12"/>
    </row>
    <row r="40" spans="1:20">
      <c r="B40" s="73"/>
      <c r="C40" s="74"/>
      <c r="D40" s="75"/>
      <c r="E40" s="76"/>
      <c r="F40" s="74"/>
      <c r="G40" s="75"/>
      <c r="H40" s="76"/>
      <c r="I40" s="74"/>
      <c r="J40" s="75"/>
      <c r="K40" s="76"/>
      <c r="L40" s="74"/>
      <c r="M40" s="75"/>
      <c r="N40" s="76"/>
      <c r="O40" s="74"/>
      <c r="P40" s="75"/>
      <c r="Q40" s="76"/>
      <c r="R40" s="74"/>
      <c r="S40" s="75"/>
      <c r="T40" s="39"/>
    </row>
    <row r="41" spans="1:20" s="39" customFormat="1" ht="20.100000000000001" customHeight="1">
      <c r="A41" s="36"/>
      <c r="B41" s="36" t="s">
        <v>22</v>
      </c>
      <c r="C41" s="37">
        <f>SUM(C9:C39)</f>
        <v>0</v>
      </c>
      <c r="D41" s="37"/>
      <c r="E41" s="38"/>
      <c r="F41" s="37">
        <f>SUM(F9:F39)</f>
        <v>0</v>
      </c>
      <c r="G41" s="38"/>
      <c r="H41" s="37"/>
      <c r="I41" s="37">
        <f>SUM(I9:I39)</f>
        <v>0</v>
      </c>
      <c r="J41" s="37"/>
      <c r="K41" s="37"/>
      <c r="L41" s="37">
        <f>SUM(L9:L39)</f>
        <v>0</v>
      </c>
      <c r="M41" s="37"/>
      <c r="N41" s="37"/>
      <c r="O41" s="37">
        <f>SUM(O9:O39)</f>
        <v>0</v>
      </c>
      <c r="P41" s="37"/>
      <c r="Q41" s="37"/>
      <c r="R41" s="37">
        <f>SUM(R9:R39)</f>
        <v>0</v>
      </c>
      <c r="S41" s="37"/>
      <c r="T41" s="12"/>
    </row>
    <row r="42" spans="1:20" s="12" customFormat="1" ht="20.100000000000001" customHeight="1">
      <c r="B42" s="44" t="s">
        <v>0</v>
      </c>
      <c r="C42" s="2">
        <f>C41</f>
        <v>0</v>
      </c>
      <c r="D42" s="2"/>
      <c r="E42" s="3"/>
      <c r="F42" s="2">
        <f>C42+F41</f>
        <v>0</v>
      </c>
      <c r="G42" s="3"/>
      <c r="H42" s="2"/>
      <c r="I42" s="2">
        <f>F42+I41</f>
        <v>0</v>
      </c>
      <c r="J42" s="3"/>
      <c r="K42" s="2"/>
      <c r="L42" s="2">
        <f>I42+L41</f>
        <v>0</v>
      </c>
      <c r="M42" s="3"/>
      <c r="N42" s="2"/>
      <c r="O42" s="2">
        <f>L42+O41</f>
        <v>0</v>
      </c>
      <c r="P42" s="3"/>
      <c r="Q42" s="2"/>
      <c r="R42" s="2">
        <f>O42+R41</f>
        <v>0</v>
      </c>
      <c r="S42" s="3"/>
    </row>
    <row r="45" spans="1:20" ht="18.75">
      <c r="B45" s="107" t="s">
        <v>16</v>
      </c>
      <c r="C45" s="108"/>
      <c r="D45" s="108"/>
      <c r="E45" s="108"/>
      <c r="F45" s="105">
        <v>1600</v>
      </c>
      <c r="G45" s="106"/>
    </row>
    <row r="46" spans="1:20" ht="18.75">
      <c r="B46" s="109" t="s">
        <v>17</v>
      </c>
      <c r="C46" s="110"/>
      <c r="D46" s="110"/>
      <c r="E46" s="110"/>
      <c r="F46" s="97">
        <f>F45-R42</f>
        <v>1600</v>
      </c>
      <c r="G46" s="98"/>
    </row>
    <row r="47" spans="1:20" ht="18.75">
      <c r="B47" s="40" t="s">
        <v>18</v>
      </c>
      <c r="C47" s="41"/>
      <c r="D47" s="41"/>
      <c r="E47" s="41"/>
      <c r="F47" s="97" t="s">
        <v>19</v>
      </c>
      <c r="G47" s="98"/>
    </row>
    <row r="48" spans="1:20" ht="18.75">
      <c r="B48" s="99" t="s">
        <v>23</v>
      </c>
      <c r="C48" s="100"/>
      <c r="D48" s="100"/>
      <c r="E48" s="100"/>
      <c r="F48" s="97">
        <v>7</v>
      </c>
      <c r="G48" s="98"/>
    </row>
    <row r="49" spans="2:8" ht="18.75">
      <c r="B49" s="101" t="s">
        <v>20</v>
      </c>
      <c r="C49" s="102"/>
      <c r="D49" s="102"/>
      <c r="E49" s="102"/>
      <c r="F49" s="97">
        <v>0</v>
      </c>
      <c r="G49" s="98"/>
    </row>
    <row r="50" spans="2:8" ht="18.75">
      <c r="B50" s="121" t="s">
        <v>21</v>
      </c>
      <c r="C50" s="122"/>
      <c r="D50" s="122"/>
      <c r="E50" s="122"/>
      <c r="F50" s="42"/>
      <c r="G50" s="43"/>
    </row>
    <row r="51" spans="2:8" ht="15.75">
      <c r="C51" s="96"/>
      <c r="D51" s="96"/>
      <c r="H51" s="35"/>
    </row>
  </sheetData>
  <mergeCells count="20">
    <mergeCell ref="B2:I3"/>
    <mergeCell ref="J2:K3"/>
    <mergeCell ref="B8:D8"/>
    <mergeCell ref="E8:G8"/>
    <mergeCell ref="H8:J8"/>
    <mergeCell ref="K8:M8"/>
    <mergeCell ref="B5:E5"/>
    <mergeCell ref="N8:P8"/>
    <mergeCell ref="Q8:S8"/>
    <mergeCell ref="B45:E45"/>
    <mergeCell ref="F45:G45"/>
    <mergeCell ref="C51:D51"/>
    <mergeCell ref="F47:G47"/>
    <mergeCell ref="B48:E48"/>
    <mergeCell ref="F48:G48"/>
    <mergeCell ref="B49:E49"/>
    <mergeCell ref="F49:G49"/>
    <mergeCell ref="B50:E50"/>
    <mergeCell ref="B46:E46"/>
    <mergeCell ref="F46:G46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2:U51"/>
  <sheetViews>
    <sheetView zoomScale="85" zoomScaleNormal="85" workbookViewId="0">
      <selection activeCell="U11" sqref="U11"/>
    </sheetView>
  </sheetViews>
  <sheetFormatPr baseColWidth="10" defaultRowHeight="15"/>
  <cols>
    <col min="1" max="1" width="0.85546875" style="13" customWidth="1"/>
    <col min="2" max="3" width="7.7109375" style="13" customWidth="1"/>
    <col min="4" max="4" width="4.7109375" style="13" customWidth="1"/>
    <col min="5" max="6" width="7.7109375" style="13" customWidth="1"/>
    <col min="7" max="7" width="4.7109375" style="13" customWidth="1"/>
    <col min="8" max="9" width="7.7109375" style="13" customWidth="1"/>
    <col min="10" max="10" width="4.7109375" style="13" customWidth="1"/>
    <col min="11" max="11" width="7.7109375" style="13" customWidth="1"/>
    <col min="12" max="12" width="9.5703125" style="13" bestFit="1" customWidth="1"/>
    <col min="13" max="13" width="4.7109375" style="13" customWidth="1"/>
    <col min="14" max="14" width="7.7109375" style="13" customWidth="1"/>
    <col min="15" max="15" width="9.5703125" style="13" bestFit="1" customWidth="1"/>
    <col min="16" max="16" width="4.7109375" style="13" customWidth="1"/>
    <col min="17" max="17" width="7.7109375" style="13" customWidth="1"/>
    <col min="18" max="18" width="9.5703125" style="13" bestFit="1" customWidth="1"/>
    <col min="19" max="20" width="4.7109375" style="13" customWidth="1"/>
    <col min="21" max="16384" width="11.42578125" style="13"/>
  </cols>
  <sheetData>
    <row r="2" spans="1:21" ht="15" customHeight="1">
      <c r="A2" s="11"/>
      <c r="B2" s="118" t="s">
        <v>1</v>
      </c>
      <c r="C2" s="118"/>
      <c r="D2" s="118"/>
      <c r="E2" s="118"/>
      <c r="F2" s="118"/>
      <c r="G2" s="118"/>
      <c r="H2" s="118"/>
      <c r="I2" s="119"/>
      <c r="J2" s="114">
        <f>Année1</f>
        <v>2021</v>
      </c>
      <c r="K2" s="115"/>
    </row>
    <row r="3" spans="1:21" ht="15" customHeight="1">
      <c r="A3" s="11"/>
      <c r="B3" s="118"/>
      <c r="C3" s="118"/>
      <c r="D3" s="118"/>
      <c r="E3" s="118"/>
      <c r="F3" s="118"/>
      <c r="G3" s="118"/>
      <c r="H3" s="118"/>
      <c r="I3" s="119"/>
      <c r="J3" s="116"/>
      <c r="K3" s="117"/>
    </row>
    <row r="4" spans="1:21" ht="18.75" customHeight="1">
      <c r="Q4" s="12"/>
      <c r="R4" s="12"/>
      <c r="S4" s="12"/>
    </row>
    <row r="5" spans="1:21" ht="18.75">
      <c r="B5" s="120" t="str">
        <f ca="1">RIGHT(CELL("Nomfichier"),LEN(CELL("Nomfichier"))-FIND("]",CELL("Nomfichier")))</f>
        <v>BJ3</v>
      </c>
      <c r="C5" s="120"/>
      <c r="D5" s="120"/>
      <c r="E5" s="120"/>
      <c r="Q5" s="12"/>
      <c r="R5" s="12"/>
      <c r="S5" s="12"/>
    </row>
    <row r="6" spans="1:21">
      <c r="O6" s="34"/>
    </row>
    <row r="8" spans="1:21" ht="24.95" customHeight="1">
      <c r="B8" s="111" t="str">
        <f>"JANVIER"&amp;" "&amp;Année1</f>
        <v>JANVIER 2021</v>
      </c>
      <c r="C8" s="112"/>
      <c r="D8" s="113"/>
      <c r="E8" s="111" t="str">
        <f>"FEVRIER"&amp;" "&amp;Année1</f>
        <v>FEVRIER 2021</v>
      </c>
      <c r="F8" s="112"/>
      <c r="G8" s="113"/>
      <c r="H8" s="111" t="str">
        <f>"MARS"&amp;" "&amp;Année1</f>
        <v>MARS 2021</v>
      </c>
      <c r="I8" s="112"/>
      <c r="J8" s="113"/>
      <c r="K8" s="111" t="str">
        <f>"AVRIL"&amp;" "&amp;Année1</f>
        <v>AVRIL 2021</v>
      </c>
      <c r="L8" s="112"/>
      <c r="M8" s="113"/>
      <c r="N8" s="111" t="str">
        <f>"MAI"&amp;" "&amp;Année1</f>
        <v>MAI 2021</v>
      </c>
      <c r="O8" s="112"/>
      <c r="P8" s="113"/>
      <c r="Q8" s="111" t="str">
        <f>"JUIN"&amp;" "&amp;Année1</f>
        <v>JUIN 2021</v>
      </c>
      <c r="R8" s="112"/>
      <c r="S8" s="113"/>
      <c r="U8" s="59"/>
    </row>
    <row r="9" spans="1:21">
      <c r="B9" s="17">
        <f>DATE(Année1,1,1)</f>
        <v>44197</v>
      </c>
      <c r="C9" s="72"/>
      <c r="D9" s="77" t="str">
        <f>IF(WEEKDAY(B9)=2,"S"&amp;WEEKNUM(DATE(Année1,MONTH(B9),DAY(B9)),21),"")</f>
        <v/>
      </c>
      <c r="E9" s="23">
        <f>DATE(Année1,2,1)</f>
        <v>44228</v>
      </c>
      <c r="F9" s="24"/>
      <c r="G9" s="77" t="str">
        <f t="shared" ref="G9:G39" si="0">IF(WEEKDAY(E9)=2,"S"&amp;WEEKNUM(DATE(Année1,MONTH(E9),DAY(E9)),21),"")</f>
        <v>S5</v>
      </c>
      <c r="H9" s="23">
        <f>DATE(Année1,3,1)</f>
        <v>44256</v>
      </c>
      <c r="I9" s="24"/>
      <c r="J9" s="77" t="str">
        <f t="shared" ref="J9:J39" si="1">IF(WEEKDAY(H9)=2,"S"&amp;WEEKNUM(DATE(Année1,MONTH(H9),DAY(H9)),21),"")</f>
        <v>S9</v>
      </c>
      <c r="K9" s="23">
        <f>DATE(Année1,4,1)</f>
        <v>44287</v>
      </c>
      <c r="L9" s="24"/>
      <c r="M9" s="77" t="str">
        <f t="shared" ref="M9:M39" si="2">IF(WEEKDAY(K9)=2,"S"&amp;WEEKNUM(DATE(Année1,MONTH(K9),DAY(K9)),21),"")</f>
        <v/>
      </c>
      <c r="N9" s="17">
        <f>DATE(Année1,5,1)</f>
        <v>44317</v>
      </c>
      <c r="O9" s="72"/>
      <c r="P9" s="77" t="str">
        <f t="shared" ref="P9:P39" si="3">IF(WEEKDAY(N9)=2,"S"&amp;WEEKNUM(DATE(Année1,MONTH(N9),DAY(N9)),21),"")</f>
        <v/>
      </c>
      <c r="Q9" s="23">
        <f>DATE(Année1,6,1)</f>
        <v>44348</v>
      </c>
      <c r="R9" s="24"/>
      <c r="S9" s="77" t="str">
        <f t="shared" ref="S9:S39" si="4">IF(WEEKDAY(Q9)=2,"S"&amp;WEEKNUM(DATE(Année1,MONTH(Q9),DAY(Q9)),21),"")</f>
        <v/>
      </c>
      <c r="U9" s="59"/>
    </row>
    <row r="10" spans="1:21">
      <c r="B10" s="30">
        <f>B9+1</f>
        <v>44198</v>
      </c>
      <c r="C10" s="31"/>
      <c r="D10" s="77" t="str">
        <f t="shared" ref="D10:D39" si="5">IF(WEEKDAY(B10)=2,"S"&amp;WEEKNUM(DATE(Année1,MONTH(B10),DAY(B10)),21),"")</f>
        <v/>
      </c>
      <c r="E10" s="25">
        <f>E9+1</f>
        <v>44229</v>
      </c>
      <c r="F10" s="26"/>
      <c r="G10" s="77" t="str">
        <f t="shared" si="0"/>
        <v/>
      </c>
      <c r="H10" s="25">
        <f t="shared" ref="H10:Q25" si="6">H9+1</f>
        <v>44257</v>
      </c>
      <c r="I10" s="26"/>
      <c r="J10" s="77" t="str">
        <f t="shared" si="1"/>
        <v/>
      </c>
      <c r="K10" s="30">
        <f t="shared" si="6"/>
        <v>44288</v>
      </c>
      <c r="L10" s="31"/>
      <c r="M10" s="77" t="str">
        <f t="shared" si="2"/>
        <v/>
      </c>
      <c r="N10" s="30">
        <f t="shared" si="6"/>
        <v>44318</v>
      </c>
      <c r="O10" s="31"/>
      <c r="P10" s="77" t="str">
        <f t="shared" si="3"/>
        <v/>
      </c>
      <c r="Q10" s="25">
        <f t="shared" si="6"/>
        <v>44349</v>
      </c>
      <c r="R10" s="26"/>
      <c r="S10" s="77" t="str">
        <f t="shared" si="4"/>
        <v/>
      </c>
      <c r="U10" s="59"/>
    </row>
    <row r="11" spans="1:21">
      <c r="B11" s="30">
        <f>B10+1</f>
        <v>44199</v>
      </c>
      <c r="C11" s="31"/>
      <c r="D11" s="77" t="str">
        <f t="shared" si="5"/>
        <v/>
      </c>
      <c r="E11" s="25">
        <f t="shared" ref="E11:Q26" si="7">E10+1</f>
        <v>44230</v>
      </c>
      <c r="F11" s="26"/>
      <c r="G11" s="77" t="str">
        <f t="shared" si="0"/>
        <v/>
      </c>
      <c r="H11" s="25">
        <f t="shared" si="6"/>
        <v>44258</v>
      </c>
      <c r="I11" s="26"/>
      <c r="J11" s="77" t="str">
        <f t="shared" si="1"/>
        <v/>
      </c>
      <c r="K11" s="30">
        <f t="shared" si="6"/>
        <v>44289</v>
      </c>
      <c r="L11" s="31"/>
      <c r="M11" s="77" t="str">
        <f t="shared" si="2"/>
        <v/>
      </c>
      <c r="N11" s="25">
        <f t="shared" si="6"/>
        <v>44319</v>
      </c>
      <c r="O11" s="26"/>
      <c r="P11" s="77" t="str">
        <f t="shared" si="3"/>
        <v>S18</v>
      </c>
      <c r="Q11" s="25">
        <f t="shared" si="6"/>
        <v>44350</v>
      </c>
      <c r="R11" s="26"/>
      <c r="S11" s="77" t="str">
        <f t="shared" si="4"/>
        <v/>
      </c>
      <c r="U11" s="59"/>
    </row>
    <row r="12" spans="1:21">
      <c r="B12" s="25">
        <f t="shared" ref="B12:B38" si="8">B11+1</f>
        <v>44200</v>
      </c>
      <c r="C12" s="26"/>
      <c r="D12" s="77" t="str">
        <f t="shared" si="5"/>
        <v>S1</v>
      </c>
      <c r="E12" s="25">
        <f t="shared" si="7"/>
        <v>44231</v>
      </c>
      <c r="F12" s="26"/>
      <c r="G12" s="77" t="str">
        <f t="shared" si="0"/>
        <v/>
      </c>
      <c r="H12" s="25">
        <f t="shared" si="6"/>
        <v>44259</v>
      </c>
      <c r="I12" s="26"/>
      <c r="J12" s="77" t="str">
        <f t="shared" si="1"/>
        <v/>
      </c>
      <c r="K12" s="16">
        <f t="shared" si="6"/>
        <v>44290</v>
      </c>
      <c r="L12" s="15"/>
      <c r="M12" s="77" t="str">
        <f t="shared" si="2"/>
        <v/>
      </c>
      <c r="N12" s="25">
        <f t="shared" si="6"/>
        <v>44320</v>
      </c>
      <c r="O12" s="26"/>
      <c r="P12" s="77" t="str">
        <f t="shared" si="3"/>
        <v/>
      </c>
      <c r="Q12" s="30">
        <f t="shared" si="6"/>
        <v>44351</v>
      </c>
      <c r="R12" s="31"/>
      <c r="S12" s="77" t="str">
        <f t="shared" si="4"/>
        <v/>
      </c>
      <c r="U12" s="59"/>
    </row>
    <row r="13" spans="1:21">
      <c r="B13" s="25">
        <f t="shared" si="8"/>
        <v>44201</v>
      </c>
      <c r="C13" s="26"/>
      <c r="D13" s="77" t="str">
        <f t="shared" si="5"/>
        <v/>
      </c>
      <c r="E13" s="30">
        <f t="shared" si="7"/>
        <v>44232</v>
      </c>
      <c r="F13" s="31"/>
      <c r="G13" s="77" t="str">
        <f t="shared" si="0"/>
        <v/>
      </c>
      <c r="H13" s="30">
        <f t="shared" si="6"/>
        <v>44260</v>
      </c>
      <c r="I13" s="31"/>
      <c r="J13" s="77" t="str">
        <f t="shared" si="1"/>
        <v/>
      </c>
      <c r="K13" s="16">
        <f t="shared" si="6"/>
        <v>44291</v>
      </c>
      <c r="L13" s="15"/>
      <c r="M13" s="77" t="str">
        <f t="shared" si="2"/>
        <v>S14</v>
      </c>
      <c r="N13" s="25">
        <f t="shared" si="6"/>
        <v>44321</v>
      </c>
      <c r="O13" s="26"/>
      <c r="P13" s="77" t="str">
        <f t="shared" si="3"/>
        <v/>
      </c>
      <c r="Q13" s="30">
        <f t="shared" si="6"/>
        <v>44352</v>
      </c>
      <c r="R13" s="31"/>
      <c r="S13" s="77" t="str">
        <f t="shared" si="4"/>
        <v/>
      </c>
      <c r="U13" s="59"/>
    </row>
    <row r="14" spans="1:21">
      <c r="B14" s="25">
        <f t="shared" si="8"/>
        <v>44202</v>
      </c>
      <c r="C14" s="26"/>
      <c r="D14" s="77" t="str">
        <f t="shared" si="5"/>
        <v/>
      </c>
      <c r="E14" s="30">
        <f t="shared" si="7"/>
        <v>44233</v>
      </c>
      <c r="F14" s="31"/>
      <c r="G14" s="77" t="str">
        <f t="shared" si="0"/>
        <v/>
      </c>
      <c r="H14" s="30">
        <f t="shared" si="6"/>
        <v>44261</v>
      </c>
      <c r="I14" s="31"/>
      <c r="J14" s="77" t="str">
        <f t="shared" si="1"/>
        <v/>
      </c>
      <c r="K14" s="25">
        <f t="shared" si="6"/>
        <v>44292</v>
      </c>
      <c r="L14" s="26"/>
      <c r="M14" s="77" t="str">
        <f t="shared" si="2"/>
        <v/>
      </c>
      <c r="N14" s="25">
        <f t="shared" si="6"/>
        <v>44322</v>
      </c>
      <c r="O14" s="26"/>
      <c r="P14" s="77" t="str">
        <f t="shared" si="3"/>
        <v/>
      </c>
      <c r="Q14" s="30">
        <f t="shared" si="6"/>
        <v>44353</v>
      </c>
      <c r="R14" s="31"/>
      <c r="S14" s="77" t="str">
        <f t="shared" si="4"/>
        <v/>
      </c>
      <c r="U14" s="59"/>
    </row>
    <row r="15" spans="1:21">
      <c r="B15" s="25">
        <f t="shared" si="8"/>
        <v>44203</v>
      </c>
      <c r="C15" s="26"/>
      <c r="D15" s="77" t="str">
        <f t="shared" si="5"/>
        <v/>
      </c>
      <c r="E15" s="30">
        <f t="shared" si="7"/>
        <v>44234</v>
      </c>
      <c r="F15" s="31"/>
      <c r="G15" s="77" t="str">
        <f t="shared" si="0"/>
        <v/>
      </c>
      <c r="H15" s="30">
        <f t="shared" si="6"/>
        <v>44262</v>
      </c>
      <c r="I15" s="31"/>
      <c r="J15" s="77" t="str">
        <f t="shared" si="1"/>
        <v/>
      </c>
      <c r="K15" s="25">
        <f t="shared" si="6"/>
        <v>44293</v>
      </c>
      <c r="L15" s="26"/>
      <c r="M15" s="77" t="str">
        <f t="shared" si="2"/>
        <v/>
      </c>
      <c r="N15" s="30">
        <f t="shared" si="6"/>
        <v>44323</v>
      </c>
      <c r="O15" s="31"/>
      <c r="P15" s="77" t="str">
        <f t="shared" si="3"/>
        <v/>
      </c>
      <c r="Q15" s="25">
        <f t="shared" si="6"/>
        <v>44354</v>
      </c>
      <c r="R15" s="26"/>
      <c r="S15" s="77" t="str">
        <f t="shared" si="4"/>
        <v>S23</v>
      </c>
      <c r="U15" s="59"/>
    </row>
    <row r="16" spans="1:21">
      <c r="B16" s="30">
        <f t="shared" si="8"/>
        <v>44204</v>
      </c>
      <c r="C16" s="31"/>
      <c r="D16" s="77" t="str">
        <f>IF(WEEKDAY(B16)=2,"S"&amp;WEEKNUM(DATE(Année1,MONTH(B16),DAY(B16)),21),"")</f>
        <v/>
      </c>
      <c r="E16" s="25">
        <f t="shared" si="7"/>
        <v>44235</v>
      </c>
      <c r="F16" s="26"/>
      <c r="G16" s="77" t="str">
        <f t="shared" si="0"/>
        <v>S6</v>
      </c>
      <c r="H16" s="25">
        <f t="shared" si="6"/>
        <v>44263</v>
      </c>
      <c r="I16" s="26"/>
      <c r="J16" s="77" t="str">
        <f t="shared" si="1"/>
        <v>S10</v>
      </c>
      <c r="K16" s="25">
        <f t="shared" si="6"/>
        <v>44294</v>
      </c>
      <c r="L16" s="26"/>
      <c r="M16" s="77" t="str">
        <f t="shared" si="2"/>
        <v/>
      </c>
      <c r="N16" s="16">
        <f t="shared" si="6"/>
        <v>44324</v>
      </c>
      <c r="O16" s="15"/>
      <c r="P16" s="77" t="str">
        <f t="shared" si="3"/>
        <v/>
      </c>
      <c r="Q16" s="25">
        <f t="shared" si="6"/>
        <v>44355</v>
      </c>
      <c r="R16" s="26"/>
      <c r="S16" s="77" t="str">
        <f t="shared" si="4"/>
        <v/>
      </c>
      <c r="U16" s="59"/>
    </row>
    <row r="17" spans="2:21">
      <c r="B17" s="30">
        <f t="shared" si="8"/>
        <v>44205</v>
      </c>
      <c r="C17" s="31"/>
      <c r="D17" s="77" t="str">
        <f t="shared" si="5"/>
        <v/>
      </c>
      <c r="E17" s="25">
        <f t="shared" si="7"/>
        <v>44236</v>
      </c>
      <c r="F17" s="26"/>
      <c r="G17" s="77" t="str">
        <f t="shared" si="0"/>
        <v/>
      </c>
      <c r="H17" s="25">
        <f t="shared" si="6"/>
        <v>44264</v>
      </c>
      <c r="I17" s="26"/>
      <c r="J17" s="77" t="str">
        <f t="shared" si="1"/>
        <v/>
      </c>
      <c r="K17" s="30">
        <f t="shared" si="6"/>
        <v>44295</v>
      </c>
      <c r="L17" s="31"/>
      <c r="M17" s="77" t="str">
        <f t="shared" si="2"/>
        <v/>
      </c>
      <c r="N17" s="30">
        <f t="shared" si="6"/>
        <v>44325</v>
      </c>
      <c r="O17" s="31"/>
      <c r="P17" s="77" t="str">
        <f t="shared" si="3"/>
        <v/>
      </c>
      <c r="Q17" s="25">
        <f t="shared" si="6"/>
        <v>44356</v>
      </c>
      <c r="R17" s="26"/>
      <c r="S17" s="77" t="str">
        <f t="shared" si="4"/>
        <v/>
      </c>
      <c r="U17" s="59"/>
    </row>
    <row r="18" spans="2:21">
      <c r="B18" s="30">
        <f t="shared" si="8"/>
        <v>44206</v>
      </c>
      <c r="C18" s="31"/>
      <c r="D18" s="77" t="str">
        <f t="shared" si="5"/>
        <v/>
      </c>
      <c r="E18" s="25">
        <f t="shared" si="7"/>
        <v>44237</v>
      </c>
      <c r="F18" s="26"/>
      <c r="G18" s="77" t="str">
        <f t="shared" si="0"/>
        <v/>
      </c>
      <c r="H18" s="25">
        <f t="shared" si="6"/>
        <v>44265</v>
      </c>
      <c r="I18" s="26"/>
      <c r="J18" s="77" t="str">
        <f t="shared" si="1"/>
        <v/>
      </c>
      <c r="K18" s="30">
        <f t="shared" si="6"/>
        <v>44296</v>
      </c>
      <c r="L18" s="31"/>
      <c r="M18" s="77" t="str">
        <f t="shared" si="2"/>
        <v/>
      </c>
      <c r="N18" s="25">
        <f t="shared" si="6"/>
        <v>44326</v>
      </c>
      <c r="O18" s="26"/>
      <c r="P18" s="77" t="str">
        <f t="shared" si="3"/>
        <v>S19</v>
      </c>
      <c r="Q18" s="25">
        <f t="shared" si="6"/>
        <v>44357</v>
      </c>
      <c r="R18" s="26"/>
      <c r="S18" s="77" t="str">
        <f t="shared" si="4"/>
        <v/>
      </c>
      <c r="U18" s="59"/>
    </row>
    <row r="19" spans="2:21">
      <c r="B19" s="25">
        <f t="shared" si="8"/>
        <v>44207</v>
      </c>
      <c r="C19" s="26"/>
      <c r="D19" s="77" t="str">
        <f t="shared" si="5"/>
        <v>S2</v>
      </c>
      <c r="E19" s="25">
        <f t="shared" si="7"/>
        <v>44238</v>
      </c>
      <c r="F19" s="26"/>
      <c r="G19" s="77" t="str">
        <f t="shared" si="0"/>
        <v/>
      </c>
      <c r="H19" s="25">
        <f t="shared" si="6"/>
        <v>44266</v>
      </c>
      <c r="I19" s="26"/>
      <c r="J19" s="77" t="str">
        <f t="shared" si="1"/>
        <v/>
      </c>
      <c r="K19" s="30">
        <f t="shared" si="6"/>
        <v>44297</v>
      </c>
      <c r="L19" s="31"/>
      <c r="M19" s="77" t="str">
        <f t="shared" si="2"/>
        <v/>
      </c>
      <c r="N19" s="25">
        <f t="shared" si="6"/>
        <v>44327</v>
      </c>
      <c r="O19" s="26"/>
      <c r="P19" s="77" t="str">
        <f t="shared" si="3"/>
        <v/>
      </c>
      <c r="Q19" s="30">
        <f t="shared" si="6"/>
        <v>44358</v>
      </c>
      <c r="R19" s="31"/>
      <c r="S19" s="77" t="str">
        <f t="shared" si="4"/>
        <v/>
      </c>
      <c r="U19" s="59"/>
    </row>
    <row r="20" spans="2:21">
      <c r="B20" s="25">
        <f t="shared" si="8"/>
        <v>44208</v>
      </c>
      <c r="C20" s="26"/>
      <c r="D20" s="77" t="str">
        <f t="shared" si="5"/>
        <v/>
      </c>
      <c r="E20" s="30">
        <f t="shared" si="7"/>
        <v>44239</v>
      </c>
      <c r="F20" s="31"/>
      <c r="G20" s="77" t="str">
        <f t="shared" si="0"/>
        <v/>
      </c>
      <c r="H20" s="30">
        <f t="shared" si="6"/>
        <v>44267</v>
      </c>
      <c r="I20" s="31"/>
      <c r="J20" s="77" t="str">
        <f t="shared" si="1"/>
        <v/>
      </c>
      <c r="K20" s="25">
        <f t="shared" si="6"/>
        <v>44298</v>
      </c>
      <c r="L20" s="26"/>
      <c r="M20" s="77" t="str">
        <f t="shared" si="2"/>
        <v>S15</v>
      </c>
      <c r="N20" s="25">
        <f t="shared" si="6"/>
        <v>44328</v>
      </c>
      <c r="O20" s="26"/>
      <c r="P20" s="77" t="str">
        <f t="shared" si="3"/>
        <v/>
      </c>
      <c r="Q20" s="30">
        <f t="shared" si="6"/>
        <v>44359</v>
      </c>
      <c r="R20" s="31"/>
      <c r="S20" s="77" t="str">
        <f t="shared" si="4"/>
        <v/>
      </c>
      <c r="U20" s="59"/>
    </row>
    <row r="21" spans="2:21">
      <c r="B21" s="25">
        <f t="shared" si="8"/>
        <v>44209</v>
      </c>
      <c r="C21" s="26"/>
      <c r="D21" s="77" t="str">
        <f t="shared" si="5"/>
        <v/>
      </c>
      <c r="E21" s="30">
        <f t="shared" si="7"/>
        <v>44240</v>
      </c>
      <c r="F21" s="31"/>
      <c r="G21" s="77" t="str">
        <f t="shared" si="0"/>
        <v/>
      </c>
      <c r="H21" s="30">
        <f t="shared" si="6"/>
        <v>44268</v>
      </c>
      <c r="I21" s="31"/>
      <c r="J21" s="77" t="str">
        <f t="shared" si="1"/>
        <v/>
      </c>
      <c r="K21" s="25">
        <f t="shared" si="6"/>
        <v>44299</v>
      </c>
      <c r="L21" s="26"/>
      <c r="M21" s="77" t="str">
        <f t="shared" si="2"/>
        <v/>
      </c>
      <c r="N21" s="16">
        <f t="shared" si="6"/>
        <v>44329</v>
      </c>
      <c r="O21" s="15"/>
      <c r="P21" s="77" t="str">
        <f t="shared" si="3"/>
        <v/>
      </c>
      <c r="Q21" s="30">
        <f t="shared" si="6"/>
        <v>44360</v>
      </c>
      <c r="R21" s="31"/>
      <c r="S21" s="77" t="str">
        <f t="shared" si="4"/>
        <v/>
      </c>
      <c r="U21" s="59"/>
    </row>
    <row r="22" spans="2:21">
      <c r="B22" s="25">
        <f t="shared" si="8"/>
        <v>44210</v>
      </c>
      <c r="C22" s="26"/>
      <c r="D22" s="77" t="str">
        <f t="shared" si="5"/>
        <v/>
      </c>
      <c r="E22" s="30">
        <f t="shared" si="7"/>
        <v>44241</v>
      </c>
      <c r="F22" s="31"/>
      <c r="G22" s="77" t="str">
        <f t="shared" si="0"/>
        <v/>
      </c>
      <c r="H22" s="30">
        <f t="shared" si="6"/>
        <v>44269</v>
      </c>
      <c r="I22" s="31"/>
      <c r="J22" s="77" t="str">
        <f t="shared" si="1"/>
        <v/>
      </c>
      <c r="K22" s="25">
        <f t="shared" si="6"/>
        <v>44300</v>
      </c>
      <c r="L22" s="26"/>
      <c r="M22" s="77" t="str">
        <f t="shared" si="2"/>
        <v/>
      </c>
      <c r="N22" s="30">
        <f t="shared" si="6"/>
        <v>44330</v>
      </c>
      <c r="O22" s="31"/>
      <c r="P22" s="77" t="str">
        <f t="shared" si="3"/>
        <v/>
      </c>
      <c r="Q22" s="25">
        <f t="shared" si="6"/>
        <v>44361</v>
      </c>
      <c r="R22" s="26"/>
      <c r="S22" s="77" t="str">
        <f t="shared" si="4"/>
        <v>S24</v>
      </c>
      <c r="U22" s="59"/>
    </row>
    <row r="23" spans="2:21">
      <c r="B23" s="30">
        <f t="shared" si="8"/>
        <v>44211</v>
      </c>
      <c r="C23" s="31"/>
      <c r="D23" s="77" t="str">
        <f>IF(WEEKDAY(B23)=2,"S"&amp;WEEKNUM(DATE(Année1,MONTH(B23),DAY(B23)),21),"")</f>
        <v/>
      </c>
      <c r="E23" s="25">
        <f t="shared" si="7"/>
        <v>44242</v>
      </c>
      <c r="F23" s="26"/>
      <c r="G23" s="77" t="str">
        <f t="shared" si="0"/>
        <v>S7</v>
      </c>
      <c r="H23" s="25">
        <f t="shared" si="6"/>
        <v>44270</v>
      </c>
      <c r="I23" s="26"/>
      <c r="J23" s="77" t="str">
        <f t="shared" si="1"/>
        <v>S11</v>
      </c>
      <c r="K23" s="25">
        <f t="shared" si="6"/>
        <v>44301</v>
      </c>
      <c r="L23" s="26"/>
      <c r="M23" s="77" t="str">
        <f t="shared" si="2"/>
        <v/>
      </c>
      <c r="N23" s="30">
        <f t="shared" si="6"/>
        <v>44331</v>
      </c>
      <c r="O23" s="31"/>
      <c r="P23" s="77" t="str">
        <f t="shared" si="3"/>
        <v/>
      </c>
      <c r="Q23" s="25">
        <f t="shared" si="6"/>
        <v>44362</v>
      </c>
      <c r="R23" s="26"/>
      <c r="S23" s="77" t="str">
        <f t="shared" si="4"/>
        <v/>
      </c>
      <c r="U23" s="59"/>
    </row>
    <row r="24" spans="2:21">
      <c r="B24" s="30">
        <f t="shared" si="8"/>
        <v>44212</v>
      </c>
      <c r="C24" s="31"/>
      <c r="D24" s="77" t="str">
        <f t="shared" si="5"/>
        <v/>
      </c>
      <c r="E24" s="25">
        <f t="shared" si="7"/>
        <v>44243</v>
      </c>
      <c r="F24" s="26"/>
      <c r="G24" s="77" t="str">
        <f t="shared" si="0"/>
        <v/>
      </c>
      <c r="H24" s="25">
        <f t="shared" si="6"/>
        <v>44271</v>
      </c>
      <c r="I24" s="26"/>
      <c r="J24" s="77" t="str">
        <f t="shared" si="1"/>
        <v/>
      </c>
      <c r="K24" s="30">
        <f t="shared" si="6"/>
        <v>44302</v>
      </c>
      <c r="L24" s="31"/>
      <c r="M24" s="77" t="str">
        <f t="shared" si="2"/>
        <v/>
      </c>
      <c r="N24" s="30">
        <f t="shared" si="6"/>
        <v>44332</v>
      </c>
      <c r="O24" s="31"/>
      <c r="P24" s="77" t="str">
        <f t="shared" si="3"/>
        <v/>
      </c>
      <c r="Q24" s="25">
        <f t="shared" si="6"/>
        <v>44363</v>
      </c>
      <c r="R24" s="26"/>
      <c r="S24" s="77" t="str">
        <f t="shared" si="4"/>
        <v/>
      </c>
    </row>
    <row r="25" spans="2:21">
      <c r="B25" s="30">
        <f t="shared" si="8"/>
        <v>44213</v>
      </c>
      <c r="C25" s="31"/>
      <c r="D25" s="77" t="str">
        <f t="shared" si="5"/>
        <v/>
      </c>
      <c r="E25" s="25">
        <f t="shared" si="7"/>
        <v>44244</v>
      </c>
      <c r="F25" s="26"/>
      <c r="G25" s="77" t="str">
        <f t="shared" si="0"/>
        <v/>
      </c>
      <c r="H25" s="25">
        <f t="shared" si="6"/>
        <v>44272</v>
      </c>
      <c r="I25" s="26"/>
      <c r="J25" s="77" t="str">
        <f t="shared" si="1"/>
        <v/>
      </c>
      <c r="K25" s="30">
        <f t="shared" si="6"/>
        <v>44303</v>
      </c>
      <c r="L25" s="31"/>
      <c r="M25" s="77" t="str">
        <f t="shared" si="2"/>
        <v/>
      </c>
      <c r="N25" s="25">
        <f t="shared" si="6"/>
        <v>44333</v>
      </c>
      <c r="O25" s="26"/>
      <c r="P25" s="77" t="str">
        <f t="shared" si="3"/>
        <v>S20</v>
      </c>
      <c r="Q25" s="25">
        <f t="shared" si="6"/>
        <v>44364</v>
      </c>
      <c r="R25" s="26"/>
      <c r="S25" s="77" t="str">
        <f t="shared" si="4"/>
        <v/>
      </c>
    </row>
    <row r="26" spans="2:21">
      <c r="B26" s="25">
        <f t="shared" si="8"/>
        <v>44214</v>
      </c>
      <c r="C26" s="26"/>
      <c r="D26" s="77" t="str">
        <f t="shared" si="5"/>
        <v>S3</v>
      </c>
      <c r="E26" s="25">
        <f t="shared" si="7"/>
        <v>44245</v>
      </c>
      <c r="F26" s="26"/>
      <c r="G26" s="77" t="str">
        <f t="shared" si="0"/>
        <v/>
      </c>
      <c r="H26" s="25">
        <f t="shared" si="7"/>
        <v>44273</v>
      </c>
      <c r="I26" s="26"/>
      <c r="J26" s="77" t="str">
        <f t="shared" si="1"/>
        <v/>
      </c>
      <c r="K26" s="30">
        <f t="shared" si="7"/>
        <v>44304</v>
      </c>
      <c r="L26" s="31"/>
      <c r="M26" s="77" t="str">
        <f t="shared" si="2"/>
        <v/>
      </c>
      <c r="N26" s="25">
        <f t="shared" si="7"/>
        <v>44334</v>
      </c>
      <c r="O26" s="26"/>
      <c r="P26" s="77" t="str">
        <f t="shared" si="3"/>
        <v/>
      </c>
      <c r="Q26" s="30">
        <f t="shared" si="7"/>
        <v>44365</v>
      </c>
      <c r="R26" s="31"/>
      <c r="S26" s="77" t="str">
        <f t="shared" si="4"/>
        <v/>
      </c>
    </row>
    <row r="27" spans="2:21">
      <c r="B27" s="25">
        <f t="shared" si="8"/>
        <v>44215</v>
      </c>
      <c r="C27" s="26"/>
      <c r="D27" s="77" t="str">
        <f t="shared" si="5"/>
        <v/>
      </c>
      <c r="E27" s="30">
        <f t="shared" ref="E27:Q39" si="9">E26+1</f>
        <v>44246</v>
      </c>
      <c r="F27" s="31"/>
      <c r="G27" s="77" t="str">
        <f t="shared" si="0"/>
        <v/>
      </c>
      <c r="H27" s="30">
        <f t="shared" si="9"/>
        <v>44274</v>
      </c>
      <c r="I27" s="31"/>
      <c r="J27" s="77" t="str">
        <f t="shared" si="1"/>
        <v/>
      </c>
      <c r="K27" s="25">
        <f t="shared" si="9"/>
        <v>44305</v>
      </c>
      <c r="L27" s="26"/>
      <c r="M27" s="77" t="str">
        <f t="shared" si="2"/>
        <v>S16</v>
      </c>
      <c r="N27" s="25">
        <f t="shared" si="9"/>
        <v>44335</v>
      </c>
      <c r="O27" s="26"/>
      <c r="P27" s="77" t="str">
        <f t="shared" si="3"/>
        <v/>
      </c>
      <c r="Q27" s="30">
        <f t="shared" si="9"/>
        <v>44366</v>
      </c>
      <c r="R27" s="31"/>
      <c r="S27" s="77" t="str">
        <f t="shared" si="4"/>
        <v/>
      </c>
    </row>
    <row r="28" spans="2:21">
      <c r="B28" s="25">
        <f t="shared" si="8"/>
        <v>44216</v>
      </c>
      <c r="C28" s="26"/>
      <c r="D28" s="77" t="str">
        <f t="shared" si="5"/>
        <v/>
      </c>
      <c r="E28" s="30">
        <f t="shared" si="9"/>
        <v>44247</v>
      </c>
      <c r="F28" s="31"/>
      <c r="G28" s="77" t="str">
        <f t="shared" si="0"/>
        <v/>
      </c>
      <c r="H28" s="30">
        <f t="shared" si="9"/>
        <v>44275</v>
      </c>
      <c r="I28" s="31"/>
      <c r="J28" s="77" t="str">
        <f t="shared" si="1"/>
        <v/>
      </c>
      <c r="K28" s="25">
        <f t="shared" si="9"/>
        <v>44306</v>
      </c>
      <c r="L28" s="26"/>
      <c r="M28" s="77" t="str">
        <f t="shared" si="2"/>
        <v/>
      </c>
      <c r="N28" s="25">
        <f t="shared" si="9"/>
        <v>44336</v>
      </c>
      <c r="O28" s="26"/>
      <c r="P28" s="77" t="str">
        <f t="shared" si="3"/>
        <v/>
      </c>
      <c r="Q28" s="30">
        <f t="shared" si="9"/>
        <v>44367</v>
      </c>
      <c r="R28" s="31"/>
      <c r="S28" s="77" t="str">
        <f t="shared" si="4"/>
        <v/>
      </c>
    </row>
    <row r="29" spans="2:21">
      <c r="B29" s="25">
        <f t="shared" si="8"/>
        <v>44217</v>
      </c>
      <c r="C29" s="26"/>
      <c r="D29" s="77" t="str">
        <f t="shared" si="5"/>
        <v/>
      </c>
      <c r="E29" s="30">
        <f t="shared" si="9"/>
        <v>44248</v>
      </c>
      <c r="F29" s="31"/>
      <c r="G29" s="77" t="str">
        <f t="shared" si="0"/>
        <v/>
      </c>
      <c r="H29" s="30">
        <f t="shared" si="9"/>
        <v>44276</v>
      </c>
      <c r="I29" s="31"/>
      <c r="J29" s="77" t="str">
        <f t="shared" si="1"/>
        <v/>
      </c>
      <c r="K29" s="25">
        <f t="shared" si="9"/>
        <v>44307</v>
      </c>
      <c r="L29" s="26"/>
      <c r="M29" s="77" t="str">
        <f t="shared" si="2"/>
        <v/>
      </c>
      <c r="N29" s="30">
        <f t="shared" si="9"/>
        <v>44337</v>
      </c>
      <c r="O29" s="31"/>
      <c r="P29" s="77" t="str">
        <f t="shared" si="3"/>
        <v/>
      </c>
      <c r="Q29" s="25">
        <f t="shared" si="9"/>
        <v>44368</v>
      </c>
      <c r="R29" s="26"/>
      <c r="S29" s="77" t="str">
        <f t="shared" si="4"/>
        <v>S25</v>
      </c>
    </row>
    <row r="30" spans="2:21">
      <c r="B30" s="30">
        <f t="shared" si="8"/>
        <v>44218</v>
      </c>
      <c r="C30" s="31"/>
      <c r="D30" s="77" t="str">
        <f t="shared" si="5"/>
        <v/>
      </c>
      <c r="E30" s="25">
        <f t="shared" si="9"/>
        <v>44249</v>
      </c>
      <c r="F30" s="26"/>
      <c r="G30" s="77" t="str">
        <f t="shared" si="0"/>
        <v>S8</v>
      </c>
      <c r="H30" s="25">
        <f t="shared" si="9"/>
        <v>44277</v>
      </c>
      <c r="I30" s="26"/>
      <c r="J30" s="77" t="str">
        <f t="shared" si="1"/>
        <v>S12</v>
      </c>
      <c r="K30" s="25">
        <f t="shared" si="9"/>
        <v>44308</v>
      </c>
      <c r="L30" s="26"/>
      <c r="M30" s="77" t="str">
        <f t="shared" si="2"/>
        <v/>
      </c>
      <c r="N30" s="30">
        <f t="shared" si="9"/>
        <v>44338</v>
      </c>
      <c r="O30" s="31"/>
      <c r="P30" s="77" t="str">
        <f t="shared" si="3"/>
        <v/>
      </c>
      <c r="Q30" s="25">
        <f t="shared" si="9"/>
        <v>44369</v>
      </c>
      <c r="R30" s="26"/>
      <c r="S30" s="77" t="str">
        <f t="shared" si="4"/>
        <v/>
      </c>
    </row>
    <row r="31" spans="2:21">
      <c r="B31" s="30">
        <f t="shared" si="8"/>
        <v>44219</v>
      </c>
      <c r="C31" s="31"/>
      <c r="D31" s="77" t="str">
        <f t="shared" si="5"/>
        <v/>
      </c>
      <c r="E31" s="25">
        <f t="shared" si="9"/>
        <v>44250</v>
      </c>
      <c r="F31" s="26"/>
      <c r="G31" s="77" t="str">
        <f t="shared" si="0"/>
        <v/>
      </c>
      <c r="H31" s="25">
        <f t="shared" si="9"/>
        <v>44278</v>
      </c>
      <c r="I31" s="26"/>
      <c r="J31" s="77" t="str">
        <f t="shared" si="1"/>
        <v/>
      </c>
      <c r="K31" s="30">
        <f t="shared" si="9"/>
        <v>44309</v>
      </c>
      <c r="L31" s="31"/>
      <c r="M31" s="77" t="str">
        <f t="shared" si="2"/>
        <v/>
      </c>
      <c r="N31" s="30">
        <f t="shared" si="9"/>
        <v>44339</v>
      </c>
      <c r="O31" s="31"/>
      <c r="P31" s="77" t="str">
        <f t="shared" si="3"/>
        <v/>
      </c>
      <c r="Q31" s="25">
        <f t="shared" si="9"/>
        <v>44370</v>
      </c>
      <c r="R31" s="26"/>
      <c r="S31" s="77" t="str">
        <f t="shared" si="4"/>
        <v/>
      </c>
    </row>
    <row r="32" spans="2:21">
      <c r="B32" s="30">
        <f t="shared" si="8"/>
        <v>44220</v>
      </c>
      <c r="C32" s="31"/>
      <c r="D32" s="77" t="str">
        <f t="shared" si="5"/>
        <v/>
      </c>
      <c r="E32" s="25">
        <f t="shared" si="9"/>
        <v>44251</v>
      </c>
      <c r="F32" s="26"/>
      <c r="G32" s="77" t="str">
        <f t="shared" si="0"/>
        <v/>
      </c>
      <c r="H32" s="25">
        <f t="shared" si="9"/>
        <v>44279</v>
      </c>
      <c r="I32" s="26"/>
      <c r="J32" s="77" t="str">
        <f t="shared" si="1"/>
        <v/>
      </c>
      <c r="K32" s="30">
        <f t="shared" si="9"/>
        <v>44310</v>
      </c>
      <c r="L32" s="31"/>
      <c r="M32" s="77" t="str">
        <f t="shared" si="2"/>
        <v/>
      </c>
      <c r="N32" s="16">
        <f t="shared" si="9"/>
        <v>44340</v>
      </c>
      <c r="O32" s="15"/>
      <c r="P32" s="77" t="str">
        <f t="shared" si="3"/>
        <v>S21</v>
      </c>
      <c r="Q32" s="25">
        <f t="shared" si="9"/>
        <v>44371</v>
      </c>
      <c r="R32" s="26"/>
      <c r="S32" s="77" t="str">
        <f t="shared" si="4"/>
        <v/>
      </c>
    </row>
    <row r="33" spans="1:20">
      <c r="B33" s="25">
        <f t="shared" si="8"/>
        <v>44221</v>
      </c>
      <c r="C33" s="26"/>
      <c r="D33" s="77" t="str">
        <f t="shared" si="5"/>
        <v>S4</v>
      </c>
      <c r="E33" s="25">
        <f t="shared" si="9"/>
        <v>44252</v>
      </c>
      <c r="F33" s="26"/>
      <c r="G33" s="77" t="str">
        <f t="shared" si="0"/>
        <v/>
      </c>
      <c r="H33" s="25">
        <f t="shared" si="9"/>
        <v>44280</v>
      </c>
      <c r="I33" s="26"/>
      <c r="J33" s="77" t="str">
        <f t="shared" si="1"/>
        <v/>
      </c>
      <c r="K33" s="30">
        <f t="shared" si="9"/>
        <v>44311</v>
      </c>
      <c r="L33" s="31"/>
      <c r="M33" s="77" t="str">
        <f t="shared" si="2"/>
        <v/>
      </c>
      <c r="N33" s="25">
        <f t="shared" si="9"/>
        <v>44341</v>
      </c>
      <c r="O33" s="26"/>
      <c r="P33" s="77" t="str">
        <f t="shared" si="3"/>
        <v/>
      </c>
      <c r="Q33" s="30">
        <f t="shared" si="9"/>
        <v>44372</v>
      </c>
      <c r="R33" s="31"/>
      <c r="S33" s="77" t="str">
        <f t="shared" si="4"/>
        <v/>
      </c>
    </row>
    <row r="34" spans="1:20">
      <c r="B34" s="25">
        <f t="shared" si="8"/>
        <v>44222</v>
      </c>
      <c r="C34" s="26"/>
      <c r="D34" s="77" t="str">
        <f t="shared" si="5"/>
        <v/>
      </c>
      <c r="E34" s="30">
        <f t="shared" si="9"/>
        <v>44253</v>
      </c>
      <c r="F34" s="31"/>
      <c r="G34" s="77" t="str">
        <f t="shared" si="0"/>
        <v/>
      </c>
      <c r="H34" s="30">
        <f t="shared" si="9"/>
        <v>44281</v>
      </c>
      <c r="I34" s="31"/>
      <c r="J34" s="77" t="str">
        <f t="shared" si="1"/>
        <v/>
      </c>
      <c r="K34" s="25">
        <f t="shared" si="9"/>
        <v>44312</v>
      </c>
      <c r="L34" s="26"/>
      <c r="M34" s="77" t="str">
        <f t="shared" si="2"/>
        <v>S17</v>
      </c>
      <c r="N34" s="25">
        <f t="shared" si="9"/>
        <v>44342</v>
      </c>
      <c r="O34" s="26"/>
      <c r="P34" s="77" t="str">
        <f t="shared" si="3"/>
        <v/>
      </c>
      <c r="Q34" s="30">
        <f t="shared" si="9"/>
        <v>44373</v>
      </c>
      <c r="R34" s="31"/>
      <c r="S34" s="77" t="str">
        <f t="shared" si="4"/>
        <v/>
      </c>
    </row>
    <row r="35" spans="1:20">
      <c r="B35" s="25">
        <f t="shared" si="8"/>
        <v>44223</v>
      </c>
      <c r="C35" s="26"/>
      <c r="D35" s="77" t="str">
        <f t="shared" si="5"/>
        <v/>
      </c>
      <c r="E35" s="30">
        <f t="shared" si="9"/>
        <v>44254</v>
      </c>
      <c r="F35" s="31"/>
      <c r="G35" s="77" t="str">
        <f t="shared" si="0"/>
        <v/>
      </c>
      <c r="H35" s="30">
        <f t="shared" si="9"/>
        <v>44282</v>
      </c>
      <c r="I35" s="31"/>
      <c r="J35" s="77" t="str">
        <f t="shared" si="1"/>
        <v/>
      </c>
      <c r="K35" s="25">
        <f t="shared" si="9"/>
        <v>44313</v>
      </c>
      <c r="L35" s="26"/>
      <c r="M35" s="77" t="str">
        <f t="shared" si="2"/>
        <v/>
      </c>
      <c r="N35" s="25">
        <f t="shared" si="9"/>
        <v>44343</v>
      </c>
      <c r="O35" s="26"/>
      <c r="P35" s="77" t="str">
        <f t="shared" si="3"/>
        <v/>
      </c>
      <c r="Q35" s="30">
        <f t="shared" si="9"/>
        <v>44374</v>
      </c>
      <c r="R35" s="31"/>
      <c r="S35" s="77" t="str">
        <f t="shared" si="4"/>
        <v/>
      </c>
    </row>
    <row r="36" spans="1:20">
      <c r="B36" s="25">
        <f t="shared" si="8"/>
        <v>44224</v>
      </c>
      <c r="C36" s="26"/>
      <c r="D36" s="77" t="str">
        <f t="shared" si="5"/>
        <v/>
      </c>
      <c r="E36" s="30">
        <f t="shared" si="9"/>
        <v>44255</v>
      </c>
      <c r="F36" s="31"/>
      <c r="G36" s="77" t="str">
        <f t="shared" si="0"/>
        <v/>
      </c>
      <c r="H36" s="30">
        <f t="shared" si="9"/>
        <v>44283</v>
      </c>
      <c r="I36" s="31"/>
      <c r="J36" s="77" t="str">
        <f t="shared" si="1"/>
        <v/>
      </c>
      <c r="K36" s="25">
        <f>K35+1</f>
        <v>44314</v>
      </c>
      <c r="L36" s="26"/>
      <c r="M36" s="77" t="str">
        <f t="shared" si="2"/>
        <v/>
      </c>
      <c r="N36" s="30">
        <f>N35+1</f>
        <v>44344</v>
      </c>
      <c r="O36" s="31"/>
      <c r="P36" s="77" t="str">
        <f t="shared" si="3"/>
        <v/>
      </c>
      <c r="Q36" s="25">
        <f>Q35+1</f>
        <v>44375</v>
      </c>
      <c r="R36" s="26"/>
      <c r="S36" s="77" t="str">
        <f t="shared" si="4"/>
        <v>S26</v>
      </c>
    </row>
    <row r="37" spans="1:20">
      <c r="B37" s="30">
        <f t="shared" si="8"/>
        <v>44225</v>
      </c>
      <c r="C37" s="31"/>
      <c r="D37" s="77" t="str">
        <f t="shared" si="5"/>
        <v/>
      </c>
      <c r="E37" s="25">
        <f t="shared" si="9"/>
        <v>44256</v>
      </c>
      <c r="F37" s="26"/>
      <c r="G37" s="77" t="str">
        <f t="shared" si="0"/>
        <v>S9</v>
      </c>
      <c r="H37" s="25">
        <f t="shared" si="9"/>
        <v>44284</v>
      </c>
      <c r="I37" s="26"/>
      <c r="J37" s="77" t="str">
        <f t="shared" si="1"/>
        <v>S13</v>
      </c>
      <c r="K37" s="25">
        <f t="shared" si="9"/>
        <v>44315</v>
      </c>
      <c r="L37" s="26"/>
      <c r="M37" s="77" t="str">
        <f t="shared" si="2"/>
        <v/>
      </c>
      <c r="N37" s="30">
        <f t="shared" si="9"/>
        <v>44345</v>
      </c>
      <c r="O37" s="31"/>
      <c r="P37" s="77" t="str">
        <f t="shared" si="3"/>
        <v/>
      </c>
      <c r="Q37" s="25">
        <f t="shared" si="9"/>
        <v>44376</v>
      </c>
      <c r="R37" s="26"/>
      <c r="S37" s="77" t="str">
        <f t="shared" si="4"/>
        <v/>
      </c>
    </row>
    <row r="38" spans="1:20">
      <c r="B38" s="30">
        <f t="shared" si="8"/>
        <v>44226</v>
      </c>
      <c r="C38" s="31"/>
      <c r="D38" s="77" t="str">
        <f t="shared" si="5"/>
        <v/>
      </c>
      <c r="E38" s="25">
        <f t="shared" si="9"/>
        <v>44257</v>
      </c>
      <c r="F38" s="26"/>
      <c r="G38" s="77" t="str">
        <f t="shared" si="0"/>
        <v/>
      </c>
      <c r="H38" s="25">
        <f t="shared" si="9"/>
        <v>44285</v>
      </c>
      <c r="I38" s="26"/>
      <c r="J38" s="77" t="str">
        <f t="shared" si="1"/>
        <v/>
      </c>
      <c r="K38" s="30">
        <f t="shared" si="9"/>
        <v>44316</v>
      </c>
      <c r="L38" s="31"/>
      <c r="M38" s="77" t="str">
        <f t="shared" si="2"/>
        <v/>
      </c>
      <c r="N38" s="30">
        <f t="shared" si="9"/>
        <v>44346</v>
      </c>
      <c r="O38" s="31"/>
      <c r="P38" s="77" t="str">
        <f t="shared" si="3"/>
        <v/>
      </c>
      <c r="Q38" s="25">
        <f t="shared" si="9"/>
        <v>44377</v>
      </c>
      <c r="R38" s="26"/>
      <c r="S38" s="77" t="str">
        <f t="shared" si="4"/>
        <v/>
      </c>
    </row>
    <row r="39" spans="1:20">
      <c r="B39" s="27"/>
      <c r="C39" s="28"/>
      <c r="D39" s="78" t="str">
        <f t="shared" si="5"/>
        <v/>
      </c>
      <c r="E39" s="29">
        <f t="shared" si="9"/>
        <v>44258</v>
      </c>
      <c r="F39" s="28"/>
      <c r="G39" s="78" t="str">
        <f t="shared" si="0"/>
        <v/>
      </c>
      <c r="H39" s="29">
        <f t="shared" si="9"/>
        <v>44286</v>
      </c>
      <c r="I39" s="28"/>
      <c r="J39" s="78" t="str">
        <f t="shared" si="1"/>
        <v/>
      </c>
      <c r="K39" s="29"/>
      <c r="L39" s="28"/>
      <c r="M39" s="47" t="str">
        <f t="shared" si="2"/>
        <v/>
      </c>
      <c r="N39" s="29">
        <f t="shared" si="9"/>
        <v>44347</v>
      </c>
      <c r="O39" s="28"/>
      <c r="P39" s="78" t="str">
        <f t="shared" si="3"/>
        <v>S22</v>
      </c>
      <c r="Q39" s="29"/>
      <c r="R39" s="28"/>
      <c r="S39" s="78" t="str">
        <f t="shared" si="4"/>
        <v/>
      </c>
      <c r="T39" s="12"/>
    </row>
    <row r="40" spans="1:20">
      <c r="B40" s="73"/>
      <c r="C40" s="74"/>
      <c r="D40" s="75"/>
      <c r="E40" s="76"/>
      <c r="F40" s="74"/>
      <c r="G40" s="75"/>
      <c r="H40" s="76"/>
      <c r="I40" s="74"/>
      <c r="J40" s="75"/>
      <c r="K40" s="76"/>
      <c r="L40" s="74"/>
      <c r="M40" s="75"/>
      <c r="N40" s="76"/>
      <c r="O40" s="74"/>
      <c r="P40" s="75"/>
      <c r="Q40" s="76"/>
      <c r="R40" s="74"/>
      <c r="S40" s="75"/>
      <c r="T40" s="39"/>
    </row>
    <row r="41" spans="1:20" s="39" customFormat="1" ht="20.100000000000001" customHeight="1">
      <c r="A41" s="36"/>
      <c r="B41" s="36" t="s">
        <v>22</v>
      </c>
      <c r="C41" s="37">
        <f>SUM(C9:C39)</f>
        <v>0</v>
      </c>
      <c r="D41" s="37"/>
      <c r="E41" s="38"/>
      <c r="F41" s="37">
        <f>SUM(F9:F39)</f>
        <v>0</v>
      </c>
      <c r="G41" s="38"/>
      <c r="H41" s="37"/>
      <c r="I41" s="37">
        <f>SUM(I9:I39)</f>
        <v>0</v>
      </c>
      <c r="J41" s="37"/>
      <c r="K41" s="37"/>
      <c r="L41" s="37">
        <f>SUM(L9:L39)</f>
        <v>0</v>
      </c>
      <c r="M41" s="37"/>
      <c r="N41" s="37"/>
      <c r="O41" s="37">
        <f>SUM(O9:O39)</f>
        <v>0</v>
      </c>
      <c r="P41" s="37"/>
      <c r="Q41" s="37"/>
      <c r="R41" s="37">
        <f>SUM(R9:R39)</f>
        <v>0</v>
      </c>
      <c r="S41" s="37"/>
      <c r="T41" s="12"/>
    </row>
    <row r="42" spans="1:20" s="12" customFormat="1" ht="20.100000000000001" customHeight="1">
      <c r="B42" s="44" t="s">
        <v>0</v>
      </c>
      <c r="C42" s="2">
        <f>C41</f>
        <v>0</v>
      </c>
      <c r="D42" s="2"/>
      <c r="E42" s="3"/>
      <c r="F42" s="2">
        <f>C42+F41</f>
        <v>0</v>
      </c>
      <c r="G42" s="3"/>
      <c r="H42" s="2"/>
      <c r="I42" s="2">
        <f>F42+I41</f>
        <v>0</v>
      </c>
      <c r="J42" s="3"/>
      <c r="K42" s="2"/>
      <c r="L42" s="2">
        <f>I42+L41</f>
        <v>0</v>
      </c>
      <c r="M42" s="3"/>
      <c r="N42" s="2"/>
      <c r="O42" s="2">
        <f>L42+O41</f>
        <v>0</v>
      </c>
      <c r="P42" s="3"/>
      <c r="Q42" s="2"/>
      <c r="R42" s="2">
        <f>O42+R41</f>
        <v>0</v>
      </c>
      <c r="S42" s="3"/>
    </row>
    <row r="45" spans="1:20" ht="18.75">
      <c r="B45" s="107" t="s">
        <v>16</v>
      </c>
      <c r="C45" s="108"/>
      <c r="D45" s="108"/>
      <c r="E45" s="108"/>
      <c r="F45" s="105">
        <v>1600</v>
      </c>
      <c r="G45" s="106"/>
    </row>
    <row r="46" spans="1:20" ht="18.75">
      <c r="B46" s="109" t="s">
        <v>17</v>
      </c>
      <c r="C46" s="110"/>
      <c r="D46" s="110"/>
      <c r="E46" s="110"/>
      <c r="F46" s="97">
        <f>F45-R42</f>
        <v>1600</v>
      </c>
      <c r="G46" s="98"/>
    </row>
    <row r="47" spans="1:20" ht="18.75">
      <c r="B47" s="40" t="s">
        <v>18</v>
      </c>
      <c r="C47" s="41"/>
      <c r="D47" s="41"/>
      <c r="E47" s="41"/>
      <c r="F47" s="97" t="s">
        <v>19</v>
      </c>
      <c r="G47" s="98"/>
    </row>
    <row r="48" spans="1:20" ht="18.75">
      <c r="B48" s="99" t="s">
        <v>23</v>
      </c>
      <c r="C48" s="100"/>
      <c r="D48" s="100"/>
      <c r="E48" s="100"/>
      <c r="F48" s="97">
        <v>7</v>
      </c>
      <c r="G48" s="98"/>
    </row>
    <row r="49" spans="2:8" ht="18.75">
      <c r="B49" s="101" t="s">
        <v>20</v>
      </c>
      <c r="C49" s="102"/>
      <c r="D49" s="102"/>
      <c r="E49" s="102"/>
      <c r="F49" s="97">
        <v>0</v>
      </c>
      <c r="G49" s="98"/>
    </row>
    <row r="50" spans="2:8" ht="18.75">
      <c r="B50" s="121" t="s">
        <v>21</v>
      </c>
      <c r="C50" s="122"/>
      <c r="D50" s="122"/>
      <c r="E50" s="122"/>
      <c r="F50" s="42"/>
      <c r="G50" s="43"/>
    </row>
    <row r="51" spans="2:8" ht="15.75">
      <c r="C51" s="96"/>
      <c r="D51" s="96"/>
      <c r="H51" s="35"/>
    </row>
  </sheetData>
  <mergeCells count="20">
    <mergeCell ref="C51:D51"/>
    <mergeCell ref="F47:G47"/>
    <mergeCell ref="B48:E48"/>
    <mergeCell ref="F48:G48"/>
    <mergeCell ref="B49:E49"/>
    <mergeCell ref="F49:G49"/>
    <mergeCell ref="B50:E50"/>
    <mergeCell ref="N8:P8"/>
    <mergeCell ref="Q8:S8"/>
    <mergeCell ref="B45:E45"/>
    <mergeCell ref="F45:G45"/>
    <mergeCell ref="B46:E46"/>
    <mergeCell ref="F46:G46"/>
    <mergeCell ref="B2:I3"/>
    <mergeCell ref="J2:K3"/>
    <mergeCell ref="B8:D8"/>
    <mergeCell ref="E8:G8"/>
    <mergeCell ref="H8:J8"/>
    <mergeCell ref="K8:M8"/>
    <mergeCell ref="B5:E5"/>
  </mergeCells>
  <pageMargins left="0.23622047244094491" right="0.14000000000000001" top="0.52" bottom="0.74803149606299213" header="0.31496062992125984" footer="0.31496062992125984"/>
  <pageSetup paperSize="9" scale="51" orientation="landscape" r:id="rId1"/>
  <headerFooter>
    <oddFooter>&amp;L&amp;"Arial,Normal"&amp;12JP Nauzeret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I39"/>
  <sheetViews>
    <sheetView showGridLines="0" workbookViewId="0">
      <selection activeCell="E22" sqref="E22"/>
    </sheetView>
  </sheetViews>
  <sheetFormatPr baseColWidth="10" defaultRowHeight="15"/>
  <cols>
    <col min="1" max="1" width="3" style="13" customWidth="1"/>
    <col min="2" max="2" width="20.7109375" style="13" customWidth="1"/>
    <col min="3" max="3" width="28.7109375" style="13" customWidth="1"/>
    <col min="4" max="4" width="3" style="13" customWidth="1"/>
    <col min="5" max="5" width="20" style="13" bestFit="1" customWidth="1"/>
    <col min="6" max="6" width="11.42578125" style="13"/>
    <col min="7" max="7" width="4.140625" style="13" customWidth="1"/>
    <col min="8" max="8" width="7.5703125" style="13" customWidth="1"/>
    <col min="10" max="16384" width="11.42578125" style="13"/>
  </cols>
  <sheetData>
    <row r="2" spans="1:9" ht="20.100000000000001" customHeight="1" thickBot="1">
      <c r="A2" s="5"/>
      <c r="D2" s="5"/>
      <c r="I2" s="13"/>
    </row>
    <row r="3" spans="1:9" ht="20.100000000000001" customHeight="1" thickTop="1" thickBot="1">
      <c r="A3" s="6"/>
      <c r="B3" s="123" t="str">
        <f>"Jours Fériés"&amp;" "&amp;Année1</f>
        <v>Jours Fériés 2021</v>
      </c>
      <c r="C3" s="124"/>
      <c r="D3" s="6"/>
      <c r="E3" s="32" t="s">
        <v>11</v>
      </c>
      <c r="F3" s="33"/>
      <c r="I3" s="13"/>
    </row>
    <row r="4" spans="1:9" ht="15.75" thickTop="1">
      <c r="B4" s="7" t="s">
        <v>2</v>
      </c>
      <c r="C4" s="8">
        <f>DATE(Année1,1,1)</f>
        <v>44197</v>
      </c>
      <c r="E4" s="18" t="s">
        <v>14</v>
      </c>
      <c r="F4" s="19"/>
      <c r="I4" s="13"/>
    </row>
    <row r="5" spans="1:9">
      <c r="B5" s="9" t="s">
        <v>27</v>
      </c>
      <c r="C5" s="10">
        <f>DATE(Année1,IF((25-MOD((11*MOD(Année1-1900,19)+4-INT((7*MOD(Année1-1900,19)+1)/19)),29)-MOD(Année1-1900+INT((Année1-1900)/4)+31-MOD((11*MOD(Année1-1900,19)+4-INT((7*MOD(Année1-1900,19)+1)/19)),29),7))&gt;0,4,3),IF((25-MOD((11*MOD(Année1-1900,19)+4-INT((7*MOD(Année1-1900,19)+1)/19)),29)-MOD(Année1-1900+INT((Année1-1900)/4)+31-MOD((11*MOD(Année1-1900,19)+4-INT((7*MOD(Année1-1900,19)+1)/19)),29),7))&gt;0,(25-MOD((11*MOD(Année1-1900,19)+4-INT((7*MOD(Année1-1900,19)+1)/19)),29)-MOD(Année1-1900+INT((Année1-1900)/4)+31-MOD((11*MOD(Année1-1900,19)+4-INT((7*MOD(Année1-1900,19)+1)/19)),29),7)),31+(25-MOD((11*MOD(Année1-1900,19)+4-INT((7*MOD(Année1-1900,19)+1)/19)),29)-MOD(Année1-1900+INT((Année1-1900)/4)+31-MOD((11*MOD(Année1-1900,19)+4-INT((7*MOD(Année1-1900,19)+1)/19)),29),7))))</f>
        <v>44290</v>
      </c>
      <c r="E5" s="20" t="s">
        <v>12</v>
      </c>
      <c r="F5" s="21"/>
      <c r="I5" s="13"/>
    </row>
    <row r="6" spans="1:9" ht="15.75" thickBot="1">
      <c r="A6" s="4"/>
      <c r="B6" s="9" t="s">
        <v>3</v>
      </c>
      <c r="C6" s="10">
        <f>C5+1</f>
        <v>44291</v>
      </c>
      <c r="D6" s="4"/>
      <c r="E6" s="22" t="s">
        <v>13</v>
      </c>
      <c r="F6" s="45"/>
      <c r="I6" s="13"/>
    </row>
    <row r="7" spans="1:9">
      <c r="B7" s="9" t="s">
        <v>4</v>
      </c>
      <c r="C7" s="10">
        <f>C5+39</f>
        <v>44329</v>
      </c>
      <c r="E7" s="46"/>
      <c r="F7" s="46"/>
      <c r="G7" s="14"/>
      <c r="H7" s="14"/>
      <c r="I7" s="14"/>
    </row>
    <row r="8" spans="1:9">
      <c r="A8" s="4"/>
      <c r="B8" s="9" t="s">
        <v>5</v>
      </c>
      <c r="C8" s="10">
        <f>C5+50</f>
        <v>44340</v>
      </c>
      <c r="D8" s="4"/>
      <c r="E8" s="46"/>
      <c r="F8" s="46"/>
      <c r="G8" s="14"/>
      <c r="H8" s="14"/>
      <c r="I8" s="14"/>
    </row>
    <row r="9" spans="1:9">
      <c r="B9" s="125" t="s">
        <v>6</v>
      </c>
      <c r="C9" s="129">
        <f>DATE(Année1,5,1)</f>
        <v>44317</v>
      </c>
      <c r="E9" s="46"/>
      <c r="F9" s="46"/>
      <c r="G9" s="14"/>
      <c r="H9" s="14"/>
      <c r="I9" s="14"/>
    </row>
    <row r="10" spans="1:9">
      <c r="B10" s="125" t="s">
        <v>7</v>
      </c>
      <c r="C10" s="129">
        <f>DATE(Année1,5,8)</f>
        <v>44324</v>
      </c>
      <c r="E10" s="46"/>
      <c r="F10" s="14"/>
      <c r="G10" s="14"/>
      <c r="H10" s="14"/>
      <c r="I10" s="14"/>
    </row>
    <row r="11" spans="1:9">
      <c r="A11" s="4"/>
      <c r="B11" s="125" t="s">
        <v>15</v>
      </c>
      <c r="C11" s="129">
        <f>DATE(Année1,7,14)</f>
        <v>44391</v>
      </c>
      <c r="D11" s="4"/>
      <c r="E11" s="14"/>
      <c r="F11" s="14"/>
      <c r="G11" s="14"/>
      <c r="H11" s="14"/>
      <c r="I11" s="14"/>
    </row>
    <row r="12" spans="1:9">
      <c r="B12" s="125" t="s">
        <v>8</v>
      </c>
      <c r="C12" s="129">
        <f>DATE(Année1,8,15)</f>
        <v>44423</v>
      </c>
      <c r="E12" s="14"/>
      <c r="F12" s="14"/>
      <c r="G12" s="14"/>
      <c r="H12" s="14"/>
      <c r="I12" s="14"/>
    </row>
    <row r="13" spans="1:9">
      <c r="B13" s="125" t="s">
        <v>9</v>
      </c>
      <c r="C13" s="129">
        <f>DATE(Année1,11,11)</f>
        <v>44511</v>
      </c>
      <c r="E13" s="14"/>
      <c r="F13" s="14"/>
      <c r="G13" s="14"/>
      <c r="H13" s="14"/>
      <c r="I13" s="14"/>
    </row>
    <row r="14" spans="1:9" ht="15.75" thickBot="1">
      <c r="B14" s="126" t="s">
        <v>10</v>
      </c>
      <c r="C14" s="130">
        <f>DATE(Année1,12,25)</f>
        <v>44555</v>
      </c>
      <c r="E14" s="14"/>
      <c r="F14" s="14"/>
      <c r="G14" s="14"/>
      <c r="H14" s="14"/>
      <c r="I14" s="14"/>
    </row>
    <row r="15" spans="1:9" ht="15.75" thickTop="1">
      <c r="B15" s="127"/>
      <c r="C15" s="128"/>
    </row>
    <row r="16" spans="1:9">
      <c r="B16" s="127"/>
      <c r="C16" s="128"/>
    </row>
    <row r="17" spans="2:3">
      <c r="B17" s="127"/>
      <c r="C17" s="128"/>
    </row>
    <row r="18" spans="2:3">
      <c r="B18" s="127"/>
      <c r="C18" s="128"/>
    </row>
    <row r="19" spans="2:3">
      <c r="B19" s="127"/>
      <c r="C19" s="128"/>
    </row>
    <row r="20" spans="2:3">
      <c r="B20" s="127"/>
      <c r="C20" s="128"/>
    </row>
    <row r="21" spans="2:3">
      <c r="B21" s="127"/>
      <c r="C21" s="128"/>
    </row>
    <row r="22" spans="2:3">
      <c r="B22" s="127"/>
      <c r="C22" s="128"/>
    </row>
    <row r="23" spans="2:3">
      <c r="B23" s="127"/>
      <c r="C23" s="128"/>
    </row>
    <row r="24" spans="2:3">
      <c r="B24" s="127"/>
      <c r="C24" s="128"/>
    </row>
    <row r="25" spans="2:3">
      <c r="B25" s="127"/>
      <c r="C25" s="128"/>
    </row>
    <row r="26" spans="2:3">
      <c r="B26" s="127"/>
      <c r="C26" s="127"/>
    </row>
    <row r="27" spans="2:3">
      <c r="B27" s="127"/>
      <c r="C27" s="127"/>
    </row>
    <row r="28" spans="2:3">
      <c r="B28" s="127"/>
      <c r="C28" s="127"/>
    </row>
    <row r="29" spans="2:3">
      <c r="B29" s="127"/>
      <c r="C29" s="127"/>
    </row>
    <row r="30" spans="2:3">
      <c r="B30" s="127"/>
      <c r="C30" s="127"/>
    </row>
    <row r="31" spans="2:3">
      <c r="B31" s="127"/>
      <c r="C31" s="127"/>
    </row>
    <row r="32" spans="2:3">
      <c r="B32" s="127"/>
      <c r="C32" s="127"/>
    </row>
    <row r="33" spans="2:3">
      <c r="B33" s="127"/>
      <c r="C33" s="127"/>
    </row>
    <row r="34" spans="2:3">
      <c r="B34" s="127"/>
      <c r="C34" s="127"/>
    </row>
    <row r="35" spans="2:3">
      <c r="B35" s="127"/>
      <c r="C35" s="127"/>
    </row>
    <row r="36" spans="2:3">
      <c r="B36" s="127"/>
      <c r="C36" s="127"/>
    </row>
    <row r="37" spans="2:3">
      <c r="B37" s="127"/>
      <c r="C37" s="127"/>
    </row>
    <row r="38" spans="2:3">
      <c r="B38" s="127"/>
      <c r="C38" s="127"/>
    </row>
    <row r="39" spans="2:3">
      <c r="B39" s="127"/>
      <c r="C39" s="127"/>
    </row>
  </sheetData>
  <mergeCells count="1">
    <mergeCell ref="B3:C3"/>
  </mergeCells>
  <pageMargins left="0.25" right="0.25" top="0.75" bottom="0.75" header="0.3" footer="0.3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Synthese</vt:lpstr>
      <vt:lpstr>BJ1</vt:lpstr>
      <vt:lpstr>BJ2</vt:lpstr>
      <vt:lpstr>BJ3</vt:lpstr>
      <vt:lpstr>BDD</vt:lpstr>
      <vt:lpstr>Année1</vt:lpstr>
      <vt:lpstr>'BJ1'!Zone_d_impression</vt:lpstr>
      <vt:lpstr>'BJ2'!Zone_d_impression</vt:lpstr>
      <vt:lpstr>'BJ3'!Zone_d_impression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JPN</dc:creator>
  <cp:lastModifiedBy>Guy Blancher</cp:lastModifiedBy>
  <cp:lastPrinted>2016-02-09T17:52:08Z</cp:lastPrinted>
  <dcterms:created xsi:type="dcterms:W3CDTF">2014-06-18T20:23:37Z</dcterms:created>
  <dcterms:modified xsi:type="dcterms:W3CDTF">2018-09-18T19:58:36Z</dcterms:modified>
</cp:coreProperties>
</file>