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875" windowHeight="8010" tabRatio="796" activeTab="5"/>
  </bookViews>
  <sheets>
    <sheet name="import-export" sheetId="1" r:id="rId1"/>
    <sheet name="mm" sheetId="3" r:id="rId2"/>
    <sheet name="frais généraux" sheetId="2" r:id="rId3"/>
    <sheet name="magasin" sheetId="5" r:id="rId4"/>
    <sheet name="TB indicateur préventif" sheetId="13" r:id="rId5"/>
    <sheet name="TB indicateur de performance" sheetId="14" r:id="rId6"/>
    <sheet name="Histo Iindicateur Performance" sheetId="15" r:id="rId7"/>
  </sheets>
  <definedNames>
    <definedName name="commande">'import-export'!$A:$A</definedName>
  </definedNames>
  <calcPr calcId="152511"/>
</workbook>
</file>

<file path=xl/calcChain.xml><?xml version="1.0" encoding="utf-8"?>
<calcChain xmlns="http://schemas.openxmlformats.org/spreadsheetml/2006/main">
  <c r="Y6" i="1" l="1"/>
  <c r="M4" i="14"/>
  <c r="L4" i="14"/>
  <c r="K4" i="14"/>
  <c r="J4" i="14"/>
  <c r="I4" i="14"/>
  <c r="H4" i="14"/>
  <c r="G4" i="14"/>
  <c r="F4" i="14"/>
  <c r="Z6" i="2"/>
  <c r="M6" i="14" s="1"/>
  <c r="Z7" i="2"/>
  <c r="Z8" i="2"/>
  <c r="Z9" i="2"/>
  <c r="Z10" i="2"/>
  <c r="Z11" i="2"/>
  <c r="Z12" i="2"/>
  <c r="Z13" i="2"/>
  <c r="Z14" i="2"/>
  <c r="Z15" i="2"/>
  <c r="Z16" i="2"/>
  <c r="Z17" i="2"/>
  <c r="Z18" i="2"/>
  <c r="Z19" i="2"/>
  <c r="Z20" i="2"/>
  <c r="Z21" i="2"/>
  <c r="Z22" i="2"/>
  <c r="Z23" i="2"/>
  <c r="Z24" i="2"/>
  <c r="Z25" i="2"/>
  <c r="Z26" i="2"/>
  <c r="Z27" i="2"/>
  <c r="Z28" i="2"/>
  <c r="Z29" i="2"/>
  <c r="Z30" i="2"/>
  <c r="Z31" i="2"/>
  <c r="Z32" i="2"/>
  <c r="Z33" i="2"/>
  <c r="Z34" i="2"/>
  <c r="Z35" i="2"/>
  <c r="Z36" i="2"/>
  <c r="Z37" i="2"/>
  <c r="Z38" i="2"/>
  <c r="Z39" i="2"/>
  <c r="Z40"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Z159" i="2"/>
  <c r="Z160" i="2"/>
  <c r="Z161" i="2"/>
  <c r="Z162" i="2"/>
  <c r="Z163" i="2"/>
  <c r="Z164" i="2"/>
  <c r="Z165" i="2"/>
  <c r="Z166" i="2"/>
  <c r="Z167" i="2"/>
  <c r="Z168" i="2"/>
  <c r="Z169" i="2"/>
  <c r="Z170" i="2"/>
  <c r="Z171" i="2"/>
  <c r="Z172" i="2"/>
  <c r="Z173" i="2"/>
  <c r="Z174" i="2"/>
  <c r="Z175" i="2"/>
  <c r="Z176" i="2"/>
  <c r="Z177" i="2"/>
  <c r="Z178" i="2"/>
  <c r="Z179" i="2"/>
  <c r="Z180" i="2"/>
  <c r="Z181" i="2"/>
  <c r="Z182" i="2"/>
  <c r="Z5" i="2"/>
  <c r="M5" i="14" s="1"/>
  <c r="Y6" i="2"/>
  <c r="L5" i="14" s="1"/>
  <c r="Y7" i="2"/>
  <c r="Y8" i="2"/>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91" i="2"/>
  <c r="Y92" i="2"/>
  <c r="Y93" i="2"/>
  <c r="Y94" i="2"/>
  <c r="Y95" i="2"/>
  <c r="Y96" i="2"/>
  <c r="Y97" i="2"/>
  <c r="Y98" i="2"/>
  <c r="Y99" i="2"/>
  <c r="Y100" i="2"/>
  <c r="Y101" i="2"/>
  <c r="Y102" i="2"/>
  <c r="Y103" i="2"/>
  <c r="Y104" i="2"/>
  <c r="Y105" i="2"/>
  <c r="Y106" i="2"/>
  <c r="Y107" i="2"/>
  <c r="Y108" i="2"/>
  <c r="Y109" i="2"/>
  <c r="Y110" i="2"/>
  <c r="Y111" i="2"/>
  <c r="Y112" i="2"/>
  <c r="Y113" i="2"/>
  <c r="Y114" i="2"/>
  <c r="Y115" i="2"/>
  <c r="Y116" i="2"/>
  <c r="Y117" i="2"/>
  <c r="Y118" i="2"/>
  <c r="Y119" i="2"/>
  <c r="Y120" i="2"/>
  <c r="Y121" i="2"/>
  <c r="Y122" i="2"/>
  <c r="Y123" i="2"/>
  <c r="Y124" i="2"/>
  <c r="Y125" i="2"/>
  <c r="Y126" i="2"/>
  <c r="Y127" i="2"/>
  <c r="Y128" i="2"/>
  <c r="Y129" i="2"/>
  <c r="Y130" i="2"/>
  <c r="Y131" i="2"/>
  <c r="Y132" i="2"/>
  <c r="Y133" i="2"/>
  <c r="Y134" i="2"/>
  <c r="Y135" i="2"/>
  <c r="Y136" i="2"/>
  <c r="Y137" i="2"/>
  <c r="Y138" i="2"/>
  <c r="Y139" i="2"/>
  <c r="Y140" i="2"/>
  <c r="Y141" i="2"/>
  <c r="Y142" i="2"/>
  <c r="Y143" i="2"/>
  <c r="Y144" i="2"/>
  <c r="Y145" i="2"/>
  <c r="Y146" i="2"/>
  <c r="Y147" i="2"/>
  <c r="Y148" i="2"/>
  <c r="Y149" i="2"/>
  <c r="Y150" i="2"/>
  <c r="Y151" i="2"/>
  <c r="Y152" i="2"/>
  <c r="Y153" i="2"/>
  <c r="Y154" i="2"/>
  <c r="Y155" i="2"/>
  <c r="Y156" i="2"/>
  <c r="Y157" i="2"/>
  <c r="Y158" i="2"/>
  <c r="Y159" i="2"/>
  <c r="Y160" i="2"/>
  <c r="Y161" i="2"/>
  <c r="Y162" i="2"/>
  <c r="Y163" i="2"/>
  <c r="Y164" i="2"/>
  <c r="Y165" i="2"/>
  <c r="Y166" i="2"/>
  <c r="Y167" i="2"/>
  <c r="Y168" i="2"/>
  <c r="Y169" i="2"/>
  <c r="Y170" i="2"/>
  <c r="Y171" i="2"/>
  <c r="Y172" i="2"/>
  <c r="Y173" i="2"/>
  <c r="Y174" i="2"/>
  <c r="Y175" i="2"/>
  <c r="Y176" i="2"/>
  <c r="Y177" i="2"/>
  <c r="Y178" i="2"/>
  <c r="Y179" i="2"/>
  <c r="Y180" i="2"/>
  <c r="Y181" i="2"/>
  <c r="Y182" i="2"/>
  <c r="Y5" i="2"/>
  <c r="L6" i="14" s="1"/>
  <c r="W6" i="2"/>
  <c r="W7" i="2"/>
  <c r="W8" i="2"/>
  <c r="W9" i="2"/>
  <c r="W10" i="2"/>
  <c r="W11" i="2"/>
  <c r="W12" i="2"/>
  <c r="W13" i="2"/>
  <c r="W14" i="2"/>
  <c r="W15" i="2"/>
  <c r="W16" i="2"/>
  <c r="W17" i="2"/>
  <c r="W18" i="2"/>
  <c r="W19" i="2"/>
  <c r="W20" i="2"/>
  <c r="W21" i="2"/>
  <c r="W22" i="2"/>
  <c r="W23" i="2"/>
  <c r="W24" i="2"/>
  <c r="W25" i="2"/>
  <c r="W26" i="2"/>
  <c r="W27" i="2"/>
  <c r="W28" i="2"/>
  <c r="W29" i="2"/>
  <c r="W30" i="2"/>
  <c r="W31" i="2"/>
  <c r="W32" i="2"/>
  <c r="W33" i="2"/>
  <c r="W34" i="2"/>
  <c r="W35" i="2"/>
  <c r="W36" i="2"/>
  <c r="W37" i="2"/>
  <c r="W38" i="2"/>
  <c r="W39" i="2"/>
  <c r="W40" i="2"/>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W79" i="2"/>
  <c r="W80" i="2"/>
  <c r="W81" i="2"/>
  <c r="W82" i="2"/>
  <c r="W83" i="2"/>
  <c r="W84" i="2"/>
  <c r="W85" i="2"/>
  <c r="W86" i="2"/>
  <c r="W87" i="2"/>
  <c r="W88" i="2"/>
  <c r="W89" i="2"/>
  <c r="W90" i="2"/>
  <c r="W91" i="2"/>
  <c r="W92" i="2"/>
  <c r="W93" i="2"/>
  <c r="W94" i="2"/>
  <c r="W95" i="2"/>
  <c r="W96" i="2"/>
  <c r="W97" i="2"/>
  <c r="W98" i="2"/>
  <c r="W99" i="2"/>
  <c r="W100" i="2"/>
  <c r="W101" i="2"/>
  <c r="W102" i="2"/>
  <c r="W103" i="2"/>
  <c r="W104" i="2"/>
  <c r="W105" i="2"/>
  <c r="W106" i="2"/>
  <c r="W107" i="2"/>
  <c r="W108" i="2"/>
  <c r="W109" i="2"/>
  <c r="W110" i="2"/>
  <c r="W111" i="2"/>
  <c r="W112" i="2"/>
  <c r="W113" i="2"/>
  <c r="W114" i="2"/>
  <c r="W115" i="2"/>
  <c r="W116" i="2"/>
  <c r="W117" i="2"/>
  <c r="W118" i="2"/>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5" i="2"/>
  <c r="K5" i="14" s="1"/>
  <c r="Z6" i="3"/>
  <c r="Z7" i="3"/>
  <c r="Z8" i="3"/>
  <c r="Z9" i="3"/>
  <c r="Z10" i="3"/>
  <c r="Z11" i="3"/>
  <c r="Z12" i="3"/>
  <c r="Z13" i="3"/>
  <c r="Z14" i="3"/>
  <c r="Z15" i="3"/>
  <c r="Z16" i="3"/>
  <c r="Z17" i="3"/>
  <c r="Z18" i="3"/>
  <c r="Z19" i="3"/>
  <c r="Z20" i="3"/>
  <c r="Z21" i="3"/>
  <c r="Z22" i="3"/>
  <c r="Z23" i="3"/>
  <c r="Z24" i="3"/>
  <c r="Z25" i="3"/>
  <c r="Z26" i="3"/>
  <c r="Z27" i="3"/>
  <c r="Z28" i="3"/>
  <c r="Z29" i="3"/>
  <c r="Z30" i="3"/>
  <c r="Z31" i="3"/>
  <c r="Z32" i="3"/>
  <c r="Z33" i="3"/>
  <c r="Z34" i="3"/>
  <c r="Z35" i="3"/>
  <c r="Z36" i="3"/>
  <c r="Z37" i="3"/>
  <c r="Z38" i="3"/>
  <c r="Z39" i="3"/>
  <c r="Z40" i="3"/>
  <c r="Z41" i="3"/>
  <c r="Z42" i="3"/>
  <c r="Z43" i="3"/>
  <c r="Z44" i="3"/>
  <c r="Z45" i="3"/>
  <c r="Z46" i="3"/>
  <c r="Z47" i="3"/>
  <c r="Z48" i="3"/>
  <c r="Z49" i="3"/>
  <c r="Z50" i="3"/>
  <c r="Z51" i="3"/>
  <c r="Z52" i="3"/>
  <c r="Z53" i="3"/>
  <c r="Z54" i="3"/>
  <c r="Z55" i="3"/>
  <c r="Z56" i="3"/>
  <c r="Z57" i="3"/>
  <c r="Z58" i="3"/>
  <c r="Z59" i="3"/>
  <c r="Z60" i="3"/>
  <c r="Z61" i="3"/>
  <c r="Z62" i="3"/>
  <c r="Z63" i="3"/>
  <c r="Z64" i="3"/>
  <c r="Z65" i="3"/>
  <c r="Z66" i="3"/>
  <c r="Z67" i="3"/>
  <c r="Z68" i="3"/>
  <c r="Z69" i="3"/>
  <c r="Z70" i="3"/>
  <c r="Z71" i="3"/>
  <c r="Z72" i="3"/>
  <c r="Z73" i="3"/>
  <c r="Z74" i="3"/>
  <c r="Z75" i="3"/>
  <c r="Z76" i="3"/>
  <c r="Z77" i="3"/>
  <c r="Z78" i="3"/>
  <c r="Z79" i="3"/>
  <c r="Z80" i="3"/>
  <c r="Z81" i="3"/>
  <c r="Z82" i="3"/>
  <c r="Z83" i="3"/>
  <c r="Z84" i="3"/>
  <c r="Z85" i="3"/>
  <c r="Z86" i="3"/>
  <c r="Z87" i="3"/>
  <c r="Z88" i="3"/>
  <c r="Z89" i="3"/>
  <c r="Z90" i="3"/>
  <c r="Z91" i="3"/>
  <c r="Z92" i="3"/>
  <c r="Z93" i="3"/>
  <c r="Z94" i="3"/>
  <c r="Z95" i="3"/>
  <c r="Z96" i="3"/>
  <c r="Z97" i="3"/>
  <c r="Z98" i="3"/>
  <c r="Z99" i="3"/>
  <c r="Z100" i="3"/>
  <c r="Z101" i="3"/>
  <c r="Z102" i="3"/>
  <c r="Z103" i="3"/>
  <c r="Z104" i="3"/>
  <c r="Z105" i="3"/>
  <c r="Z106" i="3"/>
  <c r="Z107" i="3"/>
  <c r="Z108" i="3"/>
  <c r="Z109" i="3"/>
  <c r="Z110" i="3"/>
  <c r="Z111" i="3"/>
  <c r="Z112" i="3"/>
  <c r="Z113" i="3"/>
  <c r="Z114" i="3"/>
  <c r="Z115" i="3"/>
  <c r="Z116" i="3"/>
  <c r="Z117" i="3"/>
  <c r="Z118" i="3"/>
  <c r="Z119" i="3"/>
  <c r="Z120" i="3"/>
  <c r="Z121" i="3"/>
  <c r="Z122" i="3"/>
  <c r="Z123" i="3"/>
  <c r="Z124" i="3"/>
  <c r="Z125" i="3"/>
  <c r="Z126" i="3"/>
  <c r="Z127" i="3"/>
  <c r="Z128" i="3"/>
  <c r="Z129" i="3"/>
  <c r="Z130" i="3"/>
  <c r="Z131" i="3"/>
  <c r="Z132" i="3"/>
  <c r="Z133" i="3"/>
  <c r="Z134" i="3"/>
  <c r="Z135" i="3"/>
  <c r="Z136" i="3"/>
  <c r="Z137" i="3"/>
  <c r="Z138" i="3"/>
  <c r="Z139" i="3"/>
  <c r="Z140" i="3"/>
  <c r="Z141" i="3"/>
  <c r="Z142" i="3"/>
  <c r="Z143" i="3"/>
  <c r="Z144" i="3"/>
  <c r="Z145" i="3"/>
  <c r="Z146" i="3"/>
  <c r="Z147" i="3"/>
  <c r="Z148" i="3"/>
  <c r="Z149" i="3"/>
  <c r="Z150" i="3"/>
  <c r="Z151" i="3"/>
  <c r="Z152" i="3"/>
  <c r="Z153" i="3"/>
  <c r="Z154" i="3"/>
  <c r="Z155" i="3"/>
  <c r="Y6" i="3"/>
  <c r="H5" i="14" s="1"/>
  <c r="Y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63" i="3"/>
  <c r="Y64" i="3"/>
  <c r="Y65" i="3"/>
  <c r="Y66" i="3"/>
  <c r="Y67" i="3"/>
  <c r="Y68" i="3"/>
  <c r="Y69" i="3"/>
  <c r="Y70" i="3"/>
  <c r="Y71" i="3"/>
  <c r="Y72" i="3"/>
  <c r="Y73" i="3"/>
  <c r="Y74" i="3"/>
  <c r="Y75" i="3"/>
  <c r="Y76" i="3"/>
  <c r="Y77" i="3"/>
  <c r="Y78" i="3"/>
  <c r="Y79" i="3"/>
  <c r="Y80" i="3"/>
  <c r="Y81" i="3"/>
  <c r="Y82" i="3"/>
  <c r="Y83" i="3"/>
  <c r="Y84" i="3"/>
  <c r="Y85" i="3"/>
  <c r="Y86" i="3"/>
  <c r="Y87" i="3"/>
  <c r="Y88" i="3"/>
  <c r="Y89" i="3"/>
  <c r="Y90" i="3"/>
  <c r="Y91" i="3"/>
  <c r="Y92" i="3"/>
  <c r="Y93" i="3"/>
  <c r="Y94" i="3"/>
  <c r="Y95" i="3"/>
  <c r="Y96" i="3"/>
  <c r="Y97" i="3"/>
  <c r="Y98" i="3"/>
  <c r="Y99" i="3"/>
  <c r="Y100" i="3"/>
  <c r="Y101" i="3"/>
  <c r="Y102" i="3"/>
  <c r="Y103" i="3"/>
  <c r="Y104" i="3"/>
  <c r="Y105" i="3"/>
  <c r="Y106" i="3"/>
  <c r="Y107" i="3"/>
  <c r="Y108" i="3"/>
  <c r="Y109" i="3"/>
  <c r="Y110" i="3"/>
  <c r="Y111" i="3"/>
  <c r="Y112" i="3"/>
  <c r="Y113" i="3"/>
  <c r="Y114" i="3"/>
  <c r="Y115" i="3"/>
  <c r="Y116" i="3"/>
  <c r="Y117" i="3"/>
  <c r="Y118" i="3"/>
  <c r="Y119" i="3"/>
  <c r="Y120" i="3"/>
  <c r="Y121" i="3"/>
  <c r="Y122" i="3"/>
  <c r="Y123" i="3"/>
  <c r="Y124" i="3"/>
  <c r="Y125" i="3"/>
  <c r="Y126" i="3"/>
  <c r="Y127" i="3"/>
  <c r="Y128" i="3"/>
  <c r="Y129" i="3"/>
  <c r="Y130" i="3"/>
  <c r="Y131" i="3"/>
  <c r="Y132" i="3"/>
  <c r="Y133" i="3"/>
  <c r="Y134" i="3"/>
  <c r="Y135" i="3"/>
  <c r="Y136" i="3"/>
  <c r="Y137" i="3"/>
  <c r="Y138" i="3"/>
  <c r="Y139" i="3"/>
  <c r="Y140" i="3"/>
  <c r="Y141" i="3"/>
  <c r="Y142" i="3"/>
  <c r="Y143" i="3"/>
  <c r="Y144" i="3"/>
  <c r="Y145" i="3"/>
  <c r="Y146" i="3"/>
  <c r="Y147" i="3"/>
  <c r="Y148" i="3"/>
  <c r="Y149" i="3"/>
  <c r="Y150" i="3"/>
  <c r="Y151" i="3"/>
  <c r="Y152" i="3"/>
  <c r="Y153" i="3"/>
  <c r="Y154" i="3"/>
  <c r="Y155" i="3"/>
  <c r="Z5" i="3"/>
  <c r="I5" i="14" s="1"/>
  <c r="Y5" i="3"/>
  <c r="H6" i="14" s="1"/>
  <c r="E4" i="14"/>
  <c r="D4" i="14"/>
  <c r="C4" i="14"/>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5"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5" i="1"/>
  <c r="W5" i="1"/>
  <c r="AD7" i="1"/>
  <c r="AD9" i="1"/>
  <c r="AD11" i="1"/>
  <c r="AD13" i="1"/>
  <c r="AD15" i="1"/>
  <c r="AD17" i="1"/>
  <c r="AD19" i="1"/>
  <c r="AD21" i="1"/>
  <c r="AD23" i="1"/>
  <c r="AD25" i="1"/>
  <c r="AD27" i="1"/>
  <c r="AD29" i="1"/>
  <c r="AD31" i="1"/>
  <c r="AD33" i="1"/>
  <c r="AD35" i="1"/>
  <c r="AD37" i="1"/>
  <c r="AD39" i="1"/>
  <c r="AD41" i="1"/>
  <c r="AD43" i="1"/>
  <c r="AD45" i="1"/>
  <c r="AD47" i="1"/>
  <c r="AD49" i="1"/>
  <c r="AD51" i="1"/>
  <c r="AD53" i="1"/>
  <c r="AD55" i="1"/>
  <c r="AD57" i="1"/>
  <c r="AD59" i="1"/>
  <c r="AD61" i="1"/>
  <c r="AD63" i="1"/>
  <c r="AD65" i="1"/>
  <c r="AD67" i="1"/>
  <c r="AD69" i="1"/>
  <c r="AD71" i="1"/>
  <c r="AD73" i="1"/>
  <c r="AD75" i="1"/>
  <c r="AD5" i="1"/>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5" i="3"/>
  <c r="I6" i="14" l="1"/>
  <c r="E5" i="14"/>
  <c r="D6" i="14"/>
  <c r="D5" i="14"/>
  <c r="E6" i="14"/>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5" i="5"/>
  <c r="W6" i="1"/>
  <c r="F7" i="1"/>
  <c r="W7" i="1" s="1"/>
  <c r="F8" i="1"/>
  <c r="W8" i="1" s="1"/>
  <c r="F9" i="1"/>
  <c r="W9" i="1" s="1"/>
  <c r="F10" i="1"/>
  <c r="W10" i="1" s="1"/>
  <c r="F11" i="1"/>
  <c r="W11" i="1" s="1"/>
  <c r="F12" i="1"/>
  <c r="W12" i="1" s="1"/>
  <c r="F13" i="1"/>
  <c r="W13" i="1" s="1"/>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5" i="2"/>
  <c r="I5" i="13" s="1"/>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5" i="2"/>
  <c r="R6" i="3"/>
  <c r="R7" i="3"/>
  <c r="R8"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41" i="3"/>
  <c r="R42" i="3"/>
  <c r="R43" i="3"/>
  <c r="R44" i="3"/>
  <c r="R45" i="3"/>
  <c r="R46" i="3"/>
  <c r="R47" i="3"/>
  <c r="R48" i="3"/>
  <c r="R49" i="3"/>
  <c r="R50" i="3"/>
  <c r="R51" i="3"/>
  <c r="R52" i="3"/>
  <c r="R53" i="3"/>
  <c r="R54" i="3"/>
  <c r="R55" i="3"/>
  <c r="R56" i="3"/>
  <c r="R57" i="3"/>
  <c r="R58" i="3"/>
  <c r="R59" i="3"/>
  <c r="R60" i="3"/>
  <c r="R61" i="3"/>
  <c r="R62" i="3"/>
  <c r="R63" i="3"/>
  <c r="R64" i="3"/>
  <c r="R65" i="3"/>
  <c r="R66" i="3"/>
  <c r="R67" i="3"/>
  <c r="R68" i="3"/>
  <c r="R69" i="3"/>
  <c r="R70" i="3"/>
  <c r="R71" i="3"/>
  <c r="R72" i="3"/>
  <c r="R73" i="3"/>
  <c r="R74" i="3"/>
  <c r="R75" i="3"/>
  <c r="R76" i="3"/>
  <c r="R77" i="3"/>
  <c r="R78" i="3"/>
  <c r="R79" i="3"/>
  <c r="R80" i="3"/>
  <c r="R81" i="3"/>
  <c r="R82" i="3"/>
  <c r="R83" i="3"/>
  <c r="R84" i="3"/>
  <c r="R85" i="3"/>
  <c r="R86" i="3"/>
  <c r="R87" i="3"/>
  <c r="R88" i="3"/>
  <c r="R89" i="3"/>
  <c r="R90" i="3"/>
  <c r="R91" i="3"/>
  <c r="R92" i="3"/>
  <c r="R93" i="3"/>
  <c r="R94" i="3"/>
  <c r="R95" i="3"/>
  <c r="R96" i="3"/>
  <c r="R97" i="3"/>
  <c r="R98" i="3"/>
  <c r="R99" i="3"/>
  <c r="R100" i="3"/>
  <c r="R101" i="3"/>
  <c r="R102" i="3"/>
  <c r="R103" i="3"/>
  <c r="R104" i="3"/>
  <c r="R105" i="3"/>
  <c r="R106" i="3"/>
  <c r="R107" i="3"/>
  <c r="R108" i="3"/>
  <c r="R109" i="3"/>
  <c r="R110" i="3"/>
  <c r="R111" i="3"/>
  <c r="R112" i="3"/>
  <c r="R113" i="3"/>
  <c r="R114" i="3"/>
  <c r="R115" i="3"/>
  <c r="R116" i="3"/>
  <c r="R117" i="3"/>
  <c r="R118" i="3"/>
  <c r="R119" i="3"/>
  <c r="R120" i="3"/>
  <c r="R121" i="3"/>
  <c r="R122" i="3"/>
  <c r="R123" i="3"/>
  <c r="R124" i="3"/>
  <c r="R125" i="3"/>
  <c r="R126" i="3"/>
  <c r="R127" i="3"/>
  <c r="R128" i="3"/>
  <c r="R129" i="3"/>
  <c r="R130" i="3"/>
  <c r="R131" i="3"/>
  <c r="R132" i="3"/>
  <c r="R133" i="3"/>
  <c r="R134" i="3"/>
  <c r="R135" i="3"/>
  <c r="R136" i="3"/>
  <c r="R137" i="3"/>
  <c r="R138" i="3"/>
  <c r="R139" i="3"/>
  <c r="R140" i="3"/>
  <c r="R141" i="3"/>
  <c r="R142" i="3"/>
  <c r="R143" i="3"/>
  <c r="R144" i="3"/>
  <c r="R145" i="3"/>
  <c r="R146" i="3"/>
  <c r="R147" i="3"/>
  <c r="R148" i="3"/>
  <c r="R149" i="3"/>
  <c r="R150" i="3"/>
  <c r="R151" i="3"/>
  <c r="R152" i="3"/>
  <c r="R153" i="3"/>
  <c r="R154" i="3"/>
  <c r="R155" i="3"/>
  <c r="R5" i="3"/>
  <c r="Q6" i="3"/>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5" i="3"/>
  <c r="D6" i="2"/>
  <c r="J6" i="2"/>
  <c r="K6" i="2" s="1"/>
  <c r="L6" i="2"/>
  <c r="T6" i="2"/>
  <c r="U6" i="2" s="1"/>
  <c r="AC6" i="2"/>
  <c r="AD6" i="2" s="1"/>
  <c r="D7" i="2"/>
  <c r="J7" i="2"/>
  <c r="K7" i="2" s="1"/>
  <c r="L7" i="2"/>
  <c r="T7" i="2"/>
  <c r="U7" i="2" s="1"/>
  <c r="AC7" i="2"/>
  <c r="AD7" i="2" s="1"/>
  <c r="D8" i="2"/>
  <c r="J8" i="2"/>
  <c r="K8" i="2" s="1"/>
  <c r="L8" i="2"/>
  <c r="T8" i="2"/>
  <c r="U8" i="2" s="1"/>
  <c r="AC8" i="2"/>
  <c r="AD8" i="2" s="1"/>
  <c r="D9" i="2"/>
  <c r="J9" i="2"/>
  <c r="K9" i="2" s="1"/>
  <c r="L9" i="2"/>
  <c r="T9" i="2"/>
  <c r="U9" i="2" s="1"/>
  <c r="AC9" i="2"/>
  <c r="AD9" i="2" s="1"/>
  <c r="D10" i="2"/>
  <c r="J10" i="2"/>
  <c r="K10" i="2" s="1"/>
  <c r="L10" i="2"/>
  <c r="T10" i="2"/>
  <c r="U10" i="2" s="1"/>
  <c r="AC10" i="2"/>
  <c r="AD10" i="2" s="1"/>
  <c r="D11" i="2"/>
  <c r="J11" i="2"/>
  <c r="K11" i="2" s="1"/>
  <c r="L11" i="2"/>
  <c r="T11" i="2"/>
  <c r="U11" i="2" s="1"/>
  <c r="AC11" i="2"/>
  <c r="AD11" i="2" s="1"/>
  <c r="D12" i="2"/>
  <c r="J12" i="2"/>
  <c r="K12" i="2" s="1"/>
  <c r="L12" i="2"/>
  <c r="T12" i="2"/>
  <c r="U12" i="2" s="1"/>
  <c r="AC12" i="2"/>
  <c r="AD12" i="2" s="1"/>
  <c r="D13" i="2"/>
  <c r="J13" i="2"/>
  <c r="K13" i="2" s="1"/>
  <c r="L13" i="2"/>
  <c r="T13" i="2"/>
  <c r="U13" i="2" s="1"/>
  <c r="AC13" i="2"/>
  <c r="AD13" i="2" s="1"/>
  <c r="D14" i="2"/>
  <c r="J14" i="2"/>
  <c r="K14" i="2" s="1"/>
  <c r="L14" i="2"/>
  <c r="T14" i="2"/>
  <c r="U14" i="2" s="1"/>
  <c r="AC14" i="2"/>
  <c r="AD14" i="2" s="1"/>
  <c r="D15" i="2"/>
  <c r="J15" i="2"/>
  <c r="K15" i="2" s="1"/>
  <c r="L15" i="2"/>
  <c r="T15" i="2"/>
  <c r="U15" i="2" s="1"/>
  <c r="AC15" i="2"/>
  <c r="AD15" i="2" s="1"/>
  <c r="D16" i="2"/>
  <c r="J16" i="2"/>
  <c r="K16" i="2" s="1"/>
  <c r="L16" i="2"/>
  <c r="T16" i="2"/>
  <c r="U16" i="2" s="1"/>
  <c r="AC16" i="2"/>
  <c r="AD16" i="2" s="1"/>
  <c r="D17" i="2"/>
  <c r="J17" i="2"/>
  <c r="K17" i="2" s="1"/>
  <c r="L17" i="2"/>
  <c r="T17" i="2"/>
  <c r="U17" i="2" s="1"/>
  <c r="AC17" i="2"/>
  <c r="AD17" i="2" s="1"/>
  <c r="D18" i="2"/>
  <c r="J18" i="2"/>
  <c r="K18" i="2" s="1"/>
  <c r="L18" i="2"/>
  <c r="T18" i="2"/>
  <c r="U18" i="2" s="1"/>
  <c r="AC18" i="2"/>
  <c r="AD18" i="2" s="1"/>
  <c r="D19" i="2"/>
  <c r="J19" i="2"/>
  <c r="K19" i="2" s="1"/>
  <c r="L19" i="2"/>
  <c r="T19" i="2"/>
  <c r="U19" i="2" s="1"/>
  <c r="AC19" i="2"/>
  <c r="AD19" i="2" s="1"/>
  <c r="D20" i="2"/>
  <c r="J20" i="2"/>
  <c r="K20" i="2" s="1"/>
  <c r="L20" i="2"/>
  <c r="T20" i="2"/>
  <c r="U20" i="2" s="1"/>
  <c r="AC20" i="2"/>
  <c r="AD20" i="2" s="1"/>
  <c r="D21" i="2"/>
  <c r="J21" i="2"/>
  <c r="K21" i="2" s="1"/>
  <c r="L21" i="2"/>
  <c r="T21" i="2"/>
  <c r="U21" i="2" s="1"/>
  <c r="AC21" i="2"/>
  <c r="AD21" i="2" s="1"/>
  <c r="D22" i="2"/>
  <c r="J22" i="2"/>
  <c r="K22" i="2" s="1"/>
  <c r="L22" i="2"/>
  <c r="T22" i="2"/>
  <c r="U22" i="2" s="1"/>
  <c r="AC22" i="2"/>
  <c r="AD22" i="2" s="1"/>
  <c r="D23" i="2"/>
  <c r="J23" i="2"/>
  <c r="K23" i="2" s="1"/>
  <c r="L23" i="2"/>
  <c r="T23" i="2"/>
  <c r="U23" i="2" s="1"/>
  <c r="AC23" i="2"/>
  <c r="AD23" i="2" s="1"/>
  <c r="D24" i="2"/>
  <c r="J24" i="2"/>
  <c r="K24" i="2" s="1"/>
  <c r="L24" i="2"/>
  <c r="T24" i="2"/>
  <c r="U24" i="2" s="1"/>
  <c r="AC24" i="2"/>
  <c r="AD24" i="2" s="1"/>
  <c r="D25" i="2"/>
  <c r="J25" i="2"/>
  <c r="K25" i="2" s="1"/>
  <c r="L25" i="2"/>
  <c r="T25" i="2"/>
  <c r="U25" i="2" s="1"/>
  <c r="AC25" i="2"/>
  <c r="AD25" i="2" s="1"/>
  <c r="D26" i="2"/>
  <c r="J26" i="2"/>
  <c r="K26" i="2" s="1"/>
  <c r="L26" i="2"/>
  <c r="T26" i="2"/>
  <c r="U26" i="2" s="1"/>
  <c r="AC26" i="2"/>
  <c r="AD26" i="2" s="1"/>
  <c r="D27" i="2"/>
  <c r="J27" i="2"/>
  <c r="K27" i="2" s="1"/>
  <c r="L27" i="2"/>
  <c r="T27" i="2"/>
  <c r="U27" i="2" s="1"/>
  <c r="AC27" i="2"/>
  <c r="AD27" i="2" s="1"/>
  <c r="D28" i="2"/>
  <c r="J28" i="2"/>
  <c r="K28" i="2" s="1"/>
  <c r="L28" i="2"/>
  <c r="T28" i="2"/>
  <c r="U28" i="2" s="1"/>
  <c r="AC28" i="2"/>
  <c r="AD28" i="2" s="1"/>
  <c r="D29" i="2"/>
  <c r="J29" i="2"/>
  <c r="K29" i="2" s="1"/>
  <c r="L29" i="2"/>
  <c r="T29" i="2"/>
  <c r="U29" i="2" s="1"/>
  <c r="AC29" i="2"/>
  <c r="AD29" i="2" s="1"/>
  <c r="D30" i="2"/>
  <c r="J30" i="2"/>
  <c r="K30" i="2" s="1"/>
  <c r="L30" i="2"/>
  <c r="T30" i="2"/>
  <c r="U30" i="2" s="1"/>
  <c r="AC30" i="2"/>
  <c r="AD30" i="2" s="1"/>
  <c r="D31" i="2"/>
  <c r="J31" i="2"/>
  <c r="K31" i="2" s="1"/>
  <c r="L31" i="2"/>
  <c r="T31" i="2"/>
  <c r="U31" i="2" s="1"/>
  <c r="AC31" i="2"/>
  <c r="AD31" i="2" s="1"/>
  <c r="D32" i="2"/>
  <c r="J32" i="2"/>
  <c r="K32" i="2" s="1"/>
  <c r="L32" i="2"/>
  <c r="T32" i="2"/>
  <c r="U32" i="2" s="1"/>
  <c r="AC32" i="2"/>
  <c r="AD32" i="2" s="1"/>
  <c r="D33" i="2"/>
  <c r="J33" i="2"/>
  <c r="K33" i="2" s="1"/>
  <c r="L33" i="2"/>
  <c r="T33" i="2"/>
  <c r="U33" i="2" s="1"/>
  <c r="AC33" i="2"/>
  <c r="AD33" i="2" s="1"/>
  <c r="D34" i="2"/>
  <c r="J34" i="2"/>
  <c r="K34" i="2" s="1"/>
  <c r="L34" i="2"/>
  <c r="T34" i="2"/>
  <c r="U34" i="2" s="1"/>
  <c r="AC34" i="2"/>
  <c r="AD34" i="2" s="1"/>
  <c r="D35" i="2"/>
  <c r="J35" i="2"/>
  <c r="K35" i="2" s="1"/>
  <c r="L35" i="2"/>
  <c r="T35" i="2"/>
  <c r="U35" i="2" s="1"/>
  <c r="AC35" i="2"/>
  <c r="AD35" i="2" s="1"/>
  <c r="D36" i="2"/>
  <c r="J36" i="2"/>
  <c r="K36" i="2" s="1"/>
  <c r="L36" i="2"/>
  <c r="T36" i="2"/>
  <c r="U36" i="2" s="1"/>
  <c r="AC36" i="2"/>
  <c r="AD36" i="2" s="1"/>
  <c r="D37" i="2"/>
  <c r="J37" i="2"/>
  <c r="K37" i="2" s="1"/>
  <c r="L37" i="2"/>
  <c r="T37" i="2"/>
  <c r="U37" i="2" s="1"/>
  <c r="AC37" i="2"/>
  <c r="AD37" i="2" s="1"/>
  <c r="D38" i="2"/>
  <c r="J38" i="2"/>
  <c r="K38" i="2" s="1"/>
  <c r="L38" i="2"/>
  <c r="T38" i="2"/>
  <c r="U38" i="2" s="1"/>
  <c r="AC38" i="2"/>
  <c r="AD38" i="2" s="1"/>
  <c r="D39" i="2"/>
  <c r="J39" i="2"/>
  <c r="K39" i="2" s="1"/>
  <c r="L39" i="2"/>
  <c r="T39" i="2"/>
  <c r="U39" i="2" s="1"/>
  <c r="AC39" i="2"/>
  <c r="AD39" i="2" s="1"/>
  <c r="D40" i="2"/>
  <c r="J40" i="2"/>
  <c r="K40" i="2" s="1"/>
  <c r="L40" i="2"/>
  <c r="T40" i="2"/>
  <c r="U40" i="2" s="1"/>
  <c r="AC40" i="2"/>
  <c r="AD40" i="2" s="1"/>
  <c r="D41" i="2"/>
  <c r="J41" i="2"/>
  <c r="K41" i="2" s="1"/>
  <c r="L41" i="2"/>
  <c r="T41" i="2"/>
  <c r="U41" i="2" s="1"/>
  <c r="AC41" i="2"/>
  <c r="AD41" i="2" s="1"/>
  <c r="D42" i="2"/>
  <c r="J42" i="2"/>
  <c r="K42" i="2" s="1"/>
  <c r="L42" i="2"/>
  <c r="T42" i="2"/>
  <c r="U42" i="2" s="1"/>
  <c r="AC42" i="2"/>
  <c r="AD42" i="2" s="1"/>
  <c r="D43" i="2"/>
  <c r="J43" i="2"/>
  <c r="K43" i="2" s="1"/>
  <c r="L43" i="2"/>
  <c r="T43" i="2"/>
  <c r="U43" i="2" s="1"/>
  <c r="AC43" i="2"/>
  <c r="AD43" i="2" s="1"/>
  <c r="D44" i="2"/>
  <c r="J44" i="2"/>
  <c r="K44" i="2" s="1"/>
  <c r="L44" i="2"/>
  <c r="T44" i="2"/>
  <c r="U44" i="2" s="1"/>
  <c r="AC44" i="2"/>
  <c r="AD44" i="2" s="1"/>
  <c r="D45" i="2"/>
  <c r="J45" i="2"/>
  <c r="K45" i="2" s="1"/>
  <c r="L45" i="2"/>
  <c r="T45" i="2"/>
  <c r="U45" i="2" s="1"/>
  <c r="AC45" i="2"/>
  <c r="AD45" i="2" s="1"/>
  <c r="D46" i="2"/>
  <c r="J46" i="2"/>
  <c r="K46" i="2" s="1"/>
  <c r="L46" i="2"/>
  <c r="T46" i="2"/>
  <c r="U46" i="2" s="1"/>
  <c r="AC46" i="2"/>
  <c r="AD46" i="2" s="1"/>
  <c r="D47" i="2"/>
  <c r="J47" i="2"/>
  <c r="K47" i="2" s="1"/>
  <c r="L47" i="2"/>
  <c r="T47" i="2"/>
  <c r="U47" i="2" s="1"/>
  <c r="AC47" i="2"/>
  <c r="AD47" i="2" s="1"/>
  <c r="D48" i="2"/>
  <c r="J48" i="2"/>
  <c r="K48" i="2" s="1"/>
  <c r="L48" i="2"/>
  <c r="T48" i="2"/>
  <c r="U48" i="2" s="1"/>
  <c r="AC48" i="2"/>
  <c r="AD48" i="2" s="1"/>
  <c r="D49" i="2"/>
  <c r="J49" i="2"/>
  <c r="K49" i="2" s="1"/>
  <c r="L49" i="2"/>
  <c r="T49" i="2"/>
  <c r="U49" i="2" s="1"/>
  <c r="AC49" i="2"/>
  <c r="AD49" i="2" s="1"/>
  <c r="D50" i="2"/>
  <c r="J50" i="2"/>
  <c r="K50" i="2" s="1"/>
  <c r="L50" i="2"/>
  <c r="T50" i="2"/>
  <c r="U50" i="2" s="1"/>
  <c r="AC50" i="2"/>
  <c r="AD50" i="2" s="1"/>
  <c r="D51" i="2"/>
  <c r="J51" i="2"/>
  <c r="K51" i="2" s="1"/>
  <c r="L51" i="2"/>
  <c r="T51" i="2"/>
  <c r="U51" i="2" s="1"/>
  <c r="AC51" i="2"/>
  <c r="AD51" i="2" s="1"/>
  <c r="D52" i="2"/>
  <c r="J52" i="2"/>
  <c r="K52" i="2" s="1"/>
  <c r="L52" i="2"/>
  <c r="T52" i="2"/>
  <c r="U52" i="2" s="1"/>
  <c r="AC52" i="2"/>
  <c r="AD52" i="2" s="1"/>
  <c r="D53" i="2"/>
  <c r="J53" i="2"/>
  <c r="K53" i="2" s="1"/>
  <c r="L53" i="2"/>
  <c r="T53" i="2"/>
  <c r="U53" i="2" s="1"/>
  <c r="AC53" i="2"/>
  <c r="AD53" i="2" s="1"/>
  <c r="D54" i="2"/>
  <c r="J54" i="2"/>
  <c r="K54" i="2" s="1"/>
  <c r="L54" i="2"/>
  <c r="T54" i="2"/>
  <c r="U54" i="2" s="1"/>
  <c r="AC54" i="2"/>
  <c r="AD54" i="2" s="1"/>
  <c r="D55" i="2"/>
  <c r="J55" i="2"/>
  <c r="K55" i="2" s="1"/>
  <c r="L55" i="2"/>
  <c r="T55" i="2"/>
  <c r="U55" i="2" s="1"/>
  <c r="AC55" i="2"/>
  <c r="AD55" i="2" s="1"/>
  <c r="D56" i="2"/>
  <c r="J56" i="2"/>
  <c r="K56" i="2" s="1"/>
  <c r="L56" i="2"/>
  <c r="T56" i="2"/>
  <c r="U56" i="2" s="1"/>
  <c r="AC56" i="2"/>
  <c r="AD56" i="2" s="1"/>
  <c r="D57" i="2"/>
  <c r="J57" i="2"/>
  <c r="K57" i="2" s="1"/>
  <c r="L57" i="2"/>
  <c r="T57" i="2"/>
  <c r="U57" i="2" s="1"/>
  <c r="AC57" i="2"/>
  <c r="AD57" i="2" s="1"/>
  <c r="D58" i="2"/>
  <c r="J58" i="2"/>
  <c r="K58" i="2" s="1"/>
  <c r="L58" i="2"/>
  <c r="T58" i="2"/>
  <c r="U58" i="2" s="1"/>
  <c r="AC58" i="2"/>
  <c r="AD58" i="2" s="1"/>
  <c r="D59" i="2"/>
  <c r="J59" i="2"/>
  <c r="K59" i="2" s="1"/>
  <c r="L59" i="2"/>
  <c r="T59" i="2"/>
  <c r="U59" i="2" s="1"/>
  <c r="AC59" i="2"/>
  <c r="AD59" i="2" s="1"/>
  <c r="D60" i="2"/>
  <c r="J60" i="2"/>
  <c r="K60" i="2" s="1"/>
  <c r="L60" i="2"/>
  <c r="T60" i="2"/>
  <c r="U60" i="2" s="1"/>
  <c r="AC60" i="2"/>
  <c r="AD60" i="2" s="1"/>
  <c r="D61" i="2"/>
  <c r="J61" i="2"/>
  <c r="K61" i="2" s="1"/>
  <c r="L61" i="2"/>
  <c r="T61" i="2"/>
  <c r="U61" i="2" s="1"/>
  <c r="AC61" i="2"/>
  <c r="AD61" i="2" s="1"/>
  <c r="D62" i="2"/>
  <c r="J62" i="2"/>
  <c r="K62" i="2" s="1"/>
  <c r="L62" i="2"/>
  <c r="T62" i="2"/>
  <c r="U62" i="2" s="1"/>
  <c r="AC62" i="2"/>
  <c r="AD62" i="2" s="1"/>
  <c r="D63" i="2"/>
  <c r="J63" i="2"/>
  <c r="K63" i="2" s="1"/>
  <c r="L63" i="2"/>
  <c r="T63" i="2"/>
  <c r="U63" i="2" s="1"/>
  <c r="AC63" i="2"/>
  <c r="AD63" i="2" s="1"/>
  <c r="D64" i="2"/>
  <c r="J64" i="2"/>
  <c r="K64" i="2" s="1"/>
  <c r="L64" i="2"/>
  <c r="T64" i="2"/>
  <c r="U64" i="2" s="1"/>
  <c r="AC64" i="2"/>
  <c r="AD64" i="2" s="1"/>
  <c r="D65" i="2"/>
  <c r="J65" i="2"/>
  <c r="K65" i="2" s="1"/>
  <c r="L65" i="2"/>
  <c r="T65" i="2"/>
  <c r="U65" i="2" s="1"/>
  <c r="AC65" i="2"/>
  <c r="AD65" i="2" s="1"/>
  <c r="D66" i="2"/>
  <c r="J66" i="2"/>
  <c r="K66" i="2" s="1"/>
  <c r="L66" i="2"/>
  <c r="T66" i="2"/>
  <c r="U66" i="2" s="1"/>
  <c r="AC66" i="2"/>
  <c r="AD66" i="2" s="1"/>
  <c r="D67" i="2"/>
  <c r="J67" i="2"/>
  <c r="K67" i="2" s="1"/>
  <c r="L67" i="2"/>
  <c r="T67" i="2"/>
  <c r="U67" i="2" s="1"/>
  <c r="AC67" i="2"/>
  <c r="AD67" i="2" s="1"/>
  <c r="D68" i="2"/>
  <c r="J68" i="2"/>
  <c r="K68" i="2" s="1"/>
  <c r="L68" i="2"/>
  <c r="T68" i="2"/>
  <c r="U68" i="2" s="1"/>
  <c r="AC68" i="2"/>
  <c r="AD68" i="2" s="1"/>
  <c r="D69" i="2"/>
  <c r="J69" i="2"/>
  <c r="K69" i="2" s="1"/>
  <c r="L69" i="2"/>
  <c r="T69" i="2"/>
  <c r="U69" i="2" s="1"/>
  <c r="AC69" i="2"/>
  <c r="AD69" i="2" s="1"/>
  <c r="D70" i="2"/>
  <c r="J70" i="2"/>
  <c r="K70" i="2" s="1"/>
  <c r="L70" i="2"/>
  <c r="T70" i="2"/>
  <c r="U70" i="2" s="1"/>
  <c r="AC70" i="2"/>
  <c r="AD70" i="2" s="1"/>
  <c r="D71" i="2"/>
  <c r="J71" i="2"/>
  <c r="K71" i="2" s="1"/>
  <c r="L71" i="2"/>
  <c r="T71" i="2"/>
  <c r="U71" i="2" s="1"/>
  <c r="AC71" i="2"/>
  <c r="AD71" i="2" s="1"/>
  <c r="D72" i="2"/>
  <c r="J72" i="2"/>
  <c r="K72" i="2" s="1"/>
  <c r="L72" i="2"/>
  <c r="T72" i="2"/>
  <c r="U72" i="2" s="1"/>
  <c r="AC72" i="2"/>
  <c r="AD72" i="2" s="1"/>
  <c r="D73" i="2"/>
  <c r="J73" i="2"/>
  <c r="K73" i="2" s="1"/>
  <c r="L73" i="2"/>
  <c r="T73" i="2"/>
  <c r="U73" i="2" s="1"/>
  <c r="AC73" i="2"/>
  <c r="AD73" i="2" s="1"/>
  <c r="D74" i="2"/>
  <c r="J74" i="2"/>
  <c r="K74" i="2" s="1"/>
  <c r="L74" i="2"/>
  <c r="T74" i="2"/>
  <c r="U74" i="2" s="1"/>
  <c r="AC74" i="2"/>
  <c r="AD74" i="2" s="1"/>
  <c r="D75" i="2"/>
  <c r="J75" i="2"/>
  <c r="K75" i="2" s="1"/>
  <c r="L75" i="2"/>
  <c r="T75" i="2"/>
  <c r="U75" i="2" s="1"/>
  <c r="AC75" i="2"/>
  <c r="AD75" i="2" s="1"/>
  <c r="D76" i="2"/>
  <c r="J76" i="2"/>
  <c r="K76" i="2" s="1"/>
  <c r="L76" i="2"/>
  <c r="T76" i="2"/>
  <c r="U76" i="2" s="1"/>
  <c r="AC76" i="2"/>
  <c r="AD76" i="2" s="1"/>
  <c r="D77" i="2"/>
  <c r="J77" i="2"/>
  <c r="K77" i="2" s="1"/>
  <c r="L77" i="2"/>
  <c r="T77" i="2"/>
  <c r="U77" i="2" s="1"/>
  <c r="AC77" i="2"/>
  <c r="AD77" i="2" s="1"/>
  <c r="D78" i="2"/>
  <c r="J78" i="2"/>
  <c r="K78" i="2" s="1"/>
  <c r="L78" i="2"/>
  <c r="T78" i="2"/>
  <c r="U78" i="2" s="1"/>
  <c r="AC78" i="2"/>
  <c r="AD78" i="2" s="1"/>
  <c r="D79" i="2"/>
  <c r="J79" i="2"/>
  <c r="K79" i="2" s="1"/>
  <c r="L79" i="2"/>
  <c r="T79" i="2"/>
  <c r="U79" i="2" s="1"/>
  <c r="AC79" i="2"/>
  <c r="AD79" i="2" s="1"/>
  <c r="D80" i="2"/>
  <c r="J80" i="2"/>
  <c r="K80" i="2" s="1"/>
  <c r="L80" i="2"/>
  <c r="T80" i="2"/>
  <c r="U80" i="2" s="1"/>
  <c r="AC80" i="2"/>
  <c r="AD80" i="2" s="1"/>
  <c r="D81" i="2"/>
  <c r="J81" i="2"/>
  <c r="K81" i="2" s="1"/>
  <c r="L81" i="2"/>
  <c r="T81" i="2"/>
  <c r="U81" i="2" s="1"/>
  <c r="AC81" i="2"/>
  <c r="AD81" i="2" s="1"/>
  <c r="D82" i="2"/>
  <c r="J82" i="2"/>
  <c r="K82" i="2" s="1"/>
  <c r="L82" i="2"/>
  <c r="T82" i="2"/>
  <c r="U82" i="2" s="1"/>
  <c r="AC82" i="2"/>
  <c r="AD82" i="2" s="1"/>
  <c r="D83" i="2"/>
  <c r="J83" i="2"/>
  <c r="K83" i="2" s="1"/>
  <c r="L83" i="2"/>
  <c r="T83" i="2"/>
  <c r="U83" i="2" s="1"/>
  <c r="AC83" i="2"/>
  <c r="AD83" i="2" s="1"/>
  <c r="D84" i="2"/>
  <c r="J84" i="2"/>
  <c r="K84" i="2" s="1"/>
  <c r="L84" i="2"/>
  <c r="T84" i="2"/>
  <c r="U84" i="2" s="1"/>
  <c r="AC84" i="2"/>
  <c r="AD84" i="2" s="1"/>
  <c r="D85" i="2"/>
  <c r="J85" i="2"/>
  <c r="K85" i="2" s="1"/>
  <c r="L85" i="2"/>
  <c r="T85" i="2"/>
  <c r="U85" i="2" s="1"/>
  <c r="AC85" i="2"/>
  <c r="AD85" i="2" s="1"/>
  <c r="D86" i="2"/>
  <c r="J86" i="2"/>
  <c r="K86" i="2" s="1"/>
  <c r="L86" i="2"/>
  <c r="T86" i="2"/>
  <c r="U86" i="2" s="1"/>
  <c r="AC86" i="2"/>
  <c r="AD86" i="2" s="1"/>
  <c r="D87" i="2"/>
  <c r="J87" i="2"/>
  <c r="K87" i="2" s="1"/>
  <c r="L87" i="2"/>
  <c r="T87" i="2"/>
  <c r="U87" i="2" s="1"/>
  <c r="AC87" i="2"/>
  <c r="AD87" i="2" s="1"/>
  <c r="D88" i="2"/>
  <c r="J88" i="2"/>
  <c r="K88" i="2" s="1"/>
  <c r="L88" i="2"/>
  <c r="T88" i="2"/>
  <c r="U88" i="2" s="1"/>
  <c r="AC88" i="2"/>
  <c r="AD88" i="2"/>
  <c r="D89" i="2"/>
  <c r="J89" i="2"/>
  <c r="K89" i="2" s="1"/>
  <c r="L89" i="2"/>
  <c r="T89" i="2"/>
  <c r="U89" i="2" s="1"/>
  <c r="AC89" i="2"/>
  <c r="AD89" i="2" s="1"/>
  <c r="D90" i="2"/>
  <c r="J90" i="2"/>
  <c r="K90" i="2" s="1"/>
  <c r="L90" i="2"/>
  <c r="T90" i="2"/>
  <c r="U90" i="2" s="1"/>
  <c r="AC90" i="2"/>
  <c r="AD90" i="2" s="1"/>
  <c r="D91" i="2"/>
  <c r="J91" i="2"/>
  <c r="K91" i="2" s="1"/>
  <c r="L91" i="2"/>
  <c r="T91" i="2"/>
  <c r="U91" i="2" s="1"/>
  <c r="AC91" i="2"/>
  <c r="AD91" i="2" s="1"/>
  <c r="D92" i="2"/>
  <c r="J92" i="2"/>
  <c r="K92" i="2" s="1"/>
  <c r="L92" i="2"/>
  <c r="T92" i="2"/>
  <c r="U92" i="2" s="1"/>
  <c r="AC92" i="2"/>
  <c r="AD92" i="2" s="1"/>
  <c r="D93" i="2"/>
  <c r="J93" i="2"/>
  <c r="K93" i="2" s="1"/>
  <c r="L93" i="2"/>
  <c r="T93" i="2"/>
  <c r="U93" i="2" s="1"/>
  <c r="AC93" i="2"/>
  <c r="AD93" i="2" s="1"/>
  <c r="D94" i="2"/>
  <c r="J94" i="2"/>
  <c r="K94" i="2" s="1"/>
  <c r="L94" i="2"/>
  <c r="T94" i="2"/>
  <c r="U94" i="2" s="1"/>
  <c r="AC94" i="2"/>
  <c r="AD94" i="2" s="1"/>
  <c r="D95" i="2"/>
  <c r="J95" i="2"/>
  <c r="K95" i="2" s="1"/>
  <c r="L95" i="2"/>
  <c r="T95" i="2"/>
  <c r="U95" i="2" s="1"/>
  <c r="AC95" i="2"/>
  <c r="AD95" i="2" s="1"/>
  <c r="D96" i="2"/>
  <c r="J96" i="2"/>
  <c r="K96" i="2" s="1"/>
  <c r="L96" i="2"/>
  <c r="T96" i="2"/>
  <c r="U96" i="2" s="1"/>
  <c r="AC96" i="2"/>
  <c r="AD96" i="2" s="1"/>
  <c r="D97" i="2"/>
  <c r="J97" i="2"/>
  <c r="K97" i="2" s="1"/>
  <c r="L97" i="2"/>
  <c r="T97" i="2"/>
  <c r="U97" i="2" s="1"/>
  <c r="AC97" i="2"/>
  <c r="AD97" i="2" s="1"/>
  <c r="D98" i="2"/>
  <c r="J98" i="2"/>
  <c r="K98" i="2" s="1"/>
  <c r="L98" i="2"/>
  <c r="T98" i="2"/>
  <c r="U98" i="2" s="1"/>
  <c r="AC98" i="2"/>
  <c r="AD98" i="2" s="1"/>
  <c r="D99" i="2"/>
  <c r="J99" i="2"/>
  <c r="K99" i="2" s="1"/>
  <c r="L99" i="2"/>
  <c r="T99" i="2"/>
  <c r="U99" i="2" s="1"/>
  <c r="AC99" i="2"/>
  <c r="AD99" i="2" s="1"/>
  <c r="D100" i="2"/>
  <c r="J100" i="2"/>
  <c r="K100" i="2" s="1"/>
  <c r="L100" i="2"/>
  <c r="T100" i="2"/>
  <c r="U100" i="2" s="1"/>
  <c r="AC100" i="2"/>
  <c r="AD100" i="2" s="1"/>
  <c r="D101" i="2"/>
  <c r="J101" i="2"/>
  <c r="K101" i="2" s="1"/>
  <c r="L101" i="2"/>
  <c r="T101" i="2"/>
  <c r="U101" i="2" s="1"/>
  <c r="AC101" i="2"/>
  <c r="AD101" i="2" s="1"/>
  <c r="D102" i="2"/>
  <c r="J102" i="2"/>
  <c r="K102" i="2" s="1"/>
  <c r="L102" i="2"/>
  <c r="T102" i="2"/>
  <c r="U102" i="2" s="1"/>
  <c r="AC102" i="2"/>
  <c r="AD102" i="2" s="1"/>
  <c r="D103" i="2"/>
  <c r="J103" i="2"/>
  <c r="K103" i="2" s="1"/>
  <c r="L103" i="2"/>
  <c r="T103" i="2"/>
  <c r="U103" i="2" s="1"/>
  <c r="AC103" i="2"/>
  <c r="AD103" i="2" s="1"/>
  <c r="D104" i="2"/>
  <c r="J104" i="2"/>
  <c r="K104" i="2" s="1"/>
  <c r="L104" i="2"/>
  <c r="T104" i="2"/>
  <c r="U104" i="2" s="1"/>
  <c r="AC104" i="2"/>
  <c r="AD104" i="2" s="1"/>
  <c r="D105" i="2"/>
  <c r="J105" i="2"/>
  <c r="K105" i="2" s="1"/>
  <c r="L105" i="2"/>
  <c r="T105" i="2"/>
  <c r="U105" i="2" s="1"/>
  <c r="AC105" i="2"/>
  <c r="AD105" i="2" s="1"/>
  <c r="D106" i="2"/>
  <c r="J106" i="2"/>
  <c r="K106" i="2" s="1"/>
  <c r="L106" i="2"/>
  <c r="T106" i="2"/>
  <c r="U106" i="2" s="1"/>
  <c r="AC106" i="2"/>
  <c r="AD106" i="2" s="1"/>
  <c r="D107" i="2"/>
  <c r="J107" i="2"/>
  <c r="K107" i="2" s="1"/>
  <c r="L107" i="2"/>
  <c r="T107" i="2"/>
  <c r="U107" i="2" s="1"/>
  <c r="AC107" i="2"/>
  <c r="AD107" i="2" s="1"/>
  <c r="D108" i="2"/>
  <c r="J108" i="2"/>
  <c r="K108" i="2" s="1"/>
  <c r="L108" i="2"/>
  <c r="T108" i="2"/>
  <c r="U108" i="2" s="1"/>
  <c r="AC108" i="2"/>
  <c r="AD108" i="2" s="1"/>
  <c r="D109" i="2"/>
  <c r="J109" i="2"/>
  <c r="K109" i="2" s="1"/>
  <c r="L109" i="2"/>
  <c r="T109" i="2"/>
  <c r="U109" i="2" s="1"/>
  <c r="AC109" i="2"/>
  <c r="AD109" i="2" s="1"/>
  <c r="D110" i="2"/>
  <c r="J110" i="2"/>
  <c r="K110" i="2" s="1"/>
  <c r="L110" i="2"/>
  <c r="T110" i="2"/>
  <c r="U110" i="2" s="1"/>
  <c r="AC110" i="2"/>
  <c r="AD110" i="2" s="1"/>
  <c r="D111" i="2"/>
  <c r="J111" i="2"/>
  <c r="K111" i="2" s="1"/>
  <c r="L111" i="2"/>
  <c r="T111" i="2"/>
  <c r="U111" i="2" s="1"/>
  <c r="AC111" i="2"/>
  <c r="AD111" i="2" s="1"/>
  <c r="D112" i="2"/>
  <c r="J112" i="2"/>
  <c r="K112" i="2" s="1"/>
  <c r="L112" i="2"/>
  <c r="T112" i="2"/>
  <c r="U112" i="2" s="1"/>
  <c r="AC112" i="2"/>
  <c r="AD112" i="2" s="1"/>
  <c r="D113" i="2"/>
  <c r="J113" i="2"/>
  <c r="K113" i="2" s="1"/>
  <c r="L113" i="2"/>
  <c r="T113" i="2"/>
  <c r="U113" i="2" s="1"/>
  <c r="AC113" i="2"/>
  <c r="AD113" i="2" s="1"/>
  <c r="D114" i="2"/>
  <c r="J114" i="2"/>
  <c r="K114" i="2" s="1"/>
  <c r="L114" i="2"/>
  <c r="T114" i="2"/>
  <c r="U114" i="2" s="1"/>
  <c r="AC114" i="2"/>
  <c r="AD114" i="2" s="1"/>
  <c r="D115" i="2"/>
  <c r="J115" i="2"/>
  <c r="K115" i="2" s="1"/>
  <c r="L115" i="2"/>
  <c r="T115" i="2"/>
  <c r="U115" i="2" s="1"/>
  <c r="AC115" i="2"/>
  <c r="AD115" i="2" s="1"/>
  <c r="D116" i="2"/>
  <c r="J116" i="2"/>
  <c r="K116" i="2" s="1"/>
  <c r="L116" i="2"/>
  <c r="T116" i="2"/>
  <c r="U116" i="2" s="1"/>
  <c r="AC116" i="2"/>
  <c r="AD116" i="2" s="1"/>
  <c r="D117" i="2"/>
  <c r="J117" i="2"/>
  <c r="K117" i="2" s="1"/>
  <c r="L117" i="2"/>
  <c r="T117" i="2"/>
  <c r="U117" i="2" s="1"/>
  <c r="AC117" i="2"/>
  <c r="AD117" i="2" s="1"/>
  <c r="D118" i="2"/>
  <c r="J118" i="2"/>
  <c r="K118" i="2" s="1"/>
  <c r="L118" i="2"/>
  <c r="T118" i="2"/>
  <c r="U118" i="2" s="1"/>
  <c r="AC118" i="2"/>
  <c r="AD118" i="2" s="1"/>
  <c r="D119" i="2"/>
  <c r="J119" i="2"/>
  <c r="K119" i="2" s="1"/>
  <c r="L119" i="2"/>
  <c r="T119" i="2"/>
  <c r="U119" i="2" s="1"/>
  <c r="AC119" i="2"/>
  <c r="AD119" i="2" s="1"/>
  <c r="D120" i="2"/>
  <c r="J120" i="2"/>
  <c r="K120" i="2" s="1"/>
  <c r="L120" i="2"/>
  <c r="T120" i="2"/>
  <c r="U120" i="2" s="1"/>
  <c r="AC120" i="2"/>
  <c r="AD120" i="2" s="1"/>
  <c r="D121" i="2"/>
  <c r="J121" i="2"/>
  <c r="K121" i="2" s="1"/>
  <c r="L121" i="2"/>
  <c r="T121" i="2"/>
  <c r="U121" i="2" s="1"/>
  <c r="AC121" i="2"/>
  <c r="AD121" i="2" s="1"/>
  <c r="D122" i="2"/>
  <c r="J122" i="2"/>
  <c r="K122" i="2" s="1"/>
  <c r="L122" i="2"/>
  <c r="T122" i="2"/>
  <c r="U122" i="2" s="1"/>
  <c r="AC122" i="2"/>
  <c r="AD122" i="2" s="1"/>
  <c r="D123" i="2"/>
  <c r="J123" i="2"/>
  <c r="K123" i="2" s="1"/>
  <c r="L123" i="2"/>
  <c r="T123" i="2"/>
  <c r="U123" i="2" s="1"/>
  <c r="AC123" i="2"/>
  <c r="AD123" i="2" s="1"/>
  <c r="D124" i="2"/>
  <c r="J124" i="2"/>
  <c r="K124" i="2" s="1"/>
  <c r="L124" i="2"/>
  <c r="T124" i="2"/>
  <c r="U124" i="2" s="1"/>
  <c r="AC124" i="2"/>
  <c r="AD124" i="2" s="1"/>
  <c r="D125" i="2"/>
  <c r="J125" i="2"/>
  <c r="K125" i="2" s="1"/>
  <c r="L125" i="2"/>
  <c r="T125" i="2"/>
  <c r="U125" i="2" s="1"/>
  <c r="AC125" i="2"/>
  <c r="AD125" i="2" s="1"/>
  <c r="D126" i="2"/>
  <c r="J126" i="2"/>
  <c r="K126" i="2" s="1"/>
  <c r="L126" i="2"/>
  <c r="T126" i="2"/>
  <c r="U126" i="2" s="1"/>
  <c r="AC126" i="2"/>
  <c r="AD126" i="2" s="1"/>
  <c r="D127" i="2"/>
  <c r="J127" i="2"/>
  <c r="K127" i="2" s="1"/>
  <c r="L127" i="2"/>
  <c r="T127" i="2"/>
  <c r="U127" i="2" s="1"/>
  <c r="AC127" i="2"/>
  <c r="AD127" i="2" s="1"/>
  <c r="D128" i="2"/>
  <c r="J128" i="2"/>
  <c r="K128" i="2" s="1"/>
  <c r="L128" i="2"/>
  <c r="T128" i="2"/>
  <c r="U128" i="2" s="1"/>
  <c r="AC128" i="2"/>
  <c r="AD128" i="2" s="1"/>
  <c r="D129" i="2"/>
  <c r="J129" i="2"/>
  <c r="K129" i="2" s="1"/>
  <c r="L129" i="2"/>
  <c r="T129" i="2"/>
  <c r="U129" i="2" s="1"/>
  <c r="AC129" i="2"/>
  <c r="AD129" i="2" s="1"/>
  <c r="D130" i="2"/>
  <c r="J130" i="2"/>
  <c r="K130" i="2" s="1"/>
  <c r="L130" i="2"/>
  <c r="T130" i="2"/>
  <c r="U130" i="2" s="1"/>
  <c r="AC130" i="2"/>
  <c r="AD130" i="2" s="1"/>
  <c r="D131" i="2"/>
  <c r="J131" i="2"/>
  <c r="K131" i="2" s="1"/>
  <c r="L131" i="2"/>
  <c r="T131" i="2"/>
  <c r="U131" i="2" s="1"/>
  <c r="AC131" i="2"/>
  <c r="AD131" i="2" s="1"/>
  <c r="D132" i="2"/>
  <c r="J132" i="2"/>
  <c r="K132" i="2" s="1"/>
  <c r="L132" i="2"/>
  <c r="T132" i="2"/>
  <c r="U132" i="2" s="1"/>
  <c r="AC132" i="2"/>
  <c r="AD132" i="2" s="1"/>
  <c r="D133" i="2"/>
  <c r="J133" i="2"/>
  <c r="K133" i="2" s="1"/>
  <c r="L133" i="2"/>
  <c r="T133" i="2"/>
  <c r="U133" i="2" s="1"/>
  <c r="AC133" i="2"/>
  <c r="AD133" i="2" s="1"/>
  <c r="D134" i="2"/>
  <c r="J134" i="2"/>
  <c r="K134" i="2" s="1"/>
  <c r="L134" i="2"/>
  <c r="T134" i="2"/>
  <c r="U134" i="2" s="1"/>
  <c r="AC134" i="2"/>
  <c r="AD134" i="2" s="1"/>
  <c r="D135" i="2"/>
  <c r="J135" i="2"/>
  <c r="K135" i="2" s="1"/>
  <c r="L135" i="2"/>
  <c r="T135" i="2"/>
  <c r="U135" i="2" s="1"/>
  <c r="AC135" i="2"/>
  <c r="AD135" i="2" s="1"/>
  <c r="D136" i="2"/>
  <c r="J136" i="2"/>
  <c r="K136" i="2" s="1"/>
  <c r="L136" i="2"/>
  <c r="T136" i="2"/>
  <c r="U136" i="2" s="1"/>
  <c r="AC136" i="2"/>
  <c r="AD136" i="2"/>
  <c r="D137" i="2"/>
  <c r="J137" i="2"/>
  <c r="K137" i="2" s="1"/>
  <c r="L137" i="2"/>
  <c r="T137" i="2"/>
  <c r="U137" i="2" s="1"/>
  <c r="AC137" i="2"/>
  <c r="AD137" i="2" s="1"/>
  <c r="D138" i="2"/>
  <c r="J138" i="2"/>
  <c r="K138" i="2" s="1"/>
  <c r="L138" i="2"/>
  <c r="T138" i="2"/>
  <c r="U138" i="2" s="1"/>
  <c r="AC138" i="2"/>
  <c r="AD138" i="2" s="1"/>
  <c r="D139" i="2"/>
  <c r="J139" i="2"/>
  <c r="K139" i="2" s="1"/>
  <c r="L139" i="2"/>
  <c r="T139" i="2"/>
  <c r="U139" i="2" s="1"/>
  <c r="AC139" i="2"/>
  <c r="AD139" i="2" s="1"/>
  <c r="D140" i="2"/>
  <c r="J140" i="2"/>
  <c r="K140" i="2" s="1"/>
  <c r="L140" i="2"/>
  <c r="T140" i="2"/>
  <c r="U140" i="2" s="1"/>
  <c r="AC140" i="2"/>
  <c r="AD140" i="2" s="1"/>
  <c r="D141" i="2"/>
  <c r="J141" i="2"/>
  <c r="K141" i="2" s="1"/>
  <c r="L141" i="2"/>
  <c r="T141" i="2"/>
  <c r="U141" i="2" s="1"/>
  <c r="AC141" i="2"/>
  <c r="AD141" i="2" s="1"/>
  <c r="D142" i="2"/>
  <c r="J142" i="2"/>
  <c r="K142" i="2" s="1"/>
  <c r="L142" i="2"/>
  <c r="T142" i="2"/>
  <c r="U142" i="2" s="1"/>
  <c r="AC142" i="2"/>
  <c r="AD142" i="2" s="1"/>
  <c r="D143" i="2"/>
  <c r="J143" i="2"/>
  <c r="K143" i="2" s="1"/>
  <c r="L143" i="2"/>
  <c r="T143" i="2"/>
  <c r="U143" i="2" s="1"/>
  <c r="AC143" i="2"/>
  <c r="AD143" i="2" s="1"/>
  <c r="D144" i="2"/>
  <c r="J144" i="2"/>
  <c r="K144" i="2" s="1"/>
  <c r="L144" i="2"/>
  <c r="T144" i="2"/>
  <c r="U144" i="2" s="1"/>
  <c r="AC144" i="2"/>
  <c r="AD144" i="2" s="1"/>
  <c r="D145" i="2"/>
  <c r="J145" i="2"/>
  <c r="K145" i="2" s="1"/>
  <c r="L145" i="2"/>
  <c r="T145" i="2"/>
  <c r="U145" i="2" s="1"/>
  <c r="AC145" i="2"/>
  <c r="AD145" i="2" s="1"/>
  <c r="D146" i="2"/>
  <c r="J146" i="2"/>
  <c r="K146" i="2" s="1"/>
  <c r="L146" i="2"/>
  <c r="T146" i="2"/>
  <c r="U146" i="2" s="1"/>
  <c r="AC146" i="2"/>
  <c r="AD146" i="2" s="1"/>
  <c r="D147" i="2"/>
  <c r="J147" i="2"/>
  <c r="K147" i="2" s="1"/>
  <c r="L147" i="2"/>
  <c r="T147" i="2"/>
  <c r="U147" i="2" s="1"/>
  <c r="AC147" i="2"/>
  <c r="AD147" i="2" s="1"/>
  <c r="D148" i="2"/>
  <c r="J148" i="2"/>
  <c r="K148" i="2" s="1"/>
  <c r="L148" i="2"/>
  <c r="T148" i="2"/>
  <c r="U148" i="2" s="1"/>
  <c r="AC148" i="2"/>
  <c r="AD148" i="2" s="1"/>
  <c r="D149" i="2"/>
  <c r="J149" i="2"/>
  <c r="K149" i="2" s="1"/>
  <c r="L149" i="2"/>
  <c r="T149" i="2"/>
  <c r="U149" i="2" s="1"/>
  <c r="AC149" i="2"/>
  <c r="AD149" i="2" s="1"/>
  <c r="D150" i="2"/>
  <c r="J150" i="2"/>
  <c r="K150" i="2" s="1"/>
  <c r="L150" i="2"/>
  <c r="T150" i="2"/>
  <c r="U150" i="2" s="1"/>
  <c r="AC150" i="2"/>
  <c r="AD150" i="2" s="1"/>
  <c r="D151" i="2"/>
  <c r="J151" i="2"/>
  <c r="K151" i="2" s="1"/>
  <c r="L151" i="2"/>
  <c r="T151" i="2"/>
  <c r="U151" i="2" s="1"/>
  <c r="AC151" i="2"/>
  <c r="AD151" i="2" s="1"/>
  <c r="D152" i="2"/>
  <c r="J152" i="2"/>
  <c r="K152" i="2" s="1"/>
  <c r="L152" i="2"/>
  <c r="T152" i="2"/>
  <c r="U152" i="2" s="1"/>
  <c r="AC152" i="2"/>
  <c r="AD152" i="2" s="1"/>
  <c r="D153" i="2"/>
  <c r="J153" i="2"/>
  <c r="K153" i="2" s="1"/>
  <c r="L153" i="2"/>
  <c r="T153" i="2"/>
  <c r="U153" i="2" s="1"/>
  <c r="AC153" i="2"/>
  <c r="AD153" i="2" s="1"/>
  <c r="D154" i="2"/>
  <c r="J154" i="2"/>
  <c r="K154" i="2" s="1"/>
  <c r="L154" i="2"/>
  <c r="T154" i="2"/>
  <c r="U154" i="2" s="1"/>
  <c r="AC154" i="2"/>
  <c r="AD154" i="2" s="1"/>
  <c r="D155" i="2"/>
  <c r="J155" i="2"/>
  <c r="K155" i="2" s="1"/>
  <c r="L155" i="2"/>
  <c r="T155" i="2"/>
  <c r="U155" i="2" s="1"/>
  <c r="AC155" i="2"/>
  <c r="AD155" i="2" s="1"/>
  <c r="D156" i="2"/>
  <c r="J156" i="2"/>
  <c r="K156" i="2" s="1"/>
  <c r="L156" i="2"/>
  <c r="T156" i="2"/>
  <c r="U156" i="2" s="1"/>
  <c r="AC156" i="2"/>
  <c r="AD156" i="2" s="1"/>
  <c r="D157" i="2"/>
  <c r="J157" i="2"/>
  <c r="K157" i="2" s="1"/>
  <c r="L157" i="2"/>
  <c r="T157" i="2"/>
  <c r="U157" i="2" s="1"/>
  <c r="AC157" i="2"/>
  <c r="AD157" i="2" s="1"/>
  <c r="D158" i="2"/>
  <c r="J158" i="2"/>
  <c r="K158" i="2" s="1"/>
  <c r="L158" i="2"/>
  <c r="T158" i="2"/>
  <c r="U158" i="2" s="1"/>
  <c r="AC158" i="2"/>
  <c r="AD158" i="2" s="1"/>
  <c r="D159" i="2"/>
  <c r="J159" i="2"/>
  <c r="K159" i="2" s="1"/>
  <c r="L159" i="2"/>
  <c r="T159" i="2"/>
  <c r="U159" i="2" s="1"/>
  <c r="AC159" i="2"/>
  <c r="AD159" i="2" s="1"/>
  <c r="D160" i="2"/>
  <c r="J160" i="2"/>
  <c r="K160" i="2" s="1"/>
  <c r="L160" i="2"/>
  <c r="T160" i="2"/>
  <c r="U160" i="2" s="1"/>
  <c r="AC160" i="2"/>
  <c r="AD160" i="2" s="1"/>
  <c r="D161" i="2"/>
  <c r="J161" i="2"/>
  <c r="K161" i="2" s="1"/>
  <c r="L161" i="2"/>
  <c r="T161" i="2"/>
  <c r="U161" i="2" s="1"/>
  <c r="AC161" i="2"/>
  <c r="AD161" i="2" s="1"/>
  <c r="D162" i="2"/>
  <c r="J162" i="2"/>
  <c r="K162" i="2" s="1"/>
  <c r="L162" i="2"/>
  <c r="T162" i="2"/>
  <c r="U162" i="2" s="1"/>
  <c r="AC162" i="2"/>
  <c r="AD162" i="2" s="1"/>
  <c r="D163" i="2"/>
  <c r="J163" i="2"/>
  <c r="K163" i="2" s="1"/>
  <c r="L163" i="2"/>
  <c r="T163" i="2"/>
  <c r="U163" i="2" s="1"/>
  <c r="AC163" i="2"/>
  <c r="AD163" i="2" s="1"/>
  <c r="D164" i="2"/>
  <c r="J164" i="2"/>
  <c r="K164" i="2" s="1"/>
  <c r="L164" i="2"/>
  <c r="T164" i="2"/>
  <c r="U164" i="2" s="1"/>
  <c r="AC164" i="2"/>
  <c r="AD164" i="2" s="1"/>
  <c r="D165" i="2"/>
  <c r="J165" i="2"/>
  <c r="K165" i="2" s="1"/>
  <c r="L165" i="2"/>
  <c r="T165" i="2"/>
  <c r="U165" i="2" s="1"/>
  <c r="AC165" i="2"/>
  <c r="AD165" i="2" s="1"/>
  <c r="D166" i="2"/>
  <c r="J166" i="2"/>
  <c r="K166" i="2" s="1"/>
  <c r="L166" i="2"/>
  <c r="T166" i="2"/>
  <c r="U166" i="2" s="1"/>
  <c r="AC166" i="2"/>
  <c r="AD166" i="2" s="1"/>
  <c r="D167" i="2"/>
  <c r="J167" i="2"/>
  <c r="K167" i="2" s="1"/>
  <c r="L167" i="2"/>
  <c r="T167" i="2"/>
  <c r="U167" i="2" s="1"/>
  <c r="AC167" i="2"/>
  <c r="AD167" i="2" s="1"/>
  <c r="D168" i="2"/>
  <c r="J168" i="2"/>
  <c r="K168" i="2" s="1"/>
  <c r="L168" i="2"/>
  <c r="T168" i="2"/>
  <c r="U168" i="2" s="1"/>
  <c r="AC168" i="2"/>
  <c r="AD168" i="2" s="1"/>
  <c r="D169" i="2"/>
  <c r="J169" i="2"/>
  <c r="K169" i="2" s="1"/>
  <c r="L169" i="2"/>
  <c r="T169" i="2"/>
  <c r="U169" i="2" s="1"/>
  <c r="AC169" i="2"/>
  <c r="AD169" i="2" s="1"/>
  <c r="D170" i="2"/>
  <c r="J170" i="2"/>
  <c r="K170" i="2" s="1"/>
  <c r="L170" i="2"/>
  <c r="T170" i="2"/>
  <c r="U170" i="2" s="1"/>
  <c r="AC170" i="2"/>
  <c r="AD170" i="2" s="1"/>
  <c r="D171" i="2"/>
  <c r="J171" i="2"/>
  <c r="K171" i="2" s="1"/>
  <c r="L171" i="2"/>
  <c r="T171" i="2"/>
  <c r="U171" i="2" s="1"/>
  <c r="AC171" i="2"/>
  <c r="AD171" i="2" s="1"/>
  <c r="D172" i="2"/>
  <c r="J172" i="2"/>
  <c r="K172" i="2" s="1"/>
  <c r="L172" i="2"/>
  <c r="T172" i="2"/>
  <c r="U172" i="2" s="1"/>
  <c r="AC172" i="2"/>
  <c r="AD172" i="2" s="1"/>
  <c r="D173" i="2"/>
  <c r="J173" i="2"/>
  <c r="K173" i="2" s="1"/>
  <c r="L173" i="2"/>
  <c r="T173" i="2"/>
  <c r="U173" i="2" s="1"/>
  <c r="AC173" i="2"/>
  <c r="AD173" i="2" s="1"/>
  <c r="D174" i="2"/>
  <c r="J174" i="2"/>
  <c r="K174" i="2" s="1"/>
  <c r="L174" i="2"/>
  <c r="T174" i="2"/>
  <c r="U174" i="2" s="1"/>
  <c r="AC174" i="2"/>
  <c r="AD174" i="2" s="1"/>
  <c r="D175" i="2"/>
  <c r="J175" i="2"/>
  <c r="K175" i="2" s="1"/>
  <c r="L175" i="2"/>
  <c r="T175" i="2"/>
  <c r="U175" i="2" s="1"/>
  <c r="AC175" i="2"/>
  <c r="AD175" i="2" s="1"/>
  <c r="D176" i="2"/>
  <c r="J176" i="2"/>
  <c r="K176" i="2" s="1"/>
  <c r="L176" i="2"/>
  <c r="T176" i="2"/>
  <c r="U176" i="2" s="1"/>
  <c r="AC176" i="2"/>
  <c r="AD176" i="2" s="1"/>
  <c r="D177" i="2"/>
  <c r="J177" i="2"/>
  <c r="K177" i="2" s="1"/>
  <c r="L177" i="2"/>
  <c r="T177" i="2"/>
  <c r="U177" i="2" s="1"/>
  <c r="AC177" i="2"/>
  <c r="AD177" i="2" s="1"/>
  <c r="D178" i="2"/>
  <c r="J178" i="2"/>
  <c r="K178" i="2" s="1"/>
  <c r="L178" i="2"/>
  <c r="T178" i="2"/>
  <c r="U178" i="2" s="1"/>
  <c r="AC178" i="2"/>
  <c r="AD178" i="2" s="1"/>
  <c r="D179" i="2"/>
  <c r="J179" i="2"/>
  <c r="K179" i="2" s="1"/>
  <c r="L179" i="2"/>
  <c r="T179" i="2"/>
  <c r="U179" i="2" s="1"/>
  <c r="AC179" i="2"/>
  <c r="AD179" i="2" s="1"/>
  <c r="D180" i="2"/>
  <c r="J180" i="2"/>
  <c r="K180" i="2" s="1"/>
  <c r="L180" i="2"/>
  <c r="T180" i="2"/>
  <c r="U180" i="2" s="1"/>
  <c r="AC180" i="2"/>
  <c r="AD180" i="2" s="1"/>
  <c r="D181" i="2"/>
  <c r="J181" i="2"/>
  <c r="K181" i="2" s="1"/>
  <c r="L181" i="2"/>
  <c r="T181" i="2"/>
  <c r="U181" i="2" s="1"/>
  <c r="AC181" i="2"/>
  <c r="AD181" i="2" s="1"/>
  <c r="D182" i="2"/>
  <c r="J182" i="2"/>
  <c r="K182" i="2" s="1"/>
  <c r="L182" i="2"/>
  <c r="T182" i="2"/>
  <c r="U182" i="2" s="1"/>
  <c r="AC182" i="2"/>
  <c r="AD182" i="2" s="1"/>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L148" i="3" l="1"/>
  <c r="W148" i="3"/>
  <c r="L136" i="3"/>
  <c r="W136" i="3"/>
  <c r="L120" i="3"/>
  <c r="W120" i="3"/>
  <c r="L68" i="3"/>
  <c r="W68" i="3"/>
  <c r="L153" i="3"/>
  <c r="W153" i="3"/>
  <c r="J141" i="3"/>
  <c r="K141" i="3" s="1"/>
  <c r="W141" i="3"/>
  <c r="J133" i="3"/>
  <c r="K133" i="3" s="1"/>
  <c r="W133" i="3"/>
  <c r="L117" i="3"/>
  <c r="W117" i="3"/>
  <c r="L105" i="3"/>
  <c r="W105" i="3"/>
  <c r="L85" i="3"/>
  <c r="W85" i="3"/>
  <c r="L73" i="3"/>
  <c r="W73" i="3"/>
  <c r="L69" i="3"/>
  <c r="W69" i="3"/>
  <c r="T65" i="3"/>
  <c r="U65" i="3" s="1"/>
  <c r="W65" i="3"/>
  <c r="L61" i="3"/>
  <c r="W61" i="3"/>
  <c r="L144" i="3"/>
  <c r="W144" i="3"/>
  <c r="L128" i="3"/>
  <c r="W128" i="3"/>
  <c r="L116" i="3"/>
  <c r="W116" i="3"/>
  <c r="L104" i="3"/>
  <c r="W104" i="3"/>
  <c r="L96" i="3"/>
  <c r="W96" i="3"/>
  <c r="L92" i="3"/>
  <c r="W92" i="3"/>
  <c r="L88" i="3"/>
  <c r="W88" i="3"/>
  <c r="L84" i="3"/>
  <c r="W84" i="3"/>
  <c r="L80" i="3"/>
  <c r="W80" i="3"/>
  <c r="L76" i="3"/>
  <c r="W76" i="3"/>
  <c r="L64" i="3"/>
  <c r="W64" i="3"/>
  <c r="J149" i="3"/>
  <c r="K149" i="3" s="1"/>
  <c r="W149" i="3"/>
  <c r="J129" i="3"/>
  <c r="K129" i="3" s="1"/>
  <c r="W129" i="3"/>
  <c r="J113" i="3"/>
  <c r="K113" i="3" s="1"/>
  <c r="W113" i="3"/>
  <c r="J97" i="3"/>
  <c r="K97" i="3" s="1"/>
  <c r="W97" i="3"/>
  <c r="T74" i="3"/>
  <c r="U74" i="3" s="1"/>
  <c r="W74" i="3"/>
  <c r="T70" i="3"/>
  <c r="U70" i="3" s="1"/>
  <c r="W70" i="3"/>
  <c r="T66" i="3"/>
  <c r="U66" i="3" s="1"/>
  <c r="W66" i="3"/>
  <c r="T62" i="3"/>
  <c r="U62" i="3" s="1"/>
  <c r="W62" i="3"/>
  <c r="T58" i="3"/>
  <c r="U58" i="3" s="1"/>
  <c r="W58" i="3"/>
  <c r="L152" i="3"/>
  <c r="W152" i="3"/>
  <c r="L140" i="3"/>
  <c r="W140" i="3"/>
  <c r="L132" i="3"/>
  <c r="W132" i="3"/>
  <c r="L124" i="3"/>
  <c r="W124" i="3"/>
  <c r="L112" i="3"/>
  <c r="W112" i="3"/>
  <c r="L108" i="3"/>
  <c r="W108" i="3"/>
  <c r="L100" i="3"/>
  <c r="W100" i="3"/>
  <c r="L72" i="3"/>
  <c r="W72" i="3"/>
  <c r="L60" i="3"/>
  <c r="W60" i="3"/>
  <c r="J145" i="3"/>
  <c r="K145" i="3" s="1"/>
  <c r="W145" i="3"/>
  <c r="L137" i="3"/>
  <c r="W137" i="3"/>
  <c r="J125" i="3"/>
  <c r="K125" i="3" s="1"/>
  <c r="W125" i="3"/>
  <c r="L121" i="3"/>
  <c r="W121" i="3"/>
  <c r="L109" i="3"/>
  <c r="W109" i="3"/>
  <c r="L101" i="3"/>
  <c r="W101" i="3"/>
  <c r="L93" i="3"/>
  <c r="W93" i="3"/>
  <c r="L89" i="3"/>
  <c r="W89" i="3"/>
  <c r="J81" i="3"/>
  <c r="K81" i="3" s="1"/>
  <c r="W81" i="3"/>
  <c r="J77" i="3"/>
  <c r="K77" i="3" s="1"/>
  <c r="W77" i="3"/>
  <c r="T154" i="3"/>
  <c r="U154" i="3" s="1"/>
  <c r="W154" i="3"/>
  <c r="T150" i="3"/>
  <c r="U150" i="3" s="1"/>
  <c r="W150" i="3"/>
  <c r="T146" i="3"/>
  <c r="U146" i="3" s="1"/>
  <c r="W146" i="3"/>
  <c r="T142" i="3"/>
  <c r="U142" i="3" s="1"/>
  <c r="W142" i="3"/>
  <c r="T138" i="3"/>
  <c r="U138" i="3" s="1"/>
  <c r="W138" i="3"/>
  <c r="T134" i="3"/>
  <c r="U134" i="3" s="1"/>
  <c r="W134" i="3"/>
  <c r="T130" i="3"/>
  <c r="U130" i="3" s="1"/>
  <c r="W130" i="3"/>
  <c r="T126" i="3"/>
  <c r="U126" i="3" s="1"/>
  <c r="W126" i="3"/>
  <c r="T122" i="3"/>
  <c r="U122" i="3" s="1"/>
  <c r="W122" i="3"/>
  <c r="T118" i="3"/>
  <c r="U118" i="3" s="1"/>
  <c r="W118" i="3"/>
  <c r="T114" i="3"/>
  <c r="U114" i="3" s="1"/>
  <c r="W114" i="3"/>
  <c r="T110" i="3"/>
  <c r="U110" i="3" s="1"/>
  <c r="W110" i="3"/>
  <c r="T106" i="3"/>
  <c r="U106" i="3" s="1"/>
  <c r="W106" i="3"/>
  <c r="T102" i="3"/>
  <c r="U102" i="3" s="1"/>
  <c r="W102" i="3"/>
  <c r="T98" i="3"/>
  <c r="U98" i="3" s="1"/>
  <c r="W98" i="3"/>
  <c r="T94" i="3"/>
  <c r="U94" i="3" s="1"/>
  <c r="W94" i="3"/>
  <c r="T90" i="3"/>
  <c r="U90" i="3" s="1"/>
  <c r="W90" i="3"/>
  <c r="T86" i="3"/>
  <c r="U86" i="3" s="1"/>
  <c r="W86" i="3"/>
  <c r="T82" i="3"/>
  <c r="U82" i="3" s="1"/>
  <c r="W82" i="3"/>
  <c r="T78" i="3"/>
  <c r="U78" i="3" s="1"/>
  <c r="W78" i="3"/>
  <c r="L155" i="3"/>
  <c r="W155" i="3"/>
  <c r="L151" i="3"/>
  <c r="W151" i="3"/>
  <c r="L147" i="3"/>
  <c r="W147" i="3"/>
  <c r="L143" i="3"/>
  <c r="W143" i="3"/>
  <c r="L139" i="3"/>
  <c r="W139" i="3"/>
  <c r="L135" i="3"/>
  <c r="W135" i="3"/>
  <c r="L131" i="3"/>
  <c r="W131" i="3"/>
  <c r="L127" i="3"/>
  <c r="W127" i="3"/>
  <c r="L123" i="3"/>
  <c r="W123" i="3"/>
  <c r="L119" i="3"/>
  <c r="W119" i="3"/>
  <c r="L115" i="3"/>
  <c r="W115" i="3"/>
  <c r="L111" i="3"/>
  <c r="W111" i="3"/>
  <c r="L107" i="3"/>
  <c r="W107" i="3"/>
  <c r="L103" i="3"/>
  <c r="W103" i="3"/>
  <c r="L99" i="3"/>
  <c r="W99" i="3"/>
  <c r="L95" i="3"/>
  <c r="W95" i="3"/>
  <c r="L91" i="3"/>
  <c r="W91" i="3"/>
  <c r="L87" i="3"/>
  <c r="W87" i="3"/>
  <c r="L83" i="3"/>
  <c r="W83" i="3"/>
  <c r="L79" i="3"/>
  <c r="W79" i="3"/>
  <c r="L75" i="3"/>
  <c r="W75" i="3"/>
  <c r="L71" i="3"/>
  <c r="W71" i="3"/>
  <c r="L67" i="3"/>
  <c r="W67" i="3"/>
  <c r="L63" i="3"/>
  <c r="W63" i="3"/>
  <c r="L59" i="3"/>
  <c r="W59" i="3"/>
  <c r="D7" i="13"/>
  <c r="G7" i="13"/>
  <c r="D6" i="13"/>
  <c r="G6" i="13"/>
  <c r="D5" i="13"/>
  <c r="G5" i="13"/>
  <c r="L149" i="3"/>
  <c r="T149" i="3"/>
  <c r="U149" i="3" s="1"/>
  <c r="AC124" i="3"/>
  <c r="AD124" i="3" s="1"/>
  <c r="AC123" i="3"/>
  <c r="AD123" i="3" s="1"/>
  <c r="L122" i="3"/>
  <c r="T85" i="3"/>
  <c r="U85" i="3" s="1"/>
  <c r="AC122" i="3"/>
  <c r="AD122" i="3" s="1"/>
  <c r="AC119" i="3"/>
  <c r="AD119" i="3" s="1"/>
  <c r="L118" i="3"/>
  <c r="T101" i="3"/>
  <c r="U101" i="3" s="1"/>
  <c r="L133" i="3"/>
  <c r="AC118" i="3"/>
  <c r="AD118" i="3" s="1"/>
  <c r="AC117" i="3"/>
  <c r="AD117" i="3" s="1"/>
  <c r="L145" i="3"/>
  <c r="T133" i="3"/>
  <c r="U133" i="3" s="1"/>
  <c r="AC121" i="3"/>
  <c r="AD121" i="3" s="1"/>
  <c r="L97" i="3"/>
  <c r="J96" i="3"/>
  <c r="K96" i="3" s="1"/>
  <c r="J76" i="3"/>
  <c r="K76" i="3" s="1"/>
  <c r="J69" i="3"/>
  <c r="K69" i="3" s="1"/>
  <c r="T153" i="3"/>
  <c r="U153" i="3" s="1"/>
  <c r="T145" i="3"/>
  <c r="U145" i="3" s="1"/>
  <c r="T144" i="3"/>
  <c r="U144" i="3" s="1"/>
  <c r="AC135" i="3"/>
  <c r="AD135" i="3" s="1"/>
  <c r="L134" i="3"/>
  <c r="AC133" i="3"/>
  <c r="AD133" i="3" s="1"/>
  <c r="AC120" i="3"/>
  <c r="AD120" i="3" s="1"/>
  <c r="J117" i="3"/>
  <c r="K117" i="3" s="1"/>
  <c r="T108" i="3"/>
  <c r="U108" i="3" s="1"/>
  <c r="AC107" i="3"/>
  <c r="AD107" i="3" s="1"/>
  <c r="L106" i="3"/>
  <c r="T105" i="3"/>
  <c r="U105" i="3" s="1"/>
  <c r="AC104" i="3"/>
  <c r="AD104" i="3" s="1"/>
  <c r="T97" i="3"/>
  <c r="U97" i="3" s="1"/>
  <c r="T96" i="3"/>
  <c r="U96" i="3" s="1"/>
  <c r="T93" i="3"/>
  <c r="U93" i="3" s="1"/>
  <c r="T92" i="3"/>
  <c r="U92" i="3" s="1"/>
  <c r="AC91" i="3"/>
  <c r="AD91" i="3" s="1"/>
  <c r="L90" i="3"/>
  <c r="T89" i="3"/>
  <c r="U89" i="3" s="1"/>
  <c r="AC88" i="3"/>
  <c r="AD88" i="3" s="1"/>
  <c r="T81" i="3"/>
  <c r="U81" i="3" s="1"/>
  <c r="T80" i="3"/>
  <c r="U80" i="3" s="1"/>
  <c r="T77" i="3"/>
  <c r="U77" i="3" s="1"/>
  <c r="T76" i="3"/>
  <c r="U76" i="3" s="1"/>
  <c r="AC75" i="3"/>
  <c r="AD75" i="3" s="1"/>
  <c r="J72" i="3"/>
  <c r="K72" i="3" s="1"/>
  <c r="T69" i="3"/>
  <c r="U69" i="3" s="1"/>
  <c r="AC68" i="3"/>
  <c r="AD68" i="3" s="1"/>
  <c r="J153" i="3"/>
  <c r="K153" i="3" s="1"/>
  <c r="J144" i="3"/>
  <c r="K144" i="3" s="1"/>
  <c r="J108" i="3"/>
  <c r="K108" i="3" s="1"/>
  <c r="J105" i="3"/>
  <c r="K105" i="3" s="1"/>
  <c r="J92" i="3"/>
  <c r="K92" i="3" s="1"/>
  <c r="J89" i="3"/>
  <c r="K89" i="3" s="1"/>
  <c r="L81" i="3"/>
  <c r="J80" i="3"/>
  <c r="K80" i="3" s="1"/>
  <c r="AC134" i="3"/>
  <c r="AD134" i="3" s="1"/>
  <c r="T117" i="3"/>
  <c r="U117" i="3" s="1"/>
  <c r="AC108" i="3"/>
  <c r="AD108" i="3" s="1"/>
  <c r="AC106" i="3"/>
  <c r="AD106" i="3" s="1"/>
  <c r="AC105" i="3"/>
  <c r="AD105" i="3" s="1"/>
  <c r="AC92" i="3"/>
  <c r="AD92" i="3" s="1"/>
  <c r="AC90" i="3"/>
  <c r="AD90" i="3" s="1"/>
  <c r="AC89" i="3"/>
  <c r="AD89" i="3" s="1"/>
  <c r="AC76" i="3"/>
  <c r="AD76" i="3" s="1"/>
  <c r="T72" i="3"/>
  <c r="U72" i="3" s="1"/>
  <c r="AC69" i="3"/>
  <c r="AD69" i="3" s="1"/>
  <c r="AC155" i="3"/>
  <c r="AD155" i="3" s="1"/>
  <c r="L154" i="3"/>
  <c r="L129" i="3"/>
  <c r="J128" i="3"/>
  <c r="K128" i="3" s="1"/>
  <c r="L102" i="3"/>
  <c r="AC101" i="3"/>
  <c r="AD101" i="3" s="1"/>
  <c r="J101" i="3"/>
  <c r="K101" i="3" s="1"/>
  <c r="AC87" i="3"/>
  <c r="AD87" i="3" s="1"/>
  <c r="L86" i="3"/>
  <c r="AC85" i="3"/>
  <c r="AD85" i="3" s="1"/>
  <c r="J85" i="3"/>
  <c r="K85" i="3" s="1"/>
  <c r="AC67" i="3"/>
  <c r="AD67" i="3" s="1"/>
  <c r="L66" i="3"/>
  <c r="L65" i="3"/>
  <c r="AC154" i="3"/>
  <c r="AD154" i="3" s="1"/>
  <c r="AC153" i="3"/>
  <c r="AD153" i="3" s="1"/>
  <c r="AC151" i="3"/>
  <c r="AD151" i="3" s="1"/>
  <c r="L150" i="3"/>
  <c r="AC149" i="3"/>
  <c r="AD149" i="3" s="1"/>
  <c r="T140" i="3"/>
  <c r="U140" i="3" s="1"/>
  <c r="AC139" i="3"/>
  <c r="AD139" i="3" s="1"/>
  <c r="L138" i="3"/>
  <c r="T137" i="3"/>
  <c r="U137" i="3" s="1"/>
  <c r="AC136" i="3"/>
  <c r="AD136" i="3" s="1"/>
  <c r="T129" i="3"/>
  <c r="U129" i="3" s="1"/>
  <c r="T128" i="3"/>
  <c r="U128" i="3" s="1"/>
  <c r="J124" i="3"/>
  <c r="K124" i="3" s="1"/>
  <c r="J121" i="3"/>
  <c r="K121" i="3" s="1"/>
  <c r="L113" i="3"/>
  <c r="J112" i="3"/>
  <c r="K112" i="3" s="1"/>
  <c r="AC102" i="3"/>
  <c r="AD102" i="3" s="1"/>
  <c r="AC86" i="3"/>
  <c r="AD86" i="3" s="1"/>
  <c r="AC66" i="3"/>
  <c r="AD66" i="3" s="1"/>
  <c r="AC65" i="3"/>
  <c r="AD65" i="3" s="1"/>
  <c r="T64" i="3"/>
  <c r="U64" i="3" s="1"/>
  <c r="AC152" i="3"/>
  <c r="AD152" i="3" s="1"/>
  <c r="J140" i="3"/>
  <c r="K140" i="3" s="1"/>
  <c r="J137" i="3"/>
  <c r="K137" i="3" s="1"/>
  <c r="AC103" i="3"/>
  <c r="AD103" i="3" s="1"/>
  <c r="AC150" i="3"/>
  <c r="AD150" i="3" s="1"/>
  <c r="AC140" i="3"/>
  <c r="AD140" i="3" s="1"/>
  <c r="AC138" i="3"/>
  <c r="AD138" i="3" s="1"/>
  <c r="AC137" i="3"/>
  <c r="AD137" i="3" s="1"/>
  <c r="T124" i="3"/>
  <c r="U124" i="3" s="1"/>
  <c r="T121" i="3"/>
  <c r="U121" i="3" s="1"/>
  <c r="T113" i="3"/>
  <c r="U113" i="3" s="1"/>
  <c r="T112" i="3"/>
  <c r="U112" i="3" s="1"/>
  <c r="T125" i="3"/>
  <c r="U125" i="3" s="1"/>
  <c r="T109" i="3"/>
  <c r="U109" i="3" s="1"/>
  <c r="J148" i="3"/>
  <c r="K148" i="3" s="1"/>
  <c r="J132" i="3"/>
  <c r="K132" i="3" s="1"/>
  <c r="AC111" i="3"/>
  <c r="AD111" i="3" s="1"/>
  <c r="L110" i="3"/>
  <c r="AC109" i="3"/>
  <c r="AD109" i="3" s="1"/>
  <c r="J109" i="3"/>
  <c r="K109" i="3" s="1"/>
  <c r="AC95" i="3"/>
  <c r="AD95" i="3" s="1"/>
  <c r="L94" i="3"/>
  <c r="AC93" i="3"/>
  <c r="AD93" i="3" s="1"/>
  <c r="J93" i="3"/>
  <c r="K93" i="3" s="1"/>
  <c r="J84" i="3"/>
  <c r="K84" i="3" s="1"/>
  <c r="L78" i="3"/>
  <c r="AC77" i="3"/>
  <c r="AD77" i="3" s="1"/>
  <c r="AC74" i="3"/>
  <c r="AD74" i="3" s="1"/>
  <c r="J73" i="3"/>
  <c r="K73" i="3" s="1"/>
  <c r="AC71" i="3"/>
  <c r="AD71" i="3" s="1"/>
  <c r="T152" i="3"/>
  <c r="U152" i="3" s="1"/>
  <c r="AC148" i="3"/>
  <c r="AD148" i="3" s="1"/>
  <c r="AC146" i="3"/>
  <c r="AD146" i="3" s="1"/>
  <c r="L141" i="3"/>
  <c r="T136" i="3"/>
  <c r="U136" i="3" s="1"/>
  <c r="AC132" i="3"/>
  <c r="AD132" i="3" s="1"/>
  <c r="AC130" i="3"/>
  <c r="AD130" i="3" s="1"/>
  <c r="L125" i="3"/>
  <c r="T120" i="3"/>
  <c r="U120" i="3" s="1"/>
  <c r="AC116" i="3"/>
  <c r="AD116" i="3" s="1"/>
  <c r="AC114" i="3"/>
  <c r="AD114" i="3" s="1"/>
  <c r="T104" i="3"/>
  <c r="U104" i="3" s="1"/>
  <c r="AC100" i="3"/>
  <c r="AD100" i="3" s="1"/>
  <c r="AC98" i="3"/>
  <c r="AD98" i="3" s="1"/>
  <c r="T88" i="3"/>
  <c r="U88" i="3" s="1"/>
  <c r="AC84" i="3"/>
  <c r="AD84" i="3" s="1"/>
  <c r="AC82" i="3"/>
  <c r="AD82" i="3" s="1"/>
  <c r="L77" i="3"/>
  <c r="T68" i="3"/>
  <c r="U68" i="3" s="1"/>
  <c r="AC62" i="3"/>
  <c r="AD62" i="3" s="1"/>
  <c r="T141" i="3"/>
  <c r="U141" i="3" s="1"/>
  <c r="AC143" i="3"/>
  <c r="AD143" i="3" s="1"/>
  <c r="L142" i="3"/>
  <c r="AC141" i="3"/>
  <c r="AD141" i="3" s="1"/>
  <c r="AC127" i="3"/>
  <c r="AD127" i="3" s="1"/>
  <c r="L126" i="3"/>
  <c r="AC125" i="3"/>
  <c r="AD125" i="3" s="1"/>
  <c r="J116" i="3"/>
  <c r="K116" i="3" s="1"/>
  <c r="J100" i="3"/>
  <c r="K100" i="3" s="1"/>
  <c r="AC79" i="3"/>
  <c r="AD79" i="3" s="1"/>
  <c r="AC58" i="3"/>
  <c r="AD58" i="3" s="1"/>
  <c r="J152" i="3"/>
  <c r="K152" i="3" s="1"/>
  <c r="T148" i="3"/>
  <c r="U148" i="3" s="1"/>
  <c r="AC147" i="3"/>
  <c r="AD147" i="3" s="1"/>
  <c r="L146" i="3"/>
  <c r="AC145" i="3"/>
  <c r="AD145" i="3" s="1"/>
  <c r="AC144" i="3"/>
  <c r="AD144" i="3" s="1"/>
  <c r="AC142" i="3"/>
  <c r="AD142" i="3" s="1"/>
  <c r="J136" i="3"/>
  <c r="K136" i="3" s="1"/>
  <c r="T132" i="3"/>
  <c r="U132" i="3" s="1"/>
  <c r="AC131" i="3"/>
  <c r="AD131" i="3" s="1"/>
  <c r="L130" i="3"/>
  <c r="AC129" i="3"/>
  <c r="AD129" i="3" s="1"/>
  <c r="AC128" i="3"/>
  <c r="AD128" i="3" s="1"/>
  <c r="AC126" i="3"/>
  <c r="AD126" i="3" s="1"/>
  <c r="J120" i="3"/>
  <c r="K120" i="3" s="1"/>
  <c r="T116" i="3"/>
  <c r="U116" i="3" s="1"/>
  <c r="AC115" i="3"/>
  <c r="AD115" i="3" s="1"/>
  <c r="L114" i="3"/>
  <c r="AC113" i="3"/>
  <c r="AD113" i="3" s="1"/>
  <c r="AC112" i="3"/>
  <c r="AD112" i="3" s="1"/>
  <c r="AC110" i="3"/>
  <c r="AD110" i="3" s="1"/>
  <c r="J104" i="3"/>
  <c r="K104" i="3" s="1"/>
  <c r="T100" i="3"/>
  <c r="U100" i="3" s="1"/>
  <c r="AC99" i="3"/>
  <c r="AD99" i="3" s="1"/>
  <c r="L98" i="3"/>
  <c r="AC97" i="3"/>
  <c r="AD97" i="3" s="1"/>
  <c r="AC96" i="3"/>
  <c r="AD96" i="3" s="1"/>
  <c r="AC94" i="3"/>
  <c r="AD94" i="3" s="1"/>
  <c r="J88" i="3"/>
  <c r="K88" i="3" s="1"/>
  <c r="T84" i="3"/>
  <c r="U84" i="3" s="1"/>
  <c r="AC83" i="3"/>
  <c r="AD83" i="3" s="1"/>
  <c r="L82" i="3"/>
  <c r="AC81" i="3"/>
  <c r="AD81" i="3" s="1"/>
  <c r="AC80" i="3"/>
  <c r="AD80" i="3" s="1"/>
  <c r="AC78" i="3"/>
  <c r="AD78" i="3" s="1"/>
  <c r="T73" i="3"/>
  <c r="U73" i="3" s="1"/>
  <c r="AC72" i="3"/>
  <c r="AD72" i="3" s="1"/>
  <c r="J68" i="3"/>
  <c r="K68" i="3" s="1"/>
  <c r="L62" i="3"/>
  <c r="AC70" i="3"/>
  <c r="AD70" i="3" s="1"/>
  <c r="L70" i="3"/>
  <c r="J61" i="3"/>
  <c r="K61" i="3" s="1"/>
  <c r="AC60" i="3"/>
  <c r="AD60" i="3" s="1"/>
  <c r="J60" i="3"/>
  <c r="K60" i="3" s="1"/>
  <c r="L74" i="3"/>
  <c r="AC73" i="3"/>
  <c r="AD73" i="3" s="1"/>
  <c r="J65" i="3"/>
  <c r="K65" i="3" s="1"/>
  <c r="AC64" i="3"/>
  <c r="AD64" i="3" s="1"/>
  <c r="J64" i="3"/>
  <c r="K64" i="3" s="1"/>
  <c r="T61" i="3"/>
  <c r="U61" i="3" s="1"/>
  <c r="AC59" i="3"/>
  <c r="AD59" i="3" s="1"/>
  <c r="L58" i="3"/>
  <c r="T60" i="3"/>
  <c r="U60" i="3" s="1"/>
  <c r="AC63" i="3"/>
  <c r="AD63" i="3" s="1"/>
  <c r="AC61" i="3"/>
  <c r="AD61" i="3" s="1"/>
  <c r="J155" i="3"/>
  <c r="K155" i="3" s="1"/>
  <c r="J147" i="3"/>
  <c r="K147" i="3" s="1"/>
  <c r="J143" i="3"/>
  <c r="K143" i="3" s="1"/>
  <c r="J127" i="3"/>
  <c r="K127" i="3" s="1"/>
  <c r="J119" i="3"/>
  <c r="K119" i="3" s="1"/>
  <c r="J115" i="3"/>
  <c r="K115" i="3" s="1"/>
  <c r="J111" i="3"/>
  <c r="K111" i="3" s="1"/>
  <c r="J107" i="3"/>
  <c r="K107" i="3" s="1"/>
  <c r="J99" i="3"/>
  <c r="K99" i="3" s="1"/>
  <c r="J95" i="3"/>
  <c r="K95" i="3" s="1"/>
  <c r="J91" i="3"/>
  <c r="K91" i="3" s="1"/>
  <c r="J87" i="3"/>
  <c r="K87" i="3" s="1"/>
  <c r="J83" i="3"/>
  <c r="K83" i="3" s="1"/>
  <c r="J79" i="3"/>
  <c r="K79" i="3" s="1"/>
  <c r="J75" i="3"/>
  <c r="K75" i="3" s="1"/>
  <c r="J71" i="3"/>
  <c r="K71" i="3" s="1"/>
  <c r="J67" i="3"/>
  <c r="K67" i="3" s="1"/>
  <c r="J63" i="3"/>
  <c r="K63" i="3" s="1"/>
  <c r="J59" i="3"/>
  <c r="K59" i="3" s="1"/>
  <c r="T155" i="3"/>
  <c r="U155" i="3" s="1"/>
  <c r="J154" i="3"/>
  <c r="K154" i="3" s="1"/>
  <c r="T151" i="3"/>
  <c r="U151" i="3" s="1"/>
  <c r="J150" i="3"/>
  <c r="K150" i="3" s="1"/>
  <c r="T147" i="3"/>
  <c r="U147" i="3" s="1"/>
  <c r="J146" i="3"/>
  <c r="K146" i="3" s="1"/>
  <c r="T143" i="3"/>
  <c r="U143" i="3" s="1"/>
  <c r="J142" i="3"/>
  <c r="K142" i="3" s="1"/>
  <c r="T139" i="3"/>
  <c r="U139" i="3" s="1"/>
  <c r="J138" i="3"/>
  <c r="K138" i="3" s="1"/>
  <c r="T135" i="3"/>
  <c r="U135" i="3" s="1"/>
  <c r="J134" i="3"/>
  <c r="K134" i="3" s="1"/>
  <c r="T131" i="3"/>
  <c r="U131" i="3" s="1"/>
  <c r="J130" i="3"/>
  <c r="K130" i="3" s="1"/>
  <c r="T127" i="3"/>
  <c r="U127" i="3" s="1"/>
  <c r="J126" i="3"/>
  <c r="K126" i="3" s="1"/>
  <c r="T123" i="3"/>
  <c r="U123" i="3" s="1"/>
  <c r="J122" i="3"/>
  <c r="K122" i="3" s="1"/>
  <c r="T119" i="3"/>
  <c r="U119" i="3" s="1"/>
  <c r="J118" i="3"/>
  <c r="K118" i="3" s="1"/>
  <c r="T115" i="3"/>
  <c r="U115" i="3" s="1"/>
  <c r="J114" i="3"/>
  <c r="K114" i="3" s="1"/>
  <c r="T111" i="3"/>
  <c r="U111" i="3" s="1"/>
  <c r="J110" i="3"/>
  <c r="K110" i="3" s="1"/>
  <c r="T107" i="3"/>
  <c r="U107" i="3" s="1"/>
  <c r="J106" i="3"/>
  <c r="K106" i="3" s="1"/>
  <c r="T103" i="3"/>
  <c r="U103" i="3" s="1"/>
  <c r="J102" i="3"/>
  <c r="K102" i="3" s="1"/>
  <c r="T99" i="3"/>
  <c r="U99" i="3" s="1"/>
  <c r="J98" i="3"/>
  <c r="K98" i="3" s="1"/>
  <c r="T95" i="3"/>
  <c r="U95" i="3" s="1"/>
  <c r="J94" i="3"/>
  <c r="K94" i="3" s="1"/>
  <c r="T91" i="3"/>
  <c r="U91" i="3" s="1"/>
  <c r="J90" i="3"/>
  <c r="K90" i="3" s="1"/>
  <c r="T87" i="3"/>
  <c r="U87" i="3" s="1"/>
  <c r="J86" i="3"/>
  <c r="K86" i="3" s="1"/>
  <c r="T83" i="3"/>
  <c r="U83" i="3" s="1"/>
  <c r="J82" i="3"/>
  <c r="K82" i="3" s="1"/>
  <c r="T79" i="3"/>
  <c r="U79" i="3" s="1"/>
  <c r="J78" i="3"/>
  <c r="K78" i="3" s="1"/>
  <c r="T75" i="3"/>
  <c r="U75" i="3" s="1"/>
  <c r="J74" i="3"/>
  <c r="K74" i="3" s="1"/>
  <c r="T71" i="3"/>
  <c r="U71" i="3" s="1"/>
  <c r="J70" i="3"/>
  <c r="K70" i="3" s="1"/>
  <c r="T67" i="3"/>
  <c r="U67" i="3" s="1"/>
  <c r="J66" i="3"/>
  <c r="K66" i="3" s="1"/>
  <c r="T63" i="3"/>
  <c r="U63" i="3" s="1"/>
  <c r="J62" i="3"/>
  <c r="K62" i="3" s="1"/>
  <c r="T59" i="3"/>
  <c r="U59" i="3" s="1"/>
  <c r="J58" i="3"/>
  <c r="K58" i="3" s="1"/>
  <c r="J151" i="3"/>
  <c r="K151" i="3" s="1"/>
  <c r="J139" i="3"/>
  <c r="K139" i="3" s="1"/>
  <c r="J135" i="3"/>
  <c r="K135" i="3" s="1"/>
  <c r="J131" i="3"/>
  <c r="K131" i="3" s="1"/>
  <c r="J123" i="3"/>
  <c r="K123" i="3" s="1"/>
  <c r="J103" i="3"/>
  <c r="K103" i="3" s="1"/>
  <c r="R6" i="1" l="1"/>
  <c r="Q6" i="1"/>
  <c r="R5" i="1"/>
  <c r="Q5" i="1"/>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5" i="5"/>
  <c r="F6" i="3"/>
  <c r="W6" i="3" s="1"/>
  <c r="F7" i="3"/>
  <c r="T7" i="3" s="1"/>
  <c r="U7" i="3" s="1"/>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T7" i="1"/>
  <c r="U7" i="1" s="1"/>
  <c r="J8" i="1"/>
  <c r="K8" i="1" s="1"/>
  <c r="J9" i="1"/>
  <c r="K9" i="1" s="1"/>
  <c r="AC10" i="1"/>
  <c r="AD10" i="1" s="1"/>
  <c r="L11" i="1"/>
  <c r="T12" i="1"/>
  <c r="U12" i="1" s="1"/>
  <c r="L13" i="1"/>
  <c r="F14" i="1"/>
  <c r="F15" i="1"/>
  <c r="F16" i="1"/>
  <c r="F17" i="1"/>
  <c r="F18" i="1"/>
  <c r="F19" i="1"/>
  <c r="F20" i="1"/>
  <c r="F21" i="1"/>
  <c r="F22" i="1"/>
  <c r="F23" i="1"/>
  <c r="F24" i="1"/>
  <c r="F25" i="1"/>
  <c r="F26" i="1"/>
  <c r="F27" i="1"/>
  <c r="F28" i="1"/>
  <c r="F29" i="1"/>
  <c r="F30" i="1"/>
  <c r="F31" i="1"/>
  <c r="W31" i="1" s="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L10" i="1"/>
  <c r="D7" i="1"/>
  <c r="Q7" i="1"/>
  <c r="R7" i="1"/>
  <c r="D8" i="1"/>
  <c r="Q8" i="1"/>
  <c r="R8" i="1"/>
  <c r="D9" i="1"/>
  <c r="Q9" i="1"/>
  <c r="R9" i="1"/>
  <c r="D10" i="1"/>
  <c r="Q10" i="1"/>
  <c r="R10" i="1"/>
  <c r="D11" i="1"/>
  <c r="Q11" i="1"/>
  <c r="R11" i="1"/>
  <c r="D12" i="1"/>
  <c r="Q12" i="1"/>
  <c r="R12" i="1"/>
  <c r="D13" i="1"/>
  <c r="Q13" i="1"/>
  <c r="R13" i="1"/>
  <c r="D14" i="1"/>
  <c r="Q14" i="1"/>
  <c r="R14" i="1"/>
  <c r="D15" i="1"/>
  <c r="Q15" i="1"/>
  <c r="R15" i="1"/>
  <c r="D16" i="1"/>
  <c r="Q16" i="1"/>
  <c r="R16" i="1"/>
  <c r="D17" i="1"/>
  <c r="Q17" i="1"/>
  <c r="R17" i="1"/>
  <c r="D18" i="1"/>
  <c r="Q18" i="1"/>
  <c r="R18" i="1"/>
  <c r="D19" i="1"/>
  <c r="Q19" i="1"/>
  <c r="R19" i="1"/>
  <c r="D20" i="1"/>
  <c r="Q20" i="1"/>
  <c r="R20" i="1"/>
  <c r="D21" i="1"/>
  <c r="Q21" i="1"/>
  <c r="R21" i="1"/>
  <c r="D22" i="1"/>
  <c r="Q22" i="1"/>
  <c r="R22" i="1"/>
  <c r="D23" i="1"/>
  <c r="Q23" i="1"/>
  <c r="R23" i="1"/>
  <c r="D24" i="1"/>
  <c r="Q24" i="1"/>
  <c r="R24" i="1"/>
  <c r="D25" i="1"/>
  <c r="Q25" i="1"/>
  <c r="R25" i="1"/>
  <c r="D26" i="1"/>
  <c r="Q26" i="1"/>
  <c r="R26" i="1"/>
  <c r="D27" i="1"/>
  <c r="Q27" i="1"/>
  <c r="R27" i="1"/>
  <c r="D28" i="1"/>
  <c r="Q28" i="1"/>
  <c r="R28" i="1"/>
  <c r="D29" i="1"/>
  <c r="Q29" i="1"/>
  <c r="R29" i="1"/>
  <c r="D30" i="1"/>
  <c r="Q30" i="1"/>
  <c r="R30" i="1"/>
  <c r="D31" i="1"/>
  <c r="T31" i="1"/>
  <c r="U31" i="1" s="1"/>
  <c r="Q31" i="1"/>
  <c r="R31" i="1"/>
  <c r="D32" i="1"/>
  <c r="Q32" i="1"/>
  <c r="R32" i="1"/>
  <c r="D33" i="1"/>
  <c r="Q33" i="1"/>
  <c r="R33" i="1"/>
  <c r="D34" i="1"/>
  <c r="Q34" i="1"/>
  <c r="R34" i="1"/>
  <c r="D35" i="1"/>
  <c r="Q35" i="1"/>
  <c r="R35" i="1"/>
  <c r="D36" i="1"/>
  <c r="Q36" i="1"/>
  <c r="R36" i="1"/>
  <c r="D37" i="1"/>
  <c r="Q37" i="1"/>
  <c r="R37" i="1"/>
  <c r="D38" i="1"/>
  <c r="Q38" i="1"/>
  <c r="R38" i="1"/>
  <c r="D39" i="1"/>
  <c r="Q39" i="1"/>
  <c r="R39" i="1"/>
  <c r="D40" i="1"/>
  <c r="Q40" i="1"/>
  <c r="R40" i="1"/>
  <c r="D41" i="1"/>
  <c r="Q41" i="1"/>
  <c r="R41" i="1"/>
  <c r="D42" i="1"/>
  <c r="Q42" i="1"/>
  <c r="R42" i="1"/>
  <c r="D43" i="1"/>
  <c r="Q43" i="1"/>
  <c r="R43" i="1"/>
  <c r="D44" i="1"/>
  <c r="Q44" i="1"/>
  <c r="R44" i="1"/>
  <c r="D45" i="1"/>
  <c r="Q45" i="1"/>
  <c r="R45" i="1"/>
  <c r="D46" i="1"/>
  <c r="Q46" i="1"/>
  <c r="R46" i="1"/>
  <c r="D47" i="1"/>
  <c r="Q47" i="1"/>
  <c r="R47" i="1"/>
  <c r="D48" i="1"/>
  <c r="Q48" i="1"/>
  <c r="R48" i="1"/>
  <c r="D49" i="1"/>
  <c r="Q49" i="1"/>
  <c r="R49" i="1"/>
  <c r="D50" i="1"/>
  <c r="Q50" i="1"/>
  <c r="R50" i="1"/>
  <c r="D51" i="1"/>
  <c r="Q51" i="1"/>
  <c r="R51" i="1"/>
  <c r="D52" i="1"/>
  <c r="Q52" i="1"/>
  <c r="R52" i="1"/>
  <c r="D53" i="1"/>
  <c r="Q53" i="1"/>
  <c r="R53" i="1"/>
  <c r="D54" i="1"/>
  <c r="Q54" i="1"/>
  <c r="R54" i="1"/>
  <c r="D55" i="1"/>
  <c r="Q55" i="1"/>
  <c r="R55" i="1"/>
  <c r="D56" i="1"/>
  <c r="Q56" i="1"/>
  <c r="R56" i="1"/>
  <c r="D57" i="1"/>
  <c r="Q57" i="1"/>
  <c r="R57" i="1"/>
  <c r="D58" i="1"/>
  <c r="Q58" i="1"/>
  <c r="R58" i="1"/>
  <c r="D59" i="1"/>
  <c r="Q59" i="1"/>
  <c r="R59" i="1"/>
  <c r="D60" i="1"/>
  <c r="Q60" i="1"/>
  <c r="R60" i="1"/>
  <c r="D61" i="1"/>
  <c r="Q61" i="1"/>
  <c r="R61" i="1"/>
  <c r="D62" i="1"/>
  <c r="Q62" i="1"/>
  <c r="R62" i="1"/>
  <c r="D63" i="1"/>
  <c r="Q63" i="1"/>
  <c r="R63" i="1"/>
  <c r="D64" i="1"/>
  <c r="Q64" i="1"/>
  <c r="R64" i="1"/>
  <c r="D65" i="1"/>
  <c r="Q65" i="1"/>
  <c r="R65" i="1"/>
  <c r="D66" i="1"/>
  <c r="Q66" i="1"/>
  <c r="R66" i="1"/>
  <c r="D67" i="1"/>
  <c r="Q67" i="1"/>
  <c r="R67" i="1"/>
  <c r="D68" i="1"/>
  <c r="Q68" i="1"/>
  <c r="R68" i="1"/>
  <c r="D69" i="1"/>
  <c r="Q69" i="1"/>
  <c r="R69" i="1"/>
  <c r="D70" i="1"/>
  <c r="Q70" i="1"/>
  <c r="R70" i="1"/>
  <c r="D71" i="1"/>
  <c r="Q71" i="1"/>
  <c r="R71" i="1"/>
  <c r="D72" i="1"/>
  <c r="Q72" i="1"/>
  <c r="R72" i="1"/>
  <c r="D73" i="1"/>
  <c r="Q73" i="1"/>
  <c r="R73" i="1"/>
  <c r="D74" i="1"/>
  <c r="Q74" i="1"/>
  <c r="R74" i="1"/>
  <c r="D75" i="1"/>
  <c r="Q75" i="1"/>
  <c r="R75" i="1"/>
  <c r="D76" i="1"/>
  <c r="Q76" i="1"/>
  <c r="R76" i="1"/>
  <c r="L55" i="3" l="1"/>
  <c r="W55" i="3"/>
  <c r="L51" i="3"/>
  <c r="W51" i="3"/>
  <c r="T39" i="3"/>
  <c r="W39" i="3"/>
  <c r="T27" i="3"/>
  <c r="U27" i="3" s="1"/>
  <c r="W27" i="3"/>
  <c r="T15" i="3"/>
  <c r="U15" i="3" s="1"/>
  <c r="W15" i="3"/>
  <c r="AC48" i="3"/>
  <c r="AD48" i="3" s="1"/>
  <c r="W48" i="3"/>
  <c r="J54" i="3"/>
  <c r="K54" i="3" s="1"/>
  <c r="W54" i="3"/>
  <c r="J50" i="3"/>
  <c r="K50" i="3" s="1"/>
  <c r="W50" i="3"/>
  <c r="J46" i="3"/>
  <c r="K46" i="3" s="1"/>
  <c r="W46" i="3"/>
  <c r="J42" i="3"/>
  <c r="K42" i="3" s="1"/>
  <c r="W42" i="3"/>
  <c r="J38" i="3"/>
  <c r="K38" i="3" s="1"/>
  <c r="W38" i="3"/>
  <c r="J34" i="3"/>
  <c r="K34" i="3" s="1"/>
  <c r="W34" i="3"/>
  <c r="J30" i="3"/>
  <c r="K30" i="3" s="1"/>
  <c r="W30" i="3"/>
  <c r="J26" i="3"/>
  <c r="K26" i="3" s="1"/>
  <c r="W26" i="3"/>
  <c r="T22" i="3"/>
  <c r="U22" i="3" s="1"/>
  <c r="W22" i="3"/>
  <c r="T18" i="3"/>
  <c r="U18" i="3" s="1"/>
  <c r="W18" i="3"/>
  <c r="T14" i="3"/>
  <c r="U14" i="3" s="1"/>
  <c r="W14" i="3"/>
  <c r="T10" i="3"/>
  <c r="U10" i="3" s="1"/>
  <c r="W10" i="3"/>
  <c r="L43" i="3"/>
  <c r="W43" i="3"/>
  <c r="L35" i="3"/>
  <c r="W35" i="3"/>
  <c r="L19" i="3"/>
  <c r="W19" i="3"/>
  <c r="T11" i="3"/>
  <c r="U11" i="3" s="1"/>
  <c r="W11" i="3"/>
  <c r="AC56" i="3"/>
  <c r="AD56" i="3" s="1"/>
  <c r="W56" i="3"/>
  <c r="AC52" i="3"/>
  <c r="AD52" i="3" s="1"/>
  <c r="W52" i="3"/>
  <c r="AC44" i="3"/>
  <c r="AD44" i="3" s="1"/>
  <c r="W44" i="3"/>
  <c r="AC36" i="3"/>
  <c r="AD36" i="3" s="1"/>
  <c r="W36" i="3"/>
  <c r="AC32" i="3"/>
  <c r="AD32" i="3" s="1"/>
  <c r="W32" i="3"/>
  <c r="AC28" i="3"/>
  <c r="AD28" i="3" s="1"/>
  <c r="W28" i="3"/>
  <c r="AC24" i="3"/>
  <c r="AD24" i="3" s="1"/>
  <c r="W24" i="3"/>
  <c r="L20" i="3"/>
  <c r="W20" i="3"/>
  <c r="L16" i="3"/>
  <c r="W16" i="3"/>
  <c r="L12" i="3"/>
  <c r="W12" i="3"/>
  <c r="L8" i="3"/>
  <c r="W8" i="3"/>
  <c r="T47" i="3"/>
  <c r="U47" i="3" s="1"/>
  <c r="W47" i="3"/>
  <c r="T31" i="3"/>
  <c r="U31" i="3" s="1"/>
  <c r="W31" i="3"/>
  <c r="L23" i="3"/>
  <c r="W23" i="3"/>
  <c r="L7" i="3"/>
  <c r="W7" i="3"/>
  <c r="AC40" i="3"/>
  <c r="AD40" i="3" s="1"/>
  <c r="W40" i="3"/>
  <c r="J57" i="3"/>
  <c r="K57" i="3" s="1"/>
  <c r="W57" i="3"/>
  <c r="L53" i="3"/>
  <c r="W53" i="3"/>
  <c r="J49" i="3"/>
  <c r="K49" i="3" s="1"/>
  <c r="W49" i="3"/>
  <c r="J45" i="3"/>
  <c r="K45" i="3" s="1"/>
  <c r="W45" i="3"/>
  <c r="J41" i="3"/>
  <c r="K41" i="3" s="1"/>
  <c r="W41" i="3"/>
  <c r="L37" i="3"/>
  <c r="W37" i="3"/>
  <c r="J33" i="3"/>
  <c r="K33" i="3" s="1"/>
  <c r="W33" i="3"/>
  <c r="J29" i="3"/>
  <c r="K29" i="3" s="1"/>
  <c r="W29" i="3"/>
  <c r="J25" i="3"/>
  <c r="K25" i="3" s="1"/>
  <c r="W25" i="3"/>
  <c r="J21" i="3"/>
  <c r="K21" i="3" s="1"/>
  <c r="W21" i="3"/>
  <c r="J17" i="3"/>
  <c r="K17" i="3" s="1"/>
  <c r="W17" i="3"/>
  <c r="J13" i="3"/>
  <c r="K13" i="3" s="1"/>
  <c r="W13" i="3"/>
  <c r="J9" i="3"/>
  <c r="K9" i="3" s="1"/>
  <c r="W9" i="3"/>
  <c r="AC76" i="1"/>
  <c r="AD76" i="1" s="1"/>
  <c r="W76" i="1"/>
  <c r="L72" i="1"/>
  <c r="W72" i="1"/>
  <c r="J64" i="1"/>
  <c r="K64" i="1" s="1"/>
  <c r="W64" i="1"/>
  <c r="J56" i="1"/>
  <c r="K56" i="1" s="1"/>
  <c r="W56" i="1"/>
  <c r="J48" i="1"/>
  <c r="K48" i="1" s="1"/>
  <c r="W48" i="1"/>
  <c r="L40" i="1"/>
  <c r="W40" i="1"/>
  <c r="T36" i="1"/>
  <c r="U36" i="1" s="1"/>
  <c r="W36" i="1"/>
  <c r="AC28" i="1"/>
  <c r="AD28" i="1" s="1"/>
  <c r="W28" i="1"/>
  <c r="L24" i="1"/>
  <c r="W24" i="1"/>
  <c r="T20" i="1"/>
  <c r="U20" i="1" s="1"/>
  <c r="W20" i="1"/>
  <c r="L16" i="1"/>
  <c r="W16" i="1"/>
  <c r="T73" i="1"/>
  <c r="U73" i="1" s="1"/>
  <c r="W73" i="1"/>
  <c r="L74" i="1"/>
  <c r="W74" i="1"/>
  <c r="J70" i="1"/>
  <c r="K70" i="1" s="1"/>
  <c r="W70" i="1"/>
  <c r="L66" i="1"/>
  <c r="W66" i="1"/>
  <c r="J62" i="1"/>
  <c r="K62" i="1" s="1"/>
  <c r="W62" i="1"/>
  <c r="AC58" i="1"/>
  <c r="AD58" i="1" s="1"/>
  <c r="W58" i="1"/>
  <c r="J54" i="1"/>
  <c r="K54" i="1" s="1"/>
  <c r="W54" i="1"/>
  <c r="L50" i="1"/>
  <c r="W50" i="1"/>
  <c r="J46" i="1"/>
  <c r="K46" i="1" s="1"/>
  <c r="W46" i="1"/>
  <c r="L42" i="1"/>
  <c r="W42" i="1"/>
  <c r="T38" i="1"/>
  <c r="U38" i="1" s="1"/>
  <c r="W38" i="1"/>
  <c r="L34" i="1"/>
  <c r="W34" i="1"/>
  <c r="J30" i="1"/>
  <c r="K30" i="1" s="1"/>
  <c r="W30" i="1"/>
  <c r="L26" i="1"/>
  <c r="W26" i="1"/>
  <c r="J22" i="1"/>
  <c r="K22" i="1" s="1"/>
  <c r="W22" i="1"/>
  <c r="L18" i="1"/>
  <c r="W18" i="1"/>
  <c r="J14" i="1"/>
  <c r="K14" i="1" s="1"/>
  <c r="W14" i="1"/>
  <c r="J75" i="1"/>
  <c r="K75" i="1" s="1"/>
  <c r="W75" i="1"/>
  <c r="T71" i="1"/>
  <c r="U71" i="1" s="1"/>
  <c r="W71" i="1"/>
  <c r="J67" i="1"/>
  <c r="K67" i="1" s="1"/>
  <c r="W67" i="1"/>
  <c r="T63" i="1"/>
  <c r="U63" i="1" s="1"/>
  <c r="W63" i="1"/>
  <c r="J59" i="1"/>
  <c r="K59" i="1" s="1"/>
  <c r="W59" i="1"/>
  <c r="T55" i="1"/>
  <c r="U55" i="1" s="1"/>
  <c r="W55" i="1"/>
  <c r="L51" i="1"/>
  <c r="W51" i="1"/>
  <c r="T47" i="1"/>
  <c r="U47" i="1" s="1"/>
  <c r="W47" i="1"/>
  <c r="J43" i="1"/>
  <c r="K43" i="1" s="1"/>
  <c r="W43" i="1"/>
  <c r="T39" i="1"/>
  <c r="U39" i="1" s="1"/>
  <c r="W39" i="1"/>
  <c r="J35" i="1"/>
  <c r="K35" i="1" s="1"/>
  <c r="W35" i="1"/>
  <c r="J27" i="1"/>
  <c r="K27" i="1" s="1"/>
  <c r="W27" i="1"/>
  <c r="T23" i="1"/>
  <c r="U23" i="1" s="1"/>
  <c r="W23" i="1"/>
  <c r="L19" i="1"/>
  <c r="W19" i="1"/>
  <c r="T15" i="1"/>
  <c r="U15" i="1" s="1"/>
  <c r="W15" i="1"/>
  <c r="T68" i="1"/>
  <c r="U68" i="1" s="1"/>
  <c r="W68" i="1"/>
  <c r="T60" i="1"/>
  <c r="U60" i="1" s="1"/>
  <c r="W60" i="1"/>
  <c r="L52" i="1"/>
  <c r="W52" i="1"/>
  <c r="T44" i="1"/>
  <c r="U44" i="1" s="1"/>
  <c r="W44" i="1"/>
  <c r="J32" i="1"/>
  <c r="K32" i="1" s="1"/>
  <c r="W32" i="1"/>
  <c r="L69" i="1"/>
  <c r="W69" i="1"/>
  <c r="J65" i="1"/>
  <c r="K65" i="1" s="1"/>
  <c r="W65" i="1"/>
  <c r="L61" i="1"/>
  <c r="W61" i="1"/>
  <c r="J57" i="1"/>
  <c r="K57" i="1" s="1"/>
  <c r="W57" i="1"/>
  <c r="L53" i="1"/>
  <c r="W53" i="1"/>
  <c r="L49" i="1"/>
  <c r="W49" i="1"/>
  <c r="L45" i="1"/>
  <c r="W45" i="1"/>
  <c r="J41" i="1"/>
  <c r="K41" i="1" s="1"/>
  <c r="W41" i="1"/>
  <c r="L37" i="1"/>
  <c r="W37" i="1"/>
  <c r="J33" i="1"/>
  <c r="K33" i="1" s="1"/>
  <c r="W33" i="1"/>
  <c r="L29" i="1"/>
  <c r="W29" i="1"/>
  <c r="J25" i="1"/>
  <c r="K25" i="1" s="1"/>
  <c r="W25" i="1"/>
  <c r="L21" i="1"/>
  <c r="W21" i="1"/>
  <c r="L17" i="1"/>
  <c r="W17" i="1"/>
  <c r="H5" i="13"/>
  <c r="E6" i="13"/>
  <c r="E7" i="13"/>
  <c r="E5" i="13"/>
  <c r="H7" i="13"/>
  <c r="T51" i="1"/>
  <c r="U51" i="1" s="1"/>
  <c r="AC46" i="1"/>
  <c r="AD46" i="1" s="1"/>
  <c r="L39" i="1"/>
  <c r="L39" i="3"/>
  <c r="AC14" i="3"/>
  <c r="AD14" i="3" s="1"/>
  <c r="J10" i="3"/>
  <c r="K10" i="3" s="1"/>
  <c r="L55" i="1"/>
  <c r="J51" i="1"/>
  <c r="K51" i="1" s="1"/>
  <c r="T19" i="1"/>
  <c r="U19" i="1" s="1"/>
  <c r="L25" i="3"/>
  <c r="L11" i="3"/>
  <c r="L71" i="1"/>
  <c r="L43" i="1"/>
  <c r="T35" i="1"/>
  <c r="U35" i="1" s="1"/>
  <c r="J53" i="3"/>
  <c r="K53" i="3" s="1"/>
  <c r="AC7" i="3"/>
  <c r="AD7" i="3" s="1"/>
  <c r="AC51" i="3"/>
  <c r="AD51" i="3" s="1"/>
  <c r="L27" i="3"/>
  <c r="L47" i="3"/>
  <c r="T19" i="3"/>
  <c r="U19" i="3" s="1"/>
  <c r="T54" i="3"/>
  <c r="U54" i="3" s="1"/>
  <c r="T42" i="3"/>
  <c r="U42" i="3" s="1"/>
  <c r="AC55" i="3"/>
  <c r="AD55" i="3" s="1"/>
  <c r="T51" i="3"/>
  <c r="U51" i="3" s="1"/>
  <c r="AC43" i="3"/>
  <c r="AD43" i="3" s="1"/>
  <c r="AC35" i="3"/>
  <c r="AD35" i="3" s="1"/>
  <c r="L31" i="3"/>
  <c r="T23" i="3"/>
  <c r="U23" i="3" s="1"/>
  <c r="AC18" i="3"/>
  <c r="AD18" i="3" s="1"/>
  <c r="L15" i="3"/>
  <c r="T55" i="3"/>
  <c r="U55" i="3" s="1"/>
  <c r="L52" i="3"/>
  <c r="T43" i="3"/>
  <c r="U43" i="3" s="1"/>
  <c r="T35" i="3"/>
  <c r="U35" i="3" s="1"/>
  <c r="T26" i="3"/>
  <c r="U26" i="3" s="1"/>
  <c r="AC19" i="3"/>
  <c r="AD19" i="3" s="1"/>
  <c r="H6" i="13"/>
  <c r="L7" i="1"/>
  <c r="T67" i="1"/>
  <c r="U67" i="1" s="1"/>
  <c r="L35" i="1"/>
  <c r="J19" i="1"/>
  <c r="K19" i="1" s="1"/>
  <c r="J22" i="3"/>
  <c r="K22" i="3" s="1"/>
  <c r="L75" i="1"/>
  <c r="L67" i="1"/>
  <c r="L23" i="1"/>
  <c r="L28" i="3"/>
  <c r="AC16" i="3"/>
  <c r="AD16" i="3" s="1"/>
  <c r="L33" i="1"/>
  <c r="T24" i="1"/>
  <c r="U24" i="1" s="1"/>
  <c r="AC12" i="1"/>
  <c r="AD12" i="1" s="1"/>
  <c r="T41" i="3"/>
  <c r="U41" i="3" s="1"/>
  <c r="AC47" i="3"/>
  <c r="AD47" i="3" s="1"/>
  <c r="AC39" i="3"/>
  <c r="AD39" i="3" s="1"/>
  <c r="T25" i="3"/>
  <c r="U25" i="3" s="1"/>
  <c r="AC15" i="3"/>
  <c r="AD15" i="3" s="1"/>
  <c r="AC11" i="3"/>
  <c r="AD11" i="3" s="1"/>
  <c r="L9" i="3"/>
  <c r="L56" i="1"/>
  <c r="AC31" i="3"/>
  <c r="AD31" i="3" s="1"/>
  <c r="AC27" i="3"/>
  <c r="AD27" i="3" s="1"/>
  <c r="J72" i="1"/>
  <c r="K72" i="1" s="1"/>
  <c r="L46" i="1"/>
  <c r="J40" i="1"/>
  <c r="K40" i="1" s="1"/>
  <c r="J14" i="3"/>
  <c r="K14" i="3" s="1"/>
  <c r="L68" i="1"/>
  <c r="J38" i="1"/>
  <c r="K38" i="1" s="1"/>
  <c r="AC30" i="1"/>
  <c r="AD30" i="1" s="1"/>
  <c r="T38" i="3"/>
  <c r="U38" i="3" s="1"/>
  <c r="AC22" i="3"/>
  <c r="AD22" i="3" s="1"/>
  <c r="J18" i="3"/>
  <c r="K18" i="3" s="1"/>
  <c r="AC10" i="3"/>
  <c r="AD10" i="3" s="1"/>
  <c r="AC52" i="1"/>
  <c r="AD52" i="1" s="1"/>
  <c r="J24" i="1"/>
  <c r="K24" i="1" s="1"/>
  <c r="AC16" i="1"/>
  <c r="AD16" i="1" s="1"/>
  <c r="L44" i="3"/>
  <c r="L24" i="3"/>
  <c r="T28" i="1"/>
  <c r="U28" i="1" s="1"/>
  <c r="T57" i="3"/>
  <c r="U57" i="3" s="1"/>
  <c r="L41" i="3"/>
  <c r="L40" i="3"/>
  <c r="AC37" i="3"/>
  <c r="AD37" i="3" s="1"/>
  <c r="AC20" i="3"/>
  <c r="AD20" i="3" s="1"/>
  <c r="AC12" i="3"/>
  <c r="AD12" i="3" s="1"/>
  <c r="T52" i="1"/>
  <c r="U52" i="1" s="1"/>
  <c r="L20" i="1"/>
  <c r="T8" i="1"/>
  <c r="U8" i="1" s="1"/>
  <c r="T76" i="1"/>
  <c r="U76" i="1" s="1"/>
  <c r="L48" i="1"/>
  <c r="L36" i="1"/>
  <c r="J16" i="1"/>
  <c r="K16" i="1" s="1"/>
  <c r="L8" i="1"/>
  <c r="AC74" i="1"/>
  <c r="AD74" i="1" s="1"/>
  <c r="T72" i="1"/>
  <c r="U72" i="1" s="1"/>
  <c r="AC68" i="1"/>
  <c r="AD68" i="1" s="1"/>
  <c r="AC56" i="1"/>
  <c r="AD56" i="1" s="1"/>
  <c r="AC44" i="1"/>
  <c r="AD44" i="1" s="1"/>
  <c r="L57" i="3"/>
  <c r="L56" i="3"/>
  <c r="AC53" i="3"/>
  <c r="AD53" i="3" s="1"/>
  <c r="J37" i="3"/>
  <c r="K37" i="3" s="1"/>
  <c r="L36" i="3"/>
  <c r="AC8" i="3"/>
  <c r="AD8" i="3" s="1"/>
  <c r="AC57" i="3"/>
  <c r="AD57" i="3" s="1"/>
  <c r="T45" i="3"/>
  <c r="U45" i="3" s="1"/>
  <c r="L45" i="3"/>
  <c r="AC41" i="3"/>
  <c r="AD41" i="3" s="1"/>
  <c r="T29" i="3"/>
  <c r="U29" i="3" s="1"/>
  <c r="L29" i="3"/>
  <c r="AC25" i="3"/>
  <c r="AD25" i="3" s="1"/>
  <c r="T21" i="3"/>
  <c r="U21" i="3" s="1"/>
  <c r="L21" i="3"/>
  <c r="T17" i="3"/>
  <c r="U17" i="3" s="1"/>
  <c r="L17" i="3"/>
  <c r="T13" i="3"/>
  <c r="U13" i="3" s="1"/>
  <c r="L13" i="3"/>
  <c r="AC62" i="1"/>
  <c r="AD62" i="1" s="1"/>
  <c r="L58" i="1"/>
  <c r="T56" i="1"/>
  <c r="U56" i="1" s="1"/>
  <c r="AC48" i="1"/>
  <c r="AD48" i="1" s="1"/>
  <c r="T41" i="1"/>
  <c r="U41" i="1" s="1"/>
  <c r="T40" i="1"/>
  <c r="U40" i="1" s="1"/>
  <c r="AC36" i="1"/>
  <c r="AD36" i="1" s="1"/>
  <c r="L30" i="1"/>
  <c r="T25" i="1"/>
  <c r="U25" i="1" s="1"/>
  <c r="AC24" i="1"/>
  <c r="AD24" i="1" s="1"/>
  <c r="T22" i="1"/>
  <c r="U22" i="1" s="1"/>
  <c r="AC20" i="1"/>
  <c r="AD20" i="1" s="1"/>
  <c r="AC14" i="1"/>
  <c r="AD14" i="1" s="1"/>
  <c r="T49" i="3"/>
  <c r="U49" i="3" s="1"/>
  <c r="L49" i="3"/>
  <c r="L48" i="3"/>
  <c r="T46" i="3"/>
  <c r="U46" i="3" s="1"/>
  <c r="AC45" i="3"/>
  <c r="AD45" i="3" s="1"/>
  <c r="T33" i="3"/>
  <c r="U33" i="3" s="1"/>
  <c r="L33" i="3"/>
  <c r="L32" i="3"/>
  <c r="T30" i="3"/>
  <c r="U30" i="3" s="1"/>
  <c r="AC29" i="3"/>
  <c r="AD29" i="3" s="1"/>
  <c r="L22" i="3"/>
  <c r="AC21" i="3"/>
  <c r="AD21" i="3" s="1"/>
  <c r="L18" i="3"/>
  <c r="AC17" i="3"/>
  <c r="AD17" i="3" s="1"/>
  <c r="L14" i="3"/>
  <c r="AC13" i="3"/>
  <c r="AD13" i="3" s="1"/>
  <c r="L10" i="3"/>
  <c r="J73" i="1"/>
  <c r="K73" i="1" s="1"/>
  <c r="L65" i="1"/>
  <c r="L62" i="1"/>
  <c r="T46" i="1"/>
  <c r="U46" i="1" s="1"/>
  <c r="L14" i="1"/>
  <c r="T53" i="3"/>
  <c r="U53" i="3" s="1"/>
  <c r="T50" i="3"/>
  <c r="U50" i="3" s="1"/>
  <c r="AC49" i="3"/>
  <c r="AD49" i="3" s="1"/>
  <c r="T37" i="3"/>
  <c r="U37" i="3" s="1"/>
  <c r="T34" i="3"/>
  <c r="U34" i="3" s="1"/>
  <c r="AC33" i="3"/>
  <c r="AD33" i="3" s="1"/>
  <c r="T9" i="3"/>
  <c r="U9" i="3" s="1"/>
  <c r="AC54" i="3"/>
  <c r="AD54" i="3" s="1"/>
  <c r="L54" i="3"/>
  <c r="AC50" i="3"/>
  <c r="AD50" i="3" s="1"/>
  <c r="L50" i="3"/>
  <c r="AC46" i="3"/>
  <c r="AD46" i="3" s="1"/>
  <c r="L46" i="3"/>
  <c r="AC42" i="3"/>
  <c r="AD42" i="3" s="1"/>
  <c r="L42" i="3"/>
  <c r="AC38" i="3"/>
  <c r="AD38" i="3" s="1"/>
  <c r="L38" i="3"/>
  <c r="AC34" i="3"/>
  <c r="AD34" i="3" s="1"/>
  <c r="L34" i="3"/>
  <c r="AC30" i="3"/>
  <c r="AD30" i="3" s="1"/>
  <c r="L30" i="3"/>
  <c r="AC26" i="3"/>
  <c r="AD26" i="3" s="1"/>
  <c r="L26" i="3"/>
  <c r="AC9" i="3"/>
  <c r="AD9" i="3" s="1"/>
  <c r="J56" i="3"/>
  <c r="K56" i="3" s="1"/>
  <c r="J52" i="3"/>
  <c r="K52" i="3" s="1"/>
  <c r="J40" i="3"/>
  <c r="K40" i="3" s="1"/>
  <c r="J24" i="3"/>
  <c r="K24" i="3" s="1"/>
  <c r="AC23" i="3"/>
  <c r="AD23" i="3" s="1"/>
  <c r="J20" i="3"/>
  <c r="K20" i="3" s="1"/>
  <c r="J16" i="3"/>
  <c r="K16" i="3" s="1"/>
  <c r="J12" i="3"/>
  <c r="K12" i="3" s="1"/>
  <c r="J8" i="3"/>
  <c r="K8" i="3" s="1"/>
  <c r="T56" i="3"/>
  <c r="U56" i="3" s="1"/>
  <c r="J55" i="3"/>
  <c r="K55" i="3" s="1"/>
  <c r="T52" i="3"/>
  <c r="U52" i="3" s="1"/>
  <c r="J51" i="3"/>
  <c r="K51" i="3" s="1"/>
  <c r="T48" i="3"/>
  <c r="U48" i="3" s="1"/>
  <c r="J47" i="3"/>
  <c r="K47" i="3" s="1"/>
  <c r="T44" i="3"/>
  <c r="U44" i="3" s="1"/>
  <c r="J43" i="3"/>
  <c r="K43" i="3" s="1"/>
  <c r="T40" i="3"/>
  <c r="U40" i="3" s="1"/>
  <c r="J39" i="3"/>
  <c r="K39" i="3" s="1"/>
  <c r="T36" i="3"/>
  <c r="U36" i="3" s="1"/>
  <c r="J35" i="3"/>
  <c r="K35" i="3" s="1"/>
  <c r="T32" i="3"/>
  <c r="U32" i="3" s="1"/>
  <c r="J31" i="3"/>
  <c r="K31" i="3" s="1"/>
  <c r="T28" i="3"/>
  <c r="U28" i="3" s="1"/>
  <c r="J27" i="3"/>
  <c r="K27" i="3" s="1"/>
  <c r="T24" i="3"/>
  <c r="U24" i="3" s="1"/>
  <c r="J23" i="3"/>
  <c r="K23" i="3" s="1"/>
  <c r="T20" i="3"/>
  <c r="U20" i="3" s="1"/>
  <c r="J19" i="3"/>
  <c r="K19" i="3" s="1"/>
  <c r="T16" i="3"/>
  <c r="U16" i="3" s="1"/>
  <c r="J15" i="3"/>
  <c r="K15" i="3" s="1"/>
  <c r="T12" i="3"/>
  <c r="U12" i="3" s="1"/>
  <c r="J11" i="3"/>
  <c r="K11" i="3" s="1"/>
  <c r="T8" i="3"/>
  <c r="J7" i="3"/>
  <c r="J48" i="3"/>
  <c r="K48" i="3" s="1"/>
  <c r="J44" i="3"/>
  <c r="K44" i="3" s="1"/>
  <c r="J36" i="3"/>
  <c r="K36" i="3" s="1"/>
  <c r="J32" i="3"/>
  <c r="K32" i="3" s="1"/>
  <c r="J28" i="3"/>
  <c r="K28" i="3" s="1"/>
  <c r="T57" i="1"/>
  <c r="U57" i="1" s="1"/>
  <c r="T17" i="1"/>
  <c r="U17" i="1" s="1"/>
  <c r="J17" i="1"/>
  <c r="K17" i="1" s="1"/>
  <c r="T54" i="1"/>
  <c r="U54" i="1" s="1"/>
  <c r="T49" i="1"/>
  <c r="U49" i="1" s="1"/>
  <c r="J49" i="1"/>
  <c r="K49" i="1" s="1"/>
  <c r="AC42" i="1"/>
  <c r="AD42" i="1" s="1"/>
  <c r="AC26" i="1"/>
  <c r="AD26" i="1" s="1"/>
  <c r="T9" i="1"/>
  <c r="U9" i="1" s="1"/>
  <c r="T65" i="1"/>
  <c r="U65" i="1" s="1"/>
  <c r="T62" i="1"/>
  <c r="U62" i="1" s="1"/>
  <c r="T33" i="1"/>
  <c r="U33" i="1" s="1"/>
  <c r="T30" i="1"/>
  <c r="U30" i="1" s="1"/>
  <c r="T14" i="1"/>
  <c r="U14" i="1" s="1"/>
  <c r="J11" i="1"/>
  <c r="K11" i="1" s="1"/>
  <c r="T70" i="1"/>
  <c r="U70" i="1" s="1"/>
  <c r="AC60" i="1"/>
  <c r="AD60" i="1" s="1"/>
  <c r="AC64" i="1"/>
  <c r="AD64" i="1" s="1"/>
  <c r="L64" i="1"/>
  <c r="L59" i="1"/>
  <c r="AC32" i="1"/>
  <c r="AD32" i="1" s="1"/>
  <c r="L32" i="1"/>
  <c r="L27" i="1"/>
  <c r="L76" i="1"/>
  <c r="T75" i="1"/>
  <c r="U75" i="1" s="1"/>
  <c r="L73" i="1"/>
  <c r="AC72" i="1"/>
  <c r="AD72" i="1" s="1"/>
  <c r="AC66" i="1"/>
  <c r="AD66" i="1" s="1"/>
  <c r="L63" i="1"/>
  <c r="AC54" i="1"/>
  <c r="AD54" i="1" s="1"/>
  <c r="L54" i="1"/>
  <c r="T48" i="1"/>
  <c r="U48" i="1" s="1"/>
  <c r="L44" i="1"/>
  <c r="T43" i="1"/>
  <c r="U43" i="1" s="1"/>
  <c r="L41" i="1"/>
  <c r="AC40" i="1"/>
  <c r="AD40" i="1" s="1"/>
  <c r="AC34" i="1"/>
  <c r="AD34" i="1" s="1"/>
  <c r="L31" i="1"/>
  <c r="AC22" i="1"/>
  <c r="AD22" i="1" s="1"/>
  <c r="L22" i="1"/>
  <c r="T16" i="1"/>
  <c r="U16" i="1" s="1"/>
  <c r="L12" i="1"/>
  <c r="T11" i="1"/>
  <c r="L9" i="1"/>
  <c r="AC8" i="1"/>
  <c r="AD8" i="1" s="1"/>
  <c r="AC70" i="1"/>
  <c r="AD70" i="1" s="1"/>
  <c r="L70" i="1"/>
  <c r="T64" i="1"/>
  <c r="U64" i="1" s="1"/>
  <c r="L60" i="1"/>
  <c r="T59" i="1"/>
  <c r="U59" i="1" s="1"/>
  <c r="L57" i="1"/>
  <c r="AC50" i="1"/>
  <c r="AD50" i="1" s="1"/>
  <c r="L47" i="1"/>
  <c r="AC38" i="1"/>
  <c r="AD38" i="1" s="1"/>
  <c r="L38" i="1"/>
  <c r="T32" i="1"/>
  <c r="U32" i="1" s="1"/>
  <c r="L28" i="1"/>
  <c r="T27" i="1"/>
  <c r="U27" i="1" s="1"/>
  <c r="L25" i="1"/>
  <c r="AC18" i="1"/>
  <c r="AD18" i="1" s="1"/>
  <c r="L15" i="1"/>
  <c r="J74" i="1"/>
  <c r="K74" i="1" s="1"/>
  <c r="J69" i="1"/>
  <c r="K69" i="1" s="1"/>
  <c r="J66" i="1"/>
  <c r="K66" i="1" s="1"/>
  <c r="J61" i="1"/>
  <c r="K61" i="1" s="1"/>
  <c r="J37" i="1"/>
  <c r="K37" i="1" s="1"/>
  <c r="J58" i="1"/>
  <c r="K58" i="1" s="1"/>
  <c r="J53" i="1"/>
  <c r="K53" i="1" s="1"/>
  <c r="J50" i="1"/>
  <c r="K50" i="1" s="1"/>
  <c r="J45" i="1"/>
  <c r="K45" i="1" s="1"/>
  <c r="J42" i="1"/>
  <c r="K42" i="1" s="1"/>
  <c r="J34" i="1"/>
  <c r="K34" i="1" s="1"/>
  <c r="J29" i="1"/>
  <c r="K29" i="1" s="1"/>
  <c r="J26" i="1"/>
  <c r="K26" i="1" s="1"/>
  <c r="J21" i="1"/>
  <c r="K21" i="1" s="1"/>
  <c r="J18" i="1"/>
  <c r="K18" i="1" s="1"/>
  <c r="J13" i="1"/>
  <c r="K13" i="1" s="1"/>
  <c r="J10" i="1"/>
  <c r="K10" i="1" s="1"/>
  <c r="J76" i="1"/>
  <c r="K76" i="1" s="1"/>
  <c r="T74" i="1"/>
  <c r="U74" i="1" s="1"/>
  <c r="J71" i="1"/>
  <c r="K71" i="1" s="1"/>
  <c r="T69" i="1"/>
  <c r="U69" i="1" s="1"/>
  <c r="J68" i="1"/>
  <c r="K68" i="1" s="1"/>
  <c r="T66" i="1"/>
  <c r="U66" i="1" s="1"/>
  <c r="J63" i="1"/>
  <c r="K63" i="1" s="1"/>
  <c r="T61" i="1"/>
  <c r="U61" i="1" s="1"/>
  <c r="J60" i="1"/>
  <c r="K60" i="1" s="1"/>
  <c r="T58" i="1"/>
  <c r="U58" i="1" s="1"/>
  <c r="J55" i="1"/>
  <c r="K55" i="1" s="1"/>
  <c r="T53" i="1"/>
  <c r="U53" i="1" s="1"/>
  <c r="J52" i="1"/>
  <c r="K52" i="1" s="1"/>
  <c r="T50" i="1"/>
  <c r="U50" i="1" s="1"/>
  <c r="J47" i="1"/>
  <c r="K47" i="1" s="1"/>
  <c r="T45" i="1"/>
  <c r="U45" i="1" s="1"/>
  <c r="J44" i="1"/>
  <c r="K44" i="1" s="1"/>
  <c r="T42" i="1"/>
  <c r="U42" i="1" s="1"/>
  <c r="J39" i="1"/>
  <c r="K39" i="1" s="1"/>
  <c r="T37" i="1"/>
  <c r="U37" i="1" s="1"/>
  <c r="J36" i="1"/>
  <c r="K36" i="1" s="1"/>
  <c r="T34" i="1"/>
  <c r="U34" i="1" s="1"/>
  <c r="J31" i="1"/>
  <c r="K31" i="1" s="1"/>
  <c r="T29" i="1"/>
  <c r="U29" i="1" s="1"/>
  <c r="J28" i="1"/>
  <c r="K28" i="1" s="1"/>
  <c r="T26" i="1"/>
  <c r="U26" i="1" s="1"/>
  <c r="J23" i="1"/>
  <c r="K23" i="1" s="1"/>
  <c r="T21" i="1"/>
  <c r="U21" i="1" s="1"/>
  <c r="J20" i="1"/>
  <c r="K20" i="1" s="1"/>
  <c r="T18" i="1"/>
  <c r="U18" i="1" s="1"/>
  <c r="J15" i="1"/>
  <c r="K15" i="1" s="1"/>
  <c r="T13" i="1"/>
  <c r="U13" i="1" s="1"/>
  <c r="J12" i="1"/>
  <c r="K12" i="1" s="1"/>
  <c r="T10" i="1"/>
  <c r="J7" i="1"/>
  <c r="D6" i="1"/>
  <c r="C6" i="14" l="1"/>
  <c r="C5" i="14"/>
  <c r="K7" i="3"/>
  <c r="K7" i="1"/>
  <c r="T6" i="3"/>
  <c r="U6" i="3" s="1"/>
  <c r="L5" i="1"/>
  <c r="F5" i="3"/>
  <c r="AC6" i="1"/>
  <c r="AD6" i="1" s="1"/>
  <c r="D5" i="1"/>
  <c r="AC5" i="2"/>
  <c r="AD5" i="2" s="1"/>
  <c r="AC5" i="3" l="1"/>
  <c r="AD5" i="3" s="1"/>
  <c r="W5" i="3"/>
  <c r="L6" i="3"/>
  <c r="J6" i="1"/>
  <c r="AC6" i="3"/>
  <c r="AD6" i="3" s="1"/>
  <c r="J6" i="3"/>
  <c r="J5" i="1"/>
  <c r="T6" i="1"/>
  <c r="L6" i="1"/>
  <c r="T5" i="2"/>
  <c r="U5" i="2" s="1"/>
  <c r="I7" i="13"/>
  <c r="F7" i="13"/>
  <c r="L5" i="2"/>
  <c r="J5" i="2"/>
  <c r="D5" i="2"/>
  <c r="T1" i="2"/>
  <c r="T5" i="3"/>
  <c r="U5" i="3" s="1"/>
  <c r="L5" i="3"/>
  <c r="J5" i="3"/>
  <c r="T1" i="3"/>
  <c r="K5" i="2" l="1"/>
  <c r="J6" i="14"/>
  <c r="J5" i="14"/>
  <c r="G5" i="14"/>
  <c r="K6" i="14"/>
  <c r="G6" i="14"/>
  <c r="F6" i="14"/>
  <c r="F5" i="14"/>
  <c r="B5" i="14"/>
  <c r="B4" i="14"/>
  <c r="B6" i="14"/>
  <c r="I6" i="13"/>
  <c r="F6" i="13"/>
  <c r="F5" i="13"/>
  <c r="U39" i="3"/>
  <c r="U8" i="3"/>
  <c r="K6" i="3"/>
  <c r="K6" i="1"/>
  <c r="K5" i="1"/>
  <c r="K5" i="3"/>
  <c r="T1" i="1"/>
  <c r="U10" i="1" l="1"/>
  <c r="U11" i="1"/>
  <c r="U6" i="1"/>
</calcChain>
</file>

<file path=xl/sharedStrings.xml><?xml version="1.0" encoding="utf-8"?>
<sst xmlns="http://schemas.openxmlformats.org/spreadsheetml/2006/main" count="328" uniqueCount="163">
  <si>
    <t>N° de commande</t>
  </si>
  <si>
    <t>Nom du fournisseur</t>
  </si>
  <si>
    <t>Date de création du BR/ feuille de saisie</t>
  </si>
  <si>
    <t>Date de réception du BR et attachement Par le service comptabilité</t>
  </si>
  <si>
    <t>Réception F° siège</t>
  </si>
  <si>
    <t>Réception F° AIT BAHA</t>
  </si>
  <si>
    <t xml:space="preserve">Age dette retenu </t>
  </si>
  <si>
    <t>Information commande</t>
  </si>
  <si>
    <t>Réception marchandise/prestation</t>
  </si>
  <si>
    <t>Réception facture</t>
  </si>
  <si>
    <t>Date de paiement optimale</t>
  </si>
  <si>
    <t>Délai de paiement</t>
  </si>
  <si>
    <t>Indicateur 2</t>
  </si>
  <si>
    <t>Indicateur 3</t>
  </si>
  <si>
    <t>Appréciation</t>
  </si>
  <si>
    <t>Date de la facture</t>
  </si>
  <si>
    <t>Alerte Documents de réception</t>
  </si>
  <si>
    <t>Demandeur</t>
  </si>
  <si>
    <t>Alerte facture</t>
  </si>
  <si>
    <t>N° bon de réception</t>
  </si>
  <si>
    <t>Date d'entrée réelle (MP, PR, Prestation…)</t>
  </si>
  <si>
    <t>nombre de jour depensé dans le transfert</t>
  </si>
  <si>
    <t>Montant (HT)</t>
  </si>
  <si>
    <t>Nombre de jour restant avant échéance</t>
  </si>
  <si>
    <t>Date du jour:</t>
  </si>
  <si>
    <t xml:space="preserve"> Suivi du processus de paiement des fournisseurs</t>
  </si>
  <si>
    <t>Date d'entrée réelle PRS</t>
  </si>
  <si>
    <t>Date de création du BR</t>
  </si>
  <si>
    <t>Temps moyen</t>
  </si>
  <si>
    <t>Temps maximal</t>
  </si>
  <si>
    <t>Temps minimal</t>
  </si>
  <si>
    <t>Temps de séjour de la facture au siège</t>
  </si>
  <si>
    <t>Date de rapprochement</t>
  </si>
  <si>
    <t>Date de valeur</t>
  </si>
  <si>
    <t>Paiement</t>
  </si>
  <si>
    <t>Référence facture</t>
  </si>
  <si>
    <t>référence facture</t>
  </si>
  <si>
    <t>MM</t>
  </si>
  <si>
    <t>IE</t>
  </si>
  <si>
    <t>Nombre de jour dépensé dans le traitement de la réception</t>
  </si>
  <si>
    <t>FG</t>
  </si>
  <si>
    <t>Paramètres</t>
  </si>
  <si>
    <t>Temps en % par rapport à l'âge de dette</t>
  </si>
  <si>
    <t>Temps en nombre de jours</t>
  </si>
  <si>
    <t>SUD ELECTRONIQUE INFORMATIQUE</t>
  </si>
  <si>
    <t>Mr. KERMAT</t>
  </si>
  <si>
    <t>HYDRAU MAC</t>
  </si>
  <si>
    <t>Mr. OUSSANDOU</t>
  </si>
  <si>
    <t>U.E.M</t>
  </si>
  <si>
    <t>0006/2014</t>
  </si>
  <si>
    <t xml:space="preserve"> AIR LIQUIDE</t>
  </si>
  <si>
    <t>Mr. BOUHAROUD</t>
  </si>
  <si>
    <t>FIABEL</t>
  </si>
  <si>
    <t xml:space="preserve">AUMUND </t>
  </si>
  <si>
    <t>Mr. HOUHOU</t>
  </si>
  <si>
    <t>L.C N° R5934/14</t>
  </si>
  <si>
    <t>FLS</t>
  </si>
  <si>
    <t>L.C N° 260791-02</t>
  </si>
  <si>
    <t>MICRO HOUSE</t>
  </si>
  <si>
    <t>Mr. JAFGHALI</t>
  </si>
  <si>
    <t>BL 08439</t>
  </si>
  <si>
    <t xml:space="preserve">SIEMENS </t>
  </si>
  <si>
    <t>M.lahcen AKBOUR</t>
  </si>
  <si>
    <t>BL 2840</t>
  </si>
  <si>
    <t>KIT MATERIAUX</t>
  </si>
  <si>
    <t>95295,95365,95280,95271,95272,95273,274,277,279,278</t>
  </si>
  <si>
    <t>Commentaire</t>
  </si>
  <si>
    <t>ATRIMAK</t>
  </si>
  <si>
    <t>AUTOMATION TECHNIQUES</t>
  </si>
  <si>
    <t>MANQUE N° CDE</t>
  </si>
  <si>
    <t>LIBYA OIL MAROC</t>
  </si>
  <si>
    <t>OUSSANDOU</t>
  </si>
  <si>
    <t>OKSA</t>
  </si>
  <si>
    <t>ONEE</t>
  </si>
  <si>
    <t>BETOMAR</t>
  </si>
  <si>
    <t>INDICE PERFORMANCE MAROC</t>
  </si>
  <si>
    <t>AFRIC ROULEMENT</t>
  </si>
  <si>
    <t>KHALID HOUHOU</t>
  </si>
  <si>
    <t>SYBTRANS</t>
  </si>
  <si>
    <t>Jillali NEMMASSI</t>
  </si>
  <si>
    <t>WELDING ALLOYS MAROC</t>
  </si>
  <si>
    <t>Mr OUSSANDOU</t>
  </si>
  <si>
    <t>CGEA</t>
  </si>
  <si>
    <t>Abdelaziz BOUHARROUD</t>
  </si>
  <si>
    <t>4501081514 (avoir sur F/11/2014-12/2014)</t>
  </si>
  <si>
    <t>EMRIG</t>
  </si>
  <si>
    <t>Lahcen BOUHALI</t>
  </si>
  <si>
    <t>POLY PROTECTION</t>
  </si>
  <si>
    <t>Samir JAFGHALI</t>
  </si>
  <si>
    <t>ELESYSTEM</t>
  </si>
  <si>
    <t>INSTALEQUIP</t>
  </si>
  <si>
    <t>LARES</t>
  </si>
  <si>
    <t>BAYADI</t>
  </si>
  <si>
    <t>RCF</t>
  </si>
  <si>
    <t>ELEBRICAN</t>
  </si>
  <si>
    <t>MCR INDUSTRIE</t>
  </si>
  <si>
    <t>L'EXE DIRECT</t>
  </si>
  <si>
    <t>Lahousine seba</t>
  </si>
  <si>
    <t>DELTHERM</t>
  </si>
  <si>
    <t>oussando</t>
  </si>
  <si>
    <t>CHAUDRO-MON-TU</t>
  </si>
  <si>
    <t>LAHCEN AGHDA</t>
  </si>
  <si>
    <t>S.E.I</t>
  </si>
  <si>
    <t>Kermat</t>
  </si>
  <si>
    <t>ATLAS COPCO</t>
  </si>
  <si>
    <t>ELMEHJOUB TALBOURT</t>
  </si>
  <si>
    <t>ELETEC</t>
  </si>
  <si>
    <t>BIOLETAL</t>
  </si>
  <si>
    <t>Said KRIRIM</t>
  </si>
  <si>
    <t>G.T.Q</t>
  </si>
  <si>
    <t>SOGENEXE</t>
  </si>
  <si>
    <t>S2G</t>
  </si>
  <si>
    <t>LPEE</t>
  </si>
  <si>
    <t>Abdelilah CHATER</t>
  </si>
  <si>
    <t>BCI</t>
  </si>
  <si>
    <t>Mr JAIMI</t>
  </si>
  <si>
    <t>DIDROQ</t>
  </si>
  <si>
    <t>CGEDA</t>
  </si>
  <si>
    <t>OCP</t>
  </si>
  <si>
    <t>PROTEC INCENDIE</t>
  </si>
  <si>
    <t>TAJI</t>
  </si>
  <si>
    <t>SIVAMCO</t>
  </si>
  <si>
    <t>ABB</t>
  </si>
  <si>
    <t>INGENIERIE ET TOPOGRAPHE ATLAS</t>
  </si>
  <si>
    <t>SOTRAIN</t>
  </si>
  <si>
    <t>MR SEBA</t>
  </si>
  <si>
    <t>CATRAD</t>
  </si>
  <si>
    <t>MOUTAKI</t>
  </si>
  <si>
    <t>HTN</t>
  </si>
  <si>
    <t>BERKCHI</t>
  </si>
  <si>
    <t>BOUMARA TRANS</t>
  </si>
  <si>
    <t>ZONID</t>
  </si>
  <si>
    <t>MAGHREB OXYGENE</t>
  </si>
  <si>
    <t>STATION SERVICE PETROM</t>
  </si>
  <si>
    <t>SEBA</t>
  </si>
  <si>
    <t>MATERCA</t>
  </si>
  <si>
    <t>Date validation conformité qualité</t>
  </si>
  <si>
    <t>Nombre de jour dépensé entre la réception et la validation</t>
  </si>
  <si>
    <t>Date d'envoi du BR et attachement au service de comptabilité</t>
  </si>
  <si>
    <t>Date comptable</t>
  </si>
  <si>
    <t>Indicateur PC</t>
  </si>
  <si>
    <t>Date d'envoie des bons à payer à la trésorerie</t>
  </si>
  <si>
    <t>Indicateur TV</t>
  </si>
  <si>
    <t>Indicateur PT</t>
  </si>
  <si>
    <t>Transfert</t>
  </si>
  <si>
    <t>PM</t>
  </si>
  <si>
    <t>PC</t>
  </si>
  <si>
    <t>TV</t>
  </si>
  <si>
    <t>PT</t>
  </si>
  <si>
    <t>Indicateurs de performance (M.M)</t>
  </si>
  <si>
    <t>Indicateurs de performance (FG)</t>
  </si>
  <si>
    <t>Indicateurs de performance (IE)</t>
  </si>
  <si>
    <t>Moyenne</t>
  </si>
  <si>
    <t>Max</t>
  </si>
  <si>
    <t>Min</t>
  </si>
  <si>
    <t>Indicateur PM</t>
  </si>
  <si>
    <t xml:space="preserve">Evolution des indicateurs de performance </t>
  </si>
  <si>
    <t>GRAPHIQUE M.M</t>
  </si>
  <si>
    <t>GRAPHIIQUE IE</t>
  </si>
  <si>
    <t>GRAPHIQUE FG</t>
  </si>
  <si>
    <t>Historique IE</t>
  </si>
  <si>
    <t>Historique MM</t>
  </si>
  <si>
    <t>Historique frais généraux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</si>
</sst>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MAD]"/>
  </numFmts>
  <fonts count="34" x14ac:knownFonts="1">
    <font>
      <sz val="11"/>
      <color theme="1"/>
      <name val="Calibri"/>
      <family val="2"/>
      <scheme val="minor"/>
    </font>
    <font>
      <sz val="11"/>
      <color theme="1"/>
      <name val="Calibri"/>
      <family val="2"/>
      <scheme val="minor"/>
    </font>
    <font>
      <b/>
      <sz val="8"/>
      <color theme="0"/>
      <name val="Times New Roman"/>
      <family val="1"/>
    </font>
    <font>
      <b/>
      <sz val="11"/>
      <color theme="1"/>
      <name val="Times New Roman"/>
      <family val="1"/>
    </font>
    <font>
      <b/>
      <sz val="12"/>
      <color rgb="FFFF3333"/>
      <name val="Times New Roman"/>
      <family val="1"/>
    </font>
    <font>
      <b/>
      <sz val="12"/>
      <color theme="1"/>
      <name val="Times New Roman"/>
      <family val="1"/>
    </font>
    <font>
      <b/>
      <sz val="12"/>
      <color theme="1"/>
      <name val="Calibri"/>
      <family val="2"/>
      <scheme val="minor"/>
    </font>
    <font>
      <sz val="11"/>
      <color theme="1" tint="4.9989318521683403E-2"/>
      <name val="Times New Roman"/>
      <family val="1"/>
    </font>
    <font>
      <sz val="11"/>
      <name val="Times New Roman"/>
      <family val="1"/>
    </font>
    <font>
      <b/>
      <sz val="11"/>
      <name val="Times New Roman"/>
      <family val="1"/>
    </font>
    <font>
      <b/>
      <sz val="18"/>
      <color theme="1"/>
      <name val="Times New Roman"/>
      <family val="1"/>
    </font>
    <font>
      <sz val="11"/>
      <color theme="1"/>
      <name val="Times New Roman"/>
      <family val="1"/>
    </font>
    <font>
      <b/>
      <sz val="11"/>
      <color theme="1"/>
      <name val="Calibri"/>
      <family val="2"/>
      <scheme val="minor"/>
    </font>
    <font>
      <b/>
      <sz val="12"/>
      <color rgb="FFFF0000"/>
      <name val="Times New Roman"/>
      <family val="1"/>
    </font>
    <font>
      <i/>
      <sz val="11"/>
      <color theme="1"/>
      <name val="Times New Roman"/>
      <family val="1"/>
    </font>
    <font>
      <b/>
      <sz val="22"/>
      <color theme="1"/>
      <name val="Times New Roman"/>
      <family val="1"/>
    </font>
    <font>
      <b/>
      <sz val="11"/>
      <color rgb="FFFF3333"/>
      <name val="Times New Roman"/>
      <family val="1"/>
    </font>
    <font>
      <sz val="12"/>
      <color theme="1"/>
      <name val="Times New Roman"/>
      <family val="1"/>
    </font>
    <font>
      <sz val="11"/>
      <name val="Calibri"/>
      <family val="2"/>
      <scheme val="minor"/>
    </font>
    <font>
      <b/>
      <sz val="11"/>
      <color theme="1" tint="4.9989318521683403E-2"/>
      <name val="Times New Roman"/>
      <family val="1"/>
    </font>
    <font>
      <sz val="11"/>
      <color rgb="FFFF0000"/>
      <name val="Calibri"/>
      <family val="2"/>
      <scheme val="minor"/>
    </font>
    <font>
      <sz val="8"/>
      <color theme="0"/>
      <name val="Times New Roman"/>
      <family val="1"/>
    </font>
    <font>
      <sz val="11"/>
      <color rgb="FFFF0000"/>
      <name val="Times New Roman"/>
      <family val="1"/>
    </font>
    <font>
      <b/>
      <sz val="12"/>
      <color rgb="FFFF0000"/>
      <name val="Calibri"/>
      <family val="2"/>
      <scheme val="minor"/>
    </font>
    <font>
      <b/>
      <u/>
      <sz val="11"/>
      <color theme="1"/>
      <name val="Times New Roman"/>
      <family val="1"/>
    </font>
    <font>
      <b/>
      <u/>
      <sz val="11"/>
      <color theme="1"/>
      <name val="Calibri"/>
      <family val="2"/>
      <scheme val="minor"/>
    </font>
    <font>
      <b/>
      <u/>
      <sz val="12"/>
      <color theme="1"/>
      <name val="Calibri"/>
      <family val="2"/>
      <scheme val="minor"/>
    </font>
    <font>
      <b/>
      <u/>
      <sz val="11"/>
      <color theme="1" tint="4.9989318521683403E-2"/>
      <name val="Times New Roman"/>
      <family val="1"/>
    </font>
    <font>
      <b/>
      <u/>
      <sz val="12"/>
      <color theme="1"/>
      <name val="Times New Roman"/>
      <family val="1"/>
    </font>
    <font>
      <sz val="10"/>
      <color theme="1" tint="4.9989318521683403E-2"/>
      <name val="Times New Roman"/>
      <family val="1"/>
    </font>
    <font>
      <b/>
      <sz val="9"/>
      <color theme="1"/>
      <name val="Times New Roman"/>
      <family val="1"/>
    </font>
    <font>
      <b/>
      <sz val="12"/>
      <color rgb="FF00B050"/>
      <name val="Times New Roman"/>
      <family val="1"/>
    </font>
    <font>
      <b/>
      <sz val="12"/>
      <color rgb="FF00B050"/>
      <name val="Calibri"/>
      <family val="2"/>
      <scheme val="minor"/>
    </font>
    <font>
      <i/>
      <sz val="10"/>
      <color theme="1"/>
      <name val="Times New Roman"/>
      <family val="1"/>
    </font>
  </fonts>
  <fills count="10">
    <fill>
      <patternFill patternType="none"/>
    </fill>
    <fill>
      <patternFill patternType="gray125"/>
    </fill>
    <fill>
      <patternFill patternType="solid">
        <fgColor rgb="FF002060"/>
        <bgColor indexed="64"/>
      </patternFill>
    </fill>
    <fill>
      <patternFill patternType="solid">
        <fgColor theme="1" tint="0.499984740745262"/>
        <bgColor indexed="64"/>
      </patternFill>
    </fill>
    <fill>
      <patternFill patternType="solid">
        <fgColor rgb="FFFF9797"/>
        <bgColor indexed="64"/>
      </patternFill>
    </fill>
    <fill>
      <patternFill patternType="solid">
        <fgColor theme="0"/>
        <bgColor indexed="64"/>
      </patternFill>
    </fill>
    <fill>
      <patternFill patternType="solid">
        <fgColor theme="0" tint="-0.499984740745262"/>
        <bgColor indexed="64"/>
      </patternFill>
    </fill>
    <fill>
      <patternFill patternType="solid">
        <fgColor rgb="FFF7D36F"/>
        <bgColor indexed="64"/>
      </patternFill>
    </fill>
    <fill>
      <patternFill patternType="solid">
        <fgColor rgb="FF00B050"/>
        <bgColor indexed="64"/>
      </patternFill>
    </fill>
    <fill>
      <patternFill patternType="solid">
        <fgColor theme="1" tint="0.34998626667073579"/>
        <bgColor indexed="64"/>
      </patternFill>
    </fill>
  </fills>
  <borders count="32">
    <border>
      <left/>
      <right/>
      <top/>
      <bottom/>
      <diagonal/>
    </border>
    <border>
      <left style="medium">
        <color auto="1"/>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indexed="64"/>
      </right>
      <top/>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right style="medium">
        <color auto="1"/>
      </right>
      <top style="medium">
        <color auto="1"/>
      </top>
      <bottom style="medium">
        <color indexed="64"/>
      </bottom>
      <diagonal/>
    </border>
    <border>
      <left style="double">
        <color indexed="64"/>
      </left>
      <right style="double">
        <color indexed="64"/>
      </right>
      <top style="double">
        <color indexed="64"/>
      </top>
      <bottom style="double">
        <color indexed="64"/>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bottom style="double">
        <color indexed="64"/>
      </bottom>
      <diagonal/>
    </border>
    <border>
      <left style="medium">
        <color auto="1"/>
      </left>
      <right/>
      <top/>
      <bottom style="medium">
        <color indexed="64"/>
      </bottom>
      <diagonal/>
    </border>
    <border>
      <left/>
      <right style="medium">
        <color auto="1"/>
      </right>
      <top/>
      <bottom style="medium">
        <color indexed="64"/>
      </bottom>
      <diagonal/>
    </border>
    <border>
      <left style="medium">
        <color auto="1"/>
      </left>
      <right/>
      <top/>
      <bottom/>
      <diagonal/>
    </border>
    <border>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51">
    <xf numFmtId="0" fontId="0" fillId="0" borderId="0" xfId="0"/>
    <xf numFmtId="0" fontId="7" fillId="0" borderId="8" xfId="0" applyFont="1" applyBorder="1" applyAlignment="1">
      <alignment horizontal="center" vertical="center" wrapText="1"/>
    </xf>
    <xf numFmtId="14" fontId="7"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Border="1" applyAlignment="1">
      <alignment horizontal="center" vertical="center" wrapText="1"/>
    </xf>
    <xf numFmtId="0" fontId="7" fillId="0" borderId="8" xfId="0" applyNumberFormat="1" applyFont="1" applyBorder="1" applyAlignment="1">
      <alignment horizontal="center" vertical="center" wrapText="1"/>
    </xf>
    <xf numFmtId="0" fontId="0" fillId="5" borderId="0" xfId="0" applyFill="1" applyBorder="1" applyAlignment="1"/>
    <xf numFmtId="0" fontId="15" fillId="0" borderId="9" xfId="0" applyFont="1" applyBorder="1" applyAlignment="1" applyProtection="1">
      <alignment vertical="center"/>
      <protection locked="0"/>
    </xf>
    <xf numFmtId="14" fontId="11" fillId="0" borderId="9" xfId="0" applyNumberFormat="1" applyFont="1" applyBorder="1" applyAlignment="1" applyProtection="1">
      <protection locked="0"/>
    </xf>
    <xf numFmtId="9" fontId="16" fillId="0" borderId="9" xfId="1" applyFont="1" applyBorder="1" applyAlignment="1" applyProtection="1">
      <protection locked="0"/>
    </xf>
    <xf numFmtId="14" fontId="28" fillId="0" borderId="9" xfId="0" applyNumberFormat="1" applyFont="1" applyBorder="1" applyAlignment="1" applyProtection="1">
      <alignment vertical="center"/>
      <protection locked="0"/>
    </xf>
    <xf numFmtId="2" fontId="13" fillId="0" borderId="9" xfId="0" applyNumberFormat="1" applyFont="1" applyBorder="1" applyAlignment="1" applyProtection="1">
      <protection locked="0"/>
    </xf>
    <xf numFmtId="14" fontId="11" fillId="0" borderId="0" xfId="0" applyNumberFormat="1" applyFont="1" applyBorder="1" applyAlignment="1" applyProtection="1">
      <alignment horizontal="center" vertical="center"/>
      <protection locked="0"/>
    </xf>
    <xf numFmtId="14" fontId="24" fillId="0" borderId="0" xfId="0" applyNumberFormat="1" applyFont="1" applyAlignment="1" applyProtection="1">
      <alignment horizontal="center" vertical="center"/>
      <protection locked="0"/>
    </xf>
    <xf numFmtId="9" fontId="16" fillId="0" borderId="0" xfId="1"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Protection="1">
      <protection locked="0"/>
    </xf>
    <xf numFmtId="0" fontId="7" fillId="0" borderId="14"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14" fontId="7" fillId="0" borderId="14" xfId="0" applyNumberFormat="1" applyFont="1" applyBorder="1" applyAlignment="1" applyProtection="1">
      <alignment horizontal="center" vertical="center" wrapText="1"/>
      <protection locked="0"/>
    </xf>
    <xf numFmtId="164" fontId="7" fillId="0" borderId="14" xfId="0" applyNumberFormat="1" applyFont="1" applyBorder="1" applyAlignment="1" applyProtection="1">
      <alignment horizontal="center" vertical="center" wrapText="1"/>
      <protection locked="0"/>
    </xf>
    <xf numFmtId="9" fontId="16" fillId="0" borderId="14" xfId="1" applyFont="1" applyBorder="1" applyAlignment="1" applyProtection="1">
      <alignment horizontal="center" vertical="center" wrapText="1"/>
      <protection locked="0"/>
    </xf>
    <xf numFmtId="0" fontId="19" fillId="0" borderId="14" xfId="0" applyFont="1" applyBorder="1" applyAlignment="1" applyProtection="1">
      <alignment horizontal="center" vertical="center" wrapText="1"/>
      <protection locked="0"/>
    </xf>
    <xf numFmtId="2" fontId="16" fillId="0" borderId="14" xfId="0" applyNumberFormat="1" applyFont="1" applyBorder="1" applyAlignment="1" applyProtection="1">
      <alignment horizontal="center" vertical="center" wrapText="1"/>
      <protection locked="0"/>
    </xf>
    <xf numFmtId="2" fontId="7" fillId="0" borderId="14" xfId="0" applyNumberFormat="1" applyFont="1" applyBorder="1" applyAlignment="1" applyProtection="1">
      <alignment horizontal="center" vertical="center" wrapText="1"/>
      <protection locked="0"/>
    </xf>
    <xf numFmtId="14" fontId="27" fillId="0" borderId="14" xfId="0" applyNumberFormat="1" applyFont="1" applyBorder="1" applyAlignment="1" applyProtection="1">
      <alignment horizontal="center" vertical="center" wrapText="1"/>
      <protection locked="0"/>
    </xf>
    <xf numFmtId="0" fontId="13" fillId="0" borderId="14" xfId="0" applyNumberFormat="1" applyFont="1" applyBorder="1" applyAlignment="1" applyProtection="1">
      <alignment horizontal="center" vertical="center" wrapText="1"/>
      <protection locked="0"/>
    </xf>
    <xf numFmtId="14" fontId="11" fillId="0" borderId="14" xfId="0" applyNumberFormat="1" applyFont="1" applyBorder="1" applyAlignment="1" applyProtection="1">
      <alignment horizontal="center" vertical="center"/>
      <protection locked="0"/>
    </xf>
    <xf numFmtId="14" fontId="24" fillId="0" borderId="14" xfId="0" applyNumberFormat="1" applyFont="1" applyBorder="1" applyAlignment="1" applyProtection="1">
      <alignment horizontal="center" vertical="center"/>
      <protection locked="0"/>
    </xf>
    <xf numFmtId="9" fontId="16" fillId="0" borderId="14" xfId="1" applyFont="1" applyBorder="1" applyAlignment="1" applyProtection="1">
      <alignment horizontal="center" vertical="center"/>
      <protection locked="0"/>
    </xf>
    <xf numFmtId="0" fontId="3" fillId="0" borderId="14" xfId="0" applyFont="1" applyBorder="1" applyAlignment="1" applyProtection="1">
      <alignment horizontal="center" vertical="center" wrapText="1"/>
      <protection locked="0"/>
    </xf>
    <xf numFmtId="0" fontId="12" fillId="0" borderId="0" xfId="0" applyFont="1" applyProtection="1">
      <protection locked="0"/>
    </xf>
    <xf numFmtId="0" fontId="18" fillId="0" borderId="0" xfId="0" applyFont="1" applyProtection="1">
      <protection locked="0"/>
    </xf>
    <xf numFmtId="14" fontId="0" fillId="0" borderId="0" xfId="0" applyNumberFormat="1" applyProtection="1">
      <protection locked="0"/>
    </xf>
    <xf numFmtId="0" fontId="6" fillId="0" borderId="0" xfId="0" applyFont="1" applyProtection="1">
      <protection locked="0"/>
    </xf>
    <xf numFmtId="0" fontId="8" fillId="0" borderId="0" xfId="0" applyFont="1" applyProtection="1">
      <protection locked="0"/>
    </xf>
    <xf numFmtId="14" fontId="0" fillId="0" borderId="0" xfId="0" applyNumberFormat="1" applyFont="1" applyProtection="1">
      <protection locked="0"/>
    </xf>
    <xf numFmtId="164" fontId="0" fillId="0" borderId="0" xfId="0" applyNumberFormat="1" applyProtection="1">
      <protection locked="0"/>
    </xf>
    <xf numFmtId="14" fontId="11" fillId="0" borderId="0" xfId="0" applyNumberFormat="1" applyFont="1" applyProtection="1">
      <protection locked="0"/>
    </xf>
    <xf numFmtId="9" fontId="16" fillId="0" borderId="0" xfId="1" applyFont="1" applyProtection="1">
      <protection locked="0"/>
    </xf>
    <xf numFmtId="2" fontId="16" fillId="0" borderId="0" xfId="0" applyNumberFormat="1" applyFont="1" applyProtection="1">
      <protection locked="0"/>
    </xf>
    <xf numFmtId="2" fontId="11" fillId="0" borderId="0" xfId="0" applyNumberFormat="1" applyFont="1" applyProtection="1">
      <protection locked="0"/>
    </xf>
    <xf numFmtId="14" fontId="24" fillId="0" borderId="0" xfId="0" applyNumberFormat="1" applyFont="1" applyProtection="1">
      <protection locked="0"/>
    </xf>
    <xf numFmtId="2" fontId="13" fillId="0" borderId="0" xfId="0" applyNumberFormat="1" applyFont="1" applyProtection="1">
      <protection locked="0"/>
    </xf>
    <xf numFmtId="14" fontId="11" fillId="0" borderId="0" xfId="0" applyNumberFormat="1" applyFont="1" applyAlignment="1" applyProtection="1">
      <alignment horizontal="center" vertical="center"/>
      <protection locked="0"/>
    </xf>
    <xf numFmtId="14" fontId="0" fillId="0" borderId="8" xfId="0" applyNumberFormat="1" applyFont="1" applyBorder="1" applyAlignment="1">
      <alignment horizontal="center" vertical="center" wrapText="1"/>
    </xf>
    <xf numFmtId="0" fontId="0" fillId="0" borderId="0" xfId="0" applyAlignment="1">
      <alignment horizontal="center" vertical="center"/>
    </xf>
    <xf numFmtId="0" fontId="0" fillId="0" borderId="0" xfId="0" applyNumberFormat="1" applyProtection="1">
      <protection locked="0"/>
    </xf>
    <xf numFmtId="0" fontId="11" fillId="7" borderId="7" xfId="0" applyFont="1" applyFill="1" applyBorder="1" applyAlignment="1" applyProtection="1">
      <alignment horizontal="center"/>
      <protection locked="0"/>
    </xf>
    <xf numFmtId="0" fontId="14" fillId="7" borderId="13" xfId="0" applyFont="1" applyFill="1" applyBorder="1" applyAlignment="1" applyProtection="1">
      <alignment horizontal="center" vertical="center" wrapText="1"/>
      <protection locked="0"/>
    </xf>
    <xf numFmtId="9" fontId="0" fillId="0" borderId="0" xfId="1" applyFont="1" applyProtection="1">
      <protection locked="0"/>
    </xf>
    <xf numFmtId="9" fontId="11" fillId="7" borderId="7" xfId="1" applyFont="1" applyFill="1" applyBorder="1" applyAlignment="1" applyProtection="1">
      <alignment horizontal="center"/>
      <protection locked="0"/>
    </xf>
    <xf numFmtId="9" fontId="23" fillId="0" borderId="13" xfId="1" applyFont="1" applyBorder="1" applyAlignment="1" applyProtection="1">
      <alignment horizontal="center" vertical="center"/>
      <protection locked="0"/>
    </xf>
    <xf numFmtId="9" fontId="13" fillId="0" borderId="7" xfId="0" applyNumberFormat="1" applyFont="1" applyBorder="1" applyAlignment="1" applyProtection="1">
      <alignment horizontal="center" vertical="center"/>
      <protection locked="0"/>
    </xf>
    <xf numFmtId="9" fontId="13" fillId="0" borderId="7" xfId="1" applyFont="1" applyBorder="1" applyAlignment="1" applyProtection="1">
      <alignment horizontal="center" vertical="center"/>
      <protection locked="0"/>
    </xf>
    <xf numFmtId="0" fontId="0" fillId="0" borderId="0" xfId="0" applyNumberFormat="1" applyAlignment="1">
      <alignment horizontal="center" vertical="center"/>
    </xf>
    <xf numFmtId="14" fontId="0" fillId="0" borderId="0" xfId="0" applyNumberFormat="1" applyAlignment="1">
      <alignment horizontal="center" vertical="center"/>
    </xf>
    <xf numFmtId="2" fontId="23" fillId="0" borderId="13" xfId="0" applyNumberFormat="1" applyFont="1" applyBorder="1" applyAlignment="1" applyProtection="1">
      <alignment horizontal="center" vertical="center"/>
      <protection locked="0"/>
    </xf>
    <xf numFmtId="1" fontId="7" fillId="0" borderId="8" xfId="0" applyNumberFormat="1" applyFont="1" applyBorder="1" applyAlignment="1">
      <alignment horizontal="center" vertical="center" wrapText="1"/>
    </xf>
    <xf numFmtId="1" fontId="0" fillId="0" borderId="0" xfId="0" applyNumberFormat="1" applyAlignment="1">
      <alignment horizontal="center" vertical="center"/>
    </xf>
    <xf numFmtId="2" fontId="13" fillId="0" borderId="0" xfId="0" applyNumberFormat="1" applyFont="1" applyBorder="1" applyAlignment="1" applyProtection="1">
      <protection locked="0"/>
    </xf>
    <xf numFmtId="9" fontId="31" fillId="0" borderId="14" xfId="1" applyFont="1" applyBorder="1" applyAlignment="1" applyProtection="1">
      <alignment horizontal="center" vertical="center" wrapText="1"/>
      <protection locked="0"/>
    </xf>
    <xf numFmtId="9" fontId="32" fillId="0" borderId="0" xfId="1" applyFont="1" applyProtection="1">
      <protection locked="0"/>
    </xf>
    <xf numFmtId="10" fontId="31" fillId="0" borderId="0" xfId="0" applyNumberFormat="1" applyFont="1" applyBorder="1" applyAlignment="1" applyProtection="1">
      <protection locked="0"/>
    </xf>
    <xf numFmtId="10" fontId="31" fillId="0" borderId="14" xfId="0" applyNumberFormat="1" applyFont="1" applyBorder="1" applyAlignment="1" applyProtection="1">
      <alignment horizontal="center" vertical="center" wrapText="1"/>
      <protection locked="0"/>
    </xf>
    <xf numFmtId="10" fontId="31" fillId="0" borderId="0" xfId="0" applyNumberFormat="1" applyFont="1" applyProtection="1">
      <protection locked="0"/>
    </xf>
    <xf numFmtId="0" fontId="9" fillId="0" borderId="8" xfId="0" applyFont="1" applyFill="1" applyBorder="1" applyAlignment="1">
      <alignment horizontal="center" vertical="center" wrapText="1"/>
    </xf>
    <xf numFmtId="0" fontId="7" fillId="0" borderId="8" xfId="0" applyFont="1" applyFill="1" applyBorder="1" applyAlignment="1">
      <alignment horizontal="center" vertical="center" wrapText="1"/>
    </xf>
    <xf numFmtId="14" fontId="7" fillId="0" borderId="8" xfId="0" applyNumberFormat="1" applyFont="1" applyFill="1" applyBorder="1" applyAlignment="1">
      <alignment horizontal="center" vertical="center" wrapText="1"/>
    </xf>
    <xf numFmtId="14" fontId="7" fillId="0" borderId="14" xfId="0" applyNumberFormat="1" applyFont="1" applyFill="1" applyBorder="1" applyAlignment="1" applyProtection="1">
      <alignment horizontal="center" vertical="center" wrapText="1"/>
      <protection locked="0"/>
    </xf>
    <xf numFmtId="14" fontId="29" fillId="0" borderId="8" xfId="0" applyNumberFormat="1" applyFont="1" applyFill="1" applyBorder="1" applyAlignment="1">
      <alignment horizontal="center" vertical="center" wrapText="1"/>
    </xf>
    <xf numFmtId="0" fontId="29" fillId="0" borderId="8" xfId="0" applyFont="1" applyFill="1" applyBorder="1" applyAlignment="1">
      <alignment horizontal="center" vertical="center" wrapText="1"/>
    </xf>
    <xf numFmtId="14" fontId="13" fillId="0" borderId="14" xfId="0" applyNumberFormat="1" applyFont="1" applyBorder="1" applyAlignment="1" applyProtection="1">
      <alignment horizontal="center" vertical="center" wrapText="1"/>
      <protection locked="0"/>
    </xf>
    <xf numFmtId="9" fontId="11" fillId="0" borderId="9" xfId="1" applyFont="1" applyBorder="1" applyAlignment="1" applyProtection="1">
      <protection locked="0"/>
    </xf>
    <xf numFmtId="14" fontId="31" fillId="0" borderId="0" xfId="0" applyNumberFormat="1" applyFont="1" applyBorder="1" applyAlignment="1" applyProtection="1">
      <protection locked="0"/>
    </xf>
    <xf numFmtId="14" fontId="31" fillId="0" borderId="14" xfId="0" applyNumberFormat="1" applyFont="1" applyBorder="1" applyAlignment="1" applyProtection="1">
      <alignment horizontal="center" vertical="center" wrapText="1"/>
      <protection locked="0"/>
    </xf>
    <xf numFmtId="14" fontId="31" fillId="0" borderId="0" xfId="0" applyNumberFormat="1" applyFont="1" applyProtection="1">
      <protection locked="0"/>
    </xf>
    <xf numFmtId="9" fontId="31" fillId="0" borderId="0" xfId="1" applyFont="1" applyBorder="1" applyAlignment="1" applyProtection="1">
      <protection locked="0"/>
    </xf>
    <xf numFmtId="9" fontId="31" fillId="0" borderId="0" xfId="1" applyFont="1" applyProtection="1">
      <protection locked="0"/>
    </xf>
    <xf numFmtId="14" fontId="5" fillId="9" borderId="10" xfId="1" applyNumberFormat="1" applyFont="1" applyFill="1" applyBorder="1" applyAlignment="1" applyProtection="1">
      <alignment horizontal="center" vertical="center" wrapText="1"/>
      <protection locked="0"/>
    </xf>
    <xf numFmtId="2" fontId="23" fillId="0" borderId="0" xfId="0" applyNumberFormat="1" applyFont="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center" vertical="center" wrapText="1"/>
      <protection locked="0"/>
    </xf>
    <xf numFmtId="0" fontId="14" fillId="0" borderId="0" xfId="0" applyFont="1" applyFill="1" applyBorder="1" applyAlignment="1" applyProtection="1">
      <alignment horizontal="center" vertical="center" wrapText="1"/>
      <protection locked="0"/>
    </xf>
    <xf numFmtId="9" fontId="6" fillId="0" borderId="23" xfId="1" applyFont="1" applyBorder="1" applyAlignment="1" applyProtection="1">
      <alignment horizontal="center" vertical="center"/>
      <protection locked="0"/>
    </xf>
    <xf numFmtId="0" fontId="0" fillId="0" borderId="0" xfId="0" applyBorder="1"/>
    <xf numFmtId="9" fontId="6" fillId="0" borderId="0" xfId="1" applyFont="1" applyBorder="1" applyAlignment="1" applyProtection="1">
      <alignment horizontal="center" vertical="center"/>
      <protection locked="0"/>
    </xf>
    <xf numFmtId="0" fontId="0" fillId="0" borderId="10" xfId="0" applyBorder="1"/>
    <xf numFmtId="0" fontId="0" fillId="0" borderId="12" xfId="0" applyBorder="1"/>
    <xf numFmtId="0" fontId="0" fillId="0" borderId="11" xfId="0" applyBorder="1"/>
    <xf numFmtId="0" fontId="0" fillId="0" borderId="17" xfId="0" applyBorder="1"/>
    <xf numFmtId="0" fontId="0" fillId="0" borderId="18" xfId="0" applyBorder="1"/>
    <xf numFmtId="0" fontId="0" fillId="0" borderId="15" xfId="0" applyBorder="1"/>
    <xf numFmtId="0" fontId="0" fillId="0" borderId="9" xfId="0" applyBorder="1"/>
    <xf numFmtId="0" fontId="0" fillId="0" borderId="16" xfId="0" applyBorder="1"/>
    <xf numFmtId="0" fontId="20" fillId="0" borderId="9" xfId="0" applyFont="1" applyBorder="1" applyAlignment="1" applyProtection="1">
      <protection locked="0"/>
    </xf>
    <xf numFmtId="0" fontId="12" fillId="0" borderId="9" xfId="0" applyFont="1" applyBorder="1" applyAlignment="1" applyProtection="1">
      <alignment wrapText="1"/>
      <protection locked="0"/>
    </xf>
    <xf numFmtId="0" fontId="6" fillId="0" borderId="9" xfId="0" applyFont="1" applyBorder="1" applyAlignment="1" applyProtection="1">
      <protection locked="0"/>
    </xf>
    <xf numFmtId="0" fontId="0" fillId="0" borderId="9" xfId="0" applyFont="1" applyBorder="1" applyAlignment="1" applyProtection="1">
      <protection locked="0"/>
    </xf>
    <xf numFmtId="14" fontId="11" fillId="0" borderId="9" xfId="0" applyNumberFormat="1" applyFont="1" applyBorder="1" applyAlignment="1" applyProtection="1">
      <alignment horizontal="center" vertical="center"/>
      <protection locked="0"/>
    </xf>
    <xf numFmtId="9" fontId="20" fillId="0" borderId="9" xfId="1" applyFont="1" applyBorder="1" applyAlignment="1" applyProtection="1">
      <protection locked="0"/>
    </xf>
    <xf numFmtId="14" fontId="26" fillId="0" borderId="9" xfId="0" applyNumberFormat="1" applyFont="1" applyBorder="1" applyAlignment="1" applyProtection="1">
      <alignment vertical="center"/>
      <protection locked="0"/>
    </xf>
    <xf numFmtId="2" fontId="23" fillId="0" borderId="9" xfId="0" applyNumberFormat="1" applyFont="1" applyBorder="1" applyAlignment="1" applyProtection="1">
      <protection locked="0"/>
    </xf>
    <xf numFmtId="0" fontId="12" fillId="0" borderId="0" xfId="0" applyFont="1" applyAlignment="1" applyProtection="1">
      <alignment wrapText="1"/>
      <protection locked="0"/>
    </xf>
    <xf numFmtId="0" fontId="7" fillId="0" borderId="8"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4" fontId="11" fillId="0" borderId="8" xfId="0" applyNumberFormat="1" applyFont="1" applyBorder="1" applyAlignment="1" applyProtection="1">
      <alignment horizontal="center" vertical="center" wrapText="1"/>
      <protection locked="0"/>
    </xf>
    <xf numFmtId="14" fontId="7" fillId="0" borderId="8" xfId="0" applyNumberFormat="1" applyFont="1" applyBorder="1" applyAlignment="1" applyProtection="1">
      <alignment horizontal="center" vertical="center" wrapText="1"/>
      <protection locked="0"/>
    </xf>
    <xf numFmtId="164" fontId="7" fillId="0" borderId="8" xfId="0" applyNumberFormat="1" applyFont="1" applyBorder="1" applyAlignment="1" applyProtection="1">
      <alignment horizontal="center" vertical="center" wrapText="1"/>
      <protection locked="0"/>
    </xf>
    <xf numFmtId="9" fontId="22" fillId="0" borderId="8" xfId="1"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14" fontId="27" fillId="0" borderId="8" xfId="0" applyNumberFormat="1" applyFont="1" applyBorder="1" applyAlignment="1" applyProtection="1">
      <alignment horizontal="center" vertical="center" wrapText="1"/>
      <protection locked="0"/>
    </xf>
    <xf numFmtId="2" fontId="13" fillId="0" borderId="8" xfId="0" applyNumberFormat="1" applyFont="1" applyBorder="1" applyAlignment="1" applyProtection="1">
      <alignment horizontal="center" vertical="center" wrapText="1"/>
      <protection locked="0"/>
    </xf>
    <xf numFmtId="14" fontId="24" fillId="0" borderId="8" xfId="0" applyNumberFormat="1" applyFont="1" applyBorder="1" applyAlignment="1" applyProtection="1">
      <alignment horizontal="center" vertical="center" wrapText="1"/>
      <protection locked="0"/>
    </xf>
    <xf numFmtId="9" fontId="11" fillId="0" borderId="8" xfId="1"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64" fontId="11" fillId="0" borderId="8" xfId="0" applyNumberFormat="1" applyFont="1" applyBorder="1" applyAlignment="1" applyProtection="1">
      <alignment horizontal="center" vertical="center" wrapText="1"/>
      <protection locked="0"/>
    </xf>
    <xf numFmtId="0" fontId="0" fillId="0" borderId="0" xfId="0" applyFont="1" applyProtection="1">
      <protection locked="0"/>
    </xf>
    <xf numFmtId="14" fontId="11" fillId="0" borderId="0" xfId="0" applyNumberFormat="1" applyFont="1" applyAlignment="1" applyProtection="1">
      <alignment horizontal="center"/>
      <protection locked="0"/>
    </xf>
    <xf numFmtId="0" fontId="20" fillId="0" borderId="0" xfId="0" applyFont="1" applyProtection="1">
      <protection locked="0"/>
    </xf>
    <xf numFmtId="0" fontId="25" fillId="0" borderId="0" xfId="0" applyFont="1" applyProtection="1">
      <protection locked="0"/>
    </xf>
    <xf numFmtId="0" fontId="23" fillId="0" borderId="0" xfId="0" applyFont="1" applyProtection="1">
      <protection locked="0"/>
    </xf>
    <xf numFmtId="14" fontId="23" fillId="0" borderId="9" xfId="0" applyNumberFormat="1" applyFont="1" applyBorder="1" applyAlignment="1" applyProtection="1">
      <protection locked="0"/>
    </xf>
    <xf numFmtId="14" fontId="13" fillId="0" borderId="8" xfId="0" applyNumberFormat="1" applyFont="1" applyBorder="1" applyAlignment="1" applyProtection="1">
      <alignment horizontal="center" vertical="center" wrapText="1"/>
      <protection locked="0"/>
    </xf>
    <xf numFmtId="14" fontId="23" fillId="0" borderId="0" xfId="0" applyNumberFormat="1" applyFont="1" applyProtection="1">
      <protection locked="0"/>
    </xf>
    <xf numFmtId="9" fontId="23" fillId="0" borderId="9" xfId="1" applyFont="1" applyBorder="1" applyAlignment="1" applyProtection="1">
      <protection locked="0"/>
    </xf>
    <xf numFmtId="9" fontId="23" fillId="0" borderId="0" xfId="1" applyFont="1" applyProtection="1">
      <protection locked="0"/>
    </xf>
    <xf numFmtId="0" fontId="8" fillId="0" borderId="9" xfId="0" applyFont="1" applyBorder="1" applyAlignment="1" applyProtection="1">
      <protection locked="0"/>
    </xf>
    <xf numFmtId="9" fontId="22" fillId="0" borderId="9" xfId="1" applyFont="1" applyBorder="1" applyAlignment="1" applyProtection="1">
      <protection locked="0"/>
    </xf>
    <xf numFmtId="9" fontId="20" fillId="0" borderId="0" xfId="1" applyFont="1" applyProtection="1">
      <protection locked="0"/>
    </xf>
    <xf numFmtId="0" fontId="3" fillId="0" borderId="0" xfId="0" applyFont="1" applyAlignment="1" applyProtection="1">
      <alignment wrapText="1"/>
      <protection locked="0"/>
    </xf>
    <xf numFmtId="0" fontId="19" fillId="0" borderId="8" xfId="0" applyNumberFormat="1" applyFont="1" applyBorder="1" applyAlignment="1" applyProtection="1">
      <alignment horizontal="center" vertical="center" wrapText="1"/>
      <protection locked="0"/>
    </xf>
    <xf numFmtId="0" fontId="11" fillId="0" borderId="14" xfId="0" applyFont="1" applyBorder="1" applyAlignment="1" applyProtection="1">
      <alignment horizontal="center" vertical="center"/>
      <protection locked="0"/>
    </xf>
    <xf numFmtId="9" fontId="22" fillId="0" borderId="14" xfId="1" applyFont="1" applyBorder="1" applyAlignment="1" applyProtection="1">
      <alignment horizontal="center" vertical="center"/>
      <protection locked="0"/>
    </xf>
    <xf numFmtId="164" fontId="0" fillId="0" borderId="0" xfId="0" applyNumberFormat="1" applyFont="1" applyProtection="1">
      <protection locked="0"/>
    </xf>
    <xf numFmtId="9" fontId="22" fillId="0" borderId="0" xfId="1" applyFont="1" applyProtection="1">
      <protection locked="0"/>
    </xf>
    <xf numFmtId="14" fontId="25" fillId="0" borderId="0" xfId="0" applyNumberFormat="1" applyFont="1" applyProtection="1">
      <protection locked="0"/>
    </xf>
    <xf numFmtId="9" fontId="13" fillId="0" borderId="0" xfId="1" applyFont="1" applyBorder="1" applyAlignment="1" applyProtection="1">
      <protection locked="0"/>
    </xf>
    <xf numFmtId="9" fontId="13" fillId="0" borderId="14" xfId="1" applyFont="1" applyBorder="1" applyAlignment="1" applyProtection="1">
      <alignment horizontal="center" vertical="center" wrapText="1"/>
      <protection locked="0"/>
    </xf>
    <xf numFmtId="9" fontId="13" fillId="0" borderId="0" xfId="1" applyFont="1" applyProtection="1">
      <protection locked="0"/>
    </xf>
    <xf numFmtId="14" fontId="13" fillId="0" borderId="0" xfId="0" applyNumberFormat="1" applyFont="1" applyBorder="1" applyAlignment="1" applyProtection="1">
      <protection locked="0"/>
    </xf>
    <xf numFmtId="14" fontId="5" fillId="3" borderId="6" xfId="0" applyNumberFormat="1" applyFont="1" applyFill="1" applyBorder="1" applyAlignment="1" applyProtection="1">
      <alignment horizontal="center"/>
      <protection locked="0"/>
    </xf>
    <xf numFmtId="14" fontId="13" fillId="0" borderId="0" xfId="0" applyNumberFormat="1" applyFont="1" applyProtection="1">
      <protection locked="0"/>
    </xf>
    <xf numFmtId="9" fontId="6" fillId="0" borderId="25" xfId="1"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27"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2" fillId="0" borderId="24" xfId="0" applyFont="1" applyBorder="1"/>
    <xf numFmtId="0" fontId="12" fillId="0" borderId="23" xfId="0" applyFont="1" applyBorder="1"/>
    <xf numFmtId="9" fontId="6" fillId="4" borderId="29" xfId="1" applyFont="1" applyFill="1" applyBorder="1" applyAlignment="1" applyProtection="1">
      <alignment horizontal="center" vertical="center"/>
      <protection locked="0"/>
    </xf>
    <xf numFmtId="9" fontId="6" fillId="4" borderId="30" xfId="1" applyFont="1" applyFill="1" applyBorder="1" applyAlignment="1" applyProtection="1">
      <alignment horizontal="center" vertical="center"/>
      <protection locked="0"/>
    </xf>
    <xf numFmtId="9" fontId="6" fillId="4" borderId="31" xfId="1" applyFont="1" applyFill="1" applyBorder="1" applyAlignment="1" applyProtection="1">
      <alignment horizontal="center" vertical="center"/>
      <protection locked="0"/>
    </xf>
    <xf numFmtId="0" fontId="0" fillId="0" borderId="23" xfId="0" applyBorder="1" applyAlignment="1">
      <alignment horizontal="center"/>
    </xf>
    <xf numFmtId="9" fontId="3" fillId="4" borderId="1" xfId="1" applyFont="1" applyFill="1" applyBorder="1" applyAlignment="1" applyProtection="1">
      <alignment horizontal="center" vertical="center" wrapText="1"/>
      <protection locked="0"/>
    </xf>
    <xf numFmtId="9" fontId="3" fillId="4" borderId="4" xfId="1" applyFont="1" applyFill="1" applyBorder="1" applyAlignment="1" applyProtection="1">
      <alignment horizontal="center" vertical="center" wrapText="1"/>
      <protection locked="0"/>
    </xf>
    <xf numFmtId="14" fontId="2" fillId="2" borderId="2" xfId="0" applyNumberFormat="1" applyFont="1" applyFill="1" applyBorder="1" applyAlignment="1" applyProtection="1">
      <alignment horizontal="center" vertical="center" wrapText="1"/>
      <protection locked="0"/>
    </xf>
    <xf numFmtId="14" fontId="2" fillId="2" borderId="3" xfId="0" applyNumberFormat="1"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14" fontId="2" fillId="4" borderId="2" xfId="0" applyNumberFormat="1" applyFont="1" applyFill="1" applyBorder="1" applyAlignment="1" applyProtection="1">
      <alignment horizontal="center" vertical="center" wrapText="1"/>
      <protection locked="0"/>
    </xf>
    <xf numFmtId="14" fontId="2" fillId="4" borderId="3" xfId="0" applyNumberFormat="1" applyFont="1" applyFill="1" applyBorder="1" applyAlignment="1" applyProtection="1">
      <alignment horizontal="center" vertical="center" wrapText="1"/>
      <protection locked="0"/>
    </xf>
    <xf numFmtId="9" fontId="5" fillId="8" borderId="1" xfId="1" applyFont="1" applyFill="1" applyBorder="1" applyAlignment="1" applyProtection="1">
      <alignment horizontal="center" vertical="center" wrapText="1"/>
      <protection locked="0"/>
    </xf>
    <xf numFmtId="9" fontId="5" fillId="8" borderId="4" xfId="1"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5" fillId="3" borderId="10" xfId="0" applyFont="1" applyFill="1" applyBorder="1" applyAlignment="1" applyProtection="1">
      <alignment horizontal="center"/>
      <protection locked="0"/>
    </xf>
    <xf numFmtId="0" fontId="5" fillId="3" borderId="12" xfId="0" applyFont="1" applyFill="1" applyBorder="1" applyAlignment="1" applyProtection="1">
      <alignment horizontal="center"/>
      <protection locked="0"/>
    </xf>
    <xf numFmtId="0" fontId="5" fillId="3" borderId="11" xfId="0" applyFont="1" applyFill="1" applyBorder="1" applyAlignment="1" applyProtection="1">
      <alignment horizontal="center"/>
      <protection locked="0"/>
    </xf>
    <xf numFmtId="164" fontId="2" fillId="2" borderId="2" xfId="0" applyNumberFormat="1" applyFont="1" applyFill="1" applyBorder="1" applyAlignment="1" applyProtection="1">
      <alignment horizontal="center" vertical="center" wrapText="1"/>
      <protection locked="0"/>
    </xf>
    <xf numFmtId="164" fontId="2" fillId="2" borderId="3" xfId="0" applyNumberFormat="1"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protection locked="0"/>
    </xf>
    <xf numFmtId="0" fontId="2" fillId="2" borderId="2" xfId="0" applyNumberFormat="1" applyFont="1" applyFill="1" applyBorder="1" applyAlignment="1" applyProtection="1">
      <alignment horizontal="center" vertical="center" wrapText="1"/>
      <protection locked="0"/>
    </xf>
    <xf numFmtId="0" fontId="2" fillId="2" borderId="3" xfId="0" applyNumberFormat="1" applyFont="1" applyFill="1" applyBorder="1" applyAlignment="1" applyProtection="1">
      <alignment horizontal="center" vertical="center" wrapText="1"/>
      <protection locked="0"/>
    </xf>
    <xf numFmtId="2" fontId="5" fillId="0" borderId="9" xfId="0" applyNumberFormat="1" applyFont="1" applyBorder="1" applyAlignment="1" applyProtection="1">
      <alignment horizontal="right" vertical="center"/>
      <protection locked="0"/>
    </xf>
    <xf numFmtId="0" fontId="5" fillId="3" borderId="5" xfId="0" applyFont="1" applyFill="1" applyBorder="1" applyAlignment="1" applyProtection="1">
      <alignment horizontal="center"/>
      <protection locked="0"/>
    </xf>
    <xf numFmtId="0" fontId="5" fillId="3" borderId="6" xfId="0" applyFont="1" applyFill="1" applyBorder="1" applyAlignment="1" applyProtection="1">
      <alignment horizontal="center"/>
      <protection locked="0"/>
    </xf>
    <xf numFmtId="0" fontId="5" fillId="3" borderId="7" xfId="0" applyFont="1" applyFill="1" applyBorder="1" applyAlignment="1" applyProtection="1">
      <alignment horizontal="center"/>
      <protection locked="0"/>
    </xf>
    <xf numFmtId="0" fontId="15" fillId="0" borderId="9" xfId="0" applyFont="1" applyBorder="1" applyAlignment="1" applyProtection="1">
      <alignment horizontal="center" vertical="center"/>
      <protection locked="0"/>
    </xf>
    <xf numFmtId="0" fontId="5" fillId="6" borderId="5" xfId="0" applyFont="1" applyFill="1" applyBorder="1" applyAlignment="1" applyProtection="1">
      <alignment horizontal="center"/>
      <protection locked="0"/>
    </xf>
    <xf numFmtId="0" fontId="5" fillId="6" borderId="7" xfId="0" applyFont="1" applyFill="1" applyBorder="1" applyAlignment="1" applyProtection="1">
      <alignment horizontal="center"/>
      <protection locked="0"/>
    </xf>
    <xf numFmtId="2" fontId="5" fillId="3" borderId="5" xfId="0" applyNumberFormat="1" applyFont="1" applyFill="1" applyBorder="1" applyAlignment="1" applyProtection="1">
      <alignment horizontal="center"/>
      <protection locked="0"/>
    </xf>
    <xf numFmtId="2" fontId="5" fillId="3" borderId="6" xfId="0" applyNumberFormat="1" applyFont="1" applyFill="1" applyBorder="1" applyAlignment="1" applyProtection="1">
      <alignment horizontal="center"/>
      <protection locked="0"/>
    </xf>
    <xf numFmtId="2" fontId="5" fillId="3" borderId="7" xfId="0" applyNumberFormat="1" applyFont="1" applyFill="1" applyBorder="1" applyAlignment="1" applyProtection="1">
      <alignment horizontal="center"/>
      <protection locked="0"/>
    </xf>
    <xf numFmtId="10" fontId="5" fillId="8" borderId="1" xfId="1" applyNumberFormat="1" applyFont="1" applyFill="1" applyBorder="1" applyAlignment="1" applyProtection="1">
      <alignment horizontal="center" vertical="center" wrapText="1"/>
      <protection locked="0"/>
    </xf>
    <xf numFmtId="10" fontId="5" fillId="8" borderId="4" xfId="1" applyNumberFormat="1" applyFont="1" applyFill="1" applyBorder="1" applyAlignment="1" applyProtection="1">
      <alignment horizontal="center" vertical="center" wrapText="1"/>
      <protection locked="0"/>
    </xf>
    <xf numFmtId="9" fontId="3" fillId="4" borderId="22" xfId="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14" fontId="2" fillId="4" borderId="4" xfId="0" applyNumberFormat="1" applyFont="1" applyFill="1" applyBorder="1" applyAlignment="1" applyProtection="1">
      <alignment horizontal="center" vertical="center" wrapText="1"/>
      <protection locked="0"/>
    </xf>
    <xf numFmtId="14" fontId="2" fillId="2" borderId="1" xfId="0" applyNumberFormat="1" applyFont="1" applyFill="1" applyBorder="1" applyAlignment="1" applyProtection="1">
      <alignment horizontal="center" vertical="center" wrapText="1"/>
      <protection locked="0"/>
    </xf>
    <xf numFmtId="14" fontId="2" fillId="2" borderId="4" xfId="0" applyNumberFormat="1" applyFont="1" applyFill="1" applyBorder="1" applyAlignment="1" applyProtection="1">
      <alignment horizontal="center" vertical="center" wrapText="1"/>
      <protection locked="0"/>
    </xf>
    <xf numFmtId="14" fontId="2" fillId="2" borderId="22"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4" xfId="0" applyFont="1" applyFill="1" applyBorder="1" applyAlignment="1" applyProtection="1">
      <alignment horizontal="center" vertical="center" wrapText="1"/>
      <protection locked="0"/>
    </xf>
    <xf numFmtId="0" fontId="10" fillId="0" borderId="9" xfId="0" applyFont="1" applyBorder="1" applyAlignment="1" applyProtection="1">
      <alignment horizontal="center"/>
      <protection locked="0"/>
    </xf>
    <xf numFmtId="0" fontId="6" fillId="0" borderId="9" xfId="0" applyFont="1" applyBorder="1" applyAlignment="1" applyProtection="1">
      <alignment horizontal="right" vertical="center"/>
      <protection locked="0"/>
    </xf>
    <xf numFmtId="164" fontId="2" fillId="2" borderId="1" xfId="0" applyNumberFormat="1" applyFont="1" applyFill="1" applyBorder="1" applyAlignment="1" applyProtection="1">
      <alignment horizontal="center" vertical="center" wrapText="1"/>
      <protection locked="0"/>
    </xf>
    <xf numFmtId="164" fontId="2" fillId="2" borderId="4" xfId="0" applyNumberFormat="1" applyFont="1" applyFill="1" applyBorder="1" applyAlignment="1" applyProtection="1">
      <alignment horizontal="center" vertical="center" wrapText="1"/>
      <protection locked="0"/>
    </xf>
    <xf numFmtId="164" fontId="21" fillId="2" borderId="1" xfId="0" applyNumberFormat="1" applyFont="1" applyFill="1" applyBorder="1" applyAlignment="1" applyProtection="1">
      <alignment horizontal="center" vertical="center" wrapText="1"/>
      <protection locked="0"/>
    </xf>
    <xf numFmtId="164" fontId="21" fillId="2" borderId="4" xfId="0" applyNumberFormat="1" applyFont="1" applyFill="1" applyBorder="1" applyAlignment="1" applyProtection="1">
      <alignment horizontal="center" vertical="center" wrapText="1"/>
      <protection locked="0"/>
    </xf>
    <xf numFmtId="0" fontId="17" fillId="3" borderId="5" xfId="0" applyFont="1" applyFill="1" applyBorder="1" applyAlignment="1" applyProtection="1">
      <alignment horizontal="center"/>
      <protection locked="0"/>
    </xf>
    <xf numFmtId="0" fontId="17" fillId="3" borderId="7" xfId="0" applyFont="1" applyFill="1" applyBorder="1" applyAlignment="1" applyProtection="1">
      <alignment horizontal="center"/>
      <protection locked="0"/>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14" fontId="2" fillId="2" borderId="1" xfId="0" applyNumberFormat="1" applyFont="1" applyFill="1" applyBorder="1" applyAlignment="1">
      <alignment horizontal="center" vertical="center" wrapText="1"/>
    </xf>
    <xf numFmtId="14" fontId="2" fillId="2" borderId="22" xfId="0" applyNumberFormat="1" applyFont="1" applyFill="1" applyBorder="1" applyAlignment="1">
      <alignment horizontal="center" vertical="center" wrapText="1"/>
    </xf>
    <xf numFmtId="1" fontId="30" fillId="4" borderId="1" xfId="0" applyNumberFormat="1" applyFont="1" applyFill="1" applyBorder="1" applyAlignment="1">
      <alignment horizontal="center" vertical="center" wrapText="1"/>
    </xf>
    <xf numFmtId="1" fontId="30" fillId="4" borderId="22" xfId="0" applyNumberFormat="1" applyFont="1" applyFill="1" applyBorder="1" applyAlignment="1">
      <alignment horizontal="center" vertical="center" wrapText="1"/>
    </xf>
    <xf numFmtId="0" fontId="3" fillId="4" borderId="10" xfId="1" applyNumberFormat="1" applyFont="1" applyFill="1" applyBorder="1" applyAlignment="1">
      <alignment horizontal="center" vertical="center" wrapText="1"/>
    </xf>
    <xf numFmtId="0" fontId="3" fillId="4" borderId="12" xfId="1" applyNumberFormat="1" applyFont="1" applyFill="1" applyBorder="1" applyAlignment="1">
      <alignment horizontal="center" vertical="center" wrapText="1"/>
    </xf>
    <xf numFmtId="0" fontId="3" fillId="4" borderId="11" xfId="1" applyNumberFormat="1" applyFont="1" applyFill="1" applyBorder="1" applyAlignment="1">
      <alignment horizontal="center" vertical="center" wrapText="1"/>
    </xf>
    <xf numFmtId="0" fontId="3" fillId="4" borderId="17" xfId="1" applyNumberFormat="1" applyFont="1" applyFill="1" applyBorder="1" applyAlignment="1">
      <alignment horizontal="center" vertical="center" wrapText="1"/>
    </xf>
    <xf numFmtId="0" fontId="3" fillId="4" borderId="0" xfId="1" applyNumberFormat="1" applyFont="1" applyFill="1" applyBorder="1" applyAlignment="1">
      <alignment horizontal="center" vertical="center" wrapText="1"/>
    </xf>
    <xf numFmtId="0" fontId="3" fillId="4" borderId="18" xfId="1" applyNumberFormat="1" applyFont="1" applyFill="1" applyBorder="1" applyAlignment="1">
      <alignment horizontal="center" vertical="center" wrapText="1"/>
    </xf>
    <xf numFmtId="0" fontId="10" fillId="0" borderId="9" xfId="0" applyFont="1" applyBorder="1" applyAlignment="1">
      <alignment horizontal="center" vertical="center"/>
    </xf>
    <xf numFmtId="0" fontId="5" fillId="3" borderId="5"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14" fontId="2" fillId="2" borderId="4" xfId="0" applyNumberFormat="1" applyFont="1" applyFill="1" applyBorder="1" applyAlignment="1">
      <alignment horizontal="center" vertical="center" wrapText="1"/>
    </xf>
    <xf numFmtId="0" fontId="3" fillId="4" borderId="1" xfId="1" applyNumberFormat="1" applyFont="1" applyFill="1" applyBorder="1" applyAlignment="1">
      <alignment horizontal="center" vertical="center" wrapText="1"/>
    </xf>
    <xf numFmtId="0" fontId="3" fillId="4" borderId="4" xfId="1" applyNumberFormat="1" applyFont="1" applyFill="1" applyBorder="1" applyAlignment="1">
      <alignment horizontal="center" vertical="center" wrapText="1"/>
    </xf>
    <xf numFmtId="0" fontId="6" fillId="4" borderId="5"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11" fillId="0" borderId="5"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33" fillId="0" borderId="5" xfId="0" applyFont="1" applyBorder="1" applyAlignment="1" applyProtection="1">
      <alignment horizontal="center" vertical="center" wrapText="1"/>
      <protection locked="0"/>
    </xf>
    <xf numFmtId="0" fontId="33" fillId="0" borderId="6" xfId="0" applyFont="1" applyBorder="1" applyAlignment="1" applyProtection="1">
      <alignment horizontal="center" vertical="center" wrapText="1"/>
      <protection locked="0"/>
    </xf>
    <xf numFmtId="0" fontId="33" fillId="0" borderId="7"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5"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2" fillId="8" borderId="5" xfId="0" applyFont="1" applyFill="1" applyBorder="1" applyAlignment="1" applyProtection="1">
      <alignment horizontal="center" vertical="center"/>
      <protection locked="0"/>
    </xf>
    <xf numFmtId="0" fontId="12" fillId="8" borderId="6" xfId="0" applyFont="1" applyFill="1" applyBorder="1" applyAlignment="1" applyProtection="1">
      <alignment horizontal="center" vertical="center"/>
      <protection locked="0"/>
    </xf>
    <xf numFmtId="0" fontId="12" fillId="8" borderId="7" xfId="0" applyFont="1" applyFill="1" applyBorder="1" applyAlignment="1" applyProtection="1">
      <alignment horizontal="center" vertical="center"/>
      <protection locked="0"/>
    </xf>
    <xf numFmtId="0" fontId="12" fillId="0" borderId="5" xfId="0" applyFont="1" applyBorder="1" applyAlignment="1">
      <alignment horizontal="center"/>
    </xf>
    <xf numFmtId="0" fontId="12" fillId="0" borderId="6" xfId="0" applyFont="1" applyBorder="1" applyAlignment="1">
      <alignment horizontal="center"/>
    </xf>
    <xf numFmtId="0" fontId="12" fillId="0" borderId="7"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1" xfId="0" applyBorder="1" applyAlignment="1">
      <alignment horizontal="center"/>
    </xf>
  </cellXfs>
  <cellStyles count="2">
    <cellStyle name="Normal" xfId="0" builtinId="0"/>
    <cellStyle name="Pourcentage" xfId="1" builtinId="5"/>
  </cellStyles>
  <dxfs count="70">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FF9797"/>
      <color rgb="FFE95C51"/>
      <color rgb="FFF7D36F"/>
      <color rgb="FFFF3333"/>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3333"/>
  </sheetPr>
  <dimension ref="A1:AD77"/>
  <sheetViews>
    <sheetView topLeftCell="B1" workbookViewId="0">
      <selection activeCell="I7" sqref="I7"/>
    </sheetView>
  </sheetViews>
  <sheetFormatPr baseColWidth="10" defaultRowHeight="15.75" x14ac:dyDescent="0.25"/>
  <cols>
    <col min="1" max="1" width="11.42578125" style="16"/>
    <col min="2" max="2" width="15.85546875" style="16" bestFit="1" customWidth="1"/>
    <col min="3" max="3" width="15.7109375" style="16" customWidth="1"/>
    <col min="4" max="4" width="16" style="35" customWidth="1"/>
    <col min="5" max="5" width="12.28515625" style="36" customWidth="1"/>
    <col min="6" max="6" width="14.28515625" style="34" customWidth="1"/>
    <col min="7" max="7" width="11.42578125" style="37"/>
    <col min="8" max="8" width="16" style="34" customWidth="1"/>
    <col min="9" max="9" width="16" style="38" customWidth="1"/>
    <col min="10" max="10" width="12.42578125" style="63" customWidth="1"/>
    <col min="11" max="11" width="21.42578125" style="32" customWidth="1"/>
    <col min="12" max="12" width="18.28515625" style="35" bestFit="1" customWidth="1"/>
    <col min="13" max="13" width="14.42578125" style="33" customWidth="1"/>
    <col min="14" max="14" width="11.42578125" style="39"/>
    <col min="15" max="15" width="11.85546875" style="39" bestFit="1" customWidth="1"/>
    <col min="16" max="16" width="11.42578125" style="39"/>
    <col min="17" max="17" width="12.28515625" style="40" bestFit="1" customWidth="1"/>
    <col min="18" max="18" width="16.7109375" style="41" customWidth="1"/>
    <col min="19" max="19" width="11.42578125" style="42"/>
    <col min="20" max="20" width="12.140625" style="43" bestFit="1" customWidth="1"/>
    <col min="21" max="22" width="14.28515625" style="44" customWidth="1"/>
    <col min="23" max="23" width="11.85546875" style="66" customWidth="1"/>
    <col min="24" max="24" width="15.42578125" style="77" customWidth="1"/>
    <col min="25" max="26" width="11.85546875" style="79" customWidth="1"/>
    <col min="27" max="27" width="15.140625" style="45" customWidth="1"/>
    <col min="28" max="28" width="11.42578125" style="13"/>
    <col min="29" max="29" width="13.42578125" style="14" customWidth="1"/>
    <col min="30" max="30" width="34" style="15" customWidth="1"/>
    <col min="31" max="16384" width="11.42578125" style="16"/>
  </cols>
  <sheetData>
    <row r="1" spans="1:30" ht="39.950000000000003" customHeight="1" thickBot="1" x14ac:dyDescent="0.3">
      <c r="A1" s="7"/>
      <c r="B1" s="7"/>
      <c r="C1" s="7"/>
      <c r="D1" s="182" t="s">
        <v>25</v>
      </c>
      <c r="E1" s="182"/>
      <c r="F1" s="182"/>
      <c r="G1" s="182"/>
      <c r="H1" s="182"/>
      <c r="I1" s="182"/>
      <c r="J1" s="182"/>
      <c r="K1" s="182"/>
      <c r="L1" s="182"/>
      <c r="M1" s="182"/>
      <c r="N1" s="182"/>
      <c r="O1" s="182"/>
      <c r="P1" s="74"/>
      <c r="Q1" s="9"/>
      <c r="R1" s="178" t="s">
        <v>24</v>
      </c>
      <c r="S1" s="178"/>
      <c r="T1" s="10">
        <f ca="1">TODAY()</f>
        <v>41748</v>
      </c>
      <c r="U1" s="11"/>
      <c r="V1" s="61"/>
      <c r="W1" s="64"/>
      <c r="X1" s="75"/>
      <c r="Y1" s="78"/>
      <c r="Z1" s="78"/>
      <c r="AA1" s="12"/>
    </row>
    <row r="2" spans="1:30" ht="15" customHeight="1" thickBot="1" x14ac:dyDescent="0.3">
      <c r="A2" s="175" t="s">
        <v>7</v>
      </c>
      <c r="B2" s="175"/>
      <c r="C2" s="170" t="s">
        <v>8</v>
      </c>
      <c r="D2" s="171"/>
      <c r="E2" s="171"/>
      <c r="F2" s="171"/>
      <c r="G2" s="171"/>
      <c r="H2" s="171"/>
      <c r="I2" s="172"/>
      <c r="J2" s="166" t="s">
        <v>155</v>
      </c>
      <c r="K2" s="158" t="s">
        <v>14</v>
      </c>
      <c r="L2" s="179" t="s">
        <v>9</v>
      </c>
      <c r="M2" s="180"/>
      <c r="N2" s="180"/>
      <c r="O2" s="180"/>
      <c r="P2" s="181"/>
      <c r="Q2" s="158" t="s">
        <v>12</v>
      </c>
      <c r="R2" s="158" t="s">
        <v>21</v>
      </c>
      <c r="S2" s="185" t="s">
        <v>11</v>
      </c>
      <c r="T2" s="186"/>
      <c r="U2" s="186"/>
      <c r="V2" s="187"/>
      <c r="W2" s="188" t="s">
        <v>140</v>
      </c>
      <c r="X2" s="80" t="s">
        <v>144</v>
      </c>
      <c r="Y2" s="166" t="s">
        <v>142</v>
      </c>
      <c r="Z2" s="166" t="s">
        <v>143</v>
      </c>
      <c r="AA2" s="183" t="s">
        <v>34</v>
      </c>
      <c r="AB2" s="184"/>
      <c r="AC2" s="158" t="s">
        <v>13</v>
      </c>
      <c r="AD2" s="158" t="s">
        <v>14</v>
      </c>
    </row>
    <row r="3" spans="1:30" ht="15" customHeight="1" x14ac:dyDescent="0.25">
      <c r="A3" s="176" t="s">
        <v>0</v>
      </c>
      <c r="B3" s="162" t="s">
        <v>1</v>
      </c>
      <c r="C3" s="162" t="s">
        <v>17</v>
      </c>
      <c r="D3" s="168" t="s">
        <v>16</v>
      </c>
      <c r="E3" s="162" t="s">
        <v>19</v>
      </c>
      <c r="F3" s="164" t="s">
        <v>20</v>
      </c>
      <c r="G3" s="160" t="s">
        <v>2</v>
      </c>
      <c r="H3" s="160" t="s">
        <v>3</v>
      </c>
      <c r="I3" s="173" t="s">
        <v>22</v>
      </c>
      <c r="J3" s="167"/>
      <c r="K3" s="159"/>
      <c r="L3" s="168" t="s">
        <v>18</v>
      </c>
      <c r="M3" s="162" t="s">
        <v>35</v>
      </c>
      <c r="N3" s="162" t="s">
        <v>15</v>
      </c>
      <c r="O3" s="160" t="s">
        <v>4</v>
      </c>
      <c r="P3" s="160" t="s">
        <v>5</v>
      </c>
      <c r="Q3" s="159"/>
      <c r="R3" s="159"/>
      <c r="S3" s="160" t="s">
        <v>6</v>
      </c>
      <c r="T3" s="164" t="s">
        <v>10</v>
      </c>
      <c r="U3" s="164" t="s">
        <v>23</v>
      </c>
      <c r="V3" s="160" t="s">
        <v>139</v>
      </c>
      <c r="W3" s="189"/>
      <c r="X3" s="160" t="s">
        <v>141</v>
      </c>
      <c r="Y3" s="167"/>
      <c r="Z3" s="167"/>
      <c r="AA3" s="160" t="s">
        <v>32</v>
      </c>
      <c r="AB3" s="160" t="s">
        <v>33</v>
      </c>
      <c r="AC3" s="159"/>
      <c r="AD3" s="159"/>
    </row>
    <row r="4" spans="1:30" ht="30.75" customHeight="1" thickBot="1" x14ac:dyDescent="0.3">
      <c r="A4" s="177"/>
      <c r="B4" s="163"/>
      <c r="C4" s="163"/>
      <c r="D4" s="169"/>
      <c r="E4" s="163"/>
      <c r="F4" s="165"/>
      <c r="G4" s="161"/>
      <c r="H4" s="161"/>
      <c r="I4" s="174"/>
      <c r="J4" s="167"/>
      <c r="K4" s="159"/>
      <c r="L4" s="169"/>
      <c r="M4" s="163"/>
      <c r="N4" s="163"/>
      <c r="O4" s="161"/>
      <c r="P4" s="161"/>
      <c r="Q4" s="159"/>
      <c r="R4" s="159"/>
      <c r="S4" s="161"/>
      <c r="T4" s="165"/>
      <c r="U4" s="165"/>
      <c r="V4" s="161"/>
      <c r="W4" s="189"/>
      <c r="X4" s="161"/>
      <c r="Y4" s="167"/>
      <c r="Z4" s="167"/>
      <c r="AA4" s="161"/>
      <c r="AB4" s="161"/>
      <c r="AC4" s="159"/>
      <c r="AD4" s="159"/>
    </row>
    <row r="5" spans="1:30" ht="60.75" customHeight="1" thickTop="1" thickBot="1" x14ac:dyDescent="0.3">
      <c r="A5" s="17"/>
      <c r="B5" s="17"/>
      <c r="C5" s="17"/>
      <c r="D5" s="18" t="str">
        <f>IF(AND(ISBLANK(H5),ISNUMBER(G5),ISNUMBER(N5)),"Réclamer Réception",IF(AND(ISNUMBER(N5),ISBLANK(G5),ISBLANK(H5)),"Absence de Réception",IF(AND(ISNUMBER(G5),ISNUMBER(H5),ISNUMBER(N5)),"OK","")))</f>
        <v/>
      </c>
      <c r="E5" s="4"/>
      <c r="F5" s="20">
        <v>41701</v>
      </c>
      <c r="G5" s="68"/>
      <c r="H5" s="69">
        <v>41718</v>
      </c>
      <c r="I5" s="21"/>
      <c r="J5" s="62">
        <f t="shared" ref="J5:J36" si="0">IF(AND(ISNUMBER(F5),ISNUMBER(H5),ISNUMBER(S5)),(H5-F5)/S5,IF(ISTEXT(S5),"",""))</f>
        <v>0.28333333333333333</v>
      </c>
      <c r="K5" s="23" t="str">
        <f>IF(AND(J5&lt;75%,ISNUMBER(J5)),"à temps",IF(J5="","","Retard de paiement éventuel dû au retard du traitement de la réception"))</f>
        <v>à temps</v>
      </c>
      <c r="L5" s="18" t="str">
        <f>+IF(0&lt;N5&lt;F5,"Facture Antidatée",IF(AND(ISNUMBER(H5),ISBLANK(N5)),"Réclamer Facture",IF(AND(ISNUMBER(N5),ISNUMBER(H5)),"à comptabiliser","")))</f>
        <v>Réclamer Facture</v>
      </c>
      <c r="M5" s="19"/>
      <c r="N5" s="71"/>
      <c r="O5" s="72"/>
      <c r="P5" s="71">
        <v>41680</v>
      </c>
      <c r="Q5" s="22" t="str">
        <f>IF(AND(ISNUMBER(O5),ISNUMBER(S5),ISNUMBER(P5)),(P5-O5)/S5,"")</f>
        <v/>
      </c>
      <c r="R5" s="24" t="str">
        <f>IF(AND(ISNUMBER(O5),ISNUMBER(P5)),P5-O5,"")</f>
        <v/>
      </c>
      <c r="S5" s="25">
        <v>60</v>
      </c>
      <c r="T5" s="26"/>
      <c r="U5" s="27"/>
      <c r="V5" s="73">
        <v>41708</v>
      </c>
      <c r="W5" s="65">
        <f>+IF(AND(ISNUMBER(V5),ISNUMBER(P5),ISNUMBER(F5),ISNUMBER(S5)),(V5-MAX(P5,F5))/S5,"")</f>
        <v>0.11666666666666667</v>
      </c>
      <c r="X5" s="76">
        <v>41718</v>
      </c>
      <c r="Y5" s="62">
        <f>+IF(AND(ISNUMBER(X5),ISNUMBER(V5),ISNUMBER(S5)),(X5-V5)/S5,"")</f>
        <v>0.16666666666666666</v>
      </c>
      <c r="Z5" s="62" t="str">
        <f>IF(AND(ISNUMBER(X5),ISNUMBER(AA5),ISNUMBER(S5)),(AA5-X5)/S5,"")</f>
        <v/>
      </c>
      <c r="AA5" s="28"/>
      <c r="AB5" s="29"/>
      <c r="AC5" s="30"/>
      <c r="AD5" s="31" t="str">
        <f>IF(AND(ISNUMBER(AC5),AC5&lt;=1),"Paiement à temps",IF(AND(ISNUMBER(AC5),AC5&gt;1),"Dépassement du délai de paiement, Pensez à comptabiliser la majoration de retard dans charge non courante",""))</f>
        <v/>
      </c>
    </row>
    <row r="6" spans="1:30" ht="30" customHeight="1" thickTop="1" thickBot="1" x14ac:dyDescent="0.3">
      <c r="A6" s="17"/>
      <c r="B6" s="17"/>
      <c r="C6" s="17"/>
      <c r="D6" s="18" t="str">
        <f t="shared" ref="D6:D7" si="1">IF(AND(ISBLANK(H6),ISNUMBER(G6),ISNUMBER(N6)),"Réclamer Réception",IF(AND(ISNUMBER(N6),ISBLANK(G6),ISBLANK(H6)),"Absence de Réception",IF(AND(ISNUMBER(G6),ISNUMBER(H6),ISNUMBER(N6)),"OK","")))</f>
        <v/>
      </c>
      <c r="E6" s="4"/>
      <c r="F6" s="20">
        <v>41702</v>
      </c>
      <c r="G6" s="68"/>
      <c r="H6" s="69">
        <v>41708</v>
      </c>
      <c r="I6" s="21"/>
      <c r="J6" s="62">
        <f t="shared" si="0"/>
        <v>0.1</v>
      </c>
      <c r="K6" s="23" t="str">
        <f>IF(AND(J6&lt;75%,ISNUMBER(J6)),"à temps",IF(J6="","","Retard de paiement éventuel dû au retard du traitement de la réception"))</f>
        <v>à temps</v>
      </c>
      <c r="L6" s="18" t="str">
        <f>+IF(0&lt;N6&lt;F6,"Facture Antidatée",IF(AND(ISNUMBER(H6),ISBLANK(N6)),"Réclamer Facture",IF(AND(ISNUMBER(N6),ISNUMBER(H6)),"à comptabiliser","")))</f>
        <v>Réclamer Facture</v>
      </c>
      <c r="M6" s="19"/>
      <c r="N6" s="71"/>
      <c r="O6" s="71"/>
      <c r="P6" s="71">
        <v>41718</v>
      </c>
      <c r="Q6" s="22" t="str">
        <f>IF(AND(ISNUMBER(O6),ISNUMBER(S6),ISNUMBER(P6)),(P6-O6)/S6,"")</f>
        <v/>
      </c>
      <c r="R6" s="24" t="str">
        <f>IF(AND(ISNUMBER(O6),ISNUMBER(P6)),P6-O6,"")</f>
        <v/>
      </c>
      <c r="S6" s="25">
        <v>60</v>
      </c>
      <c r="T6" s="26">
        <f t="shared" ref="T6:T37" si="2">IF(AND(ISNUMBER(F6),ISNUMBER(S6)),F6+S6,"")</f>
        <v>41762</v>
      </c>
      <c r="U6" s="27">
        <f ca="1">IF(T6="","",+T6-$T$1)</f>
        <v>14</v>
      </c>
      <c r="V6" s="73">
        <v>41733</v>
      </c>
      <c r="W6" s="65">
        <f t="shared" ref="W6:W69" si="3">+IF(AND(ISNUMBER(V6),ISNUMBER(P6),ISNUMBER(F6),ISNUMBER(S6)),(V6-MAX(P6,F6))/S6,"")</f>
        <v>0.25</v>
      </c>
      <c r="X6" s="76">
        <v>41749</v>
      </c>
      <c r="Y6" s="62">
        <f>+IF(AND(ISNUMBER(X6),ISNUMBER(V6),ISNUMBER(S6)),(X6-V6)/S6,"")</f>
        <v>0.26666666666666666</v>
      </c>
      <c r="Z6" s="62" t="str">
        <f t="shared" ref="Z6:Z69" si="4">IF(AND(ISNUMBER(X6),ISNUMBER(AA6),ISNUMBER(S6)),(AA6-X6)/S6,"")</f>
        <v/>
      </c>
      <c r="AA6" s="28"/>
      <c r="AB6" s="29"/>
      <c r="AC6" s="30" t="str">
        <f>IF(AND(ISNUMBER(F6),ISNUMBER(S6),ISNUMBER(AB6)),(AB6-F6)/S6,"")</f>
        <v/>
      </c>
      <c r="AD6" s="31" t="str">
        <f t="shared" ref="AD6:AD69" si="5">IF(AND(ISNUMBER(AC6),AC6&lt;=1),"Paiement à temps",IF(AND(ISNUMBER(AC6),AC6&gt;1),"Dépassement du délai de paiement, Pensez à comptabiliser la majoration de retard dans charge non courante",""))</f>
        <v/>
      </c>
    </row>
    <row r="7" spans="1:30" ht="30" customHeight="1" thickTop="1" thickBot="1" x14ac:dyDescent="0.3">
      <c r="A7" s="17"/>
      <c r="B7" s="17"/>
      <c r="C7" s="17"/>
      <c r="D7" s="18" t="str">
        <f t="shared" si="1"/>
        <v/>
      </c>
      <c r="E7" s="4"/>
      <c r="F7" s="20" t="str">
        <f>IF(ISNUMBER(A7),VLOOKUP(A7,magasin!A:I,5,FALSE),"")</f>
        <v/>
      </c>
      <c r="G7" s="68"/>
      <c r="H7" s="68"/>
      <c r="I7" s="21"/>
      <c r="J7" s="62" t="str">
        <f t="shared" si="0"/>
        <v/>
      </c>
      <c r="K7" s="23" t="str">
        <f t="shared" ref="K7:K70" si="6">IF(AND(J7&lt;75%,ISNUMBER(J7)),"à temps",IF(J7="","","Retard de paiement éventuel dû au retard du traitement de la réception"))</f>
        <v/>
      </c>
      <c r="L7" s="18" t="str">
        <f t="shared" ref="L7:L70" si="7">+IF(0&lt;N7&lt;F7,"Facture Antidatée",IF(AND(ISNUMBER(H7),ISBLANK(N7)),"Réclamer Facture",IF(AND(ISNUMBER(N7),ISNUMBER(H7)),"à comptabiliser","")))</f>
        <v/>
      </c>
      <c r="M7" s="19"/>
      <c r="N7" s="71"/>
      <c r="O7" s="71"/>
      <c r="P7" s="71"/>
      <c r="Q7" s="22" t="str">
        <f t="shared" ref="Q7:Q38" si="8">IF(AND(ISNUMBER(O7),ISNUMBER(S7)),(P7-O7)/S7,"")</f>
        <v/>
      </c>
      <c r="R7" s="24" t="str">
        <f t="shared" ref="R7:R70" si="9">IF(ISNUMBER(O7),P7-O7,"")</f>
        <v/>
      </c>
      <c r="S7" s="25"/>
      <c r="T7" s="26" t="str">
        <f t="shared" si="2"/>
        <v/>
      </c>
      <c r="U7" s="27" t="str">
        <f t="shared" ref="U7:U70" si="10">IF(T7="","",+T7-$T$1)</f>
        <v/>
      </c>
      <c r="V7" s="27"/>
      <c r="W7" s="65" t="str">
        <f t="shared" si="3"/>
        <v/>
      </c>
      <c r="X7" s="76"/>
      <c r="Y7" s="62" t="str">
        <f t="shared" ref="Y7:Y69" si="11">+IF(AND(ISNUMBER(X7),ISNUMBER(V7),ISNUMBER(S7)),(X7-V7)/S7,"")</f>
        <v/>
      </c>
      <c r="Z7" s="62" t="str">
        <f t="shared" si="4"/>
        <v/>
      </c>
      <c r="AA7" s="28"/>
      <c r="AB7" s="29"/>
      <c r="AC7" s="30"/>
      <c r="AD7" s="31" t="str">
        <f t="shared" si="5"/>
        <v/>
      </c>
    </row>
    <row r="8" spans="1:30" ht="30" customHeight="1" thickTop="1" thickBot="1" x14ac:dyDescent="0.3">
      <c r="A8" s="17"/>
      <c r="B8" s="17"/>
      <c r="C8" s="17"/>
      <c r="D8" s="18" t="str">
        <f t="shared" ref="D8:D71" si="12">IF(AND(ISBLANK(H8),ISNUMBER(G8),ISNUMBER(N8)),"Réclamer Réception",IF(AND(ISNUMBER(N8),ISBLANK(G8),ISBLANK(H8)),"Absence de Réception",IF(AND(ISNUMBER(G8),ISNUMBER(H8),ISNUMBER(N8)),"OK","")))</f>
        <v/>
      </c>
      <c r="E8" s="4"/>
      <c r="F8" s="20" t="str">
        <f>IF(ISNUMBER(A8),VLOOKUP(A8,magasin!A:I,5,FALSE),"")</f>
        <v/>
      </c>
      <c r="G8" s="68"/>
      <c r="H8" s="68"/>
      <c r="I8" s="21"/>
      <c r="J8" s="62" t="str">
        <f t="shared" si="0"/>
        <v/>
      </c>
      <c r="K8" s="23" t="str">
        <f t="shared" si="6"/>
        <v/>
      </c>
      <c r="L8" s="18" t="str">
        <f t="shared" si="7"/>
        <v/>
      </c>
      <c r="M8" s="19"/>
      <c r="N8" s="71"/>
      <c r="O8" s="71"/>
      <c r="P8" s="71"/>
      <c r="Q8" s="22" t="str">
        <f t="shared" si="8"/>
        <v/>
      </c>
      <c r="R8" s="24" t="str">
        <f t="shared" si="9"/>
        <v/>
      </c>
      <c r="S8" s="25"/>
      <c r="T8" s="26" t="str">
        <f t="shared" si="2"/>
        <v/>
      </c>
      <c r="U8" s="27" t="str">
        <f t="shared" si="10"/>
        <v/>
      </c>
      <c r="V8" s="27"/>
      <c r="W8" s="65" t="str">
        <f t="shared" si="3"/>
        <v/>
      </c>
      <c r="X8" s="76"/>
      <c r="Y8" s="62" t="str">
        <f t="shared" si="11"/>
        <v/>
      </c>
      <c r="Z8" s="62" t="str">
        <f t="shared" si="4"/>
        <v/>
      </c>
      <c r="AA8" s="28"/>
      <c r="AB8" s="29"/>
      <c r="AC8" s="30" t="str">
        <f>IF(AND(ISNUMBER(F8),ISNUMBER(S8),ISNUMBER(AB8)),(AB8-F8)/S8,"")</f>
        <v/>
      </c>
      <c r="AD8" s="31" t="str">
        <f t="shared" si="5"/>
        <v/>
      </c>
    </row>
    <row r="9" spans="1:30" ht="30" customHeight="1" thickTop="1" thickBot="1" x14ac:dyDescent="0.3">
      <c r="A9" s="17"/>
      <c r="B9" s="17"/>
      <c r="C9" s="17"/>
      <c r="D9" s="18" t="str">
        <f t="shared" si="12"/>
        <v/>
      </c>
      <c r="E9" s="4"/>
      <c r="F9" s="20" t="str">
        <f>IF(ISNUMBER(A9),VLOOKUP(A9,magasin!A:I,5,FALSE),"")</f>
        <v/>
      </c>
      <c r="G9" s="68"/>
      <c r="H9" s="68"/>
      <c r="I9" s="21"/>
      <c r="J9" s="62" t="str">
        <f t="shared" si="0"/>
        <v/>
      </c>
      <c r="K9" s="23" t="str">
        <f t="shared" si="6"/>
        <v/>
      </c>
      <c r="L9" s="18" t="str">
        <f t="shared" si="7"/>
        <v/>
      </c>
      <c r="M9" s="19"/>
      <c r="N9" s="71"/>
      <c r="O9" s="71"/>
      <c r="P9" s="71"/>
      <c r="Q9" s="22" t="str">
        <f t="shared" si="8"/>
        <v/>
      </c>
      <c r="R9" s="24" t="str">
        <f t="shared" si="9"/>
        <v/>
      </c>
      <c r="S9" s="25"/>
      <c r="T9" s="26" t="str">
        <f t="shared" si="2"/>
        <v/>
      </c>
      <c r="U9" s="27" t="str">
        <f t="shared" si="10"/>
        <v/>
      </c>
      <c r="V9" s="27"/>
      <c r="W9" s="65" t="str">
        <f t="shared" si="3"/>
        <v/>
      </c>
      <c r="X9" s="76"/>
      <c r="Y9" s="62" t="str">
        <f t="shared" si="11"/>
        <v/>
      </c>
      <c r="Z9" s="62" t="str">
        <f t="shared" si="4"/>
        <v/>
      </c>
      <c r="AA9" s="28"/>
      <c r="AB9" s="29"/>
      <c r="AC9" s="30"/>
      <c r="AD9" s="31" t="str">
        <f t="shared" si="5"/>
        <v/>
      </c>
    </row>
    <row r="10" spans="1:30" ht="30" customHeight="1" thickTop="1" thickBot="1" x14ac:dyDescent="0.3">
      <c r="A10" s="17"/>
      <c r="B10" s="17"/>
      <c r="C10" s="17"/>
      <c r="D10" s="18" t="str">
        <f t="shared" si="12"/>
        <v/>
      </c>
      <c r="E10" s="4"/>
      <c r="F10" s="20" t="str">
        <f>IF(ISNUMBER(A10),VLOOKUP(A10,magasin!A:I,5,FALSE),"")</f>
        <v/>
      </c>
      <c r="G10" s="68"/>
      <c r="H10" s="68"/>
      <c r="I10" s="21"/>
      <c r="J10" s="62" t="str">
        <f t="shared" si="0"/>
        <v/>
      </c>
      <c r="K10" s="23" t="str">
        <f t="shared" si="6"/>
        <v/>
      </c>
      <c r="L10" s="18" t="str">
        <f t="shared" si="7"/>
        <v/>
      </c>
      <c r="M10" s="19"/>
      <c r="N10" s="71"/>
      <c r="O10" s="71"/>
      <c r="P10" s="71"/>
      <c r="Q10" s="22" t="str">
        <f t="shared" si="8"/>
        <v/>
      </c>
      <c r="R10" s="24" t="str">
        <f t="shared" si="9"/>
        <v/>
      </c>
      <c r="S10" s="25"/>
      <c r="T10" s="26" t="str">
        <f t="shared" si="2"/>
        <v/>
      </c>
      <c r="U10" s="27" t="str">
        <f t="shared" si="10"/>
        <v/>
      </c>
      <c r="V10" s="27"/>
      <c r="W10" s="65" t="str">
        <f t="shared" si="3"/>
        <v/>
      </c>
      <c r="X10" s="76"/>
      <c r="Y10" s="62" t="str">
        <f t="shared" si="11"/>
        <v/>
      </c>
      <c r="Z10" s="62" t="str">
        <f t="shared" si="4"/>
        <v/>
      </c>
      <c r="AA10" s="28"/>
      <c r="AB10" s="29"/>
      <c r="AC10" s="30" t="str">
        <f>IF(AND(ISNUMBER(F10),ISNUMBER(S10),ISNUMBER(AB10)),(AB10-F10)/S10,"")</f>
        <v/>
      </c>
      <c r="AD10" s="31" t="str">
        <f t="shared" si="5"/>
        <v/>
      </c>
    </row>
    <row r="11" spans="1:30" ht="30" customHeight="1" thickTop="1" thickBot="1" x14ac:dyDescent="0.3">
      <c r="A11" s="17"/>
      <c r="B11" s="17"/>
      <c r="C11" s="17"/>
      <c r="D11" s="18" t="str">
        <f t="shared" si="12"/>
        <v/>
      </c>
      <c r="E11" s="67"/>
      <c r="F11" s="20" t="str">
        <f>IF(ISNUMBER(A11),VLOOKUP(A11,magasin!A:I,5,FALSE),"")</f>
        <v/>
      </c>
      <c r="G11" s="69"/>
      <c r="H11" s="69"/>
      <c r="I11" s="21"/>
      <c r="J11" s="62" t="str">
        <f t="shared" si="0"/>
        <v/>
      </c>
      <c r="K11" s="23" t="str">
        <f t="shared" si="6"/>
        <v/>
      </c>
      <c r="L11" s="18" t="str">
        <f t="shared" si="7"/>
        <v/>
      </c>
      <c r="M11" s="19"/>
      <c r="N11" s="71"/>
      <c r="O11" s="71"/>
      <c r="P11" s="71"/>
      <c r="Q11" s="22" t="str">
        <f t="shared" si="8"/>
        <v/>
      </c>
      <c r="R11" s="24" t="str">
        <f t="shared" si="9"/>
        <v/>
      </c>
      <c r="S11" s="25"/>
      <c r="T11" s="26" t="str">
        <f t="shared" si="2"/>
        <v/>
      </c>
      <c r="U11" s="27" t="str">
        <f t="shared" si="10"/>
        <v/>
      </c>
      <c r="V11" s="27"/>
      <c r="W11" s="65" t="str">
        <f t="shared" si="3"/>
        <v/>
      </c>
      <c r="X11" s="76"/>
      <c r="Y11" s="62" t="str">
        <f t="shared" si="11"/>
        <v/>
      </c>
      <c r="Z11" s="62" t="str">
        <f t="shared" si="4"/>
        <v/>
      </c>
      <c r="AA11" s="28"/>
      <c r="AB11" s="29"/>
      <c r="AC11" s="30"/>
      <c r="AD11" s="31" t="str">
        <f t="shared" si="5"/>
        <v/>
      </c>
    </row>
    <row r="12" spans="1:30" ht="30" customHeight="1" thickTop="1" thickBot="1" x14ac:dyDescent="0.3">
      <c r="A12" s="17"/>
      <c r="B12" s="17"/>
      <c r="C12" s="17"/>
      <c r="D12" s="18" t="str">
        <f t="shared" si="12"/>
        <v/>
      </c>
      <c r="E12" s="3"/>
      <c r="F12" s="20" t="str">
        <f>IF(ISNUMBER(A12),VLOOKUP(A12,magasin!A:I,5,FALSE),"")</f>
        <v/>
      </c>
      <c r="G12" s="69"/>
      <c r="H12" s="69"/>
      <c r="I12" s="21"/>
      <c r="J12" s="62" t="str">
        <f t="shared" si="0"/>
        <v/>
      </c>
      <c r="K12" s="23" t="str">
        <f t="shared" si="6"/>
        <v/>
      </c>
      <c r="L12" s="18" t="str">
        <f t="shared" si="7"/>
        <v/>
      </c>
      <c r="M12" s="19"/>
      <c r="N12" s="69"/>
      <c r="O12" s="69"/>
      <c r="P12" s="69"/>
      <c r="Q12" s="22" t="str">
        <f t="shared" si="8"/>
        <v/>
      </c>
      <c r="R12" s="24" t="str">
        <f t="shared" si="9"/>
        <v/>
      </c>
      <c r="S12" s="25"/>
      <c r="T12" s="26" t="str">
        <f t="shared" si="2"/>
        <v/>
      </c>
      <c r="U12" s="27" t="str">
        <f t="shared" si="10"/>
        <v/>
      </c>
      <c r="V12" s="27"/>
      <c r="W12" s="65" t="str">
        <f t="shared" si="3"/>
        <v/>
      </c>
      <c r="X12" s="76"/>
      <c r="Y12" s="62" t="str">
        <f t="shared" si="11"/>
        <v/>
      </c>
      <c r="Z12" s="62" t="str">
        <f t="shared" si="4"/>
        <v/>
      </c>
      <c r="AA12" s="28"/>
      <c r="AB12" s="29"/>
      <c r="AC12" s="30" t="str">
        <f>IF(AND(ISNUMBER(F12),ISNUMBER(S12),ISNUMBER(AB12)),(AB12-F12)/S12,"")</f>
        <v/>
      </c>
      <c r="AD12" s="31" t="str">
        <f t="shared" si="5"/>
        <v/>
      </c>
    </row>
    <row r="13" spans="1:30" ht="30" customHeight="1" thickTop="1" thickBot="1" x14ac:dyDescent="0.3">
      <c r="A13" s="17"/>
      <c r="B13" s="17"/>
      <c r="C13" s="17"/>
      <c r="D13" s="18" t="str">
        <f t="shared" si="12"/>
        <v/>
      </c>
      <c r="E13" s="4"/>
      <c r="F13" s="20" t="str">
        <f>IF(ISNUMBER(A13),VLOOKUP(A13,magasin!A:I,5,FALSE),"")</f>
        <v/>
      </c>
      <c r="G13" s="68"/>
      <c r="H13" s="68"/>
      <c r="I13" s="21"/>
      <c r="J13" s="62" t="str">
        <f t="shared" si="0"/>
        <v/>
      </c>
      <c r="K13" s="23" t="str">
        <f t="shared" si="6"/>
        <v/>
      </c>
      <c r="L13" s="18" t="str">
        <f t="shared" si="7"/>
        <v/>
      </c>
      <c r="M13" s="19"/>
      <c r="N13" s="69"/>
      <c r="O13" s="69"/>
      <c r="P13" s="69"/>
      <c r="Q13" s="22" t="str">
        <f t="shared" si="8"/>
        <v/>
      </c>
      <c r="R13" s="24" t="str">
        <f t="shared" si="9"/>
        <v/>
      </c>
      <c r="S13" s="25"/>
      <c r="T13" s="26" t="str">
        <f t="shared" si="2"/>
        <v/>
      </c>
      <c r="U13" s="27" t="str">
        <f t="shared" si="10"/>
        <v/>
      </c>
      <c r="V13" s="27"/>
      <c r="W13" s="65" t="str">
        <f t="shared" si="3"/>
        <v/>
      </c>
      <c r="X13" s="76"/>
      <c r="Y13" s="62" t="str">
        <f t="shared" si="11"/>
        <v/>
      </c>
      <c r="Z13" s="62" t="str">
        <f t="shared" si="4"/>
        <v/>
      </c>
      <c r="AA13" s="28"/>
      <c r="AB13" s="29"/>
      <c r="AC13" s="30"/>
      <c r="AD13" s="31" t="str">
        <f t="shared" si="5"/>
        <v/>
      </c>
    </row>
    <row r="14" spans="1:30" ht="30" customHeight="1" thickTop="1" thickBot="1" x14ac:dyDescent="0.3">
      <c r="A14" s="17"/>
      <c r="B14" s="17"/>
      <c r="C14" s="17"/>
      <c r="D14" s="18" t="str">
        <f t="shared" si="12"/>
        <v/>
      </c>
      <c r="E14" s="19"/>
      <c r="F14" s="20" t="str">
        <f>IF(ISNUMBER(A14),VLOOKUP(A14,magasin!A:I,5,FALSE),"")</f>
        <v/>
      </c>
      <c r="G14" s="70"/>
      <c r="H14" s="70"/>
      <c r="I14" s="21"/>
      <c r="J14" s="62" t="str">
        <f t="shared" si="0"/>
        <v/>
      </c>
      <c r="K14" s="23" t="str">
        <f t="shared" si="6"/>
        <v/>
      </c>
      <c r="L14" s="18" t="str">
        <f t="shared" si="7"/>
        <v/>
      </c>
      <c r="M14" s="19"/>
      <c r="N14" s="70"/>
      <c r="O14" s="70"/>
      <c r="P14" s="70"/>
      <c r="Q14" s="22" t="str">
        <f t="shared" si="8"/>
        <v/>
      </c>
      <c r="R14" s="24" t="str">
        <f t="shared" si="9"/>
        <v/>
      </c>
      <c r="S14" s="25"/>
      <c r="T14" s="26" t="str">
        <f t="shared" si="2"/>
        <v/>
      </c>
      <c r="U14" s="27" t="str">
        <f t="shared" si="10"/>
        <v/>
      </c>
      <c r="V14" s="27"/>
      <c r="W14" s="65" t="str">
        <f t="shared" si="3"/>
        <v/>
      </c>
      <c r="X14" s="76"/>
      <c r="Y14" s="62" t="str">
        <f t="shared" si="11"/>
        <v/>
      </c>
      <c r="Z14" s="62" t="str">
        <f t="shared" si="4"/>
        <v/>
      </c>
      <c r="AA14" s="28"/>
      <c r="AB14" s="29"/>
      <c r="AC14" s="30" t="str">
        <f>IF(AND(ISNUMBER(F14),ISNUMBER(S14),ISNUMBER(AB14)),(AB14-F14)/S14,"")</f>
        <v/>
      </c>
      <c r="AD14" s="31" t="str">
        <f t="shared" si="5"/>
        <v/>
      </c>
    </row>
    <row r="15" spans="1:30" ht="30" customHeight="1" thickTop="1" thickBot="1" x14ac:dyDescent="0.3">
      <c r="A15" s="17"/>
      <c r="B15" s="17"/>
      <c r="C15" s="17"/>
      <c r="D15" s="18" t="str">
        <f t="shared" si="12"/>
        <v/>
      </c>
      <c r="E15" s="19"/>
      <c r="F15" s="20" t="str">
        <f>IF(ISNUMBER(A15),VLOOKUP(A15,magasin!A:I,5,FALSE),"")</f>
        <v/>
      </c>
      <c r="G15" s="70"/>
      <c r="H15" s="70"/>
      <c r="I15" s="21"/>
      <c r="J15" s="62" t="str">
        <f t="shared" si="0"/>
        <v/>
      </c>
      <c r="K15" s="23" t="str">
        <f t="shared" si="6"/>
        <v/>
      </c>
      <c r="L15" s="18" t="str">
        <f t="shared" si="7"/>
        <v/>
      </c>
      <c r="M15" s="19"/>
      <c r="N15" s="20"/>
      <c r="O15" s="20"/>
      <c r="P15" s="20"/>
      <c r="Q15" s="22" t="str">
        <f t="shared" si="8"/>
        <v/>
      </c>
      <c r="R15" s="24" t="str">
        <f t="shared" si="9"/>
        <v/>
      </c>
      <c r="S15" s="25"/>
      <c r="T15" s="26" t="str">
        <f t="shared" si="2"/>
        <v/>
      </c>
      <c r="U15" s="27" t="str">
        <f t="shared" si="10"/>
        <v/>
      </c>
      <c r="V15" s="27"/>
      <c r="W15" s="65" t="str">
        <f t="shared" si="3"/>
        <v/>
      </c>
      <c r="X15" s="76"/>
      <c r="Y15" s="62" t="str">
        <f t="shared" si="11"/>
        <v/>
      </c>
      <c r="Z15" s="62" t="str">
        <f t="shared" si="4"/>
        <v/>
      </c>
      <c r="AA15" s="28"/>
      <c r="AB15" s="29"/>
      <c r="AC15" s="30"/>
      <c r="AD15" s="31" t="str">
        <f t="shared" si="5"/>
        <v/>
      </c>
    </row>
    <row r="16" spans="1:30" ht="30" customHeight="1" thickTop="1" thickBot="1" x14ac:dyDescent="0.3">
      <c r="A16" s="17"/>
      <c r="B16" s="17"/>
      <c r="C16" s="17"/>
      <c r="D16" s="18" t="str">
        <f t="shared" si="12"/>
        <v/>
      </c>
      <c r="E16" s="19"/>
      <c r="F16" s="20" t="str">
        <f>IF(ISNUMBER(A16),VLOOKUP(A16,magasin!A:I,5,FALSE),"")</f>
        <v/>
      </c>
      <c r="G16" s="20"/>
      <c r="H16" s="20"/>
      <c r="I16" s="21"/>
      <c r="J16" s="62" t="str">
        <f t="shared" si="0"/>
        <v/>
      </c>
      <c r="K16" s="23" t="str">
        <f t="shared" si="6"/>
        <v/>
      </c>
      <c r="L16" s="18" t="str">
        <f t="shared" si="7"/>
        <v/>
      </c>
      <c r="M16" s="19"/>
      <c r="N16" s="20"/>
      <c r="O16" s="20"/>
      <c r="P16" s="20"/>
      <c r="Q16" s="22" t="str">
        <f t="shared" si="8"/>
        <v/>
      </c>
      <c r="R16" s="24" t="str">
        <f t="shared" si="9"/>
        <v/>
      </c>
      <c r="S16" s="25"/>
      <c r="T16" s="26" t="str">
        <f t="shared" si="2"/>
        <v/>
      </c>
      <c r="U16" s="27" t="str">
        <f t="shared" si="10"/>
        <v/>
      </c>
      <c r="V16" s="27"/>
      <c r="W16" s="65" t="str">
        <f t="shared" si="3"/>
        <v/>
      </c>
      <c r="X16" s="76"/>
      <c r="Y16" s="62" t="str">
        <f t="shared" si="11"/>
        <v/>
      </c>
      <c r="Z16" s="62" t="str">
        <f t="shared" si="4"/>
        <v/>
      </c>
      <c r="AA16" s="28"/>
      <c r="AB16" s="29"/>
      <c r="AC16" s="30" t="str">
        <f>IF(AND(ISNUMBER(F16),ISNUMBER(S16),ISNUMBER(AB16)),(AB16-F16)/S16,"")</f>
        <v/>
      </c>
      <c r="AD16" s="31" t="str">
        <f t="shared" si="5"/>
        <v/>
      </c>
    </row>
    <row r="17" spans="1:30" ht="30" customHeight="1" thickTop="1" thickBot="1" x14ac:dyDescent="0.3">
      <c r="A17" s="17"/>
      <c r="B17" s="17"/>
      <c r="C17" s="17"/>
      <c r="D17" s="18" t="str">
        <f t="shared" si="12"/>
        <v/>
      </c>
      <c r="E17" s="19"/>
      <c r="F17" s="20" t="str">
        <f>IF(ISNUMBER(A17),VLOOKUP(A17,magasin!A:I,5,FALSE),"")</f>
        <v/>
      </c>
      <c r="G17" s="20"/>
      <c r="H17" s="20"/>
      <c r="I17" s="21"/>
      <c r="J17" s="62" t="str">
        <f t="shared" si="0"/>
        <v/>
      </c>
      <c r="K17" s="23" t="str">
        <f t="shared" si="6"/>
        <v/>
      </c>
      <c r="L17" s="18" t="str">
        <f t="shared" si="7"/>
        <v/>
      </c>
      <c r="M17" s="19"/>
      <c r="N17" s="20"/>
      <c r="O17" s="20"/>
      <c r="P17" s="20"/>
      <c r="Q17" s="22" t="str">
        <f t="shared" si="8"/>
        <v/>
      </c>
      <c r="R17" s="24" t="str">
        <f t="shared" si="9"/>
        <v/>
      </c>
      <c r="S17" s="25"/>
      <c r="T17" s="26" t="str">
        <f t="shared" si="2"/>
        <v/>
      </c>
      <c r="U17" s="27" t="str">
        <f t="shared" si="10"/>
        <v/>
      </c>
      <c r="V17" s="27"/>
      <c r="W17" s="65" t="str">
        <f t="shared" si="3"/>
        <v/>
      </c>
      <c r="X17" s="76"/>
      <c r="Y17" s="62" t="str">
        <f t="shared" si="11"/>
        <v/>
      </c>
      <c r="Z17" s="62" t="str">
        <f t="shared" si="4"/>
        <v/>
      </c>
      <c r="AA17" s="28"/>
      <c r="AB17" s="29"/>
      <c r="AC17" s="30"/>
      <c r="AD17" s="31" t="str">
        <f t="shared" si="5"/>
        <v/>
      </c>
    </row>
    <row r="18" spans="1:30" ht="30" customHeight="1" thickTop="1" thickBot="1" x14ac:dyDescent="0.3">
      <c r="A18" s="17"/>
      <c r="B18" s="17"/>
      <c r="C18" s="17"/>
      <c r="D18" s="18" t="str">
        <f t="shared" si="12"/>
        <v/>
      </c>
      <c r="E18" s="19"/>
      <c r="F18" s="20" t="str">
        <f>IF(ISNUMBER(A18),VLOOKUP(A18,magasin!A:I,5,FALSE),"")</f>
        <v/>
      </c>
      <c r="G18" s="20"/>
      <c r="H18" s="20"/>
      <c r="I18" s="21"/>
      <c r="J18" s="62" t="str">
        <f t="shared" si="0"/>
        <v/>
      </c>
      <c r="K18" s="23" t="str">
        <f t="shared" si="6"/>
        <v/>
      </c>
      <c r="L18" s="18" t="str">
        <f t="shared" si="7"/>
        <v/>
      </c>
      <c r="M18" s="19"/>
      <c r="N18" s="20"/>
      <c r="O18" s="20"/>
      <c r="P18" s="20"/>
      <c r="Q18" s="22" t="str">
        <f t="shared" si="8"/>
        <v/>
      </c>
      <c r="R18" s="24" t="str">
        <f t="shared" si="9"/>
        <v/>
      </c>
      <c r="S18" s="25"/>
      <c r="T18" s="26" t="str">
        <f t="shared" si="2"/>
        <v/>
      </c>
      <c r="U18" s="27" t="str">
        <f t="shared" si="10"/>
        <v/>
      </c>
      <c r="V18" s="27"/>
      <c r="W18" s="65" t="str">
        <f t="shared" si="3"/>
        <v/>
      </c>
      <c r="X18" s="76"/>
      <c r="Y18" s="62" t="str">
        <f t="shared" si="11"/>
        <v/>
      </c>
      <c r="Z18" s="62" t="str">
        <f t="shared" si="4"/>
        <v/>
      </c>
      <c r="AA18" s="28"/>
      <c r="AB18" s="29"/>
      <c r="AC18" s="30" t="str">
        <f>IF(AND(ISNUMBER(F18),ISNUMBER(S18),ISNUMBER(AB18)),(AB18-F18)/S18,"")</f>
        <v/>
      </c>
      <c r="AD18" s="31" t="str">
        <f t="shared" si="5"/>
        <v/>
      </c>
    </row>
    <row r="19" spans="1:30" ht="30" customHeight="1" thickTop="1" thickBot="1" x14ac:dyDescent="0.3">
      <c r="A19" s="17"/>
      <c r="B19" s="17"/>
      <c r="C19" s="17"/>
      <c r="D19" s="18" t="str">
        <f t="shared" si="12"/>
        <v/>
      </c>
      <c r="E19" s="19"/>
      <c r="F19" s="20" t="str">
        <f>IF(ISNUMBER(A19),VLOOKUP(A19,magasin!A:I,5,FALSE),"")</f>
        <v/>
      </c>
      <c r="G19" s="20"/>
      <c r="H19" s="20"/>
      <c r="I19" s="21"/>
      <c r="J19" s="62" t="str">
        <f t="shared" si="0"/>
        <v/>
      </c>
      <c r="K19" s="23" t="str">
        <f t="shared" si="6"/>
        <v/>
      </c>
      <c r="L19" s="18" t="str">
        <f t="shared" si="7"/>
        <v/>
      </c>
      <c r="M19" s="19"/>
      <c r="N19" s="20"/>
      <c r="O19" s="20"/>
      <c r="P19" s="20"/>
      <c r="Q19" s="22" t="str">
        <f t="shared" si="8"/>
        <v/>
      </c>
      <c r="R19" s="24" t="str">
        <f t="shared" si="9"/>
        <v/>
      </c>
      <c r="S19" s="25"/>
      <c r="T19" s="26" t="str">
        <f t="shared" si="2"/>
        <v/>
      </c>
      <c r="U19" s="27" t="str">
        <f t="shared" si="10"/>
        <v/>
      </c>
      <c r="V19" s="27"/>
      <c r="W19" s="65" t="str">
        <f t="shared" si="3"/>
        <v/>
      </c>
      <c r="X19" s="76"/>
      <c r="Y19" s="62" t="str">
        <f t="shared" si="11"/>
        <v/>
      </c>
      <c r="Z19" s="62" t="str">
        <f t="shared" si="4"/>
        <v/>
      </c>
      <c r="AA19" s="28"/>
      <c r="AB19" s="29"/>
      <c r="AC19" s="30"/>
      <c r="AD19" s="31" t="str">
        <f t="shared" si="5"/>
        <v/>
      </c>
    </row>
    <row r="20" spans="1:30" ht="30" customHeight="1" thickTop="1" thickBot="1" x14ac:dyDescent="0.3">
      <c r="A20" s="17"/>
      <c r="B20" s="17"/>
      <c r="C20" s="17"/>
      <c r="D20" s="18" t="str">
        <f t="shared" si="12"/>
        <v/>
      </c>
      <c r="E20" s="19"/>
      <c r="F20" s="20" t="str">
        <f>IF(ISNUMBER(A20),VLOOKUP(A20,magasin!A:I,5,FALSE),"")</f>
        <v/>
      </c>
      <c r="G20" s="20"/>
      <c r="H20" s="20"/>
      <c r="I20" s="21"/>
      <c r="J20" s="62" t="str">
        <f t="shared" si="0"/>
        <v/>
      </c>
      <c r="K20" s="23" t="str">
        <f t="shared" si="6"/>
        <v/>
      </c>
      <c r="L20" s="18" t="str">
        <f t="shared" si="7"/>
        <v/>
      </c>
      <c r="M20" s="19"/>
      <c r="N20" s="20"/>
      <c r="O20" s="20"/>
      <c r="P20" s="20"/>
      <c r="Q20" s="22" t="str">
        <f t="shared" si="8"/>
        <v/>
      </c>
      <c r="R20" s="24" t="str">
        <f t="shared" si="9"/>
        <v/>
      </c>
      <c r="S20" s="25"/>
      <c r="T20" s="26" t="str">
        <f t="shared" si="2"/>
        <v/>
      </c>
      <c r="U20" s="27" t="str">
        <f t="shared" si="10"/>
        <v/>
      </c>
      <c r="V20" s="27"/>
      <c r="W20" s="65" t="str">
        <f t="shared" si="3"/>
        <v/>
      </c>
      <c r="X20" s="76"/>
      <c r="Y20" s="62" t="str">
        <f t="shared" si="11"/>
        <v/>
      </c>
      <c r="Z20" s="62" t="str">
        <f t="shared" si="4"/>
        <v/>
      </c>
      <c r="AA20" s="28"/>
      <c r="AB20" s="29"/>
      <c r="AC20" s="30" t="str">
        <f>IF(AND(ISNUMBER(F20),ISNUMBER(S20),ISNUMBER(AB20)),(AB20-F20)/S20,"")</f>
        <v/>
      </c>
      <c r="AD20" s="31" t="str">
        <f t="shared" si="5"/>
        <v/>
      </c>
    </row>
    <row r="21" spans="1:30" ht="30" customHeight="1" thickTop="1" thickBot="1" x14ac:dyDescent="0.3">
      <c r="A21" s="17"/>
      <c r="B21" s="17"/>
      <c r="C21" s="17"/>
      <c r="D21" s="18" t="str">
        <f t="shared" si="12"/>
        <v/>
      </c>
      <c r="E21" s="19"/>
      <c r="F21" s="20" t="str">
        <f>IF(ISNUMBER(A21),VLOOKUP(A21,magasin!A:I,5,FALSE),"")</f>
        <v/>
      </c>
      <c r="G21" s="20"/>
      <c r="H21" s="20"/>
      <c r="I21" s="21"/>
      <c r="J21" s="62" t="str">
        <f t="shared" si="0"/>
        <v/>
      </c>
      <c r="K21" s="23" t="str">
        <f t="shared" si="6"/>
        <v/>
      </c>
      <c r="L21" s="18" t="str">
        <f t="shared" si="7"/>
        <v/>
      </c>
      <c r="M21" s="19"/>
      <c r="N21" s="20"/>
      <c r="O21" s="20"/>
      <c r="P21" s="20"/>
      <c r="Q21" s="22" t="str">
        <f t="shared" si="8"/>
        <v/>
      </c>
      <c r="R21" s="24" t="str">
        <f t="shared" si="9"/>
        <v/>
      </c>
      <c r="S21" s="25"/>
      <c r="T21" s="26" t="str">
        <f t="shared" si="2"/>
        <v/>
      </c>
      <c r="U21" s="27" t="str">
        <f t="shared" si="10"/>
        <v/>
      </c>
      <c r="V21" s="27"/>
      <c r="W21" s="65" t="str">
        <f t="shared" si="3"/>
        <v/>
      </c>
      <c r="X21" s="76"/>
      <c r="Y21" s="62" t="str">
        <f t="shared" si="11"/>
        <v/>
      </c>
      <c r="Z21" s="62" t="str">
        <f t="shared" si="4"/>
        <v/>
      </c>
      <c r="AA21" s="28"/>
      <c r="AB21" s="29"/>
      <c r="AC21" s="30"/>
      <c r="AD21" s="31" t="str">
        <f t="shared" si="5"/>
        <v/>
      </c>
    </row>
    <row r="22" spans="1:30" ht="30" customHeight="1" thickTop="1" thickBot="1" x14ac:dyDescent="0.3">
      <c r="A22" s="17"/>
      <c r="B22" s="17"/>
      <c r="C22" s="17"/>
      <c r="D22" s="18" t="str">
        <f t="shared" si="12"/>
        <v/>
      </c>
      <c r="E22" s="19"/>
      <c r="F22" s="20" t="str">
        <f>IF(ISNUMBER(A22),VLOOKUP(A22,magasin!A:I,5,FALSE),"")</f>
        <v/>
      </c>
      <c r="G22" s="20"/>
      <c r="H22" s="20"/>
      <c r="I22" s="21"/>
      <c r="J22" s="62" t="str">
        <f t="shared" si="0"/>
        <v/>
      </c>
      <c r="K22" s="23" t="str">
        <f t="shared" si="6"/>
        <v/>
      </c>
      <c r="L22" s="18" t="str">
        <f t="shared" si="7"/>
        <v/>
      </c>
      <c r="M22" s="19"/>
      <c r="N22" s="20"/>
      <c r="O22" s="20"/>
      <c r="P22" s="20"/>
      <c r="Q22" s="22" t="str">
        <f t="shared" si="8"/>
        <v/>
      </c>
      <c r="R22" s="24" t="str">
        <f t="shared" si="9"/>
        <v/>
      </c>
      <c r="S22" s="25"/>
      <c r="T22" s="26" t="str">
        <f t="shared" si="2"/>
        <v/>
      </c>
      <c r="U22" s="27" t="str">
        <f t="shared" si="10"/>
        <v/>
      </c>
      <c r="V22" s="27"/>
      <c r="W22" s="65" t="str">
        <f t="shared" si="3"/>
        <v/>
      </c>
      <c r="X22" s="76"/>
      <c r="Y22" s="62" t="str">
        <f t="shared" si="11"/>
        <v/>
      </c>
      <c r="Z22" s="62" t="str">
        <f t="shared" si="4"/>
        <v/>
      </c>
      <c r="AA22" s="28"/>
      <c r="AB22" s="29"/>
      <c r="AC22" s="30" t="str">
        <f>IF(AND(ISNUMBER(F22),ISNUMBER(S22),ISNUMBER(AB22)),(AB22-F22)/S22,"")</f>
        <v/>
      </c>
      <c r="AD22" s="31" t="str">
        <f t="shared" si="5"/>
        <v/>
      </c>
    </row>
    <row r="23" spans="1:30" ht="30" customHeight="1" thickTop="1" thickBot="1" x14ac:dyDescent="0.3">
      <c r="A23" s="17"/>
      <c r="B23" s="17"/>
      <c r="C23" s="17"/>
      <c r="D23" s="18" t="str">
        <f t="shared" si="12"/>
        <v/>
      </c>
      <c r="E23" s="19"/>
      <c r="F23" s="20" t="str">
        <f>IF(ISNUMBER(A23),VLOOKUP(A23,magasin!A:I,5,FALSE),"")</f>
        <v/>
      </c>
      <c r="G23" s="20"/>
      <c r="H23" s="20"/>
      <c r="I23" s="21"/>
      <c r="J23" s="62" t="str">
        <f t="shared" si="0"/>
        <v/>
      </c>
      <c r="K23" s="23" t="str">
        <f t="shared" si="6"/>
        <v/>
      </c>
      <c r="L23" s="18" t="str">
        <f t="shared" si="7"/>
        <v/>
      </c>
      <c r="M23" s="19"/>
      <c r="N23" s="20"/>
      <c r="O23" s="20"/>
      <c r="P23" s="20"/>
      <c r="Q23" s="22" t="str">
        <f t="shared" si="8"/>
        <v/>
      </c>
      <c r="R23" s="24" t="str">
        <f t="shared" si="9"/>
        <v/>
      </c>
      <c r="S23" s="25"/>
      <c r="T23" s="26" t="str">
        <f t="shared" si="2"/>
        <v/>
      </c>
      <c r="U23" s="27" t="str">
        <f t="shared" si="10"/>
        <v/>
      </c>
      <c r="V23" s="27"/>
      <c r="W23" s="65" t="str">
        <f t="shared" si="3"/>
        <v/>
      </c>
      <c r="X23" s="76"/>
      <c r="Y23" s="62" t="str">
        <f t="shared" si="11"/>
        <v/>
      </c>
      <c r="Z23" s="62" t="str">
        <f t="shared" si="4"/>
        <v/>
      </c>
      <c r="AA23" s="28"/>
      <c r="AB23" s="29"/>
      <c r="AC23" s="30"/>
      <c r="AD23" s="31" t="str">
        <f t="shared" si="5"/>
        <v/>
      </c>
    </row>
    <row r="24" spans="1:30" ht="30" customHeight="1" thickTop="1" thickBot="1" x14ac:dyDescent="0.3">
      <c r="A24" s="17"/>
      <c r="B24" s="17"/>
      <c r="C24" s="17"/>
      <c r="D24" s="18" t="str">
        <f t="shared" si="12"/>
        <v/>
      </c>
      <c r="E24" s="19"/>
      <c r="F24" s="20" t="str">
        <f>IF(ISNUMBER(A24),VLOOKUP(A24,magasin!A:I,5,FALSE),"")</f>
        <v/>
      </c>
      <c r="G24" s="20"/>
      <c r="H24" s="20"/>
      <c r="I24" s="21"/>
      <c r="J24" s="62" t="str">
        <f t="shared" si="0"/>
        <v/>
      </c>
      <c r="K24" s="23" t="str">
        <f t="shared" si="6"/>
        <v/>
      </c>
      <c r="L24" s="18" t="str">
        <f t="shared" si="7"/>
        <v/>
      </c>
      <c r="M24" s="19"/>
      <c r="N24" s="20"/>
      <c r="O24" s="20"/>
      <c r="P24" s="20"/>
      <c r="Q24" s="22" t="str">
        <f t="shared" si="8"/>
        <v/>
      </c>
      <c r="R24" s="24" t="str">
        <f t="shared" si="9"/>
        <v/>
      </c>
      <c r="S24" s="25"/>
      <c r="T24" s="26" t="str">
        <f t="shared" si="2"/>
        <v/>
      </c>
      <c r="U24" s="27" t="str">
        <f t="shared" si="10"/>
        <v/>
      </c>
      <c r="V24" s="27"/>
      <c r="W24" s="65" t="str">
        <f t="shared" si="3"/>
        <v/>
      </c>
      <c r="X24" s="76"/>
      <c r="Y24" s="62" t="str">
        <f t="shared" si="11"/>
        <v/>
      </c>
      <c r="Z24" s="62" t="str">
        <f t="shared" si="4"/>
        <v/>
      </c>
      <c r="AA24" s="28"/>
      <c r="AB24" s="29"/>
      <c r="AC24" s="30" t="str">
        <f>IF(AND(ISNUMBER(F24),ISNUMBER(S24),ISNUMBER(AB24)),(AB24-F24)/S24,"")</f>
        <v/>
      </c>
      <c r="AD24" s="31" t="str">
        <f t="shared" si="5"/>
        <v/>
      </c>
    </row>
    <row r="25" spans="1:30" ht="30" customHeight="1" thickTop="1" thickBot="1" x14ac:dyDescent="0.3">
      <c r="A25" s="17"/>
      <c r="B25" s="17"/>
      <c r="C25" s="17"/>
      <c r="D25" s="18" t="str">
        <f t="shared" si="12"/>
        <v/>
      </c>
      <c r="E25" s="19"/>
      <c r="F25" s="20" t="str">
        <f>IF(ISNUMBER(A25),VLOOKUP(A25,magasin!A:I,5,FALSE),"")</f>
        <v/>
      </c>
      <c r="G25" s="20"/>
      <c r="H25" s="20"/>
      <c r="I25" s="21"/>
      <c r="J25" s="62" t="str">
        <f t="shared" si="0"/>
        <v/>
      </c>
      <c r="K25" s="23" t="str">
        <f t="shared" si="6"/>
        <v/>
      </c>
      <c r="L25" s="18" t="str">
        <f t="shared" si="7"/>
        <v/>
      </c>
      <c r="M25" s="19"/>
      <c r="N25" s="20"/>
      <c r="O25" s="20"/>
      <c r="P25" s="20"/>
      <c r="Q25" s="22" t="str">
        <f t="shared" si="8"/>
        <v/>
      </c>
      <c r="R25" s="24" t="str">
        <f t="shared" si="9"/>
        <v/>
      </c>
      <c r="S25" s="25"/>
      <c r="T25" s="26" t="str">
        <f t="shared" si="2"/>
        <v/>
      </c>
      <c r="U25" s="27" t="str">
        <f t="shared" si="10"/>
        <v/>
      </c>
      <c r="V25" s="27"/>
      <c r="W25" s="65" t="str">
        <f t="shared" si="3"/>
        <v/>
      </c>
      <c r="X25" s="76"/>
      <c r="Y25" s="62" t="str">
        <f t="shared" si="11"/>
        <v/>
      </c>
      <c r="Z25" s="62" t="str">
        <f t="shared" si="4"/>
        <v/>
      </c>
      <c r="AA25" s="28"/>
      <c r="AB25" s="29"/>
      <c r="AC25" s="30"/>
      <c r="AD25" s="31" t="str">
        <f t="shared" si="5"/>
        <v/>
      </c>
    </row>
    <row r="26" spans="1:30" ht="30" customHeight="1" thickTop="1" thickBot="1" x14ac:dyDescent="0.3">
      <c r="A26" s="17"/>
      <c r="B26" s="17"/>
      <c r="C26" s="17"/>
      <c r="D26" s="18" t="str">
        <f t="shared" si="12"/>
        <v/>
      </c>
      <c r="E26" s="19"/>
      <c r="F26" s="20" t="str">
        <f>IF(ISNUMBER(A26),VLOOKUP(A26,magasin!A:I,5,FALSE),"")</f>
        <v/>
      </c>
      <c r="G26" s="20"/>
      <c r="H26" s="20"/>
      <c r="I26" s="21"/>
      <c r="J26" s="62" t="str">
        <f t="shared" si="0"/>
        <v/>
      </c>
      <c r="K26" s="23" t="str">
        <f t="shared" si="6"/>
        <v/>
      </c>
      <c r="L26" s="18" t="str">
        <f t="shared" si="7"/>
        <v/>
      </c>
      <c r="M26" s="19"/>
      <c r="N26" s="20"/>
      <c r="O26" s="20"/>
      <c r="P26" s="20"/>
      <c r="Q26" s="22" t="str">
        <f t="shared" si="8"/>
        <v/>
      </c>
      <c r="R26" s="24" t="str">
        <f t="shared" si="9"/>
        <v/>
      </c>
      <c r="S26" s="25"/>
      <c r="T26" s="26" t="str">
        <f t="shared" si="2"/>
        <v/>
      </c>
      <c r="U26" s="27" t="str">
        <f t="shared" si="10"/>
        <v/>
      </c>
      <c r="V26" s="27"/>
      <c r="W26" s="65" t="str">
        <f t="shared" si="3"/>
        <v/>
      </c>
      <c r="X26" s="76"/>
      <c r="Y26" s="62" t="str">
        <f t="shared" si="11"/>
        <v/>
      </c>
      <c r="Z26" s="62" t="str">
        <f t="shared" si="4"/>
        <v/>
      </c>
      <c r="AA26" s="28"/>
      <c r="AB26" s="29"/>
      <c r="AC26" s="30" t="str">
        <f>IF(AND(ISNUMBER(F26),ISNUMBER(S26),ISNUMBER(AB26)),(AB26-F26)/S26,"")</f>
        <v/>
      </c>
      <c r="AD26" s="31" t="str">
        <f t="shared" si="5"/>
        <v/>
      </c>
    </row>
    <row r="27" spans="1:30" ht="30" customHeight="1" thickTop="1" thickBot="1" x14ac:dyDescent="0.3">
      <c r="A27" s="17"/>
      <c r="B27" s="17"/>
      <c r="C27" s="17"/>
      <c r="D27" s="18" t="str">
        <f t="shared" si="12"/>
        <v/>
      </c>
      <c r="E27" s="19"/>
      <c r="F27" s="20" t="str">
        <f>IF(ISNUMBER(A27),VLOOKUP(A27,magasin!A:I,5,FALSE),"")</f>
        <v/>
      </c>
      <c r="G27" s="20"/>
      <c r="H27" s="20"/>
      <c r="I27" s="21"/>
      <c r="J27" s="62" t="str">
        <f t="shared" si="0"/>
        <v/>
      </c>
      <c r="K27" s="23" t="str">
        <f t="shared" si="6"/>
        <v/>
      </c>
      <c r="L27" s="18" t="str">
        <f t="shared" si="7"/>
        <v/>
      </c>
      <c r="M27" s="19"/>
      <c r="N27" s="20"/>
      <c r="O27" s="20"/>
      <c r="P27" s="20"/>
      <c r="Q27" s="22" t="str">
        <f t="shared" si="8"/>
        <v/>
      </c>
      <c r="R27" s="24" t="str">
        <f t="shared" si="9"/>
        <v/>
      </c>
      <c r="S27" s="25"/>
      <c r="T27" s="26" t="str">
        <f t="shared" si="2"/>
        <v/>
      </c>
      <c r="U27" s="27" t="str">
        <f t="shared" si="10"/>
        <v/>
      </c>
      <c r="V27" s="27"/>
      <c r="W27" s="65" t="str">
        <f t="shared" si="3"/>
        <v/>
      </c>
      <c r="X27" s="76"/>
      <c r="Y27" s="62" t="str">
        <f t="shared" si="11"/>
        <v/>
      </c>
      <c r="Z27" s="62" t="str">
        <f t="shared" si="4"/>
        <v/>
      </c>
      <c r="AA27" s="28"/>
      <c r="AB27" s="29"/>
      <c r="AC27" s="30"/>
      <c r="AD27" s="31" t="str">
        <f t="shared" si="5"/>
        <v/>
      </c>
    </row>
    <row r="28" spans="1:30" ht="30" customHeight="1" thickTop="1" thickBot="1" x14ac:dyDescent="0.3">
      <c r="A28" s="17"/>
      <c r="B28" s="17"/>
      <c r="C28" s="17"/>
      <c r="D28" s="18" t="str">
        <f t="shared" si="12"/>
        <v/>
      </c>
      <c r="E28" s="19"/>
      <c r="F28" s="20" t="str">
        <f>IF(ISNUMBER(A28),VLOOKUP(A28,magasin!A:I,5,FALSE),"")</f>
        <v/>
      </c>
      <c r="G28" s="20"/>
      <c r="H28" s="20"/>
      <c r="I28" s="21"/>
      <c r="J28" s="62" t="str">
        <f t="shared" si="0"/>
        <v/>
      </c>
      <c r="K28" s="23" t="str">
        <f t="shared" si="6"/>
        <v/>
      </c>
      <c r="L28" s="18" t="str">
        <f t="shared" si="7"/>
        <v/>
      </c>
      <c r="M28" s="19"/>
      <c r="N28" s="20"/>
      <c r="O28" s="20"/>
      <c r="P28" s="20"/>
      <c r="Q28" s="22" t="str">
        <f t="shared" si="8"/>
        <v/>
      </c>
      <c r="R28" s="24" t="str">
        <f t="shared" si="9"/>
        <v/>
      </c>
      <c r="S28" s="25"/>
      <c r="T28" s="26" t="str">
        <f t="shared" si="2"/>
        <v/>
      </c>
      <c r="U28" s="27" t="str">
        <f t="shared" si="10"/>
        <v/>
      </c>
      <c r="V28" s="27"/>
      <c r="W28" s="65" t="str">
        <f t="shared" si="3"/>
        <v/>
      </c>
      <c r="X28" s="76"/>
      <c r="Y28" s="62" t="str">
        <f t="shared" si="11"/>
        <v/>
      </c>
      <c r="Z28" s="62" t="str">
        <f t="shared" si="4"/>
        <v/>
      </c>
      <c r="AA28" s="28"/>
      <c r="AB28" s="29"/>
      <c r="AC28" s="30" t="str">
        <f>IF(AND(ISNUMBER(F28),ISNUMBER(S28),ISNUMBER(AB28)),(AB28-F28)/S28,"")</f>
        <v/>
      </c>
      <c r="AD28" s="31" t="str">
        <f t="shared" si="5"/>
        <v/>
      </c>
    </row>
    <row r="29" spans="1:30" ht="30" customHeight="1" thickTop="1" thickBot="1" x14ac:dyDescent="0.3">
      <c r="A29" s="17"/>
      <c r="B29" s="17"/>
      <c r="C29" s="17"/>
      <c r="D29" s="18" t="str">
        <f t="shared" si="12"/>
        <v/>
      </c>
      <c r="E29" s="19"/>
      <c r="F29" s="20" t="str">
        <f>IF(ISNUMBER(A29),VLOOKUP(A29,magasin!A:I,5,FALSE),"")</f>
        <v/>
      </c>
      <c r="G29" s="20"/>
      <c r="H29" s="20"/>
      <c r="I29" s="21"/>
      <c r="J29" s="62" t="str">
        <f t="shared" si="0"/>
        <v/>
      </c>
      <c r="K29" s="23" t="str">
        <f t="shared" si="6"/>
        <v/>
      </c>
      <c r="L29" s="18" t="str">
        <f t="shared" si="7"/>
        <v/>
      </c>
      <c r="M29" s="19"/>
      <c r="N29" s="20"/>
      <c r="O29" s="20"/>
      <c r="P29" s="20"/>
      <c r="Q29" s="22" t="str">
        <f t="shared" si="8"/>
        <v/>
      </c>
      <c r="R29" s="24" t="str">
        <f t="shared" si="9"/>
        <v/>
      </c>
      <c r="S29" s="25"/>
      <c r="T29" s="26" t="str">
        <f t="shared" si="2"/>
        <v/>
      </c>
      <c r="U29" s="27" t="str">
        <f t="shared" si="10"/>
        <v/>
      </c>
      <c r="V29" s="27"/>
      <c r="W29" s="65" t="str">
        <f t="shared" si="3"/>
        <v/>
      </c>
      <c r="X29" s="76"/>
      <c r="Y29" s="62" t="str">
        <f t="shared" si="11"/>
        <v/>
      </c>
      <c r="Z29" s="62" t="str">
        <f t="shared" si="4"/>
        <v/>
      </c>
      <c r="AA29" s="28"/>
      <c r="AB29" s="29"/>
      <c r="AC29" s="30"/>
      <c r="AD29" s="31" t="str">
        <f t="shared" si="5"/>
        <v/>
      </c>
    </row>
    <row r="30" spans="1:30" ht="30" customHeight="1" thickTop="1" thickBot="1" x14ac:dyDescent="0.3">
      <c r="A30" s="17"/>
      <c r="B30" s="17"/>
      <c r="C30" s="17"/>
      <c r="D30" s="18" t="str">
        <f t="shared" si="12"/>
        <v/>
      </c>
      <c r="E30" s="19"/>
      <c r="F30" s="20" t="str">
        <f>IF(ISNUMBER(A30),VLOOKUP(A30,magasin!A:I,5,FALSE),"")</f>
        <v/>
      </c>
      <c r="G30" s="20"/>
      <c r="H30" s="20"/>
      <c r="I30" s="21"/>
      <c r="J30" s="62" t="str">
        <f t="shared" si="0"/>
        <v/>
      </c>
      <c r="K30" s="23" t="str">
        <f t="shared" si="6"/>
        <v/>
      </c>
      <c r="L30" s="18" t="str">
        <f t="shared" si="7"/>
        <v/>
      </c>
      <c r="M30" s="19"/>
      <c r="N30" s="20"/>
      <c r="O30" s="20"/>
      <c r="P30" s="20"/>
      <c r="Q30" s="22" t="str">
        <f t="shared" si="8"/>
        <v/>
      </c>
      <c r="R30" s="24" t="str">
        <f t="shared" si="9"/>
        <v/>
      </c>
      <c r="S30" s="25"/>
      <c r="T30" s="26" t="str">
        <f t="shared" si="2"/>
        <v/>
      </c>
      <c r="U30" s="27" t="str">
        <f t="shared" si="10"/>
        <v/>
      </c>
      <c r="V30" s="27"/>
      <c r="W30" s="65" t="str">
        <f t="shared" si="3"/>
        <v/>
      </c>
      <c r="X30" s="76"/>
      <c r="Y30" s="62" t="str">
        <f t="shared" si="11"/>
        <v/>
      </c>
      <c r="Z30" s="62" t="str">
        <f t="shared" si="4"/>
        <v/>
      </c>
      <c r="AA30" s="28"/>
      <c r="AB30" s="29"/>
      <c r="AC30" s="30" t="str">
        <f>IF(AND(ISNUMBER(F30),ISNUMBER(S30),ISNUMBER(AB30)),(AB30-F30)/S30,"")</f>
        <v/>
      </c>
      <c r="AD30" s="31" t="str">
        <f t="shared" si="5"/>
        <v/>
      </c>
    </row>
    <row r="31" spans="1:30" ht="30" customHeight="1" thickTop="1" thickBot="1" x14ac:dyDescent="0.3">
      <c r="A31" s="17"/>
      <c r="B31" s="17"/>
      <c r="C31" s="17"/>
      <c r="D31" s="18" t="str">
        <f t="shared" si="12"/>
        <v/>
      </c>
      <c r="E31" s="19"/>
      <c r="F31" s="20" t="str">
        <f>IF(ISNUMBER(A31),VLOOKUP(A31,magasin!A:I,5,FALSE),"")</f>
        <v/>
      </c>
      <c r="G31" s="20"/>
      <c r="H31" s="20"/>
      <c r="I31" s="21"/>
      <c r="J31" s="62" t="str">
        <f t="shared" si="0"/>
        <v/>
      </c>
      <c r="K31" s="23" t="str">
        <f t="shared" si="6"/>
        <v/>
      </c>
      <c r="L31" s="18" t="str">
        <f t="shared" si="7"/>
        <v/>
      </c>
      <c r="M31" s="19"/>
      <c r="N31" s="20"/>
      <c r="O31" s="20"/>
      <c r="P31" s="20"/>
      <c r="Q31" s="22" t="str">
        <f t="shared" si="8"/>
        <v/>
      </c>
      <c r="R31" s="24" t="str">
        <f t="shared" si="9"/>
        <v/>
      </c>
      <c r="S31" s="25"/>
      <c r="T31" s="26" t="str">
        <f t="shared" si="2"/>
        <v/>
      </c>
      <c r="U31" s="27" t="str">
        <f t="shared" si="10"/>
        <v/>
      </c>
      <c r="V31" s="27"/>
      <c r="W31" s="65" t="str">
        <f t="shared" si="3"/>
        <v/>
      </c>
      <c r="X31" s="76"/>
      <c r="Y31" s="62" t="str">
        <f t="shared" si="11"/>
        <v/>
      </c>
      <c r="Z31" s="62" t="str">
        <f t="shared" si="4"/>
        <v/>
      </c>
      <c r="AA31" s="28"/>
      <c r="AB31" s="29"/>
      <c r="AC31" s="30"/>
      <c r="AD31" s="31" t="str">
        <f t="shared" si="5"/>
        <v/>
      </c>
    </row>
    <row r="32" spans="1:30" ht="30" customHeight="1" thickTop="1" thickBot="1" x14ac:dyDescent="0.3">
      <c r="A32" s="17"/>
      <c r="B32" s="17"/>
      <c r="C32" s="17"/>
      <c r="D32" s="18" t="str">
        <f t="shared" si="12"/>
        <v/>
      </c>
      <c r="E32" s="19"/>
      <c r="F32" s="20" t="str">
        <f>IF(ISNUMBER(A32),VLOOKUP(A32,magasin!A:I,5,FALSE),"")</f>
        <v/>
      </c>
      <c r="G32" s="20"/>
      <c r="H32" s="20"/>
      <c r="I32" s="21"/>
      <c r="J32" s="62" t="str">
        <f t="shared" si="0"/>
        <v/>
      </c>
      <c r="K32" s="23" t="str">
        <f t="shared" si="6"/>
        <v/>
      </c>
      <c r="L32" s="18" t="str">
        <f t="shared" si="7"/>
        <v/>
      </c>
      <c r="M32" s="19"/>
      <c r="N32" s="20"/>
      <c r="O32" s="20"/>
      <c r="P32" s="20"/>
      <c r="Q32" s="22" t="str">
        <f t="shared" si="8"/>
        <v/>
      </c>
      <c r="R32" s="24" t="str">
        <f t="shared" si="9"/>
        <v/>
      </c>
      <c r="S32" s="25"/>
      <c r="T32" s="26" t="str">
        <f t="shared" si="2"/>
        <v/>
      </c>
      <c r="U32" s="27" t="str">
        <f t="shared" si="10"/>
        <v/>
      </c>
      <c r="V32" s="27"/>
      <c r="W32" s="65" t="str">
        <f t="shared" si="3"/>
        <v/>
      </c>
      <c r="X32" s="76"/>
      <c r="Y32" s="62" t="str">
        <f t="shared" si="11"/>
        <v/>
      </c>
      <c r="Z32" s="62" t="str">
        <f t="shared" si="4"/>
        <v/>
      </c>
      <c r="AA32" s="28"/>
      <c r="AB32" s="29"/>
      <c r="AC32" s="30" t="str">
        <f>IF(AND(ISNUMBER(F32),ISNUMBER(S32),ISNUMBER(AB32)),(AB32-F32)/S32,"")</f>
        <v/>
      </c>
      <c r="AD32" s="31" t="str">
        <f t="shared" si="5"/>
        <v/>
      </c>
    </row>
    <row r="33" spans="1:30" ht="30" customHeight="1" thickTop="1" thickBot="1" x14ac:dyDescent="0.3">
      <c r="A33" s="17"/>
      <c r="B33" s="17"/>
      <c r="C33" s="17"/>
      <c r="D33" s="18" t="str">
        <f t="shared" si="12"/>
        <v/>
      </c>
      <c r="E33" s="19"/>
      <c r="F33" s="20" t="str">
        <f>IF(ISNUMBER(A33),VLOOKUP(A33,magasin!A:I,5,FALSE),"")</f>
        <v/>
      </c>
      <c r="G33" s="20"/>
      <c r="H33" s="20"/>
      <c r="I33" s="21"/>
      <c r="J33" s="62" t="str">
        <f t="shared" si="0"/>
        <v/>
      </c>
      <c r="K33" s="23" t="str">
        <f t="shared" si="6"/>
        <v/>
      </c>
      <c r="L33" s="18" t="str">
        <f t="shared" si="7"/>
        <v/>
      </c>
      <c r="M33" s="19"/>
      <c r="N33" s="20"/>
      <c r="O33" s="20"/>
      <c r="P33" s="20"/>
      <c r="Q33" s="22" t="str">
        <f t="shared" si="8"/>
        <v/>
      </c>
      <c r="R33" s="24" t="str">
        <f t="shared" si="9"/>
        <v/>
      </c>
      <c r="S33" s="25"/>
      <c r="T33" s="26" t="str">
        <f t="shared" si="2"/>
        <v/>
      </c>
      <c r="U33" s="27" t="str">
        <f t="shared" si="10"/>
        <v/>
      </c>
      <c r="V33" s="27"/>
      <c r="W33" s="65" t="str">
        <f t="shared" si="3"/>
        <v/>
      </c>
      <c r="X33" s="76"/>
      <c r="Y33" s="62" t="str">
        <f t="shared" si="11"/>
        <v/>
      </c>
      <c r="Z33" s="62" t="str">
        <f t="shared" si="4"/>
        <v/>
      </c>
      <c r="AA33" s="28"/>
      <c r="AB33" s="29"/>
      <c r="AC33" s="30"/>
      <c r="AD33" s="31" t="str">
        <f t="shared" si="5"/>
        <v/>
      </c>
    </row>
    <row r="34" spans="1:30" ht="30" customHeight="1" thickTop="1" thickBot="1" x14ac:dyDescent="0.3">
      <c r="A34" s="17"/>
      <c r="B34" s="17"/>
      <c r="C34" s="17"/>
      <c r="D34" s="18" t="str">
        <f t="shared" si="12"/>
        <v/>
      </c>
      <c r="E34" s="19"/>
      <c r="F34" s="20" t="str">
        <f>IF(ISNUMBER(A34),VLOOKUP(A34,magasin!A:I,5,FALSE),"")</f>
        <v/>
      </c>
      <c r="G34" s="20"/>
      <c r="H34" s="20"/>
      <c r="I34" s="21"/>
      <c r="J34" s="62" t="str">
        <f t="shared" si="0"/>
        <v/>
      </c>
      <c r="K34" s="23" t="str">
        <f t="shared" si="6"/>
        <v/>
      </c>
      <c r="L34" s="18" t="str">
        <f t="shared" si="7"/>
        <v/>
      </c>
      <c r="M34" s="19"/>
      <c r="N34" s="20"/>
      <c r="O34" s="20"/>
      <c r="P34" s="20"/>
      <c r="Q34" s="22" t="str">
        <f t="shared" si="8"/>
        <v/>
      </c>
      <c r="R34" s="24" t="str">
        <f t="shared" si="9"/>
        <v/>
      </c>
      <c r="S34" s="25"/>
      <c r="T34" s="26" t="str">
        <f t="shared" si="2"/>
        <v/>
      </c>
      <c r="U34" s="27" t="str">
        <f t="shared" si="10"/>
        <v/>
      </c>
      <c r="V34" s="27"/>
      <c r="W34" s="65" t="str">
        <f t="shared" si="3"/>
        <v/>
      </c>
      <c r="X34" s="76"/>
      <c r="Y34" s="62" t="str">
        <f t="shared" si="11"/>
        <v/>
      </c>
      <c r="Z34" s="62" t="str">
        <f t="shared" si="4"/>
        <v/>
      </c>
      <c r="AA34" s="28"/>
      <c r="AB34" s="29"/>
      <c r="AC34" s="30" t="str">
        <f>IF(AND(ISNUMBER(F34),ISNUMBER(S34),ISNUMBER(AB34)),(AB34-F34)/S34,"")</f>
        <v/>
      </c>
      <c r="AD34" s="31" t="str">
        <f t="shared" si="5"/>
        <v/>
      </c>
    </row>
    <row r="35" spans="1:30" ht="30" customHeight="1" thickTop="1" thickBot="1" x14ac:dyDescent="0.3">
      <c r="A35" s="17"/>
      <c r="B35" s="17"/>
      <c r="C35" s="17"/>
      <c r="D35" s="18" t="str">
        <f t="shared" si="12"/>
        <v/>
      </c>
      <c r="E35" s="19"/>
      <c r="F35" s="20" t="str">
        <f>IF(ISNUMBER(A35),VLOOKUP(A35,magasin!A:I,5,FALSE),"")</f>
        <v/>
      </c>
      <c r="G35" s="20"/>
      <c r="H35" s="20"/>
      <c r="I35" s="21"/>
      <c r="J35" s="62" t="str">
        <f t="shared" si="0"/>
        <v/>
      </c>
      <c r="K35" s="23" t="str">
        <f t="shared" si="6"/>
        <v/>
      </c>
      <c r="L35" s="18" t="str">
        <f t="shared" si="7"/>
        <v/>
      </c>
      <c r="M35" s="19"/>
      <c r="N35" s="20"/>
      <c r="O35" s="20"/>
      <c r="P35" s="20"/>
      <c r="Q35" s="22" t="str">
        <f t="shared" si="8"/>
        <v/>
      </c>
      <c r="R35" s="24" t="str">
        <f t="shared" si="9"/>
        <v/>
      </c>
      <c r="S35" s="25"/>
      <c r="T35" s="26" t="str">
        <f t="shared" si="2"/>
        <v/>
      </c>
      <c r="U35" s="27" t="str">
        <f t="shared" si="10"/>
        <v/>
      </c>
      <c r="V35" s="27"/>
      <c r="W35" s="65" t="str">
        <f t="shared" si="3"/>
        <v/>
      </c>
      <c r="X35" s="76"/>
      <c r="Y35" s="62" t="str">
        <f t="shared" si="11"/>
        <v/>
      </c>
      <c r="Z35" s="62" t="str">
        <f t="shared" si="4"/>
        <v/>
      </c>
      <c r="AA35" s="28"/>
      <c r="AB35" s="29"/>
      <c r="AC35" s="30"/>
      <c r="AD35" s="31" t="str">
        <f t="shared" si="5"/>
        <v/>
      </c>
    </row>
    <row r="36" spans="1:30" ht="30" customHeight="1" thickTop="1" thickBot="1" x14ac:dyDescent="0.3">
      <c r="A36" s="17"/>
      <c r="B36" s="17"/>
      <c r="C36" s="17"/>
      <c r="D36" s="18" t="str">
        <f t="shared" si="12"/>
        <v/>
      </c>
      <c r="E36" s="19"/>
      <c r="F36" s="20" t="str">
        <f>IF(ISNUMBER(A36),VLOOKUP(A36,magasin!A:I,5,FALSE),"")</f>
        <v/>
      </c>
      <c r="G36" s="20"/>
      <c r="H36" s="20"/>
      <c r="I36" s="21"/>
      <c r="J36" s="62" t="str">
        <f t="shared" si="0"/>
        <v/>
      </c>
      <c r="K36" s="23" t="str">
        <f t="shared" si="6"/>
        <v/>
      </c>
      <c r="L36" s="18" t="str">
        <f t="shared" si="7"/>
        <v/>
      </c>
      <c r="M36" s="19"/>
      <c r="N36" s="20"/>
      <c r="O36" s="20"/>
      <c r="P36" s="20"/>
      <c r="Q36" s="22" t="str">
        <f t="shared" si="8"/>
        <v/>
      </c>
      <c r="R36" s="24" t="str">
        <f t="shared" si="9"/>
        <v/>
      </c>
      <c r="S36" s="25"/>
      <c r="T36" s="26" t="str">
        <f t="shared" si="2"/>
        <v/>
      </c>
      <c r="U36" s="27" t="str">
        <f t="shared" si="10"/>
        <v/>
      </c>
      <c r="V36" s="27"/>
      <c r="W36" s="65" t="str">
        <f t="shared" si="3"/>
        <v/>
      </c>
      <c r="X36" s="76"/>
      <c r="Y36" s="62" t="str">
        <f t="shared" si="11"/>
        <v/>
      </c>
      <c r="Z36" s="62" t="str">
        <f t="shared" si="4"/>
        <v/>
      </c>
      <c r="AA36" s="28"/>
      <c r="AB36" s="29"/>
      <c r="AC36" s="30" t="str">
        <f>IF(AND(ISNUMBER(F36),ISNUMBER(S36),ISNUMBER(AB36)),(AB36-F36)/S36,"")</f>
        <v/>
      </c>
      <c r="AD36" s="31" t="str">
        <f t="shared" si="5"/>
        <v/>
      </c>
    </row>
    <row r="37" spans="1:30" ht="30" customHeight="1" thickTop="1" thickBot="1" x14ac:dyDescent="0.3">
      <c r="A37" s="17"/>
      <c r="B37" s="17"/>
      <c r="C37" s="17"/>
      <c r="D37" s="18" t="str">
        <f t="shared" si="12"/>
        <v/>
      </c>
      <c r="E37" s="19"/>
      <c r="F37" s="20" t="str">
        <f>IF(ISNUMBER(A37),VLOOKUP(A37,magasin!A:I,5,FALSE),"")</f>
        <v/>
      </c>
      <c r="G37" s="20"/>
      <c r="H37" s="20"/>
      <c r="I37" s="21"/>
      <c r="J37" s="62" t="str">
        <f t="shared" ref="J37:J68" si="13">IF(AND(ISNUMBER(F37),ISNUMBER(H37),ISNUMBER(S37)),(H37-F37)/S37,IF(ISTEXT(S37),"",""))</f>
        <v/>
      </c>
      <c r="K37" s="23" t="str">
        <f t="shared" si="6"/>
        <v/>
      </c>
      <c r="L37" s="18" t="str">
        <f t="shared" si="7"/>
        <v/>
      </c>
      <c r="M37" s="19"/>
      <c r="N37" s="20"/>
      <c r="O37" s="20"/>
      <c r="P37" s="20"/>
      <c r="Q37" s="22" t="str">
        <f t="shared" si="8"/>
        <v/>
      </c>
      <c r="R37" s="24" t="str">
        <f t="shared" si="9"/>
        <v/>
      </c>
      <c r="S37" s="25"/>
      <c r="T37" s="26" t="str">
        <f t="shared" si="2"/>
        <v/>
      </c>
      <c r="U37" s="27" t="str">
        <f t="shared" si="10"/>
        <v/>
      </c>
      <c r="V37" s="27"/>
      <c r="W37" s="65" t="str">
        <f t="shared" si="3"/>
        <v/>
      </c>
      <c r="X37" s="76"/>
      <c r="Y37" s="62" t="str">
        <f t="shared" si="11"/>
        <v/>
      </c>
      <c r="Z37" s="62" t="str">
        <f t="shared" si="4"/>
        <v/>
      </c>
      <c r="AA37" s="28"/>
      <c r="AB37" s="29"/>
      <c r="AC37" s="30"/>
      <c r="AD37" s="31" t="str">
        <f t="shared" si="5"/>
        <v/>
      </c>
    </row>
    <row r="38" spans="1:30" ht="30" customHeight="1" thickTop="1" thickBot="1" x14ac:dyDescent="0.3">
      <c r="A38" s="17"/>
      <c r="B38" s="17"/>
      <c r="C38" s="17"/>
      <c r="D38" s="18" t="str">
        <f t="shared" si="12"/>
        <v/>
      </c>
      <c r="E38" s="19"/>
      <c r="F38" s="20" t="str">
        <f>IF(ISNUMBER(A38),VLOOKUP(A38,magasin!A:I,5,FALSE),"")</f>
        <v/>
      </c>
      <c r="G38" s="20"/>
      <c r="H38" s="20"/>
      <c r="I38" s="21"/>
      <c r="J38" s="62" t="str">
        <f t="shared" si="13"/>
        <v/>
      </c>
      <c r="K38" s="23" t="str">
        <f t="shared" si="6"/>
        <v/>
      </c>
      <c r="L38" s="18" t="str">
        <f t="shared" si="7"/>
        <v/>
      </c>
      <c r="M38" s="19"/>
      <c r="N38" s="20"/>
      <c r="O38" s="20"/>
      <c r="P38" s="20"/>
      <c r="Q38" s="22" t="str">
        <f t="shared" si="8"/>
        <v/>
      </c>
      <c r="R38" s="24" t="str">
        <f t="shared" si="9"/>
        <v/>
      </c>
      <c r="S38" s="25"/>
      <c r="T38" s="26" t="str">
        <f t="shared" ref="T38:T69" si="14">IF(AND(ISNUMBER(F38),ISNUMBER(S38)),F38+S38,"")</f>
        <v/>
      </c>
      <c r="U38" s="27" t="str">
        <f t="shared" si="10"/>
        <v/>
      </c>
      <c r="V38" s="27"/>
      <c r="W38" s="65" t="str">
        <f t="shared" si="3"/>
        <v/>
      </c>
      <c r="X38" s="76"/>
      <c r="Y38" s="62" t="str">
        <f t="shared" si="11"/>
        <v/>
      </c>
      <c r="Z38" s="62" t="str">
        <f t="shared" si="4"/>
        <v/>
      </c>
      <c r="AA38" s="28"/>
      <c r="AB38" s="29"/>
      <c r="AC38" s="30" t="str">
        <f>IF(AND(ISNUMBER(F38),ISNUMBER(S38),ISNUMBER(AB38)),(AB38-F38)/S38,"")</f>
        <v/>
      </c>
      <c r="AD38" s="31" t="str">
        <f t="shared" si="5"/>
        <v/>
      </c>
    </row>
    <row r="39" spans="1:30" ht="30" customHeight="1" thickTop="1" thickBot="1" x14ac:dyDescent="0.3">
      <c r="A39" s="17"/>
      <c r="B39" s="17"/>
      <c r="C39" s="17"/>
      <c r="D39" s="18" t="str">
        <f t="shared" si="12"/>
        <v/>
      </c>
      <c r="E39" s="19"/>
      <c r="F39" s="20" t="str">
        <f>IF(ISNUMBER(A39),VLOOKUP(A39,magasin!A:I,5,FALSE),"")</f>
        <v/>
      </c>
      <c r="G39" s="20"/>
      <c r="H39" s="20"/>
      <c r="I39" s="21"/>
      <c r="J39" s="62" t="str">
        <f t="shared" si="13"/>
        <v/>
      </c>
      <c r="K39" s="23" t="str">
        <f t="shared" si="6"/>
        <v/>
      </c>
      <c r="L39" s="18" t="str">
        <f t="shared" si="7"/>
        <v/>
      </c>
      <c r="M39" s="19"/>
      <c r="N39" s="20"/>
      <c r="O39" s="20"/>
      <c r="P39" s="20"/>
      <c r="Q39" s="22" t="str">
        <f t="shared" ref="Q39:Q70" si="15">IF(AND(ISNUMBER(O39),ISNUMBER(S39)),(P39-O39)/S39,"")</f>
        <v/>
      </c>
      <c r="R39" s="24" t="str">
        <f t="shared" si="9"/>
        <v/>
      </c>
      <c r="S39" s="25"/>
      <c r="T39" s="26" t="str">
        <f t="shared" si="14"/>
        <v/>
      </c>
      <c r="U39" s="27" t="str">
        <f t="shared" si="10"/>
        <v/>
      </c>
      <c r="V39" s="27"/>
      <c r="W39" s="65" t="str">
        <f t="shared" si="3"/>
        <v/>
      </c>
      <c r="X39" s="76"/>
      <c r="Y39" s="62" t="str">
        <f t="shared" si="11"/>
        <v/>
      </c>
      <c r="Z39" s="62" t="str">
        <f t="shared" si="4"/>
        <v/>
      </c>
      <c r="AA39" s="28"/>
      <c r="AB39" s="29"/>
      <c r="AC39" s="30"/>
      <c r="AD39" s="31" t="str">
        <f t="shared" si="5"/>
        <v/>
      </c>
    </row>
    <row r="40" spans="1:30" ht="30" customHeight="1" thickTop="1" thickBot="1" x14ac:dyDescent="0.3">
      <c r="A40" s="17"/>
      <c r="B40" s="17"/>
      <c r="C40" s="17"/>
      <c r="D40" s="18" t="str">
        <f t="shared" si="12"/>
        <v/>
      </c>
      <c r="E40" s="19"/>
      <c r="F40" s="20" t="str">
        <f>IF(ISNUMBER(A40),VLOOKUP(A40,magasin!A:I,5,FALSE),"")</f>
        <v/>
      </c>
      <c r="G40" s="20"/>
      <c r="H40" s="20"/>
      <c r="I40" s="21"/>
      <c r="J40" s="62" t="str">
        <f t="shared" si="13"/>
        <v/>
      </c>
      <c r="K40" s="23" t="str">
        <f t="shared" si="6"/>
        <v/>
      </c>
      <c r="L40" s="18" t="str">
        <f t="shared" si="7"/>
        <v/>
      </c>
      <c r="M40" s="19"/>
      <c r="N40" s="20"/>
      <c r="O40" s="20"/>
      <c r="P40" s="20"/>
      <c r="Q40" s="22" t="str">
        <f t="shared" si="15"/>
        <v/>
      </c>
      <c r="R40" s="24" t="str">
        <f t="shared" si="9"/>
        <v/>
      </c>
      <c r="S40" s="25"/>
      <c r="T40" s="26" t="str">
        <f t="shared" si="14"/>
        <v/>
      </c>
      <c r="U40" s="27" t="str">
        <f t="shared" si="10"/>
        <v/>
      </c>
      <c r="V40" s="27"/>
      <c r="W40" s="65" t="str">
        <f t="shared" si="3"/>
        <v/>
      </c>
      <c r="X40" s="76"/>
      <c r="Y40" s="62" t="str">
        <f t="shared" si="11"/>
        <v/>
      </c>
      <c r="Z40" s="62" t="str">
        <f t="shared" si="4"/>
        <v/>
      </c>
      <c r="AA40" s="28"/>
      <c r="AB40" s="29"/>
      <c r="AC40" s="30" t="str">
        <f>IF(AND(ISNUMBER(F40),ISNUMBER(S40),ISNUMBER(AB40)),(AB40-F40)/S40,"")</f>
        <v/>
      </c>
      <c r="AD40" s="31" t="str">
        <f t="shared" si="5"/>
        <v/>
      </c>
    </row>
    <row r="41" spans="1:30" ht="30" customHeight="1" thickTop="1" thickBot="1" x14ac:dyDescent="0.3">
      <c r="A41" s="17"/>
      <c r="B41" s="17"/>
      <c r="C41" s="17"/>
      <c r="D41" s="18" t="str">
        <f t="shared" si="12"/>
        <v/>
      </c>
      <c r="E41" s="19"/>
      <c r="F41" s="20" t="str">
        <f>IF(ISNUMBER(A41),VLOOKUP(A41,magasin!A:I,5,FALSE),"")</f>
        <v/>
      </c>
      <c r="G41" s="20"/>
      <c r="H41" s="20"/>
      <c r="I41" s="21"/>
      <c r="J41" s="62" t="str">
        <f t="shared" si="13"/>
        <v/>
      </c>
      <c r="K41" s="23" t="str">
        <f t="shared" si="6"/>
        <v/>
      </c>
      <c r="L41" s="18" t="str">
        <f t="shared" si="7"/>
        <v/>
      </c>
      <c r="M41" s="19"/>
      <c r="N41" s="20"/>
      <c r="O41" s="20"/>
      <c r="P41" s="20"/>
      <c r="Q41" s="22" t="str">
        <f t="shared" si="15"/>
        <v/>
      </c>
      <c r="R41" s="24" t="str">
        <f t="shared" si="9"/>
        <v/>
      </c>
      <c r="S41" s="25"/>
      <c r="T41" s="26" t="str">
        <f t="shared" si="14"/>
        <v/>
      </c>
      <c r="U41" s="27" t="str">
        <f t="shared" si="10"/>
        <v/>
      </c>
      <c r="V41" s="27"/>
      <c r="W41" s="65" t="str">
        <f t="shared" si="3"/>
        <v/>
      </c>
      <c r="X41" s="76"/>
      <c r="Y41" s="62" t="str">
        <f t="shared" si="11"/>
        <v/>
      </c>
      <c r="Z41" s="62" t="str">
        <f t="shared" si="4"/>
        <v/>
      </c>
      <c r="AA41" s="28"/>
      <c r="AB41" s="29"/>
      <c r="AC41" s="30"/>
      <c r="AD41" s="31" t="str">
        <f t="shared" si="5"/>
        <v/>
      </c>
    </row>
    <row r="42" spans="1:30" ht="30" customHeight="1" thickTop="1" thickBot="1" x14ac:dyDescent="0.3">
      <c r="A42" s="17"/>
      <c r="B42" s="17"/>
      <c r="C42" s="17"/>
      <c r="D42" s="18" t="str">
        <f t="shared" si="12"/>
        <v/>
      </c>
      <c r="E42" s="19"/>
      <c r="F42" s="20" t="str">
        <f>IF(ISNUMBER(A42),VLOOKUP(A42,magasin!A:I,5,FALSE),"")</f>
        <v/>
      </c>
      <c r="G42" s="20"/>
      <c r="H42" s="20"/>
      <c r="I42" s="21"/>
      <c r="J42" s="62" t="str">
        <f t="shared" si="13"/>
        <v/>
      </c>
      <c r="K42" s="23" t="str">
        <f t="shared" si="6"/>
        <v/>
      </c>
      <c r="L42" s="18" t="str">
        <f t="shared" si="7"/>
        <v/>
      </c>
      <c r="M42" s="19"/>
      <c r="N42" s="20"/>
      <c r="O42" s="20"/>
      <c r="P42" s="20"/>
      <c r="Q42" s="22" t="str">
        <f t="shared" si="15"/>
        <v/>
      </c>
      <c r="R42" s="24" t="str">
        <f t="shared" si="9"/>
        <v/>
      </c>
      <c r="S42" s="25"/>
      <c r="T42" s="26" t="str">
        <f t="shared" si="14"/>
        <v/>
      </c>
      <c r="U42" s="27" t="str">
        <f t="shared" si="10"/>
        <v/>
      </c>
      <c r="V42" s="27"/>
      <c r="W42" s="65" t="str">
        <f t="shared" si="3"/>
        <v/>
      </c>
      <c r="X42" s="76"/>
      <c r="Y42" s="62" t="str">
        <f t="shared" si="11"/>
        <v/>
      </c>
      <c r="Z42" s="62" t="str">
        <f t="shared" si="4"/>
        <v/>
      </c>
      <c r="AA42" s="28"/>
      <c r="AB42" s="29"/>
      <c r="AC42" s="30" t="str">
        <f>IF(AND(ISNUMBER(F42),ISNUMBER(S42),ISNUMBER(AB42)),(AB42-F42)/S42,"")</f>
        <v/>
      </c>
      <c r="AD42" s="31" t="str">
        <f t="shared" si="5"/>
        <v/>
      </c>
    </row>
    <row r="43" spans="1:30" ht="30" customHeight="1" thickTop="1" thickBot="1" x14ac:dyDescent="0.3">
      <c r="A43" s="17"/>
      <c r="B43" s="17"/>
      <c r="C43" s="17"/>
      <c r="D43" s="18" t="str">
        <f t="shared" si="12"/>
        <v/>
      </c>
      <c r="E43" s="19"/>
      <c r="F43" s="20" t="str">
        <f>IF(ISNUMBER(A43),VLOOKUP(A43,magasin!A:I,5,FALSE),"")</f>
        <v/>
      </c>
      <c r="G43" s="20"/>
      <c r="H43" s="20"/>
      <c r="I43" s="21"/>
      <c r="J43" s="62" t="str">
        <f t="shared" si="13"/>
        <v/>
      </c>
      <c r="K43" s="23" t="str">
        <f t="shared" si="6"/>
        <v/>
      </c>
      <c r="L43" s="18" t="str">
        <f t="shared" si="7"/>
        <v/>
      </c>
      <c r="M43" s="19"/>
      <c r="N43" s="20"/>
      <c r="O43" s="20"/>
      <c r="P43" s="20"/>
      <c r="Q43" s="22" t="str">
        <f t="shared" si="15"/>
        <v/>
      </c>
      <c r="R43" s="24" t="str">
        <f t="shared" si="9"/>
        <v/>
      </c>
      <c r="S43" s="25"/>
      <c r="T43" s="26" t="str">
        <f t="shared" si="14"/>
        <v/>
      </c>
      <c r="U43" s="27" t="str">
        <f t="shared" si="10"/>
        <v/>
      </c>
      <c r="V43" s="27"/>
      <c r="W43" s="65" t="str">
        <f t="shared" si="3"/>
        <v/>
      </c>
      <c r="X43" s="76"/>
      <c r="Y43" s="62" t="str">
        <f t="shared" si="11"/>
        <v/>
      </c>
      <c r="Z43" s="62" t="str">
        <f t="shared" si="4"/>
        <v/>
      </c>
      <c r="AA43" s="28"/>
      <c r="AB43" s="29"/>
      <c r="AC43" s="30"/>
      <c r="AD43" s="31" t="str">
        <f t="shared" si="5"/>
        <v/>
      </c>
    </row>
    <row r="44" spans="1:30" ht="30" customHeight="1" thickTop="1" thickBot="1" x14ac:dyDescent="0.3">
      <c r="A44" s="17"/>
      <c r="B44" s="17"/>
      <c r="C44" s="17"/>
      <c r="D44" s="18" t="str">
        <f t="shared" si="12"/>
        <v/>
      </c>
      <c r="E44" s="19"/>
      <c r="F44" s="20" t="str">
        <f>IF(ISNUMBER(A44),VLOOKUP(A44,magasin!A:I,5,FALSE),"")</f>
        <v/>
      </c>
      <c r="G44" s="20"/>
      <c r="H44" s="20"/>
      <c r="I44" s="21"/>
      <c r="J44" s="62" t="str">
        <f t="shared" si="13"/>
        <v/>
      </c>
      <c r="K44" s="23" t="str">
        <f t="shared" si="6"/>
        <v/>
      </c>
      <c r="L44" s="18" t="str">
        <f t="shared" si="7"/>
        <v/>
      </c>
      <c r="M44" s="19"/>
      <c r="N44" s="20"/>
      <c r="O44" s="20"/>
      <c r="P44" s="20"/>
      <c r="Q44" s="22" t="str">
        <f t="shared" si="15"/>
        <v/>
      </c>
      <c r="R44" s="24" t="str">
        <f t="shared" si="9"/>
        <v/>
      </c>
      <c r="S44" s="25"/>
      <c r="T44" s="26" t="str">
        <f t="shared" si="14"/>
        <v/>
      </c>
      <c r="U44" s="27" t="str">
        <f t="shared" si="10"/>
        <v/>
      </c>
      <c r="V44" s="27"/>
      <c r="W44" s="65" t="str">
        <f t="shared" si="3"/>
        <v/>
      </c>
      <c r="X44" s="76"/>
      <c r="Y44" s="62" t="str">
        <f t="shared" si="11"/>
        <v/>
      </c>
      <c r="Z44" s="62" t="str">
        <f t="shared" si="4"/>
        <v/>
      </c>
      <c r="AA44" s="28"/>
      <c r="AB44" s="29"/>
      <c r="AC44" s="30" t="str">
        <f>IF(AND(ISNUMBER(F44),ISNUMBER(S44),ISNUMBER(AB44)),(AB44-F44)/S44,"")</f>
        <v/>
      </c>
      <c r="AD44" s="31" t="str">
        <f t="shared" si="5"/>
        <v/>
      </c>
    </row>
    <row r="45" spans="1:30" ht="30" customHeight="1" thickTop="1" thickBot="1" x14ac:dyDescent="0.3">
      <c r="A45" s="17"/>
      <c r="B45" s="17"/>
      <c r="C45" s="17"/>
      <c r="D45" s="18" t="str">
        <f t="shared" si="12"/>
        <v/>
      </c>
      <c r="E45" s="19"/>
      <c r="F45" s="20" t="str">
        <f>IF(ISNUMBER(A45),VLOOKUP(A45,magasin!A:I,5,FALSE),"")</f>
        <v/>
      </c>
      <c r="G45" s="20"/>
      <c r="H45" s="20"/>
      <c r="I45" s="21"/>
      <c r="J45" s="62" t="str">
        <f t="shared" si="13"/>
        <v/>
      </c>
      <c r="K45" s="23" t="str">
        <f t="shared" si="6"/>
        <v/>
      </c>
      <c r="L45" s="18" t="str">
        <f t="shared" si="7"/>
        <v/>
      </c>
      <c r="M45" s="19"/>
      <c r="N45" s="20"/>
      <c r="O45" s="20"/>
      <c r="P45" s="20"/>
      <c r="Q45" s="22" t="str">
        <f t="shared" si="15"/>
        <v/>
      </c>
      <c r="R45" s="24" t="str">
        <f t="shared" si="9"/>
        <v/>
      </c>
      <c r="S45" s="25"/>
      <c r="T45" s="26" t="str">
        <f t="shared" si="14"/>
        <v/>
      </c>
      <c r="U45" s="27" t="str">
        <f t="shared" si="10"/>
        <v/>
      </c>
      <c r="V45" s="27"/>
      <c r="W45" s="65" t="str">
        <f t="shared" si="3"/>
        <v/>
      </c>
      <c r="X45" s="76"/>
      <c r="Y45" s="62" t="str">
        <f t="shared" si="11"/>
        <v/>
      </c>
      <c r="Z45" s="62" t="str">
        <f t="shared" si="4"/>
        <v/>
      </c>
      <c r="AA45" s="28"/>
      <c r="AB45" s="29"/>
      <c r="AC45" s="30"/>
      <c r="AD45" s="31" t="str">
        <f t="shared" si="5"/>
        <v/>
      </c>
    </row>
    <row r="46" spans="1:30" ht="30" customHeight="1" thickTop="1" thickBot="1" x14ac:dyDescent="0.3">
      <c r="A46" s="17"/>
      <c r="B46" s="17"/>
      <c r="C46" s="17"/>
      <c r="D46" s="18" t="str">
        <f t="shared" si="12"/>
        <v/>
      </c>
      <c r="E46" s="19"/>
      <c r="F46" s="20" t="str">
        <f>IF(ISNUMBER(A46),VLOOKUP(A46,magasin!A:I,5,FALSE),"")</f>
        <v/>
      </c>
      <c r="G46" s="20"/>
      <c r="H46" s="20"/>
      <c r="I46" s="21"/>
      <c r="J46" s="62" t="str">
        <f t="shared" si="13"/>
        <v/>
      </c>
      <c r="K46" s="23" t="str">
        <f t="shared" si="6"/>
        <v/>
      </c>
      <c r="L46" s="18" t="str">
        <f t="shared" si="7"/>
        <v/>
      </c>
      <c r="M46" s="19"/>
      <c r="N46" s="20"/>
      <c r="O46" s="20"/>
      <c r="P46" s="20"/>
      <c r="Q46" s="22" t="str">
        <f t="shared" si="15"/>
        <v/>
      </c>
      <c r="R46" s="24" t="str">
        <f t="shared" si="9"/>
        <v/>
      </c>
      <c r="S46" s="25"/>
      <c r="T46" s="26" t="str">
        <f t="shared" si="14"/>
        <v/>
      </c>
      <c r="U46" s="27" t="str">
        <f t="shared" si="10"/>
        <v/>
      </c>
      <c r="V46" s="27"/>
      <c r="W46" s="65" t="str">
        <f t="shared" si="3"/>
        <v/>
      </c>
      <c r="X46" s="76"/>
      <c r="Y46" s="62" t="str">
        <f t="shared" si="11"/>
        <v/>
      </c>
      <c r="Z46" s="62" t="str">
        <f t="shared" si="4"/>
        <v/>
      </c>
      <c r="AA46" s="28"/>
      <c r="AB46" s="29"/>
      <c r="AC46" s="30" t="str">
        <f>IF(AND(ISNUMBER(F46),ISNUMBER(S46),ISNUMBER(AB46)),(AB46-F46)/S46,"")</f>
        <v/>
      </c>
      <c r="AD46" s="31" t="str">
        <f t="shared" si="5"/>
        <v/>
      </c>
    </row>
    <row r="47" spans="1:30" ht="30" customHeight="1" thickTop="1" thickBot="1" x14ac:dyDescent="0.3">
      <c r="A47" s="17"/>
      <c r="B47" s="17"/>
      <c r="C47" s="17"/>
      <c r="D47" s="18" t="str">
        <f t="shared" si="12"/>
        <v/>
      </c>
      <c r="E47" s="19"/>
      <c r="F47" s="20" t="str">
        <f>IF(ISNUMBER(A47),VLOOKUP(A47,magasin!A:I,5,FALSE),"")</f>
        <v/>
      </c>
      <c r="G47" s="20"/>
      <c r="H47" s="20"/>
      <c r="I47" s="21"/>
      <c r="J47" s="62" t="str">
        <f t="shared" si="13"/>
        <v/>
      </c>
      <c r="K47" s="23" t="str">
        <f t="shared" si="6"/>
        <v/>
      </c>
      <c r="L47" s="18" t="str">
        <f t="shared" si="7"/>
        <v/>
      </c>
      <c r="M47" s="19"/>
      <c r="N47" s="20"/>
      <c r="O47" s="20"/>
      <c r="P47" s="20"/>
      <c r="Q47" s="22" t="str">
        <f t="shared" si="15"/>
        <v/>
      </c>
      <c r="R47" s="24" t="str">
        <f t="shared" si="9"/>
        <v/>
      </c>
      <c r="S47" s="25"/>
      <c r="T47" s="26" t="str">
        <f t="shared" si="14"/>
        <v/>
      </c>
      <c r="U47" s="27" t="str">
        <f t="shared" si="10"/>
        <v/>
      </c>
      <c r="V47" s="27"/>
      <c r="W47" s="65" t="str">
        <f t="shared" si="3"/>
        <v/>
      </c>
      <c r="X47" s="76"/>
      <c r="Y47" s="62" t="str">
        <f t="shared" si="11"/>
        <v/>
      </c>
      <c r="Z47" s="62" t="str">
        <f t="shared" si="4"/>
        <v/>
      </c>
      <c r="AA47" s="28"/>
      <c r="AB47" s="29"/>
      <c r="AC47" s="30"/>
      <c r="AD47" s="31" t="str">
        <f t="shared" si="5"/>
        <v/>
      </c>
    </row>
    <row r="48" spans="1:30" ht="30" customHeight="1" thickTop="1" thickBot="1" x14ac:dyDescent="0.3">
      <c r="A48" s="17"/>
      <c r="B48" s="17"/>
      <c r="C48" s="17"/>
      <c r="D48" s="18" t="str">
        <f t="shared" si="12"/>
        <v/>
      </c>
      <c r="E48" s="19"/>
      <c r="F48" s="20" t="str">
        <f>IF(ISNUMBER(A48),VLOOKUP(A48,magasin!A:I,5,FALSE),"")</f>
        <v/>
      </c>
      <c r="G48" s="20"/>
      <c r="H48" s="20"/>
      <c r="I48" s="21"/>
      <c r="J48" s="62" t="str">
        <f t="shared" si="13"/>
        <v/>
      </c>
      <c r="K48" s="23" t="str">
        <f t="shared" si="6"/>
        <v/>
      </c>
      <c r="L48" s="18" t="str">
        <f t="shared" si="7"/>
        <v/>
      </c>
      <c r="M48" s="19"/>
      <c r="N48" s="20"/>
      <c r="O48" s="20"/>
      <c r="P48" s="20"/>
      <c r="Q48" s="22" t="str">
        <f t="shared" si="15"/>
        <v/>
      </c>
      <c r="R48" s="24" t="str">
        <f t="shared" si="9"/>
        <v/>
      </c>
      <c r="S48" s="25"/>
      <c r="T48" s="26" t="str">
        <f t="shared" si="14"/>
        <v/>
      </c>
      <c r="U48" s="27" t="str">
        <f t="shared" si="10"/>
        <v/>
      </c>
      <c r="V48" s="27"/>
      <c r="W48" s="65" t="str">
        <f t="shared" si="3"/>
        <v/>
      </c>
      <c r="X48" s="76"/>
      <c r="Y48" s="62" t="str">
        <f t="shared" si="11"/>
        <v/>
      </c>
      <c r="Z48" s="62" t="str">
        <f t="shared" si="4"/>
        <v/>
      </c>
      <c r="AA48" s="28"/>
      <c r="AB48" s="29"/>
      <c r="AC48" s="30" t="str">
        <f>IF(AND(ISNUMBER(F48),ISNUMBER(S48),ISNUMBER(AB48)),(AB48-F48)/S48,"")</f>
        <v/>
      </c>
      <c r="AD48" s="31" t="str">
        <f t="shared" si="5"/>
        <v/>
      </c>
    </row>
    <row r="49" spans="1:30" ht="30" customHeight="1" thickTop="1" thickBot="1" x14ac:dyDescent="0.3">
      <c r="A49" s="17"/>
      <c r="B49" s="17"/>
      <c r="C49" s="17"/>
      <c r="D49" s="18" t="str">
        <f t="shared" si="12"/>
        <v/>
      </c>
      <c r="E49" s="19"/>
      <c r="F49" s="20" t="str">
        <f>IF(ISNUMBER(A49),VLOOKUP(A49,magasin!A:I,5,FALSE),"")</f>
        <v/>
      </c>
      <c r="G49" s="20"/>
      <c r="H49" s="20"/>
      <c r="I49" s="21"/>
      <c r="J49" s="62" t="str">
        <f t="shared" si="13"/>
        <v/>
      </c>
      <c r="K49" s="23" t="str">
        <f t="shared" si="6"/>
        <v/>
      </c>
      <c r="L49" s="18" t="str">
        <f t="shared" si="7"/>
        <v/>
      </c>
      <c r="M49" s="19"/>
      <c r="N49" s="20"/>
      <c r="O49" s="20"/>
      <c r="P49" s="20"/>
      <c r="Q49" s="22" t="str">
        <f t="shared" si="15"/>
        <v/>
      </c>
      <c r="R49" s="24" t="str">
        <f t="shared" si="9"/>
        <v/>
      </c>
      <c r="S49" s="25"/>
      <c r="T49" s="26" t="str">
        <f t="shared" si="14"/>
        <v/>
      </c>
      <c r="U49" s="27" t="str">
        <f t="shared" si="10"/>
        <v/>
      </c>
      <c r="V49" s="27"/>
      <c r="W49" s="65" t="str">
        <f t="shared" si="3"/>
        <v/>
      </c>
      <c r="X49" s="76"/>
      <c r="Y49" s="62" t="str">
        <f t="shared" si="11"/>
        <v/>
      </c>
      <c r="Z49" s="62" t="str">
        <f t="shared" si="4"/>
        <v/>
      </c>
      <c r="AA49" s="28"/>
      <c r="AB49" s="29"/>
      <c r="AC49" s="30"/>
      <c r="AD49" s="31" t="str">
        <f t="shared" si="5"/>
        <v/>
      </c>
    </row>
    <row r="50" spans="1:30" ht="30" customHeight="1" thickTop="1" thickBot="1" x14ac:dyDescent="0.3">
      <c r="A50" s="17"/>
      <c r="B50" s="17"/>
      <c r="C50" s="17"/>
      <c r="D50" s="18" t="str">
        <f t="shared" si="12"/>
        <v/>
      </c>
      <c r="E50" s="19"/>
      <c r="F50" s="20" t="str">
        <f>IF(ISNUMBER(A50),VLOOKUP(A50,magasin!A:I,5,FALSE),"")</f>
        <v/>
      </c>
      <c r="G50" s="20"/>
      <c r="H50" s="20"/>
      <c r="I50" s="21"/>
      <c r="J50" s="62" t="str">
        <f t="shared" si="13"/>
        <v/>
      </c>
      <c r="K50" s="23" t="str">
        <f t="shared" si="6"/>
        <v/>
      </c>
      <c r="L50" s="18" t="str">
        <f t="shared" si="7"/>
        <v/>
      </c>
      <c r="M50" s="19"/>
      <c r="N50" s="20"/>
      <c r="O50" s="20"/>
      <c r="P50" s="20"/>
      <c r="Q50" s="22" t="str">
        <f t="shared" si="15"/>
        <v/>
      </c>
      <c r="R50" s="24" t="str">
        <f t="shared" si="9"/>
        <v/>
      </c>
      <c r="S50" s="25"/>
      <c r="T50" s="26" t="str">
        <f t="shared" si="14"/>
        <v/>
      </c>
      <c r="U50" s="27" t="str">
        <f t="shared" si="10"/>
        <v/>
      </c>
      <c r="V50" s="27"/>
      <c r="W50" s="65" t="str">
        <f t="shared" si="3"/>
        <v/>
      </c>
      <c r="X50" s="76"/>
      <c r="Y50" s="62" t="str">
        <f t="shared" si="11"/>
        <v/>
      </c>
      <c r="Z50" s="62" t="str">
        <f t="shared" si="4"/>
        <v/>
      </c>
      <c r="AA50" s="28"/>
      <c r="AB50" s="29"/>
      <c r="AC50" s="30" t="str">
        <f>IF(AND(ISNUMBER(F50),ISNUMBER(S50),ISNUMBER(AB50)),(AB50-F50)/S50,"")</f>
        <v/>
      </c>
      <c r="AD50" s="31" t="str">
        <f t="shared" si="5"/>
        <v/>
      </c>
    </row>
    <row r="51" spans="1:30" ht="30" customHeight="1" thickTop="1" thickBot="1" x14ac:dyDescent="0.3">
      <c r="A51" s="17"/>
      <c r="B51" s="17"/>
      <c r="C51" s="17"/>
      <c r="D51" s="18" t="str">
        <f t="shared" si="12"/>
        <v/>
      </c>
      <c r="E51" s="19"/>
      <c r="F51" s="20" t="str">
        <f>IF(ISNUMBER(A51),VLOOKUP(A51,magasin!A:I,5,FALSE),"")</f>
        <v/>
      </c>
      <c r="G51" s="20"/>
      <c r="H51" s="20"/>
      <c r="I51" s="21"/>
      <c r="J51" s="62" t="str">
        <f t="shared" si="13"/>
        <v/>
      </c>
      <c r="K51" s="23" t="str">
        <f t="shared" si="6"/>
        <v/>
      </c>
      <c r="L51" s="18" t="str">
        <f t="shared" si="7"/>
        <v/>
      </c>
      <c r="M51" s="19"/>
      <c r="N51" s="20"/>
      <c r="O51" s="20"/>
      <c r="P51" s="20"/>
      <c r="Q51" s="22" t="str">
        <f t="shared" si="15"/>
        <v/>
      </c>
      <c r="R51" s="24" t="str">
        <f t="shared" si="9"/>
        <v/>
      </c>
      <c r="S51" s="25"/>
      <c r="T51" s="26" t="str">
        <f t="shared" si="14"/>
        <v/>
      </c>
      <c r="U51" s="27" t="str">
        <f t="shared" si="10"/>
        <v/>
      </c>
      <c r="V51" s="27"/>
      <c r="W51" s="65" t="str">
        <f t="shared" si="3"/>
        <v/>
      </c>
      <c r="X51" s="76"/>
      <c r="Y51" s="62" t="str">
        <f t="shared" si="11"/>
        <v/>
      </c>
      <c r="Z51" s="62" t="str">
        <f t="shared" si="4"/>
        <v/>
      </c>
      <c r="AA51" s="28"/>
      <c r="AB51" s="29"/>
      <c r="AC51" s="30"/>
      <c r="AD51" s="31" t="str">
        <f t="shared" si="5"/>
        <v/>
      </c>
    </row>
    <row r="52" spans="1:30" ht="30" customHeight="1" thickTop="1" thickBot="1" x14ac:dyDescent="0.3">
      <c r="A52" s="17"/>
      <c r="B52" s="17"/>
      <c r="C52" s="17"/>
      <c r="D52" s="18" t="str">
        <f t="shared" si="12"/>
        <v/>
      </c>
      <c r="E52" s="19"/>
      <c r="F52" s="20" t="str">
        <f>IF(ISNUMBER(A52),VLOOKUP(A52,magasin!A:I,5,FALSE),"")</f>
        <v/>
      </c>
      <c r="G52" s="20"/>
      <c r="H52" s="20"/>
      <c r="I52" s="21"/>
      <c r="J52" s="62" t="str">
        <f t="shared" si="13"/>
        <v/>
      </c>
      <c r="K52" s="23" t="str">
        <f t="shared" si="6"/>
        <v/>
      </c>
      <c r="L52" s="18" t="str">
        <f t="shared" si="7"/>
        <v/>
      </c>
      <c r="M52" s="19"/>
      <c r="N52" s="20"/>
      <c r="O52" s="20"/>
      <c r="P52" s="20"/>
      <c r="Q52" s="22" t="str">
        <f t="shared" si="15"/>
        <v/>
      </c>
      <c r="R52" s="24" t="str">
        <f t="shared" si="9"/>
        <v/>
      </c>
      <c r="S52" s="25"/>
      <c r="T52" s="26" t="str">
        <f t="shared" si="14"/>
        <v/>
      </c>
      <c r="U52" s="27" t="str">
        <f t="shared" si="10"/>
        <v/>
      </c>
      <c r="V52" s="27"/>
      <c r="W52" s="65" t="str">
        <f t="shared" si="3"/>
        <v/>
      </c>
      <c r="X52" s="76"/>
      <c r="Y52" s="62" t="str">
        <f t="shared" si="11"/>
        <v/>
      </c>
      <c r="Z52" s="62" t="str">
        <f t="shared" si="4"/>
        <v/>
      </c>
      <c r="AA52" s="28"/>
      <c r="AB52" s="29"/>
      <c r="AC52" s="30" t="str">
        <f>IF(AND(ISNUMBER(F52),ISNUMBER(S52),ISNUMBER(AB52)),(AB52-F52)/S52,"")</f>
        <v/>
      </c>
      <c r="AD52" s="31" t="str">
        <f t="shared" si="5"/>
        <v/>
      </c>
    </row>
    <row r="53" spans="1:30" ht="30" customHeight="1" thickTop="1" thickBot="1" x14ac:dyDescent="0.3">
      <c r="A53" s="17"/>
      <c r="B53" s="17"/>
      <c r="C53" s="17"/>
      <c r="D53" s="18" t="str">
        <f t="shared" si="12"/>
        <v/>
      </c>
      <c r="E53" s="19"/>
      <c r="F53" s="20" t="str">
        <f>IF(ISNUMBER(A53),VLOOKUP(A53,magasin!A:I,5,FALSE),"")</f>
        <v/>
      </c>
      <c r="G53" s="20"/>
      <c r="H53" s="20"/>
      <c r="I53" s="21"/>
      <c r="J53" s="62" t="str">
        <f t="shared" si="13"/>
        <v/>
      </c>
      <c r="K53" s="23" t="str">
        <f t="shared" si="6"/>
        <v/>
      </c>
      <c r="L53" s="18" t="str">
        <f t="shared" si="7"/>
        <v/>
      </c>
      <c r="M53" s="19"/>
      <c r="N53" s="20"/>
      <c r="O53" s="20"/>
      <c r="P53" s="20"/>
      <c r="Q53" s="22" t="str">
        <f t="shared" si="15"/>
        <v/>
      </c>
      <c r="R53" s="24" t="str">
        <f t="shared" si="9"/>
        <v/>
      </c>
      <c r="S53" s="25"/>
      <c r="T53" s="26" t="str">
        <f t="shared" si="14"/>
        <v/>
      </c>
      <c r="U53" s="27" t="str">
        <f t="shared" si="10"/>
        <v/>
      </c>
      <c r="V53" s="27"/>
      <c r="W53" s="65" t="str">
        <f t="shared" si="3"/>
        <v/>
      </c>
      <c r="X53" s="76"/>
      <c r="Y53" s="62" t="str">
        <f t="shared" si="11"/>
        <v/>
      </c>
      <c r="Z53" s="62" t="str">
        <f t="shared" si="4"/>
        <v/>
      </c>
      <c r="AA53" s="28"/>
      <c r="AB53" s="29"/>
      <c r="AC53" s="30"/>
      <c r="AD53" s="31" t="str">
        <f t="shared" si="5"/>
        <v/>
      </c>
    </row>
    <row r="54" spans="1:30" ht="30" customHeight="1" thickTop="1" thickBot="1" x14ac:dyDescent="0.3">
      <c r="A54" s="17"/>
      <c r="B54" s="17"/>
      <c r="C54" s="17"/>
      <c r="D54" s="18" t="str">
        <f t="shared" si="12"/>
        <v/>
      </c>
      <c r="E54" s="19"/>
      <c r="F54" s="20" t="str">
        <f>IF(ISNUMBER(A54),VLOOKUP(A54,magasin!A:I,5,FALSE),"")</f>
        <v/>
      </c>
      <c r="G54" s="20"/>
      <c r="H54" s="20"/>
      <c r="I54" s="21"/>
      <c r="J54" s="62" t="str">
        <f t="shared" si="13"/>
        <v/>
      </c>
      <c r="K54" s="23" t="str">
        <f t="shared" si="6"/>
        <v/>
      </c>
      <c r="L54" s="18" t="str">
        <f t="shared" si="7"/>
        <v/>
      </c>
      <c r="M54" s="19"/>
      <c r="N54" s="20"/>
      <c r="O54" s="20"/>
      <c r="P54" s="20"/>
      <c r="Q54" s="22" t="str">
        <f t="shared" si="15"/>
        <v/>
      </c>
      <c r="R54" s="24" t="str">
        <f t="shared" si="9"/>
        <v/>
      </c>
      <c r="S54" s="25"/>
      <c r="T54" s="26" t="str">
        <f t="shared" si="14"/>
        <v/>
      </c>
      <c r="U54" s="27" t="str">
        <f t="shared" si="10"/>
        <v/>
      </c>
      <c r="V54" s="27"/>
      <c r="W54" s="65" t="str">
        <f t="shared" si="3"/>
        <v/>
      </c>
      <c r="X54" s="76"/>
      <c r="Y54" s="62" t="str">
        <f t="shared" si="11"/>
        <v/>
      </c>
      <c r="Z54" s="62" t="str">
        <f t="shared" si="4"/>
        <v/>
      </c>
      <c r="AA54" s="28"/>
      <c r="AB54" s="29"/>
      <c r="AC54" s="30" t="str">
        <f>IF(AND(ISNUMBER(F54),ISNUMBER(S54),ISNUMBER(AB54)),(AB54-F54)/S54,"")</f>
        <v/>
      </c>
      <c r="AD54" s="31" t="str">
        <f t="shared" si="5"/>
        <v/>
      </c>
    </row>
    <row r="55" spans="1:30" ht="30" customHeight="1" thickTop="1" thickBot="1" x14ac:dyDescent="0.3">
      <c r="A55" s="17"/>
      <c r="B55" s="17"/>
      <c r="C55" s="17"/>
      <c r="D55" s="18" t="str">
        <f t="shared" si="12"/>
        <v/>
      </c>
      <c r="E55" s="19"/>
      <c r="F55" s="20" t="str">
        <f>IF(ISNUMBER(A55),VLOOKUP(A55,magasin!A:I,5,FALSE),"")</f>
        <v/>
      </c>
      <c r="G55" s="20"/>
      <c r="H55" s="20"/>
      <c r="I55" s="21"/>
      <c r="J55" s="62" t="str">
        <f t="shared" si="13"/>
        <v/>
      </c>
      <c r="K55" s="23" t="str">
        <f t="shared" si="6"/>
        <v/>
      </c>
      <c r="L55" s="18" t="str">
        <f t="shared" si="7"/>
        <v/>
      </c>
      <c r="M55" s="19"/>
      <c r="N55" s="20"/>
      <c r="O55" s="20"/>
      <c r="P55" s="20"/>
      <c r="Q55" s="22" t="str">
        <f t="shared" si="15"/>
        <v/>
      </c>
      <c r="R55" s="24" t="str">
        <f t="shared" si="9"/>
        <v/>
      </c>
      <c r="S55" s="25"/>
      <c r="T55" s="26" t="str">
        <f t="shared" si="14"/>
        <v/>
      </c>
      <c r="U55" s="27" t="str">
        <f t="shared" si="10"/>
        <v/>
      </c>
      <c r="V55" s="27"/>
      <c r="W55" s="65" t="str">
        <f t="shared" si="3"/>
        <v/>
      </c>
      <c r="X55" s="76"/>
      <c r="Y55" s="62" t="str">
        <f t="shared" si="11"/>
        <v/>
      </c>
      <c r="Z55" s="62" t="str">
        <f t="shared" si="4"/>
        <v/>
      </c>
      <c r="AA55" s="28"/>
      <c r="AB55" s="29"/>
      <c r="AC55" s="30"/>
      <c r="AD55" s="31" t="str">
        <f t="shared" si="5"/>
        <v/>
      </c>
    </row>
    <row r="56" spans="1:30" ht="30" customHeight="1" thickTop="1" thickBot="1" x14ac:dyDescent="0.3">
      <c r="A56" s="17"/>
      <c r="B56" s="17"/>
      <c r="C56" s="17"/>
      <c r="D56" s="18" t="str">
        <f t="shared" si="12"/>
        <v/>
      </c>
      <c r="E56" s="19"/>
      <c r="F56" s="20" t="str">
        <f>IF(ISNUMBER(A56),VLOOKUP(A56,magasin!A:I,5,FALSE),"")</f>
        <v/>
      </c>
      <c r="G56" s="20"/>
      <c r="H56" s="20"/>
      <c r="I56" s="21"/>
      <c r="J56" s="62" t="str">
        <f t="shared" si="13"/>
        <v/>
      </c>
      <c r="K56" s="23" t="str">
        <f t="shared" si="6"/>
        <v/>
      </c>
      <c r="L56" s="18" t="str">
        <f t="shared" si="7"/>
        <v/>
      </c>
      <c r="M56" s="19"/>
      <c r="N56" s="20"/>
      <c r="O56" s="20"/>
      <c r="P56" s="20"/>
      <c r="Q56" s="22" t="str">
        <f t="shared" si="15"/>
        <v/>
      </c>
      <c r="R56" s="24" t="str">
        <f t="shared" si="9"/>
        <v/>
      </c>
      <c r="S56" s="25"/>
      <c r="T56" s="26" t="str">
        <f t="shared" si="14"/>
        <v/>
      </c>
      <c r="U56" s="27" t="str">
        <f t="shared" si="10"/>
        <v/>
      </c>
      <c r="V56" s="27"/>
      <c r="W56" s="65" t="str">
        <f t="shared" si="3"/>
        <v/>
      </c>
      <c r="X56" s="76"/>
      <c r="Y56" s="62" t="str">
        <f t="shared" si="11"/>
        <v/>
      </c>
      <c r="Z56" s="62" t="str">
        <f t="shared" si="4"/>
        <v/>
      </c>
      <c r="AA56" s="28"/>
      <c r="AB56" s="29"/>
      <c r="AC56" s="30" t="str">
        <f>IF(AND(ISNUMBER(F56),ISNUMBER(S56),ISNUMBER(AB56)),(AB56-F56)/S56,"")</f>
        <v/>
      </c>
      <c r="AD56" s="31" t="str">
        <f t="shared" si="5"/>
        <v/>
      </c>
    </row>
    <row r="57" spans="1:30" ht="30" customHeight="1" thickTop="1" thickBot="1" x14ac:dyDescent="0.3">
      <c r="A57" s="17"/>
      <c r="B57" s="17"/>
      <c r="C57" s="17"/>
      <c r="D57" s="18" t="str">
        <f t="shared" si="12"/>
        <v/>
      </c>
      <c r="E57" s="19"/>
      <c r="F57" s="20" t="str">
        <f>IF(ISNUMBER(A57),VLOOKUP(A57,magasin!A:I,5,FALSE),"")</f>
        <v/>
      </c>
      <c r="G57" s="20"/>
      <c r="H57" s="20"/>
      <c r="I57" s="21"/>
      <c r="J57" s="62" t="str">
        <f t="shared" si="13"/>
        <v/>
      </c>
      <c r="K57" s="23" t="str">
        <f t="shared" si="6"/>
        <v/>
      </c>
      <c r="L57" s="18" t="str">
        <f t="shared" si="7"/>
        <v/>
      </c>
      <c r="M57" s="19"/>
      <c r="N57" s="20"/>
      <c r="O57" s="20"/>
      <c r="P57" s="20"/>
      <c r="Q57" s="22" t="str">
        <f t="shared" si="15"/>
        <v/>
      </c>
      <c r="R57" s="24" t="str">
        <f t="shared" si="9"/>
        <v/>
      </c>
      <c r="S57" s="25"/>
      <c r="T57" s="26" t="str">
        <f t="shared" si="14"/>
        <v/>
      </c>
      <c r="U57" s="27" t="str">
        <f t="shared" si="10"/>
        <v/>
      </c>
      <c r="V57" s="27"/>
      <c r="W57" s="65" t="str">
        <f t="shared" si="3"/>
        <v/>
      </c>
      <c r="X57" s="76"/>
      <c r="Y57" s="62" t="str">
        <f t="shared" si="11"/>
        <v/>
      </c>
      <c r="Z57" s="62" t="str">
        <f t="shared" si="4"/>
        <v/>
      </c>
      <c r="AA57" s="28"/>
      <c r="AB57" s="29"/>
      <c r="AC57" s="30"/>
      <c r="AD57" s="31" t="str">
        <f t="shared" si="5"/>
        <v/>
      </c>
    </row>
    <row r="58" spans="1:30" ht="30" customHeight="1" thickTop="1" thickBot="1" x14ac:dyDescent="0.3">
      <c r="A58" s="17"/>
      <c r="B58" s="17"/>
      <c r="C58" s="17"/>
      <c r="D58" s="18" t="str">
        <f t="shared" si="12"/>
        <v/>
      </c>
      <c r="E58" s="19"/>
      <c r="F58" s="20" t="str">
        <f>IF(ISNUMBER(A58),VLOOKUP(A58,magasin!A:I,5,FALSE),"")</f>
        <v/>
      </c>
      <c r="G58" s="20"/>
      <c r="H58" s="20"/>
      <c r="I58" s="21"/>
      <c r="J58" s="62" t="str">
        <f t="shared" si="13"/>
        <v/>
      </c>
      <c r="K58" s="23" t="str">
        <f t="shared" si="6"/>
        <v/>
      </c>
      <c r="L58" s="18" t="str">
        <f t="shared" si="7"/>
        <v/>
      </c>
      <c r="M58" s="19"/>
      <c r="N58" s="20"/>
      <c r="O58" s="20"/>
      <c r="P58" s="20"/>
      <c r="Q58" s="22" t="str">
        <f t="shared" si="15"/>
        <v/>
      </c>
      <c r="R58" s="24" t="str">
        <f t="shared" si="9"/>
        <v/>
      </c>
      <c r="S58" s="25"/>
      <c r="T58" s="26" t="str">
        <f t="shared" si="14"/>
        <v/>
      </c>
      <c r="U58" s="27" t="str">
        <f t="shared" si="10"/>
        <v/>
      </c>
      <c r="V58" s="27"/>
      <c r="W58" s="65" t="str">
        <f t="shared" si="3"/>
        <v/>
      </c>
      <c r="X58" s="76"/>
      <c r="Y58" s="62" t="str">
        <f t="shared" si="11"/>
        <v/>
      </c>
      <c r="Z58" s="62" t="str">
        <f t="shared" si="4"/>
        <v/>
      </c>
      <c r="AA58" s="28"/>
      <c r="AB58" s="29"/>
      <c r="AC58" s="30" t="str">
        <f>IF(AND(ISNUMBER(F58),ISNUMBER(S58),ISNUMBER(AB58)),(AB58-F58)/S58,"")</f>
        <v/>
      </c>
      <c r="AD58" s="31" t="str">
        <f t="shared" si="5"/>
        <v/>
      </c>
    </row>
    <row r="59" spans="1:30" ht="30" customHeight="1" thickTop="1" thickBot="1" x14ac:dyDescent="0.3">
      <c r="A59" s="17"/>
      <c r="B59" s="17"/>
      <c r="C59" s="17"/>
      <c r="D59" s="18" t="str">
        <f t="shared" si="12"/>
        <v/>
      </c>
      <c r="E59" s="19"/>
      <c r="F59" s="20" t="str">
        <f>IF(ISNUMBER(A59),VLOOKUP(A59,magasin!A:I,5,FALSE),"")</f>
        <v/>
      </c>
      <c r="G59" s="20"/>
      <c r="H59" s="20"/>
      <c r="I59" s="21"/>
      <c r="J59" s="62" t="str">
        <f t="shared" si="13"/>
        <v/>
      </c>
      <c r="K59" s="23" t="str">
        <f t="shared" si="6"/>
        <v/>
      </c>
      <c r="L59" s="18" t="str">
        <f t="shared" si="7"/>
        <v/>
      </c>
      <c r="M59" s="19"/>
      <c r="N59" s="20"/>
      <c r="O59" s="20"/>
      <c r="P59" s="20"/>
      <c r="Q59" s="22" t="str">
        <f t="shared" si="15"/>
        <v/>
      </c>
      <c r="R59" s="24" t="str">
        <f t="shared" si="9"/>
        <v/>
      </c>
      <c r="S59" s="25"/>
      <c r="T59" s="26" t="str">
        <f t="shared" si="14"/>
        <v/>
      </c>
      <c r="U59" s="27" t="str">
        <f t="shared" si="10"/>
        <v/>
      </c>
      <c r="V59" s="27"/>
      <c r="W59" s="65" t="str">
        <f t="shared" si="3"/>
        <v/>
      </c>
      <c r="X59" s="76"/>
      <c r="Y59" s="62" t="str">
        <f t="shared" si="11"/>
        <v/>
      </c>
      <c r="Z59" s="62" t="str">
        <f t="shared" si="4"/>
        <v/>
      </c>
      <c r="AA59" s="28"/>
      <c r="AB59" s="29"/>
      <c r="AC59" s="30"/>
      <c r="AD59" s="31" t="str">
        <f t="shared" si="5"/>
        <v/>
      </c>
    </row>
    <row r="60" spans="1:30" ht="30" customHeight="1" thickTop="1" thickBot="1" x14ac:dyDescent="0.3">
      <c r="A60" s="17"/>
      <c r="B60" s="17"/>
      <c r="C60" s="17"/>
      <c r="D60" s="18" t="str">
        <f t="shared" si="12"/>
        <v/>
      </c>
      <c r="E60" s="19"/>
      <c r="F60" s="20" t="str">
        <f>IF(ISNUMBER(A60),VLOOKUP(A60,magasin!A:I,5,FALSE),"")</f>
        <v/>
      </c>
      <c r="G60" s="20"/>
      <c r="H60" s="20"/>
      <c r="I60" s="21"/>
      <c r="J60" s="62" t="str">
        <f t="shared" si="13"/>
        <v/>
      </c>
      <c r="K60" s="23" t="str">
        <f t="shared" si="6"/>
        <v/>
      </c>
      <c r="L60" s="18" t="str">
        <f t="shared" si="7"/>
        <v/>
      </c>
      <c r="M60" s="19"/>
      <c r="N60" s="20"/>
      <c r="O60" s="20"/>
      <c r="P60" s="20"/>
      <c r="Q60" s="22" t="str">
        <f t="shared" si="15"/>
        <v/>
      </c>
      <c r="R60" s="24" t="str">
        <f t="shared" si="9"/>
        <v/>
      </c>
      <c r="S60" s="25"/>
      <c r="T60" s="26" t="str">
        <f t="shared" si="14"/>
        <v/>
      </c>
      <c r="U60" s="27" t="str">
        <f t="shared" si="10"/>
        <v/>
      </c>
      <c r="V60" s="27"/>
      <c r="W60" s="65" t="str">
        <f t="shared" si="3"/>
        <v/>
      </c>
      <c r="X60" s="76"/>
      <c r="Y60" s="62" t="str">
        <f t="shared" si="11"/>
        <v/>
      </c>
      <c r="Z60" s="62" t="str">
        <f t="shared" si="4"/>
        <v/>
      </c>
      <c r="AA60" s="28"/>
      <c r="AB60" s="29"/>
      <c r="AC60" s="30" t="str">
        <f>IF(AND(ISNUMBER(F60),ISNUMBER(S60),ISNUMBER(AB60)),(AB60-F60)/S60,"")</f>
        <v/>
      </c>
      <c r="AD60" s="31" t="str">
        <f t="shared" si="5"/>
        <v/>
      </c>
    </row>
    <row r="61" spans="1:30" ht="30" customHeight="1" thickTop="1" thickBot="1" x14ac:dyDescent="0.3">
      <c r="A61" s="17"/>
      <c r="B61" s="17"/>
      <c r="C61" s="17"/>
      <c r="D61" s="18" t="str">
        <f t="shared" si="12"/>
        <v/>
      </c>
      <c r="E61" s="19"/>
      <c r="F61" s="20" t="str">
        <f>IF(ISNUMBER(A61),VLOOKUP(A61,magasin!A:I,5,FALSE),"")</f>
        <v/>
      </c>
      <c r="G61" s="20"/>
      <c r="H61" s="20"/>
      <c r="I61" s="21"/>
      <c r="J61" s="62" t="str">
        <f t="shared" si="13"/>
        <v/>
      </c>
      <c r="K61" s="23" t="str">
        <f t="shared" si="6"/>
        <v/>
      </c>
      <c r="L61" s="18" t="str">
        <f t="shared" si="7"/>
        <v/>
      </c>
      <c r="M61" s="19"/>
      <c r="N61" s="20"/>
      <c r="O61" s="20"/>
      <c r="P61" s="20"/>
      <c r="Q61" s="22" t="str">
        <f t="shared" si="15"/>
        <v/>
      </c>
      <c r="R61" s="24" t="str">
        <f t="shared" si="9"/>
        <v/>
      </c>
      <c r="S61" s="25"/>
      <c r="T61" s="26" t="str">
        <f t="shared" si="14"/>
        <v/>
      </c>
      <c r="U61" s="27" t="str">
        <f t="shared" si="10"/>
        <v/>
      </c>
      <c r="V61" s="27"/>
      <c r="W61" s="65" t="str">
        <f t="shared" si="3"/>
        <v/>
      </c>
      <c r="X61" s="76"/>
      <c r="Y61" s="62" t="str">
        <f t="shared" si="11"/>
        <v/>
      </c>
      <c r="Z61" s="62" t="str">
        <f t="shared" si="4"/>
        <v/>
      </c>
      <c r="AA61" s="28"/>
      <c r="AB61" s="29"/>
      <c r="AC61" s="30"/>
      <c r="AD61" s="31" t="str">
        <f t="shared" si="5"/>
        <v/>
      </c>
    </row>
    <row r="62" spans="1:30" ht="30" customHeight="1" thickTop="1" thickBot="1" x14ac:dyDescent="0.3">
      <c r="A62" s="17"/>
      <c r="B62" s="17"/>
      <c r="C62" s="17"/>
      <c r="D62" s="18" t="str">
        <f t="shared" si="12"/>
        <v/>
      </c>
      <c r="E62" s="19"/>
      <c r="F62" s="20" t="str">
        <f>IF(ISNUMBER(A62),VLOOKUP(A62,magasin!A:I,5,FALSE),"")</f>
        <v/>
      </c>
      <c r="G62" s="20"/>
      <c r="H62" s="20"/>
      <c r="I62" s="21"/>
      <c r="J62" s="62" t="str">
        <f t="shared" si="13"/>
        <v/>
      </c>
      <c r="K62" s="23" t="str">
        <f t="shared" si="6"/>
        <v/>
      </c>
      <c r="L62" s="18" t="str">
        <f t="shared" si="7"/>
        <v/>
      </c>
      <c r="M62" s="19"/>
      <c r="N62" s="20"/>
      <c r="O62" s="20"/>
      <c r="P62" s="20"/>
      <c r="Q62" s="22" t="str">
        <f t="shared" si="15"/>
        <v/>
      </c>
      <c r="R62" s="24" t="str">
        <f t="shared" si="9"/>
        <v/>
      </c>
      <c r="S62" s="25"/>
      <c r="T62" s="26" t="str">
        <f t="shared" si="14"/>
        <v/>
      </c>
      <c r="U62" s="27" t="str">
        <f t="shared" si="10"/>
        <v/>
      </c>
      <c r="V62" s="27"/>
      <c r="W62" s="65" t="str">
        <f t="shared" si="3"/>
        <v/>
      </c>
      <c r="X62" s="76"/>
      <c r="Y62" s="62" t="str">
        <f t="shared" si="11"/>
        <v/>
      </c>
      <c r="Z62" s="62" t="str">
        <f t="shared" si="4"/>
        <v/>
      </c>
      <c r="AA62" s="28"/>
      <c r="AB62" s="29"/>
      <c r="AC62" s="30" t="str">
        <f>IF(AND(ISNUMBER(F62),ISNUMBER(S62),ISNUMBER(AB62)),(AB62-F62)/S62,"")</f>
        <v/>
      </c>
      <c r="AD62" s="31" t="str">
        <f t="shared" si="5"/>
        <v/>
      </c>
    </row>
    <row r="63" spans="1:30" ht="30" customHeight="1" thickTop="1" thickBot="1" x14ac:dyDescent="0.3">
      <c r="A63" s="17"/>
      <c r="B63" s="17"/>
      <c r="C63" s="17"/>
      <c r="D63" s="18" t="str">
        <f t="shared" si="12"/>
        <v/>
      </c>
      <c r="E63" s="19"/>
      <c r="F63" s="20" t="str">
        <f>IF(ISNUMBER(A63),VLOOKUP(A63,magasin!A:I,5,FALSE),"")</f>
        <v/>
      </c>
      <c r="G63" s="20"/>
      <c r="H63" s="20"/>
      <c r="I63" s="21"/>
      <c r="J63" s="62" t="str">
        <f t="shared" si="13"/>
        <v/>
      </c>
      <c r="K63" s="23" t="str">
        <f t="shared" si="6"/>
        <v/>
      </c>
      <c r="L63" s="18" t="str">
        <f t="shared" si="7"/>
        <v/>
      </c>
      <c r="M63" s="19"/>
      <c r="N63" s="20"/>
      <c r="O63" s="20"/>
      <c r="P63" s="20"/>
      <c r="Q63" s="22" t="str">
        <f t="shared" si="15"/>
        <v/>
      </c>
      <c r="R63" s="24" t="str">
        <f t="shared" si="9"/>
        <v/>
      </c>
      <c r="S63" s="25"/>
      <c r="T63" s="26" t="str">
        <f t="shared" si="14"/>
        <v/>
      </c>
      <c r="U63" s="27" t="str">
        <f t="shared" si="10"/>
        <v/>
      </c>
      <c r="V63" s="27"/>
      <c r="W63" s="65" t="str">
        <f t="shared" si="3"/>
        <v/>
      </c>
      <c r="X63" s="76"/>
      <c r="Y63" s="62" t="str">
        <f t="shared" si="11"/>
        <v/>
      </c>
      <c r="Z63" s="62" t="str">
        <f t="shared" si="4"/>
        <v/>
      </c>
      <c r="AA63" s="28"/>
      <c r="AB63" s="29"/>
      <c r="AC63" s="30"/>
      <c r="AD63" s="31" t="str">
        <f t="shared" si="5"/>
        <v/>
      </c>
    </row>
    <row r="64" spans="1:30" ht="30" customHeight="1" thickTop="1" thickBot="1" x14ac:dyDescent="0.3">
      <c r="A64" s="17"/>
      <c r="B64" s="17"/>
      <c r="C64" s="17"/>
      <c r="D64" s="18" t="str">
        <f t="shared" si="12"/>
        <v/>
      </c>
      <c r="E64" s="19"/>
      <c r="F64" s="20" t="str">
        <f>IF(ISNUMBER(A64),VLOOKUP(A64,magasin!A:I,5,FALSE),"")</f>
        <v/>
      </c>
      <c r="G64" s="20"/>
      <c r="H64" s="20"/>
      <c r="I64" s="21"/>
      <c r="J64" s="62" t="str">
        <f t="shared" si="13"/>
        <v/>
      </c>
      <c r="K64" s="23" t="str">
        <f t="shared" si="6"/>
        <v/>
      </c>
      <c r="L64" s="18" t="str">
        <f t="shared" si="7"/>
        <v/>
      </c>
      <c r="M64" s="19"/>
      <c r="N64" s="20"/>
      <c r="O64" s="20"/>
      <c r="P64" s="20"/>
      <c r="Q64" s="22" t="str">
        <f t="shared" si="15"/>
        <v/>
      </c>
      <c r="R64" s="24" t="str">
        <f t="shared" si="9"/>
        <v/>
      </c>
      <c r="S64" s="25"/>
      <c r="T64" s="26" t="str">
        <f t="shared" si="14"/>
        <v/>
      </c>
      <c r="U64" s="27" t="str">
        <f t="shared" si="10"/>
        <v/>
      </c>
      <c r="V64" s="27"/>
      <c r="W64" s="65" t="str">
        <f t="shared" si="3"/>
        <v/>
      </c>
      <c r="X64" s="76"/>
      <c r="Y64" s="62" t="str">
        <f t="shared" si="11"/>
        <v/>
      </c>
      <c r="Z64" s="62" t="str">
        <f t="shared" si="4"/>
        <v/>
      </c>
      <c r="AA64" s="28"/>
      <c r="AB64" s="29"/>
      <c r="AC64" s="30" t="str">
        <f>IF(AND(ISNUMBER(F64),ISNUMBER(S64),ISNUMBER(AB64)),(AB64-F64)/S64,"")</f>
        <v/>
      </c>
      <c r="AD64" s="31" t="str">
        <f t="shared" si="5"/>
        <v/>
      </c>
    </row>
    <row r="65" spans="1:30" ht="30" customHeight="1" thickTop="1" thickBot="1" x14ac:dyDescent="0.3">
      <c r="A65" s="17"/>
      <c r="B65" s="17"/>
      <c r="C65" s="17"/>
      <c r="D65" s="18" t="str">
        <f t="shared" si="12"/>
        <v/>
      </c>
      <c r="E65" s="19"/>
      <c r="F65" s="20" t="str">
        <f>IF(ISNUMBER(A65),VLOOKUP(A65,magasin!A:I,5,FALSE),"")</f>
        <v/>
      </c>
      <c r="G65" s="20"/>
      <c r="H65" s="20"/>
      <c r="I65" s="21"/>
      <c r="J65" s="62" t="str">
        <f t="shared" si="13"/>
        <v/>
      </c>
      <c r="K65" s="23" t="str">
        <f t="shared" si="6"/>
        <v/>
      </c>
      <c r="L65" s="18" t="str">
        <f t="shared" si="7"/>
        <v/>
      </c>
      <c r="M65" s="19"/>
      <c r="N65" s="20"/>
      <c r="O65" s="20"/>
      <c r="P65" s="20"/>
      <c r="Q65" s="22" t="str">
        <f t="shared" si="15"/>
        <v/>
      </c>
      <c r="R65" s="24" t="str">
        <f t="shared" si="9"/>
        <v/>
      </c>
      <c r="S65" s="25"/>
      <c r="T65" s="26" t="str">
        <f t="shared" si="14"/>
        <v/>
      </c>
      <c r="U65" s="27" t="str">
        <f t="shared" si="10"/>
        <v/>
      </c>
      <c r="V65" s="27"/>
      <c r="W65" s="65" t="str">
        <f t="shared" si="3"/>
        <v/>
      </c>
      <c r="X65" s="76"/>
      <c r="Y65" s="62" t="str">
        <f t="shared" si="11"/>
        <v/>
      </c>
      <c r="Z65" s="62" t="str">
        <f t="shared" si="4"/>
        <v/>
      </c>
      <c r="AA65" s="28"/>
      <c r="AB65" s="29"/>
      <c r="AC65" s="30"/>
      <c r="AD65" s="31" t="str">
        <f t="shared" si="5"/>
        <v/>
      </c>
    </row>
    <row r="66" spans="1:30" ht="30" customHeight="1" thickTop="1" thickBot="1" x14ac:dyDescent="0.3">
      <c r="A66" s="17"/>
      <c r="B66" s="17"/>
      <c r="C66" s="17"/>
      <c r="D66" s="18" t="str">
        <f t="shared" si="12"/>
        <v/>
      </c>
      <c r="E66" s="19"/>
      <c r="F66" s="20" t="str">
        <f>IF(ISNUMBER(A66),VLOOKUP(A66,magasin!A:I,5,FALSE),"")</f>
        <v/>
      </c>
      <c r="G66" s="20"/>
      <c r="H66" s="20"/>
      <c r="I66" s="21"/>
      <c r="J66" s="62" t="str">
        <f t="shared" si="13"/>
        <v/>
      </c>
      <c r="K66" s="23" t="str">
        <f t="shared" si="6"/>
        <v/>
      </c>
      <c r="L66" s="18" t="str">
        <f t="shared" si="7"/>
        <v/>
      </c>
      <c r="M66" s="19"/>
      <c r="N66" s="20"/>
      <c r="O66" s="20"/>
      <c r="P66" s="20"/>
      <c r="Q66" s="22" t="str">
        <f t="shared" si="15"/>
        <v/>
      </c>
      <c r="R66" s="24" t="str">
        <f t="shared" si="9"/>
        <v/>
      </c>
      <c r="S66" s="25"/>
      <c r="T66" s="26" t="str">
        <f t="shared" si="14"/>
        <v/>
      </c>
      <c r="U66" s="27" t="str">
        <f t="shared" si="10"/>
        <v/>
      </c>
      <c r="V66" s="27"/>
      <c r="W66" s="65" t="str">
        <f t="shared" si="3"/>
        <v/>
      </c>
      <c r="X66" s="76"/>
      <c r="Y66" s="62" t="str">
        <f t="shared" si="11"/>
        <v/>
      </c>
      <c r="Z66" s="62" t="str">
        <f t="shared" si="4"/>
        <v/>
      </c>
      <c r="AA66" s="28"/>
      <c r="AB66" s="29"/>
      <c r="AC66" s="30" t="str">
        <f>IF(AND(ISNUMBER(F66),ISNUMBER(S66),ISNUMBER(AB66)),(AB66-F66)/S66,"")</f>
        <v/>
      </c>
      <c r="AD66" s="31" t="str">
        <f t="shared" si="5"/>
        <v/>
      </c>
    </row>
    <row r="67" spans="1:30" ht="30" customHeight="1" thickTop="1" thickBot="1" x14ac:dyDescent="0.3">
      <c r="A67" s="17"/>
      <c r="B67" s="17"/>
      <c r="C67" s="17"/>
      <c r="D67" s="18" t="str">
        <f t="shared" si="12"/>
        <v/>
      </c>
      <c r="E67" s="19"/>
      <c r="F67" s="20" t="str">
        <f>IF(ISNUMBER(A67),VLOOKUP(A67,magasin!A:I,5,FALSE),"")</f>
        <v/>
      </c>
      <c r="G67" s="20"/>
      <c r="H67" s="20"/>
      <c r="I67" s="21"/>
      <c r="J67" s="62" t="str">
        <f t="shared" si="13"/>
        <v/>
      </c>
      <c r="K67" s="23" t="str">
        <f t="shared" si="6"/>
        <v/>
      </c>
      <c r="L67" s="18" t="str">
        <f t="shared" si="7"/>
        <v/>
      </c>
      <c r="M67" s="19"/>
      <c r="N67" s="20"/>
      <c r="O67" s="20"/>
      <c r="P67" s="20"/>
      <c r="Q67" s="22" t="str">
        <f t="shared" si="15"/>
        <v/>
      </c>
      <c r="R67" s="24" t="str">
        <f t="shared" si="9"/>
        <v/>
      </c>
      <c r="S67" s="25"/>
      <c r="T67" s="26" t="str">
        <f t="shared" si="14"/>
        <v/>
      </c>
      <c r="U67" s="27" t="str">
        <f t="shared" si="10"/>
        <v/>
      </c>
      <c r="V67" s="27"/>
      <c r="W67" s="65" t="str">
        <f t="shared" si="3"/>
        <v/>
      </c>
      <c r="X67" s="76"/>
      <c r="Y67" s="62" t="str">
        <f t="shared" si="11"/>
        <v/>
      </c>
      <c r="Z67" s="62" t="str">
        <f t="shared" si="4"/>
        <v/>
      </c>
      <c r="AA67" s="28"/>
      <c r="AB67" s="29"/>
      <c r="AC67" s="30"/>
      <c r="AD67" s="31" t="str">
        <f t="shared" si="5"/>
        <v/>
      </c>
    </row>
    <row r="68" spans="1:30" ht="30" customHeight="1" thickTop="1" thickBot="1" x14ac:dyDescent="0.3">
      <c r="A68" s="17"/>
      <c r="B68" s="17"/>
      <c r="C68" s="17"/>
      <c r="D68" s="18" t="str">
        <f t="shared" si="12"/>
        <v/>
      </c>
      <c r="E68" s="19"/>
      <c r="F68" s="20" t="str">
        <f>IF(ISNUMBER(A68),VLOOKUP(A68,magasin!A:I,5,FALSE),"")</f>
        <v/>
      </c>
      <c r="G68" s="20"/>
      <c r="H68" s="20"/>
      <c r="I68" s="21"/>
      <c r="J68" s="62" t="str">
        <f t="shared" si="13"/>
        <v/>
      </c>
      <c r="K68" s="23" t="str">
        <f t="shared" si="6"/>
        <v/>
      </c>
      <c r="L68" s="18" t="str">
        <f t="shared" si="7"/>
        <v/>
      </c>
      <c r="M68" s="19"/>
      <c r="N68" s="20"/>
      <c r="O68" s="20"/>
      <c r="P68" s="20"/>
      <c r="Q68" s="22" t="str">
        <f t="shared" si="15"/>
        <v/>
      </c>
      <c r="R68" s="24" t="str">
        <f t="shared" si="9"/>
        <v/>
      </c>
      <c r="S68" s="25"/>
      <c r="T68" s="26" t="str">
        <f t="shared" si="14"/>
        <v/>
      </c>
      <c r="U68" s="27" t="str">
        <f t="shared" si="10"/>
        <v/>
      </c>
      <c r="V68" s="27"/>
      <c r="W68" s="65" t="str">
        <f t="shared" si="3"/>
        <v/>
      </c>
      <c r="X68" s="76"/>
      <c r="Y68" s="62" t="str">
        <f t="shared" si="11"/>
        <v/>
      </c>
      <c r="Z68" s="62" t="str">
        <f t="shared" si="4"/>
        <v/>
      </c>
      <c r="AA68" s="28"/>
      <c r="AB68" s="29"/>
      <c r="AC68" s="30" t="str">
        <f>IF(AND(ISNUMBER(F68),ISNUMBER(S68),ISNUMBER(AB68)),(AB68-F68)/S68,"")</f>
        <v/>
      </c>
      <c r="AD68" s="31" t="str">
        <f t="shared" si="5"/>
        <v/>
      </c>
    </row>
    <row r="69" spans="1:30" ht="30" customHeight="1" thickTop="1" thickBot="1" x14ac:dyDescent="0.3">
      <c r="A69" s="17"/>
      <c r="B69" s="17"/>
      <c r="C69" s="17"/>
      <c r="D69" s="18" t="str">
        <f t="shared" si="12"/>
        <v/>
      </c>
      <c r="E69" s="19"/>
      <c r="F69" s="20" t="str">
        <f>IF(ISNUMBER(A69),VLOOKUP(A69,magasin!A:I,5,FALSE),"")</f>
        <v/>
      </c>
      <c r="G69" s="20"/>
      <c r="H69" s="20"/>
      <c r="I69" s="21"/>
      <c r="J69" s="62" t="str">
        <f t="shared" ref="J69:J76" si="16">IF(AND(ISNUMBER(F69),ISNUMBER(H69),ISNUMBER(S69)),(H69-F69)/S69,IF(ISTEXT(S69),"",""))</f>
        <v/>
      </c>
      <c r="K69" s="23" t="str">
        <f t="shared" si="6"/>
        <v/>
      </c>
      <c r="L69" s="18" t="str">
        <f t="shared" si="7"/>
        <v/>
      </c>
      <c r="M69" s="19"/>
      <c r="N69" s="20"/>
      <c r="O69" s="20"/>
      <c r="P69" s="20"/>
      <c r="Q69" s="22" t="str">
        <f t="shared" si="15"/>
        <v/>
      </c>
      <c r="R69" s="24" t="str">
        <f t="shared" si="9"/>
        <v/>
      </c>
      <c r="S69" s="25"/>
      <c r="T69" s="26" t="str">
        <f t="shared" si="14"/>
        <v/>
      </c>
      <c r="U69" s="27" t="str">
        <f t="shared" si="10"/>
        <v/>
      </c>
      <c r="V69" s="27"/>
      <c r="W69" s="65" t="str">
        <f t="shared" si="3"/>
        <v/>
      </c>
      <c r="X69" s="76"/>
      <c r="Y69" s="62" t="str">
        <f t="shared" si="11"/>
        <v/>
      </c>
      <c r="Z69" s="62" t="str">
        <f t="shared" si="4"/>
        <v/>
      </c>
      <c r="AA69" s="28"/>
      <c r="AB69" s="29"/>
      <c r="AC69" s="30"/>
      <c r="AD69" s="31" t="str">
        <f t="shared" si="5"/>
        <v/>
      </c>
    </row>
    <row r="70" spans="1:30" ht="30" customHeight="1" thickTop="1" thickBot="1" x14ac:dyDescent="0.3">
      <c r="A70" s="17"/>
      <c r="B70" s="17"/>
      <c r="C70" s="17"/>
      <c r="D70" s="18" t="str">
        <f t="shared" si="12"/>
        <v/>
      </c>
      <c r="E70" s="19"/>
      <c r="F70" s="20" t="str">
        <f>IF(ISNUMBER(A70),VLOOKUP(A70,magasin!A:I,5,FALSE),"")</f>
        <v/>
      </c>
      <c r="G70" s="20"/>
      <c r="H70" s="20"/>
      <c r="I70" s="21"/>
      <c r="J70" s="62" t="str">
        <f t="shared" si="16"/>
        <v/>
      </c>
      <c r="K70" s="23" t="str">
        <f t="shared" si="6"/>
        <v/>
      </c>
      <c r="L70" s="18" t="str">
        <f t="shared" si="7"/>
        <v/>
      </c>
      <c r="M70" s="19"/>
      <c r="N70" s="20"/>
      <c r="O70" s="20"/>
      <c r="P70" s="20"/>
      <c r="Q70" s="22" t="str">
        <f t="shared" si="15"/>
        <v/>
      </c>
      <c r="R70" s="24" t="str">
        <f t="shared" si="9"/>
        <v/>
      </c>
      <c r="S70" s="25"/>
      <c r="T70" s="26" t="str">
        <f t="shared" ref="T70:T76" si="17">IF(AND(ISNUMBER(F70),ISNUMBER(S70)),F70+S70,"")</f>
        <v/>
      </c>
      <c r="U70" s="27" t="str">
        <f t="shared" si="10"/>
        <v/>
      </c>
      <c r="V70" s="27"/>
      <c r="W70" s="65" t="str">
        <f t="shared" ref="W70:W76" si="18">+IF(AND(ISNUMBER(V70),ISNUMBER(P70),ISNUMBER(F70),ISNUMBER(S70)),(V70-MAX(P70,F70))/S70,"")</f>
        <v/>
      </c>
      <c r="X70" s="76"/>
      <c r="Y70" s="62" t="str">
        <f t="shared" ref="Y70:Y76" si="19">+IF(AND(ISNUMBER(X70),ISNUMBER(V70),ISNUMBER(S70)),(X70-V70)/S70,"")</f>
        <v/>
      </c>
      <c r="Z70" s="62" t="str">
        <f t="shared" ref="Z70:Z76" si="20">IF(AND(ISNUMBER(X70),ISNUMBER(AA70),ISNUMBER(S70)),(AA70-X70)/S70,"")</f>
        <v/>
      </c>
      <c r="AA70" s="28"/>
      <c r="AB70" s="29"/>
      <c r="AC70" s="30" t="str">
        <f>IF(AND(ISNUMBER(F70),ISNUMBER(S70),ISNUMBER(AB70)),(AB70-F70)/S70,"")</f>
        <v/>
      </c>
      <c r="AD70" s="31" t="str">
        <f t="shared" ref="AD70:AD76" si="21">IF(AND(ISNUMBER(AC70),AC70&lt;=1),"Paiement à temps",IF(AND(ISNUMBER(AC70),AC70&gt;1),"Dépassement du délai de paiement, Pensez à comptabiliser la majoration de retard dans charge non courante",""))</f>
        <v/>
      </c>
    </row>
    <row r="71" spans="1:30" ht="30" customHeight="1" thickTop="1" thickBot="1" x14ac:dyDescent="0.3">
      <c r="A71" s="17"/>
      <c r="B71" s="17"/>
      <c r="C71" s="17"/>
      <c r="D71" s="18" t="str">
        <f t="shared" si="12"/>
        <v/>
      </c>
      <c r="E71" s="19"/>
      <c r="F71" s="20" t="str">
        <f>IF(ISNUMBER(A71),VLOOKUP(A71,magasin!A:I,5,FALSE),"")</f>
        <v/>
      </c>
      <c r="G71" s="20"/>
      <c r="H71" s="20"/>
      <c r="I71" s="21"/>
      <c r="J71" s="62" t="str">
        <f t="shared" si="16"/>
        <v/>
      </c>
      <c r="K71" s="23" t="str">
        <f t="shared" ref="K71:K76" si="22">IF(AND(J71&lt;75%,ISNUMBER(J71)),"à temps",IF(J71="","","Retard de paiement éventuel dû au retard du traitement de la réception"))</f>
        <v/>
      </c>
      <c r="L71" s="18" t="str">
        <f t="shared" ref="L71:L76" si="23">+IF(0&lt;N71&lt;F71,"Facture Antidatée",IF(AND(ISNUMBER(H71),ISBLANK(N71)),"Réclamer Facture",IF(AND(ISNUMBER(N71),ISNUMBER(H71)),"à comptabiliser","")))</f>
        <v/>
      </c>
      <c r="M71" s="19"/>
      <c r="N71" s="20"/>
      <c r="O71" s="20"/>
      <c r="P71" s="20"/>
      <c r="Q71" s="22" t="str">
        <f t="shared" ref="Q71:Q76" si="24">IF(AND(ISNUMBER(O71),ISNUMBER(S71)),(P71-O71)/S71,"")</f>
        <v/>
      </c>
      <c r="R71" s="24" t="str">
        <f t="shared" ref="R71:R76" si="25">IF(ISNUMBER(O71),P71-O71,"")</f>
        <v/>
      </c>
      <c r="S71" s="25"/>
      <c r="T71" s="26" t="str">
        <f t="shared" si="17"/>
        <v/>
      </c>
      <c r="U71" s="27" t="str">
        <f t="shared" ref="U71:U76" si="26">IF(T71="","",+T71-$T$1)</f>
        <v/>
      </c>
      <c r="V71" s="27"/>
      <c r="W71" s="65" t="str">
        <f t="shared" si="18"/>
        <v/>
      </c>
      <c r="X71" s="76"/>
      <c r="Y71" s="62" t="str">
        <f t="shared" si="19"/>
        <v/>
      </c>
      <c r="Z71" s="62" t="str">
        <f t="shared" si="20"/>
        <v/>
      </c>
      <c r="AA71" s="28"/>
      <c r="AB71" s="29"/>
      <c r="AC71" s="30"/>
      <c r="AD71" s="31" t="str">
        <f t="shared" si="21"/>
        <v/>
      </c>
    </row>
    <row r="72" spans="1:30" ht="30" customHeight="1" thickTop="1" thickBot="1" x14ac:dyDescent="0.3">
      <c r="A72" s="17"/>
      <c r="B72" s="17"/>
      <c r="C72" s="17"/>
      <c r="D72" s="18" t="str">
        <f t="shared" ref="D72:D76" si="27">IF(AND(ISBLANK(H72),ISNUMBER(G72),ISNUMBER(N72)),"Réclamer Réception",IF(AND(ISNUMBER(N72),ISBLANK(G72),ISBLANK(H72)),"Absence de Réception",IF(AND(ISNUMBER(G72),ISNUMBER(H72),ISNUMBER(N72)),"OK","")))</f>
        <v/>
      </c>
      <c r="E72" s="19"/>
      <c r="F72" s="20" t="str">
        <f>IF(ISNUMBER(A72),VLOOKUP(A72,magasin!A:I,5,FALSE),"")</f>
        <v/>
      </c>
      <c r="G72" s="20"/>
      <c r="H72" s="20"/>
      <c r="I72" s="21"/>
      <c r="J72" s="62" t="str">
        <f t="shared" si="16"/>
        <v/>
      </c>
      <c r="K72" s="23" t="str">
        <f t="shared" si="22"/>
        <v/>
      </c>
      <c r="L72" s="18" t="str">
        <f t="shared" si="23"/>
        <v/>
      </c>
      <c r="M72" s="19"/>
      <c r="N72" s="20"/>
      <c r="O72" s="20"/>
      <c r="P72" s="20"/>
      <c r="Q72" s="22" t="str">
        <f t="shared" si="24"/>
        <v/>
      </c>
      <c r="R72" s="24" t="str">
        <f t="shared" si="25"/>
        <v/>
      </c>
      <c r="S72" s="25"/>
      <c r="T72" s="26" t="str">
        <f t="shared" si="17"/>
        <v/>
      </c>
      <c r="U72" s="27" t="str">
        <f t="shared" si="26"/>
        <v/>
      </c>
      <c r="V72" s="27"/>
      <c r="W72" s="65" t="str">
        <f t="shared" si="18"/>
        <v/>
      </c>
      <c r="X72" s="76"/>
      <c r="Y72" s="62" t="str">
        <f t="shared" si="19"/>
        <v/>
      </c>
      <c r="Z72" s="62" t="str">
        <f t="shared" si="20"/>
        <v/>
      </c>
      <c r="AA72" s="28"/>
      <c r="AB72" s="29"/>
      <c r="AC72" s="30" t="str">
        <f>IF(AND(ISNUMBER(F72),ISNUMBER(S72),ISNUMBER(AB72)),(AB72-F72)/S72,"")</f>
        <v/>
      </c>
      <c r="AD72" s="31" t="str">
        <f t="shared" si="21"/>
        <v/>
      </c>
    </row>
    <row r="73" spans="1:30" ht="30" customHeight="1" thickTop="1" thickBot="1" x14ac:dyDescent="0.3">
      <c r="A73" s="17"/>
      <c r="B73" s="17"/>
      <c r="C73" s="17"/>
      <c r="D73" s="18" t="str">
        <f t="shared" si="27"/>
        <v/>
      </c>
      <c r="E73" s="19"/>
      <c r="F73" s="20" t="str">
        <f>IF(ISNUMBER(A73),VLOOKUP(A73,magasin!A:I,5,FALSE),"")</f>
        <v/>
      </c>
      <c r="G73" s="20"/>
      <c r="H73" s="20"/>
      <c r="I73" s="21"/>
      <c r="J73" s="62" t="str">
        <f t="shared" si="16"/>
        <v/>
      </c>
      <c r="K73" s="23" t="str">
        <f t="shared" si="22"/>
        <v/>
      </c>
      <c r="L73" s="18" t="str">
        <f t="shared" si="23"/>
        <v/>
      </c>
      <c r="M73" s="19"/>
      <c r="N73" s="20"/>
      <c r="O73" s="20"/>
      <c r="P73" s="20"/>
      <c r="Q73" s="22" t="str">
        <f t="shared" si="24"/>
        <v/>
      </c>
      <c r="R73" s="24" t="str">
        <f t="shared" si="25"/>
        <v/>
      </c>
      <c r="S73" s="25"/>
      <c r="T73" s="26" t="str">
        <f t="shared" si="17"/>
        <v/>
      </c>
      <c r="U73" s="27" t="str">
        <f t="shared" si="26"/>
        <v/>
      </c>
      <c r="V73" s="27"/>
      <c r="W73" s="65" t="str">
        <f t="shared" si="18"/>
        <v/>
      </c>
      <c r="X73" s="76"/>
      <c r="Y73" s="62" t="str">
        <f t="shared" si="19"/>
        <v/>
      </c>
      <c r="Z73" s="62" t="str">
        <f t="shared" si="20"/>
        <v/>
      </c>
      <c r="AA73" s="28"/>
      <c r="AB73" s="29"/>
      <c r="AC73" s="30"/>
      <c r="AD73" s="31" t="str">
        <f t="shared" si="21"/>
        <v/>
      </c>
    </row>
    <row r="74" spans="1:30" ht="30" customHeight="1" thickTop="1" thickBot="1" x14ac:dyDescent="0.3">
      <c r="A74" s="17"/>
      <c r="B74" s="17"/>
      <c r="C74" s="17"/>
      <c r="D74" s="18" t="str">
        <f t="shared" si="27"/>
        <v/>
      </c>
      <c r="E74" s="19"/>
      <c r="F74" s="20" t="str">
        <f>IF(ISNUMBER(A74),VLOOKUP(A74,magasin!A:I,5,FALSE),"")</f>
        <v/>
      </c>
      <c r="G74" s="20"/>
      <c r="H74" s="20"/>
      <c r="I74" s="21"/>
      <c r="J74" s="62" t="str">
        <f t="shared" si="16"/>
        <v/>
      </c>
      <c r="K74" s="23" t="str">
        <f t="shared" si="22"/>
        <v/>
      </c>
      <c r="L74" s="18" t="str">
        <f t="shared" si="23"/>
        <v/>
      </c>
      <c r="M74" s="19"/>
      <c r="N74" s="20"/>
      <c r="O74" s="20"/>
      <c r="P74" s="20"/>
      <c r="Q74" s="22" t="str">
        <f t="shared" si="24"/>
        <v/>
      </c>
      <c r="R74" s="24" t="str">
        <f t="shared" si="25"/>
        <v/>
      </c>
      <c r="S74" s="25"/>
      <c r="T74" s="26" t="str">
        <f t="shared" si="17"/>
        <v/>
      </c>
      <c r="U74" s="27" t="str">
        <f t="shared" si="26"/>
        <v/>
      </c>
      <c r="V74" s="27"/>
      <c r="W74" s="65" t="str">
        <f t="shared" si="18"/>
        <v/>
      </c>
      <c r="X74" s="76"/>
      <c r="Y74" s="62" t="str">
        <f t="shared" si="19"/>
        <v/>
      </c>
      <c r="Z74" s="62" t="str">
        <f t="shared" si="20"/>
        <v/>
      </c>
      <c r="AA74" s="28"/>
      <c r="AB74" s="29"/>
      <c r="AC74" s="30" t="str">
        <f>IF(AND(ISNUMBER(F74),ISNUMBER(S74),ISNUMBER(AB74)),(AB74-F74)/S74,"")</f>
        <v/>
      </c>
      <c r="AD74" s="31" t="str">
        <f t="shared" si="21"/>
        <v/>
      </c>
    </row>
    <row r="75" spans="1:30" ht="30" customHeight="1" thickTop="1" thickBot="1" x14ac:dyDescent="0.3">
      <c r="A75" s="17"/>
      <c r="B75" s="17"/>
      <c r="C75" s="17"/>
      <c r="D75" s="18" t="str">
        <f t="shared" si="27"/>
        <v/>
      </c>
      <c r="E75" s="19"/>
      <c r="F75" s="20" t="str">
        <f>IF(ISNUMBER(A75),VLOOKUP(A75,magasin!A:I,5,FALSE),"")</f>
        <v/>
      </c>
      <c r="G75" s="20"/>
      <c r="H75" s="20"/>
      <c r="I75" s="21"/>
      <c r="J75" s="62" t="str">
        <f t="shared" si="16"/>
        <v/>
      </c>
      <c r="K75" s="23" t="str">
        <f t="shared" si="22"/>
        <v/>
      </c>
      <c r="L75" s="18" t="str">
        <f t="shared" si="23"/>
        <v/>
      </c>
      <c r="M75" s="19"/>
      <c r="N75" s="20"/>
      <c r="O75" s="20"/>
      <c r="P75" s="20"/>
      <c r="Q75" s="22" t="str">
        <f t="shared" si="24"/>
        <v/>
      </c>
      <c r="R75" s="24" t="str">
        <f t="shared" si="25"/>
        <v/>
      </c>
      <c r="S75" s="25"/>
      <c r="T75" s="26" t="str">
        <f t="shared" si="17"/>
        <v/>
      </c>
      <c r="U75" s="27" t="str">
        <f t="shared" si="26"/>
        <v/>
      </c>
      <c r="V75" s="27"/>
      <c r="W75" s="65" t="str">
        <f t="shared" si="18"/>
        <v/>
      </c>
      <c r="X75" s="76"/>
      <c r="Y75" s="62" t="str">
        <f t="shared" si="19"/>
        <v/>
      </c>
      <c r="Z75" s="62" t="str">
        <f t="shared" si="20"/>
        <v/>
      </c>
      <c r="AA75" s="28"/>
      <c r="AB75" s="29"/>
      <c r="AC75" s="30"/>
      <c r="AD75" s="31" t="str">
        <f t="shared" si="21"/>
        <v/>
      </c>
    </row>
    <row r="76" spans="1:30" ht="30" customHeight="1" thickTop="1" thickBot="1" x14ac:dyDescent="0.3">
      <c r="A76" s="17"/>
      <c r="B76" s="17"/>
      <c r="C76" s="17"/>
      <c r="D76" s="18" t="str">
        <f t="shared" si="27"/>
        <v/>
      </c>
      <c r="E76" s="19"/>
      <c r="F76" s="20" t="str">
        <f>IF(ISNUMBER(A76),VLOOKUP(A76,magasin!A:I,5,FALSE),"")</f>
        <v/>
      </c>
      <c r="G76" s="20"/>
      <c r="H76" s="20"/>
      <c r="I76" s="21"/>
      <c r="J76" s="62" t="str">
        <f t="shared" si="16"/>
        <v/>
      </c>
      <c r="K76" s="23" t="str">
        <f t="shared" si="22"/>
        <v/>
      </c>
      <c r="L76" s="18" t="str">
        <f t="shared" si="23"/>
        <v/>
      </c>
      <c r="M76" s="19"/>
      <c r="N76" s="20"/>
      <c r="O76" s="20"/>
      <c r="P76" s="20"/>
      <c r="Q76" s="22" t="str">
        <f t="shared" si="24"/>
        <v/>
      </c>
      <c r="R76" s="24" t="str">
        <f t="shared" si="25"/>
        <v/>
      </c>
      <c r="S76" s="25"/>
      <c r="T76" s="26" t="str">
        <f t="shared" si="17"/>
        <v/>
      </c>
      <c r="U76" s="27" t="str">
        <f t="shared" si="26"/>
        <v/>
      </c>
      <c r="V76" s="27"/>
      <c r="W76" s="65" t="str">
        <f t="shared" si="18"/>
        <v/>
      </c>
      <c r="X76" s="76"/>
      <c r="Y76" s="62" t="str">
        <f t="shared" si="19"/>
        <v/>
      </c>
      <c r="Z76" s="62" t="str">
        <f t="shared" si="20"/>
        <v/>
      </c>
      <c r="AA76" s="28"/>
      <c r="AB76" s="29"/>
      <c r="AC76" s="30" t="str">
        <f>IF(AND(ISNUMBER(F76),ISNUMBER(S76),ISNUMBER(AB76)),(AB76-F76)/S76,"")</f>
        <v/>
      </c>
      <c r="AD76" s="31" t="str">
        <f t="shared" si="21"/>
        <v/>
      </c>
    </row>
    <row r="77" spans="1:30" ht="16.5" thickTop="1" x14ac:dyDescent="0.25"/>
  </sheetData>
  <mergeCells count="37">
    <mergeCell ref="AB3:AB4"/>
    <mergeCell ref="AA2:AB2"/>
    <mergeCell ref="S2:V2"/>
    <mergeCell ref="V3:V4"/>
    <mergeCell ref="W2:W4"/>
    <mergeCell ref="X3:X4"/>
    <mergeCell ref="Y2:Y4"/>
    <mergeCell ref="Z2:Z4"/>
    <mergeCell ref="R1:S1"/>
    <mergeCell ref="L2:P2"/>
    <mergeCell ref="M3:M4"/>
    <mergeCell ref="D1:O1"/>
    <mergeCell ref="AA3:AA4"/>
    <mergeCell ref="A2:B2"/>
    <mergeCell ref="A3:A4"/>
    <mergeCell ref="B3:B4"/>
    <mergeCell ref="F3:F4"/>
    <mergeCell ref="G3:G4"/>
    <mergeCell ref="C3:C4"/>
    <mergeCell ref="D3:D4"/>
    <mergeCell ref="E3:E4"/>
    <mergeCell ref="AD2:AD4"/>
    <mergeCell ref="H3:H4"/>
    <mergeCell ref="N3:N4"/>
    <mergeCell ref="O3:O4"/>
    <mergeCell ref="P3:P4"/>
    <mergeCell ref="S3:S4"/>
    <mergeCell ref="T3:T4"/>
    <mergeCell ref="J2:J4"/>
    <mergeCell ref="Q2:Q4"/>
    <mergeCell ref="K2:K4"/>
    <mergeCell ref="R2:R4"/>
    <mergeCell ref="L3:L4"/>
    <mergeCell ref="C2:I2"/>
    <mergeCell ref="I3:I4"/>
    <mergeCell ref="U3:U4"/>
    <mergeCell ref="AC2:AC4"/>
  </mergeCells>
  <conditionalFormatting sqref="L2:M2 S2 L5:M1048576">
    <cfRule type="cellIs" dxfId="69" priority="186" operator="equal">
      <formula>"à comptabiliser"</formula>
    </cfRule>
    <cfRule type="cellIs" dxfId="68" priority="187" operator="equal">
      <formula>"Réclamer Facture"</formula>
    </cfRule>
    <cfRule type="cellIs" dxfId="67" priority="188" operator="equal">
      <formula>"Facture Antidatée"</formula>
    </cfRule>
    <cfRule type="expression" dxfId="66" priority="193">
      <formula>"SI(M6&lt;F6;""Facture Antidatée"";SI(ET(ESTNUM(H6);ESTVIDE(M6));$G$1""Réclamer Facture"";SI(ET(ESTNUM(M6);ESTNUM(H6));""à comptabiliser"";"""")))"</formula>
    </cfRule>
    <cfRule type="containsText" dxfId="65" priority="194" operator="containsText" text="Facture antidatée">
      <formula>NOT(ISERROR(SEARCH("Facture antidatée",L2)))</formula>
    </cfRule>
  </conditionalFormatting>
  <conditionalFormatting sqref="D5:D76">
    <cfRule type="expression" dxfId="64" priority="192">
      <formula>"SI(ET(ESTVIDE(H6);ESTNUM(G6);ESTNUM(M6));""Réclamer Réception"";SI(ET(ESTNUM(M6);ESTVIDE(G6);ESTVIDE(H6));""Absence de Réception"";""""))"</formula>
    </cfRule>
  </conditionalFormatting>
  <conditionalFormatting sqref="D2 D5:D1048576">
    <cfRule type="cellIs" dxfId="63" priority="189" operator="equal">
      <formula>"Absence de Réception"</formula>
    </cfRule>
    <cfRule type="cellIs" dxfId="62" priority="190" operator="equal">
      <formula>"Réclamer Réception"</formula>
    </cfRule>
    <cfRule type="cellIs" dxfId="61" priority="191" operator="equal">
      <formula>"Réclamer Réception"</formula>
    </cfRule>
  </conditionalFormatting>
  <conditionalFormatting sqref="Q1 Q5:Q1048576">
    <cfRule type="cellIs" dxfId="60" priority="185" operator="equal">
      <formula>""""""</formula>
    </cfRule>
  </conditionalFormatting>
  <conditionalFormatting sqref="D2:D1048576">
    <cfRule type="cellIs" dxfId="59" priority="175" operator="equal">
      <formula>"OK"</formula>
    </cfRule>
    <cfRule type="cellIs" dxfId="58" priority="176" operator="equal">
      <formula>"Absence de Réception"</formula>
    </cfRule>
    <cfRule type="cellIs" dxfId="57" priority="177" operator="equal">
      <formula>"Réclamer Réception"</formula>
    </cfRule>
    <cfRule type="cellIs" dxfId="56" priority="178" operator="equal">
      <formula>"OK"</formula>
    </cfRule>
    <cfRule type="cellIs" dxfId="55" priority="179" operator="equal">
      <formula>"OK"</formula>
    </cfRule>
  </conditionalFormatting>
  <conditionalFormatting sqref="N3:N4 L2:M1048576">
    <cfRule type="cellIs" dxfId="54" priority="172" operator="equal">
      <formula>"Réclamer Facture"</formula>
    </cfRule>
    <cfRule type="cellIs" dxfId="53" priority="173" operator="equal">
      <formula>"Facture Antidatée"</formula>
    </cfRule>
    <cfRule type="cellIs" dxfId="52" priority="174" operator="equal">
      <formula>"à comptabiliser"</formula>
    </cfRule>
  </conditionalFormatting>
  <conditionalFormatting sqref="AC2:AC4 AD1:AD1048576">
    <cfRule type="cellIs" dxfId="51" priority="62" operator="equal">
      <formula>"paiement à temps"</formula>
    </cfRule>
    <cfRule type="cellIs" dxfId="50" priority="63" operator="equal">
      <formula>"Retard de paiement,pensez à comptabiliser la provision"</formula>
    </cfRule>
  </conditionalFormatting>
  <conditionalFormatting sqref="AC2:AC4 AD1:AD1048576">
    <cfRule type="cellIs" dxfId="49" priority="8" operator="equal">
      <formula>"Dépassement du délai de paiement, Pensez à comptabiliser la Provision"</formula>
    </cfRule>
  </conditionalFormatting>
  <conditionalFormatting sqref="K1:K1048576">
    <cfRule type="cellIs" dxfId="48" priority="1" operator="equal">
      <formula>"Retard de paiement éventuel dû au retard du traitement de la réception"</formula>
    </cfRule>
    <cfRule type="cellIs" dxfId="47" priority="4" operator="equal">
      <formula>"à temps"</formula>
    </cfRule>
  </conditionalFormatting>
  <conditionalFormatting sqref="H70 H72 H74 H76 H14 H16 H18 H20 H22 H24 H26 H28 H30 H32 H34 H36 H38 H40 H42 H44 H46 H48 H50 H52 H54 H56 H58 H60 H62 H64 H66 H68">
    <cfRule type="cellIs" dxfId="46" priority="3" operator="equal">
      <formula>"Retard de paiement éventuel dû au retard du traitement de la réception"</formula>
    </cfRule>
  </conditionalFormatting>
  <conditionalFormatting sqref="K12">
    <cfRule type="cellIs" dxfId="45" priority="2" operator="equal">
      <formula>"Retard de paiement éventuel dû au retard du traitement de la réception"</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tabColor rgb="FF00B050"/>
  </sheetPr>
  <dimension ref="A1:AD156"/>
  <sheetViews>
    <sheetView topLeftCell="P1" workbookViewId="0">
      <pane ySplit="1" topLeftCell="A2" activePane="bottomLeft" state="frozen"/>
      <selection activeCell="N1" sqref="N1"/>
      <selection pane="bottomLeft" sqref="A1:I1"/>
    </sheetView>
  </sheetViews>
  <sheetFormatPr baseColWidth="10" defaultRowHeight="15.75" x14ac:dyDescent="0.25"/>
  <cols>
    <col min="1" max="1" width="11.42578125" style="16"/>
    <col min="2" max="2" width="20" style="16" customWidth="1"/>
    <col min="3" max="3" width="15.42578125" style="16" customWidth="1"/>
    <col min="4" max="4" width="22.85546875" style="16" customWidth="1"/>
    <col min="5" max="5" width="11.42578125" style="122"/>
    <col min="6" max="6" width="11.42578125" style="123"/>
    <col min="7" max="8" width="11.42578125" style="34"/>
    <col min="9" max="9" width="17.5703125" style="38" customWidth="1"/>
    <col min="10" max="10" width="12.85546875" style="124" customWidth="1"/>
    <col min="11" max="11" width="21.5703125" style="104" customWidth="1"/>
    <col min="12" max="12" width="18.28515625" style="16" customWidth="1"/>
    <col min="13" max="13" width="11.42578125" style="122"/>
    <col min="14" max="14" width="11.42578125" style="39"/>
    <col min="15" max="16" width="11.42578125" style="45"/>
    <col min="17" max="17" width="13.42578125" style="124" customWidth="1"/>
    <col min="18" max="18" width="13.28515625" style="16" customWidth="1"/>
    <col min="19" max="19" width="11.42578125" style="122"/>
    <col min="20" max="20" width="14.7109375" style="125" customWidth="1"/>
    <col min="21" max="21" width="11.42578125" style="126"/>
    <col min="22" max="22" width="11.42578125" style="129"/>
    <col min="23" max="23" width="11.42578125" style="131"/>
    <col min="24" max="24" width="11.42578125" style="129"/>
    <col min="25" max="26" width="11.42578125" style="131"/>
    <col min="27" max="27" width="13.5703125" style="39" customWidth="1"/>
    <col min="28" max="28" width="11.42578125" style="43"/>
    <col min="29" max="29" width="13.5703125" style="16" customWidth="1"/>
    <col min="30" max="30" width="35.7109375" style="104" customWidth="1"/>
    <col min="31" max="16384" width="11.42578125" style="16"/>
  </cols>
  <sheetData>
    <row r="1" spans="1:30" ht="23.25" customHeight="1" thickBot="1" x14ac:dyDescent="0.35">
      <c r="A1" s="200" t="s">
        <v>25</v>
      </c>
      <c r="B1" s="200"/>
      <c r="C1" s="200"/>
      <c r="D1" s="200"/>
      <c r="E1" s="200"/>
      <c r="F1" s="200"/>
      <c r="G1" s="200"/>
      <c r="H1" s="200"/>
      <c r="I1" s="200"/>
      <c r="J1" s="96"/>
      <c r="K1" s="97"/>
      <c r="L1" s="98"/>
      <c r="M1" s="99"/>
      <c r="N1" s="8"/>
      <c r="O1" s="100"/>
      <c r="P1" s="100"/>
      <c r="Q1" s="101"/>
      <c r="R1" s="201" t="s">
        <v>24</v>
      </c>
      <c r="S1" s="201"/>
      <c r="T1" s="102">
        <f ca="1">TODAY()</f>
        <v>41748</v>
      </c>
      <c r="U1" s="103"/>
      <c r="V1" s="127"/>
      <c r="W1" s="130"/>
      <c r="X1" s="127"/>
      <c r="Y1" s="130"/>
      <c r="Z1" s="130"/>
      <c r="AA1" s="8"/>
    </row>
    <row r="2" spans="1:30" ht="16.5" customHeight="1" thickBot="1" x14ac:dyDescent="0.3">
      <c r="A2" s="179" t="s">
        <v>7</v>
      </c>
      <c r="B2" s="181"/>
      <c r="C2" s="179" t="s">
        <v>8</v>
      </c>
      <c r="D2" s="180"/>
      <c r="E2" s="180"/>
      <c r="F2" s="180"/>
      <c r="G2" s="180"/>
      <c r="H2" s="180"/>
      <c r="I2" s="181"/>
      <c r="J2" s="166" t="s">
        <v>155</v>
      </c>
      <c r="K2" s="158" t="s">
        <v>14</v>
      </c>
      <c r="L2" s="179" t="s">
        <v>9</v>
      </c>
      <c r="M2" s="180"/>
      <c r="N2" s="180"/>
      <c r="O2" s="180"/>
      <c r="P2" s="181"/>
      <c r="Q2" s="158" t="s">
        <v>12</v>
      </c>
      <c r="R2" s="158" t="s">
        <v>21</v>
      </c>
      <c r="S2" s="179" t="s">
        <v>11</v>
      </c>
      <c r="T2" s="180"/>
      <c r="U2" s="180"/>
      <c r="V2" s="181"/>
      <c r="W2" s="166" t="s">
        <v>140</v>
      </c>
      <c r="X2" s="80" t="s">
        <v>144</v>
      </c>
      <c r="Y2" s="166" t="s">
        <v>142</v>
      </c>
      <c r="Z2" s="166" t="s">
        <v>143</v>
      </c>
      <c r="AA2" s="183" t="s">
        <v>34</v>
      </c>
      <c r="AB2" s="184"/>
      <c r="AC2" s="158" t="s">
        <v>13</v>
      </c>
      <c r="AD2" s="158" t="s">
        <v>14</v>
      </c>
    </row>
    <row r="3" spans="1:30" ht="15" customHeight="1" x14ac:dyDescent="0.25">
      <c r="A3" s="196" t="s">
        <v>0</v>
      </c>
      <c r="B3" s="196" t="s">
        <v>1</v>
      </c>
      <c r="C3" s="196" t="s">
        <v>17</v>
      </c>
      <c r="D3" s="198" t="s">
        <v>16</v>
      </c>
      <c r="E3" s="196" t="s">
        <v>19</v>
      </c>
      <c r="F3" s="191" t="s">
        <v>20</v>
      </c>
      <c r="G3" s="193" t="s">
        <v>2</v>
      </c>
      <c r="H3" s="193" t="s">
        <v>3</v>
      </c>
      <c r="I3" s="202" t="s">
        <v>22</v>
      </c>
      <c r="J3" s="167"/>
      <c r="K3" s="159"/>
      <c r="L3" s="198" t="s">
        <v>18</v>
      </c>
      <c r="M3" s="196" t="s">
        <v>35</v>
      </c>
      <c r="N3" s="193" t="s">
        <v>15</v>
      </c>
      <c r="O3" s="193" t="s">
        <v>4</v>
      </c>
      <c r="P3" s="193" t="s">
        <v>5</v>
      </c>
      <c r="Q3" s="159"/>
      <c r="R3" s="159"/>
      <c r="S3" s="193" t="s">
        <v>6</v>
      </c>
      <c r="T3" s="191" t="s">
        <v>10</v>
      </c>
      <c r="U3" s="191" t="s">
        <v>23</v>
      </c>
      <c r="V3" s="160" t="s">
        <v>139</v>
      </c>
      <c r="W3" s="167"/>
      <c r="X3" s="160" t="s">
        <v>141</v>
      </c>
      <c r="Y3" s="167"/>
      <c r="Z3" s="167"/>
      <c r="AA3" s="193" t="s">
        <v>32</v>
      </c>
      <c r="AB3" s="193" t="s">
        <v>33</v>
      </c>
      <c r="AC3" s="159"/>
      <c r="AD3" s="159"/>
    </row>
    <row r="4" spans="1:30" ht="30" customHeight="1" thickBot="1" x14ac:dyDescent="0.3">
      <c r="A4" s="197"/>
      <c r="B4" s="197"/>
      <c r="C4" s="197"/>
      <c r="D4" s="199"/>
      <c r="E4" s="197"/>
      <c r="F4" s="192"/>
      <c r="G4" s="194"/>
      <c r="H4" s="194"/>
      <c r="I4" s="203"/>
      <c r="J4" s="167"/>
      <c r="K4" s="159"/>
      <c r="L4" s="199"/>
      <c r="M4" s="197"/>
      <c r="N4" s="194"/>
      <c r="O4" s="194"/>
      <c r="P4" s="194"/>
      <c r="Q4" s="159"/>
      <c r="R4" s="159"/>
      <c r="S4" s="194"/>
      <c r="T4" s="192"/>
      <c r="U4" s="192"/>
      <c r="V4" s="161"/>
      <c r="W4" s="167"/>
      <c r="X4" s="161"/>
      <c r="Y4" s="167"/>
      <c r="Z4" s="167"/>
      <c r="AA4" s="195"/>
      <c r="AB4" s="195"/>
      <c r="AC4" s="190"/>
      <c r="AD4" s="190"/>
    </row>
    <row r="5" spans="1:30" s="120" customFormat="1" ht="30" customHeight="1" thickTop="1" thickBot="1" x14ac:dyDescent="0.3">
      <c r="A5" s="105">
        <v>4300052392</v>
      </c>
      <c r="B5" s="105" t="s">
        <v>67</v>
      </c>
      <c r="C5" s="105" t="s">
        <v>62</v>
      </c>
      <c r="D5" s="106" t="str">
        <f>IF(AND(ISBLANK(H5),ISNUMBER(G5),ISNUMBER(N5)),"Réclamer Réception",IF(AND(ISNUMBER(N5),ISBLANK(G5),ISBLANK(H5)),"Absence de Réception",IF(AND(ISNUMBER(G5),ISNUMBER(H5),ISNUMBER(N5)),"OK","")))</f>
        <v>Réclamer Réception</v>
      </c>
      <c r="E5" s="107">
        <v>5006662390</v>
      </c>
      <c r="F5" s="108" t="e">
        <f>IF(ISNUMBER(A5),VLOOKUP(A5,magasin!A:I,5,FALSE),"")</f>
        <v>#N/A</v>
      </c>
      <c r="G5" s="109">
        <v>41737</v>
      </c>
      <c r="H5" s="109"/>
      <c r="I5" s="110">
        <v>58000</v>
      </c>
      <c r="J5" s="111" t="str">
        <f>IF(AND(ISNUMBER(F5),ISNUMBER(H5),ISNUMBER(S5)),(H5-F5)/S5,"")</f>
        <v/>
      </c>
      <c r="K5" s="112" t="str">
        <f>IF(AND(J5&lt;75%,ISNUMBER(J5)),"à temps",IF(J5="","","Retard de paiement éventuel dû au retard du traitement de la réception"))</f>
        <v/>
      </c>
      <c r="L5" s="106" t="e">
        <f>+IF(N5&lt;F5,"Facture Antidatée",IF(AND(ISNUMBER(H5),ISBLANK(N5)),"Réclamer Facture",IF(AND(ISNUMBER(N5),ISNUMBER(H5)),"à comptabiliser","")))</f>
        <v>#N/A</v>
      </c>
      <c r="M5" s="113"/>
      <c r="N5" s="109">
        <v>41731</v>
      </c>
      <c r="O5" s="109"/>
      <c r="P5" s="109">
        <v>41736</v>
      </c>
      <c r="Q5" s="111" t="str">
        <f>IF(AND(ISNUMBER(O5),ISNUMBER(P5),ISNUMBER(S5)),(P5-O5)/S5,"")</f>
        <v/>
      </c>
      <c r="R5" s="114" t="str">
        <f>IF(AND(ISNUMBER(O5),ISNUMBER(P5)),P5-O5,"")</f>
        <v/>
      </c>
      <c r="S5" s="105">
        <v>90</v>
      </c>
      <c r="T5" s="115" t="str">
        <f>IF(AND(ISNUMBER(F5),ISNUMBER(S5)),F5+S5,"")</f>
        <v/>
      </c>
      <c r="U5" s="116" t="str">
        <f>IF(ISNUMBER(T5),T5-$T$1,"")</f>
        <v/>
      </c>
      <c r="V5" s="128"/>
      <c r="W5" s="62" t="str">
        <f>+IF(AND(ISNUMBER(V5),ISNUMBER(P5),ISNUMBER(F5),ISNUMBER(S5)),(V5-MAX(P5,F5))/S5,"")</f>
        <v/>
      </c>
      <c r="X5" s="76"/>
      <c r="Y5" s="62" t="str">
        <f>+IF(AND(ISNUMBER(X5),ISNUMBER(V5),ISNUMBER(S5)),(X5-V5)/S5,"")</f>
        <v/>
      </c>
      <c r="Z5" s="62" t="str">
        <f t="shared" ref="Z5:Z36" si="0">IF(AND(ISNUMBER(X5),ISNUMBER(AA5),ISNUMBER(S5)),(AA5-X5)/S5,"")</f>
        <v/>
      </c>
      <c r="AA5" s="108"/>
      <c r="AB5" s="117"/>
      <c r="AC5" s="118" t="str">
        <f t="shared" ref="AC5:AC36" si="1">IF(AND(ISNUMBER(F5),ISNUMBER(S5),ISNUMBER(AB5)),(AB5-F5)/S5,"")</f>
        <v/>
      </c>
      <c r="AD5" s="119" t="str">
        <f>IF(AND(ISNUMBER(AC5),AC5&lt;=1),"Paiement à temps",IF(AND(ISNUMBER(AC5),AC5&gt;1),"Dépassement du délai de paiement, Pensez à comptabiliser la majoration de retard dans charge non courante",""))</f>
        <v/>
      </c>
    </row>
    <row r="6" spans="1:30" s="120" customFormat="1" ht="30" customHeight="1" thickTop="1" thickBot="1" x14ac:dyDescent="0.3">
      <c r="A6" s="113">
        <v>4501060888</v>
      </c>
      <c r="B6" s="113" t="s">
        <v>68</v>
      </c>
      <c r="C6" s="113" t="s">
        <v>62</v>
      </c>
      <c r="D6" s="106" t="str">
        <f t="shared" ref="D6:D69" si="2">IF(AND(ISBLANK(H6),ISNUMBER(G6),ISNUMBER(N6)),"Réclamer Réception",IF(AND(ISNUMBER(N6),ISBLANK(G6),ISBLANK(H6)),"Absence de Réception",IF(AND(ISNUMBER(G6),ISNUMBER(H6),ISNUMBER(N6)),"OK","")))</f>
        <v>Absence de Réception</v>
      </c>
      <c r="E6" s="113"/>
      <c r="F6" s="108" t="e">
        <f>IF(ISNUMBER(A6),VLOOKUP(A6,magasin!A:I,5,FALSE),"")</f>
        <v>#N/A</v>
      </c>
      <c r="G6" s="108"/>
      <c r="H6" s="108"/>
      <c r="I6" s="121">
        <v>5920</v>
      </c>
      <c r="J6" s="111" t="str">
        <f>IF(AND(ISNUMBER(F6),ISNUMBER(H6),ISNUMBER(S6)),(H6-F6)/S6,"")</f>
        <v/>
      </c>
      <c r="K6" s="112" t="str">
        <f>IF(AND(J6&lt;75%,ISNUMBER(J6)),"à temps",IF(J6="","","Retard de paiement éventuel dû au retard du traitement de la réception"))</f>
        <v/>
      </c>
      <c r="L6" s="106" t="e">
        <f>+IF(N6&lt;F6,"Facture Antidatée",IF(AND(ISNUMBER(H6),ISBLANK(N6)),"Réclamer Facture",IF(AND(ISNUMBER(N6),ISNUMBER(H6)),"à comptabiliser","")))</f>
        <v>#N/A</v>
      </c>
      <c r="M6" s="113"/>
      <c r="N6" s="108">
        <v>41723</v>
      </c>
      <c r="O6" s="108"/>
      <c r="P6" s="108">
        <v>41737</v>
      </c>
      <c r="Q6" s="111" t="str">
        <f t="shared" ref="Q6:Q69" si="3">IF(AND(ISNUMBER(O6),ISNUMBER(P6),ISNUMBER(S6)),(P6-O6)/S6,"")</f>
        <v/>
      </c>
      <c r="R6" s="114" t="str">
        <f t="shared" ref="R6:R69" si="4">IF(AND(ISNUMBER(O6),ISNUMBER(P6)),P6-O6,"")</f>
        <v/>
      </c>
      <c r="S6" s="113">
        <v>90</v>
      </c>
      <c r="T6" s="115" t="str">
        <f>IF(AND(ISNUMBER(F6),ISNUMBER(S6)),F6+S6,"")</f>
        <v/>
      </c>
      <c r="U6" s="116" t="str">
        <f>IF(ISNUMBER(T6),T6-$T$1,"")</f>
        <v/>
      </c>
      <c r="V6" s="128"/>
      <c r="W6" s="62" t="str">
        <f t="shared" ref="W6:W69" si="5">+IF(AND(ISNUMBER(V6),ISNUMBER(P6),ISNUMBER(F6),ISNUMBER(S6)),(V6-MAX(P6,F6))/S6,"")</f>
        <v/>
      </c>
      <c r="X6" s="76"/>
      <c r="Y6" s="62" t="str">
        <f t="shared" ref="Y6:Y69" si="6">+IF(AND(ISNUMBER(X6),ISNUMBER(V6),ISNUMBER(S6)),(X6-V6)/S6,"")</f>
        <v/>
      </c>
      <c r="Z6" s="62" t="str">
        <f t="shared" si="0"/>
        <v/>
      </c>
      <c r="AA6" s="108"/>
      <c r="AB6" s="117"/>
      <c r="AC6" s="118" t="str">
        <f t="shared" si="1"/>
        <v/>
      </c>
      <c r="AD6" s="119" t="str">
        <f t="shared" ref="AD6:AD69" si="7">IF(AND(ISNUMBER(AC6),AC6&lt;=1),"Paiement à temps",IF(AND(ISNUMBER(AC6),AC6&gt;1),"Dépassement du délai de paiement, Pensez à comptabiliser la majoration de retard dans charge non courante",""))</f>
        <v/>
      </c>
    </row>
    <row r="7" spans="1:30" s="120" customFormat="1" ht="30" customHeight="1" thickTop="1" thickBot="1" x14ac:dyDescent="0.3">
      <c r="A7" s="105" t="s">
        <v>69</v>
      </c>
      <c r="B7" s="105" t="s">
        <v>70</v>
      </c>
      <c r="C7" s="105"/>
      <c r="D7" s="106" t="str">
        <f t="shared" si="2"/>
        <v>Absence de Réception</v>
      </c>
      <c r="E7" s="107"/>
      <c r="F7" s="108" t="str">
        <f>IF(ISNUMBER(A7),VLOOKUP(A7,magasin!A:I,5,FALSE),"")</f>
        <v/>
      </c>
      <c r="G7" s="109"/>
      <c r="H7" s="109"/>
      <c r="I7" s="110">
        <v>35100</v>
      </c>
      <c r="J7" s="111" t="str">
        <f t="shared" ref="J7:J57" si="8">IF(AND(ISNUMBER(F7),ISNUMBER(H7),ISNUMBER(S7)),(H7-F7)/S7,"")</f>
        <v/>
      </c>
      <c r="K7" s="112" t="str">
        <f t="shared" ref="K7:K57" si="9">IF(AND(J7&lt;75%,ISNUMBER(J7)),"à temps",IF(J7="","","Retard de paiement éventuel dû au retard du traitement de la réception"))</f>
        <v/>
      </c>
      <c r="L7" s="106" t="str">
        <f t="shared" ref="L7:L57" si="10">+IF(N7&lt;F7,"Facture Antidatée",IF(AND(ISNUMBER(H7),ISBLANK(N7)),"Réclamer Facture",IF(AND(ISNUMBER(N7),ISNUMBER(H7)),"à comptabiliser","")))</f>
        <v>Facture Antidatée</v>
      </c>
      <c r="M7" s="113"/>
      <c r="N7" s="109">
        <v>41733</v>
      </c>
      <c r="O7" s="109"/>
      <c r="P7" s="109">
        <v>41737</v>
      </c>
      <c r="Q7" s="111" t="str">
        <f t="shared" si="3"/>
        <v/>
      </c>
      <c r="R7" s="114" t="str">
        <f t="shared" si="4"/>
        <v/>
      </c>
      <c r="S7" s="105"/>
      <c r="T7" s="115" t="str">
        <f t="shared" ref="T7:T57" si="11">IF(AND(ISNUMBER(F7),ISNUMBER(S7)),F7+S7,"")</f>
        <v/>
      </c>
      <c r="U7" s="116" t="str">
        <f t="shared" ref="U7:U57" si="12">IF(ISNUMBER(T7),T7-$T$1,"")</f>
        <v/>
      </c>
      <c r="V7" s="128"/>
      <c r="W7" s="62" t="str">
        <f t="shared" si="5"/>
        <v/>
      </c>
      <c r="X7" s="76"/>
      <c r="Y7" s="62" t="str">
        <f t="shared" si="6"/>
        <v/>
      </c>
      <c r="Z7" s="62" t="str">
        <f t="shared" si="0"/>
        <v/>
      </c>
      <c r="AA7" s="108"/>
      <c r="AB7" s="117"/>
      <c r="AC7" s="118" t="str">
        <f t="shared" si="1"/>
        <v/>
      </c>
      <c r="AD7" s="119" t="str">
        <f t="shared" si="7"/>
        <v/>
      </c>
    </row>
    <row r="8" spans="1:30" s="120" customFormat="1" ht="30" customHeight="1" thickTop="1" thickBot="1" x14ac:dyDescent="0.3">
      <c r="A8" s="113">
        <v>4300053586</v>
      </c>
      <c r="B8" s="113" t="s">
        <v>46</v>
      </c>
      <c r="C8" s="113" t="s">
        <v>71</v>
      </c>
      <c r="D8" s="106" t="str">
        <f t="shared" si="2"/>
        <v>Absence de Réception</v>
      </c>
      <c r="E8" s="113"/>
      <c r="F8" s="108">
        <f>IF(ISNUMBER(A8),VLOOKUP(A8,magasin!A:I,5,FALSE),"")</f>
        <v>41737</v>
      </c>
      <c r="G8" s="108"/>
      <c r="H8" s="108"/>
      <c r="I8" s="121">
        <v>952240</v>
      </c>
      <c r="J8" s="111" t="str">
        <f t="shared" si="8"/>
        <v/>
      </c>
      <c r="K8" s="112" t="str">
        <f t="shared" si="9"/>
        <v/>
      </c>
      <c r="L8" s="106" t="str">
        <f t="shared" si="10"/>
        <v>Facture Antidatée</v>
      </c>
      <c r="M8" s="113"/>
      <c r="N8" s="108">
        <v>41729</v>
      </c>
      <c r="O8" s="108"/>
      <c r="P8" s="108">
        <v>41737</v>
      </c>
      <c r="Q8" s="111" t="str">
        <f t="shared" si="3"/>
        <v/>
      </c>
      <c r="R8" s="114" t="str">
        <f t="shared" si="4"/>
        <v/>
      </c>
      <c r="S8" s="113">
        <v>30</v>
      </c>
      <c r="T8" s="115">
        <f t="shared" si="11"/>
        <v>41767</v>
      </c>
      <c r="U8" s="116">
        <f t="shared" ca="1" si="12"/>
        <v>19</v>
      </c>
      <c r="V8" s="128">
        <v>41739</v>
      </c>
      <c r="W8" s="62">
        <f t="shared" si="5"/>
        <v>6.6666666666666666E-2</v>
      </c>
      <c r="X8" s="76">
        <v>41749</v>
      </c>
      <c r="Y8" s="62">
        <f t="shared" si="6"/>
        <v>0.33333333333333331</v>
      </c>
      <c r="Z8" s="62" t="str">
        <f t="shared" si="0"/>
        <v/>
      </c>
      <c r="AA8" s="108"/>
      <c r="AB8" s="117"/>
      <c r="AC8" s="118" t="str">
        <f t="shared" si="1"/>
        <v/>
      </c>
      <c r="AD8" s="119" t="str">
        <f t="shared" si="7"/>
        <v/>
      </c>
    </row>
    <row r="9" spans="1:30" s="120" customFormat="1" ht="30" customHeight="1" thickTop="1" thickBot="1" x14ac:dyDescent="0.3">
      <c r="A9" s="105">
        <v>4300054040</v>
      </c>
      <c r="B9" s="105" t="s">
        <v>46</v>
      </c>
      <c r="C9" s="105" t="s">
        <v>71</v>
      </c>
      <c r="D9" s="106" t="str">
        <f t="shared" si="2"/>
        <v>Absence de Réception</v>
      </c>
      <c r="E9" s="107"/>
      <c r="F9" s="108" t="e">
        <f>IF(ISNUMBER(A9),VLOOKUP(A9,magasin!A:I,5,FALSE),"")</f>
        <v>#N/A</v>
      </c>
      <c r="G9" s="109"/>
      <c r="H9" s="109"/>
      <c r="I9" s="110">
        <v>47622.12</v>
      </c>
      <c r="J9" s="111" t="str">
        <f t="shared" si="8"/>
        <v/>
      </c>
      <c r="K9" s="112" t="str">
        <f t="shared" si="9"/>
        <v/>
      </c>
      <c r="L9" s="106" t="e">
        <f t="shared" si="10"/>
        <v>#N/A</v>
      </c>
      <c r="M9" s="113"/>
      <c r="N9" s="109">
        <v>41729</v>
      </c>
      <c r="O9" s="109"/>
      <c r="P9" s="109">
        <v>41737</v>
      </c>
      <c r="Q9" s="111" t="str">
        <f t="shared" si="3"/>
        <v/>
      </c>
      <c r="R9" s="114" t="str">
        <f t="shared" si="4"/>
        <v/>
      </c>
      <c r="S9" s="105">
        <v>30</v>
      </c>
      <c r="T9" s="115" t="str">
        <f t="shared" si="11"/>
        <v/>
      </c>
      <c r="U9" s="116" t="str">
        <f t="shared" si="12"/>
        <v/>
      </c>
      <c r="V9" s="128"/>
      <c r="W9" s="62" t="str">
        <f t="shared" si="5"/>
        <v/>
      </c>
      <c r="X9" s="76"/>
      <c r="Y9" s="62" t="str">
        <f t="shared" si="6"/>
        <v/>
      </c>
      <c r="Z9" s="62" t="str">
        <f t="shared" si="0"/>
        <v/>
      </c>
      <c r="AA9" s="108"/>
      <c r="AB9" s="117"/>
      <c r="AC9" s="118" t="str">
        <f t="shared" si="1"/>
        <v/>
      </c>
      <c r="AD9" s="119" t="str">
        <f t="shared" si="7"/>
        <v/>
      </c>
    </row>
    <row r="10" spans="1:30" s="120" customFormat="1" ht="30" customHeight="1" thickTop="1" thickBot="1" x14ac:dyDescent="0.3">
      <c r="A10" s="113">
        <v>4501062634</v>
      </c>
      <c r="B10" s="113" t="s">
        <v>72</v>
      </c>
      <c r="C10" s="113" t="s">
        <v>62</v>
      </c>
      <c r="D10" s="106" t="str">
        <f t="shared" si="2"/>
        <v>Absence de Réception</v>
      </c>
      <c r="E10" s="113"/>
      <c r="F10" s="108" t="e">
        <f>IF(ISNUMBER(A10),VLOOKUP(A10,magasin!A:I,5,FALSE),"")</f>
        <v>#N/A</v>
      </c>
      <c r="G10" s="108"/>
      <c r="H10" s="108"/>
      <c r="I10" s="121">
        <v>66504.3</v>
      </c>
      <c r="J10" s="111" t="str">
        <f t="shared" si="8"/>
        <v/>
      </c>
      <c r="K10" s="112" t="str">
        <f t="shared" si="9"/>
        <v/>
      </c>
      <c r="L10" s="106" t="e">
        <f t="shared" si="10"/>
        <v>#N/A</v>
      </c>
      <c r="M10" s="113"/>
      <c r="N10" s="108">
        <v>41711</v>
      </c>
      <c r="O10" s="108"/>
      <c r="P10" s="108">
        <v>41737</v>
      </c>
      <c r="Q10" s="111" t="str">
        <f t="shared" si="3"/>
        <v/>
      </c>
      <c r="R10" s="114" t="str">
        <f t="shared" si="4"/>
        <v/>
      </c>
      <c r="S10" s="113">
        <v>90</v>
      </c>
      <c r="T10" s="115" t="str">
        <f t="shared" si="11"/>
        <v/>
      </c>
      <c r="U10" s="116" t="str">
        <f t="shared" si="12"/>
        <v/>
      </c>
      <c r="V10" s="128"/>
      <c r="W10" s="62" t="str">
        <f t="shared" si="5"/>
        <v/>
      </c>
      <c r="X10" s="76"/>
      <c r="Y10" s="62" t="str">
        <f t="shared" si="6"/>
        <v/>
      </c>
      <c r="Z10" s="62" t="str">
        <f t="shared" si="0"/>
        <v/>
      </c>
      <c r="AA10" s="108"/>
      <c r="AB10" s="117"/>
      <c r="AC10" s="118" t="str">
        <f t="shared" si="1"/>
        <v/>
      </c>
      <c r="AD10" s="119" t="str">
        <f t="shared" si="7"/>
        <v/>
      </c>
    </row>
    <row r="11" spans="1:30" s="120" customFormat="1" ht="30" customHeight="1" thickTop="1" thickBot="1" x14ac:dyDescent="0.3">
      <c r="A11" s="105" t="s">
        <v>69</v>
      </c>
      <c r="B11" s="105" t="s">
        <v>73</v>
      </c>
      <c r="C11" s="105"/>
      <c r="D11" s="106" t="str">
        <f t="shared" si="2"/>
        <v>Absence de Réception</v>
      </c>
      <c r="E11" s="107"/>
      <c r="F11" s="108" t="str">
        <f>IF(ISNUMBER(A11),VLOOKUP(A11,magasin!A:I,5,FALSE),"")</f>
        <v/>
      </c>
      <c r="G11" s="109"/>
      <c r="H11" s="109"/>
      <c r="I11" s="110">
        <v>241200</v>
      </c>
      <c r="J11" s="111" t="str">
        <f t="shared" si="8"/>
        <v/>
      </c>
      <c r="K11" s="112" t="str">
        <f t="shared" si="9"/>
        <v/>
      </c>
      <c r="L11" s="106" t="str">
        <f t="shared" si="10"/>
        <v>Facture Antidatée</v>
      </c>
      <c r="M11" s="113"/>
      <c r="N11" s="109">
        <v>41662</v>
      </c>
      <c r="O11" s="109">
        <v>41659</v>
      </c>
      <c r="P11" s="109">
        <v>41669</v>
      </c>
      <c r="Q11" s="111" t="str">
        <f t="shared" si="3"/>
        <v/>
      </c>
      <c r="R11" s="114">
        <f t="shared" si="4"/>
        <v>10</v>
      </c>
      <c r="S11" s="105"/>
      <c r="T11" s="115" t="str">
        <f t="shared" si="11"/>
        <v/>
      </c>
      <c r="U11" s="116" t="str">
        <f t="shared" si="12"/>
        <v/>
      </c>
      <c r="V11" s="128"/>
      <c r="W11" s="62" t="str">
        <f t="shared" si="5"/>
        <v/>
      </c>
      <c r="X11" s="76"/>
      <c r="Y11" s="62" t="str">
        <f t="shared" si="6"/>
        <v/>
      </c>
      <c r="Z11" s="62" t="str">
        <f t="shared" si="0"/>
        <v/>
      </c>
      <c r="AA11" s="108"/>
      <c r="AB11" s="117"/>
      <c r="AC11" s="118" t="str">
        <f t="shared" si="1"/>
        <v/>
      </c>
      <c r="AD11" s="119" t="str">
        <f t="shared" si="7"/>
        <v/>
      </c>
    </row>
    <row r="12" spans="1:30" s="120" customFormat="1" ht="30" customHeight="1" thickTop="1" thickBot="1" x14ac:dyDescent="0.3">
      <c r="A12" s="113">
        <v>4501068799</v>
      </c>
      <c r="B12" s="113" t="s">
        <v>73</v>
      </c>
      <c r="C12" s="113" t="s">
        <v>62</v>
      </c>
      <c r="D12" s="106" t="str">
        <f t="shared" si="2"/>
        <v>Absence de Réception</v>
      </c>
      <c r="E12" s="113"/>
      <c r="F12" s="108" t="e">
        <f>IF(ISNUMBER(A12),VLOOKUP(A12,magasin!A:I,5,FALSE),"")</f>
        <v>#N/A</v>
      </c>
      <c r="G12" s="108"/>
      <c r="H12" s="108"/>
      <c r="I12" s="121">
        <v>15000</v>
      </c>
      <c r="J12" s="111" t="str">
        <f t="shared" si="8"/>
        <v/>
      </c>
      <c r="K12" s="112" t="str">
        <f t="shared" si="9"/>
        <v/>
      </c>
      <c r="L12" s="106" t="e">
        <f t="shared" si="10"/>
        <v>#N/A</v>
      </c>
      <c r="M12" s="113"/>
      <c r="N12" s="108">
        <v>41403</v>
      </c>
      <c r="O12" s="108">
        <v>41421</v>
      </c>
      <c r="P12" s="108"/>
      <c r="Q12" s="111" t="str">
        <f t="shared" si="3"/>
        <v/>
      </c>
      <c r="R12" s="114" t="str">
        <f t="shared" si="4"/>
        <v/>
      </c>
      <c r="S12" s="113">
        <v>90</v>
      </c>
      <c r="T12" s="115" t="str">
        <f t="shared" si="11"/>
        <v/>
      </c>
      <c r="U12" s="116" t="str">
        <f t="shared" si="12"/>
        <v/>
      </c>
      <c r="V12" s="128"/>
      <c r="W12" s="62" t="str">
        <f t="shared" si="5"/>
        <v/>
      </c>
      <c r="X12" s="76"/>
      <c r="Y12" s="62" t="str">
        <f t="shared" si="6"/>
        <v/>
      </c>
      <c r="Z12" s="62" t="str">
        <f t="shared" si="0"/>
        <v/>
      </c>
      <c r="AA12" s="108"/>
      <c r="AB12" s="117"/>
      <c r="AC12" s="118" t="str">
        <f t="shared" si="1"/>
        <v/>
      </c>
      <c r="AD12" s="119" t="str">
        <f t="shared" si="7"/>
        <v/>
      </c>
    </row>
    <row r="13" spans="1:30" s="120" customFormat="1" ht="30" customHeight="1" thickTop="1" thickBot="1" x14ac:dyDescent="0.3">
      <c r="A13" s="105" t="s">
        <v>69</v>
      </c>
      <c r="B13" s="105" t="s">
        <v>74</v>
      </c>
      <c r="C13" s="105"/>
      <c r="D13" s="106" t="str">
        <f t="shared" si="2"/>
        <v>Absence de Réception</v>
      </c>
      <c r="E13" s="107"/>
      <c r="F13" s="108" t="str">
        <f>IF(ISNUMBER(A13),VLOOKUP(A13,magasin!A:I,5,FALSE),"")</f>
        <v/>
      </c>
      <c r="G13" s="109"/>
      <c r="H13" s="109"/>
      <c r="I13" s="110">
        <v>12194.42</v>
      </c>
      <c r="J13" s="111" t="str">
        <f t="shared" si="8"/>
        <v/>
      </c>
      <c r="K13" s="112" t="str">
        <f t="shared" si="9"/>
        <v/>
      </c>
      <c r="L13" s="106" t="str">
        <f t="shared" si="10"/>
        <v>Facture Antidatée</v>
      </c>
      <c r="M13" s="113"/>
      <c r="N13" s="109">
        <v>41670</v>
      </c>
      <c r="O13" s="109">
        <v>41683</v>
      </c>
      <c r="P13" s="109">
        <v>41687</v>
      </c>
      <c r="Q13" s="111" t="str">
        <f t="shared" si="3"/>
        <v/>
      </c>
      <c r="R13" s="114">
        <f t="shared" si="4"/>
        <v>4</v>
      </c>
      <c r="S13" s="105"/>
      <c r="T13" s="115" t="str">
        <f t="shared" si="11"/>
        <v/>
      </c>
      <c r="U13" s="116" t="str">
        <f t="shared" si="12"/>
        <v/>
      </c>
      <c r="V13" s="128"/>
      <c r="W13" s="62" t="str">
        <f t="shared" si="5"/>
        <v/>
      </c>
      <c r="X13" s="76"/>
      <c r="Y13" s="62" t="str">
        <f t="shared" si="6"/>
        <v/>
      </c>
      <c r="Z13" s="62" t="str">
        <f t="shared" si="0"/>
        <v/>
      </c>
      <c r="AA13" s="108"/>
      <c r="AB13" s="117"/>
      <c r="AC13" s="118" t="str">
        <f t="shared" si="1"/>
        <v/>
      </c>
      <c r="AD13" s="119" t="str">
        <f t="shared" si="7"/>
        <v/>
      </c>
    </row>
    <row r="14" spans="1:30" s="120" customFormat="1" ht="30" customHeight="1" thickTop="1" thickBot="1" x14ac:dyDescent="0.3">
      <c r="A14" s="113" t="s">
        <v>69</v>
      </c>
      <c r="B14" s="113" t="s">
        <v>74</v>
      </c>
      <c r="C14" s="113"/>
      <c r="D14" s="106" t="str">
        <f t="shared" si="2"/>
        <v>Absence de Réception</v>
      </c>
      <c r="E14" s="113"/>
      <c r="F14" s="108" t="str">
        <f>IF(ISNUMBER(A14),VLOOKUP(A14,magasin!A:I,5,FALSE),"")</f>
        <v/>
      </c>
      <c r="G14" s="108"/>
      <c r="H14" s="108"/>
      <c r="I14" s="121">
        <v>32640</v>
      </c>
      <c r="J14" s="111" t="str">
        <f t="shared" si="8"/>
        <v/>
      </c>
      <c r="K14" s="112" t="str">
        <f t="shared" si="9"/>
        <v/>
      </c>
      <c r="L14" s="106" t="str">
        <f t="shared" si="10"/>
        <v>Facture Antidatée</v>
      </c>
      <c r="M14" s="113"/>
      <c r="N14" s="108">
        <v>41670</v>
      </c>
      <c r="O14" s="108">
        <v>41683</v>
      </c>
      <c r="P14" s="108">
        <v>41687</v>
      </c>
      <c r="Q14" s="111" t="str">
        <f t="shared" si="3"/>
        <v/>
      </c>
      <c r="R14" s="114">
        <f t="shared" si="4"/>
        <v>4</v>
      </c>
      <c r="S14" s="113"/>
      <c r="T14" s="115" t="str">
        <f t="shared" si="11"/>
        <v/>
      </c>
      <c r="U14" s="116" t="str">
        <f t="shared" si="12"/>
        <v/>
      </c>
      <c r="V14" s="128"/>
      <c r="W14" s="62" t="str">
        <f t="shared" si="5"/>
        <v/>
      </c>
      <c r="X14" s="76"/>
      <c r="Y14" s="62" t="str">
        <f t="shared" si="6"/>
        <v/>
      </c>
      <c r="Z14" s="62" t="str">
        <f t="shared" si="0"/>
        <v/>
      </c>
      <c r="AA14" s="108"/>
      <c r="AB14" s="117"/>
      <c r="AC14" s="118" t="str">
        <f t="shared" si="1"/>
        <v/>
      </c>
      <c r="AD14" s="119" t="str">
        <f t="shared" si="7"/>
        <v/>
      </c>
    </row>
    <row r="15" spans="1:30" s="120" customFormat="1" ht="30" customHeight="1" thickTop="1" thickBot="1" x14ac:dyDescent="0.3">
      <c r="A15" s="105" t="s">
        <v>69</v>
      </c>
      <c r="B15" s="105" t="s">
        <v>75</v>
      </c>
      <c r="C15" s="105"/>
      <c r="D15" s="106" t="str">
        <f t="shared" si="2"/>
        <v>Absence de Réception</v>
      </c>
      <c r="E15" s="107"/>
      <c r="F15" s="108" t="str">
        <f>IF(ISNUMBER(A15),VLOOKUP(A15,magasin!A:I,5,FALSE),"")</f>
        <v/>
      </c>
      <c r="G15" s="109"/>
      <c r="H15" s="109"/>
      <c r="I15" s="110">
        <v>34152</v>
      </c>
      <c r="J15" s="111" t="str">
        <f t="shared" si="8"/>
        <v/>
      </c>
      <c r="K15" s="112" t="str">
        <f t="shared" si="9"/>
        <v/>
      </c>
      <c r="L15" s="106" t="str">
        <f t="shared" si="10"/>
        <v>Facture Antidatée</v>
      </c>
      <c r="M15" s="113"/>
      <c r="N15" s="109">
        <v>41685</v>
      </c>
      <c r="O15" s="109"/>
      <c r="P15" s="109">
        <v>41736</v>
      </c>
      <c r="Q15" s="111" t="str">
        <f t="shared" si="3"/>
        <v/>
      </c>
      <c r="R15" s="114" t="str">
        <f t="shared" si="4"/>
        <v/>
      </c>
      <c r="S15" s="105"/>
      <c r="T15" s="115" t="str">
        <f t="shared" si="11"/>
        <v/>
      </c>
      <c r="U15" s="116" t="str">
        <f t="shared" si="12"/>
        <v/>
      </c>
      <c r="V15" s="128"/>
      <c r="W15" s="62" t="str">
        <f t="shared" si="5"/>
        <v/>
      </c>
      <c r="X15" s="76"/>
      <c r="Y15" s="62" t="str">
        <f t="shared" si="6"/>
        <v/>
      </c>
      <c r="Z15" s="62" t="str">
        <f t="shared" si="0"/>
        <v/>
      </c>
      <c r="AA15" s="108"/>
      <c r="AB15" s="117"/>
      <c r="AC15" s="118" t="str">
        <f t="shared" si="1"/>
        <v/>
      </c>
      <c r="AD15" s="119" t="str">
        <f t="shared" si="7"/>
        <v/>
      </c>
    </row>
    <row r="16" spans="1:30" s="120" customFormat="1" ht="30" customHeight="1" thickTop="1" thickBot="1" x14ac:dyDescent="0.3">
      <c r="A16" s="113">
        <v>4501049621</v>
      </c>
      <c r="B16" s="113" t="s">
        <v>76</v>
      </c>
      <c r="C16" s="113" t="s">
        <v>77</v>
      </c>
      <c r="D16" s="106" t="str">
        <f t="shared" si="2"/>
        <v>Réclamer Réception</v>
      </c>
      <c r="E16" s="113">
        <v>5006587659</v>
      </c>
      <c r="F16" s="108" t="e">
        <f>IF(ISNUMBER(A16),VLOOKUP(A16,magasin!A:I,5,FALSE),"")</f>
        <v>#N/A</v>
      </c>
      <c r="G16" s="108">
        <v>41697</v>
      </c>
      <c r="H16" s="108"/>
      <c r="I16" s="121">
        <v>5274.1</v>
      </c>
      <c r="J16" s="111" t="str">
        <f t="shared" si="8"/>
        <v/>
      </c>
      <c r="K16" s="112" t="str">
        <f t="shared" si="9"/>
        <v/>
      </c>
      <c r="L16" s="106" t="e">
        <f t="shared" si="10"/>
        <v>#N/A</v>
      </c>
      <c r="M16" s="113"/>
      <c r="N16" s="108">
        <v>41695</v>
      </c>
      <c r="O16" s="108"/>
      <c r="P16" s="108">
        <v>41726</v>
      </c>
      <c r="Q16" s="111" t="str">
        <f t="shared" si="3"/>
        <v/>
      </c>
      <c r="R16" s="114" t="str">
        <f t="shared" si="4"/>
        <v/>
      </c>
      <c r="S16" s="113">
        <v>90</v>
      </c>
      <c r="T16" s="115" t="str">
        <f t="shared" si="11"/>
        <v/>
      </c>
      <c r="U16" s="116" t="str">
        <f t="shared" si="12"/>
        <v/>
      </c>
      <c r="V16" s="128"/>
      <c r="W16" s="62" t="str">
        <f t="shared" si="5"/>
        <v/>
      </c>
      <c r="X16" s="76"/>
      <c r="Y16" s="62" t="str">
        <f t="shared" si="6"/>
        <v/>
      </c>
      <c r="Z16" s="62" t="str">
        <f t="shared" si="0"/>
        <v/>
      </c>
      <c r="AA16" s="108"/>
      <c r="AB16" s="117"/>
      <c r="AC16" s="118" t="str">
        <f t="shared" si="1"/>
        <v/>
      </c>
      <c r="AD16" s="119" t="str">
        <f t="shared" si="7"/>
        <v/>
      </c>
    </row>
    <row r="17" spans="1:30" s="120" customFormat="1" ht="30" customHeight="1" thickTop="1" thickBot="1" x14ac:dyDescent="0.3">
      <c r="A17" s="105">
        <v>4501076737</v>
      </c>
      <c r="B17" s="105" t="s">
        <v>78</v>
      </c>
      <c r="C17" s="105" t="s">
        <v>79</v>
      </c>
      <c r="D17" s="106" t="str">
        <f t="shared" si="2"/>
        <v>Absence de Réception</v>
      </c>
      <c r="E17" s="107"/>
      <c r="F17" s="108" t="e">
        <f>IF(ISNUMBER(A17),VLOOKUP(A17,magasin!A:I,5,FALSE),"")</f>
        <v>#N/A</v>
      </c>
      <c r="G17" s="109"/>
      <c r="H17" s="109"/>
      <c r="I17" s="110">
        <v>11000</v>
      </c>
      <c r="J17" s="111" t="str">
        <f t="shared" si="8"/>
        <v/>
      </c>
      <c r="K17" s="112" t="str">
        <f t="shared" si="9"/>
        <v/>
      </c>
      <c r="L17" s="106" t="e">
        <f t="shared" si="10"/>
        <v>#N/A</v>
      </c>
      <c r="M17" s="113"/>
      <c r="N17" s="109">
        <v>41712</v>
      </c>
      <c r="O17" s="109"/>
      <c r="P17" s="109">
        <v>41733</v>
      </c>
      <c r="Q17" s="111" t="str">
        <f t="shared" si="3"/>
        <v/>
      </c>
      <c r="R17" s="114" t="str">
        <f t="shared" si="4"/>
        <v/>
      </c>
      <c r="S17" s="105">
        <v>30</v>
      </c>
      <c r="T17" s="115" t="str">
        <f t="shared" si="11"/>
        <v/>
      </c>
      <c r="U17" s="116" t="str">
        <f t="shared" si="12"/>
        <v/>
      </c>
      <c r="V17" s="128"/>
      <c r="W17" s="62" t="str">
        <f t="shared" si="5"/>
        <v/>
      </c>
      <c r="X17" s="76"/>
      <c r="Y17" s="62" t="str">
        <f t="shared" si="6"/>
        <v/>
      </c>
      <c r="Z17" s="62" t="str">
        <f t="shared" si="0"/>
        <v/>
      </c>
      <c r="AA17" s="108"/>
      <c r="AB17" s="117"/>
      <c r="AC17" s="118" t="str">
        <f t="shared" si="1"/>
        <v/>
      </c>
      <c r="AD17" s="119" t="str">
        <f t="shared" si="7"/>
        <v/>
      </c>
    </row>
    <row r="18" spans="1:30" s="120" customFormat="1" ht="30" customHeight="1" thickTop="1" thickBot="1" x14ac:dyDescent="0.3">
      <c r="A18" s="113">
        <v>4501053738</v>
      </c>
      <c r="B18" s="113" t="s">
        <v>80</v>
      </c>
      <c r="C18" s="113" t="s">
        <v>81</v>
      </c>
      <c r="D18" s="106" t="str">
        <f t="shared" si="2"/>
        <v>Absence de Réception</v>
      </c>
      <c r="E18" s="113"/>
      <c r="F18" s="108" t="e">
        <f>IF(ISNUMBER(A18),VLOOKUP(A18,magasin!A:I,5,FALSE),"")</f>
        <v>#N/A</v>
      </c>
      <c r="G18" s="108"/>
      <c r="H18" s="108"/>
      <c r="I18" s="121">
        <v>135000</v>
      </c>
      <c r="J18" s="111" t="str">
        <f t="shared" si="8"/>
        <v/>
      </c>
      <c r="K18" s="112" t="str">
        <f t="shared" si="9"/>
        <v/>
      </c>
      <c r="L18" s="106" t="e">
        <f t="shared" si="10"/>
        <v>#N/A</v>
      </c>
      <c r="M18" s="113"/>
      <c r="N18" s="108">
        <v>41722</v>
      </c>
      <c r="O18" s="108">
        <v>41730</v>
      </c>
      <c r="P18" s="108">
        <v>41732</v>
      </c>
      <c r="Q18" s="111">
        <f t="shared" si="3"/>
        <v>2.2222222222222223E-2</v>
      </c>
      <c r="R18" s="114">
        <f t="shared" si="4"/>
        <v>2</v>
      </c>
      <c r="S18" s="113">
        <v>90</v>
      </c>
      <c r="T18" s="115" t="str">
        <f t="shared" si="11"/>
        <v/>
      </c>
      <c r="U18" s="116" t="str">
        <f t="shared" si="12"/>
        <v/>
      </c>
      <c r="V18" s="128"/>
      <c r="W18" s="62" t="str">
        <f t="shared" si="5"/>
        <v/>
      </c>
      <c r="X18" s="76"/>
      <c r="Y18" s="62" t="str">
        <f t="shared" si="6"/>
        <v/>
      </c>
      <c r="Z18" s="62" t="str">
        <f t="shared" si="0"/>
        <v/>
      </c>
      <c r="AA18" s="108"/>
      <c r="AB18" s="117"/>
      <c r="AC18" s="118" t="str">
        <f t="shared" si="1"/>
        <v/>
      </c>
      <c r="AD18" s="119" t="str">
        <f t="shared" si="7"/>
        <v/>
      </c>
    </row>
    <row r="19" spans="1:30" s="120" customFormat="1" ht="30" customHeight="1" thickTop="1" thickBot="1" x14ac:dyDescent="0.3">
      <c r="A19" s="105">
        <v>4501053738</v>
      </c>
      <c r="B19" s="105" t="s">
        <v>80</v>
      </c>
      <c r="C19" s="105" t="s">
        <v>81</v>
      </c>
      <c r="D19" s="106" t="str">
        <f t="shared" si="2"/>
        <v>Absence de Réception</v>
      </c>
      <c r="E19" s="107"/>
      <c r="F19" s="108" t="e">
        <f>IF(ISNUMBER(A19),VLOOKUP(A19,magasin!A:I,5,FALSE),"")</f>
        <v>#N/A</v>
      </c>
      <c r="G19" s="109"/>
      <c r="H19" s="109"/>
      <c r="I19" s="110">
        <v>38362.5</v>
      </c>
      <c r="J19" s="111" t="str">
        <f t="shared" si="8"/>
        <v/>
      </c>
      <c r="K19" s="112" t="str">
        <f t="shared" si="9"/>
        <v/>
      </c>
      <c r="L19" s="106" t="e">
        <f t="shared" si="10"/>
        <v>#N/A</v>
      </c>
      <c r="M19" s="113"/>
      <c r="N19" s="109">
        <v>41722</v>
      </c>
      <c r="O19" s="109">
        <v>41730</v>
      </c>
      <c r="P19" s="109">
        <v>41732</v>
      </c>
      <c r="Q19" s="111">
        <f t="shared" si="3"/>
        <v>2.2222222222222223E-2</v>
      </c>
      <c r="R19" s="114">
        <f t="shared" si="4"/>
        <v>2</v>
      </c>
      <c r="S19" s="105">
        <v>90</v>
      </c>
      <c r="T19" s="115" t="str">
        <f t="shared" si="11"/>
        <v/>
      </c>
      <c r="U19" s="116" t="str">
        <f t="shared" si="12"/>
        <v/>
      </c>
      <c r="V19" s="128"/>
      <c r="W19" s="62" t="str">
        <f t="shared" si="5"/>
        <v/>
      </c>
      <c r="X19" s="76"/>
      <c r="Y19" s="62" t="str">
        <f t="shared" si="6"/>
        <v/>
      </c>
      <c r="Z19" s="62" t="str">
        <f t="shared" si="0"/>
        <v/>
      </c>
      <c r="AA19" s="108"/>
      <c r="AB19" s="117"/>
      <c r="AC19" s="118" t="str">
        <f t="shared" si="1"/>
        <v/>
      </c>
      <c r="AD19" s="119" t="str">
        <f t="shared" si="7"/>
        <v/>
      </c>
    </row>
    <row r="20" spans="1:30" s="120" customFormat="1" ht="30" customHeight="1" thickTop="1" thickBot="1" x14ac:dyDescent="0.3">
      <c r="A20" s="113">
        <v>4501065356</v>
      </c>
      <c r="B20" s="113" t="s">
        <v>82</v>
      </c>
      <c r="C20" s="113" t="s">
        <v>83</v>
      </c>
      <c r="D20" s="106" t="str">
        <f t="shared" si="2"/>
        <v>Réclamer Réception</v>
      </c>
      <c r="E20" s="113">
        <v>5006665588</v>
      </c>
      <c r="F20" s="108" t="e">
        <f>IF(ISNUMBER(A20),VLOOKUP(A20,magasin!A:I,5,FALSE),"")</f>
        <v>#N/A</v>
      </c>
      <c r="G20" s="108">
        <v>41730</v>
      </c>
      <c r="H20" s="108"/>
      <c r="I20" s="121">
        <v>1519</v>
      </c>
      <c r="J20" s="111" t="str">
        <f t="shared" si="8"/>
        <v/>
      </c>
      <c r="K20" s="112" t="str">
        <f t="shared" si="9"/>
        <v/>
      </c>
      <c r="L20" s="106" t="e">
        <f t="shared" si="10"/>
        <v>#N/A</v>
      </c>
      <c r="M20" s="113"/>
      <c r="N20" s="108">
        <v>41726</v>
      </c>
      <c r="O20" s="108"/>
      <c r="P20" s="108">
        <v>41729</v>
      </c>
      <c r="Q20" s="111" t="str">
        <f t="shared" si="3"/>
        <v/>
      </c>
      <c r="R20" s="114" t="str">
        <f t="shared" si="4"/>
        <v/>
      </c>
      <c r="S20" s="113">
        <v>90</v>
      </c>
      <c r="T20" s="115" t="str">
        <f t="shared" si="11"/>
        <v/>
      </c>
      <c r="U20" s="116" t="str">
        <f t="shared" si="12"/>
        <v/>
      </c>
      <c r="V20" s="128"/>
      <c r="W20" s="62" t="str">
        <f t="shared" si="5"/>
        <v/>
      </c>
      <c r="X20" s="76"/>
      <c r="Y20" s="62" t="str">
        <f t="shared" si="6"/>
        <v/>
      </c>
      <c r="Z20" s="62" t="str">
        <f t="shared" si="0"/>
        <v/>
      </c>
      <c r="AA20" s="108"/>
      <c r="AB20" s="117"/>
      <c r="AC20" s="118" t="str">
        <f t="shared" si="1"/>
        <v/>
      </c>
      <c r="AD20" s="119" t="str">
        <f t="shared" si="7"/>
        <v/>
      </c>
    </row>
    <row r="21" spans="1:30" s="120" customFormat="1" ht="30" customHeight="1" thickTop="1" thickBot="1" x14ac:dyDescent="0.3">
      <c r="A21" s="105" t="s">
        <v>84</v>
      </c>
      <c r="B21" s="105" t="s">
        <v>85</v>
      </c>
      <c r="C21" s="105" t="s">
        <v>86</v>
      </c>
      <c r="D21" s="106" t="str">
        <f t="shared" si="2"/>
        <v>Absence de Réception</v>
      </c>
      <c r="E21" s="107"/>
      <c r="F21" s="108" t="str">
        <f>IF(ISNUMBER(A21),VLOOKUP(A21,magasin!A:I,5,FALSE),"")</f>
        <v/>
      </c>
      <c r="G21" s="109"/>
      <c r="H21" s="109"/>
      <c r="I21" s="110">
        <v>157842</v>
      </c>
      <c r="J21" s="111" t="str">
        <f t="shared" si="8"/>
        <v/>
      </c>
      <c r="K21" s="112" t="str">
        <f t="shared" si="9"/>
        <v/>
      </c>
      <c r="L21" s="106" t="str">
        <f t="shared" si="10"/>
        <v>Facture Antidatée</v>
      </c>
      <c r="M21" s="113"/>
      <c r="N21" s="109">
        <v>41670</v>
      </c>
      <c r="O21" s="109"/>
      <c r="P21" s="109">
        <v>41677</v>
      </c>
      <c r="Q21" s="111" t="str">
        <f t="shared" si="3"/>
        <v/>
      </c>
      <c r="R21" s="114" t="str">
        <f t="shared" si="4"/>
        <v/>
      </c>
      <c r="S21" s="105">
        <v>90</v>
      </c>
      <c r="T21" s="115" t="str">
        <f t="shared" si="11"/>
        <v/>
      </c>
      <c r="U21" s="116" t="str">
        <f t="shared" si="12"/>
        <v/>
      </c>
      <c r="V21" s="128"/>
      <c r="W21" s="62" t="str">
        <f t="shared" si="5"/>
        <v/>
      </c>
      <c r="X21" s="76"/>
      <c r="Y21" s="62" t="str">
        <f t="shared" si="6"/>
        <v/>
      </c>
      <c r="Z21" s="62" t="str">
        <f t="shared" si="0"/>
        <v/>
      </c>
      <c r="AA21" s="108"/>
      <c r="AB21" s="117"/>
      <c r="AC21" s="118" t="str">
        <f t="shared" si="1"/>
        <v/>
      </c>
      <c r="AD21" s="119" t="str">
        <f t="shared" si="7"/>
        <v/>
      </c>
    </row>
    <row r="22" spans="1:30" s="120" customFormat="1" ht="30" customHeight="1" thickTop="1" thickBot="1" x14ac:dyDescent="0.3">
      <c r="A22" s="113"/>
      <c r="B22" s="113"/>
      <c r="C22" s="113"/>
      <c r="D22" s="106" t="str">
        <f t="shared" si="2"/>
        <v>Absence de Réception</v>
      </c>
      <c r="E22" s="113"/>
      <c r="F22" s="108" t="str">
        <f>IF(ISNUMBER(A22),VLOOKUP(A22,magasin!A:I,5,FALSE),"")</f>
        <v/>
      </c>
      <c r="G22" s="108"/>
      <c r="H22" s="108"/>
      <c r="I22" s="121">
        <v>453582.64</v>
      </c>
      <c r="J22" s="111" t="str">
        <f t="shared" si="8"/>
        <v/>
      </c>
      <c r="K22" s="112" t="str">
        <f t="shared" si="9"/>
        <v/>
      </c>
      <c r="L22" s="106" t="str">
        <f t="shared" si="10"/>
        <v>Facture Antidatée</v>
      </c>
      <c r="M22" s="113"/>
      <c r="N22" s="108">
        <v>41670</v>
      </c>
      <c r="O22" s="108"/>
      <c r="P22" s="108">
        <v>41677</v>
      </c>
      <c r="Q22" s="111" t="str">
        <f t="shared" si="3"/>
        <v/>
      </c>
      <c r="R22" s="114" t="str">
        <f t="shared" si="4"/>
        <v/>
      </c>
      <c r="S22" s="113">
        <v>90</v>
      </c>
      <c r="T22" s="115" t="str">
        <f t="shared" si="11"/>
        <v/>
      </c>
      <c r="U22" s="116" t="str">
        <f t="shared" si="12"/>
        <v/>
      </c>
      <c r="V22" s="128"/>
      <c r="W22" s="62" t="str">
        <f t="shared" si="5"/>
        <v/>
      </c>
      <c r="X22" s="76"/>
      <c r="Y22" s="62" t="str">
        <f t="shared" si="6"/>
        <v/>
      </c>
      <c r="Z22" s="62" t="str">
        <f t="shared" si="0"/>
        <v/>
      </c>
      <c r="AA22" s="108"/>
      <c r="AB22" s="117"/>
      <c r="AC22" s="118" t="str">
        <f t="shared" si="1"/>
        <v/>
      </c>
      <c r="AD22" s="119" t="str">
        <f t="shared" si="7"/>
        <v/>
      </c>
    </row>
    <row r="23" spans="1:30" s="120" customFormat="1" ht="30" customHeight="1" thickTop="1" thickBot="1" x14ac:dyDescent="0.3">
      <c r="A23" s="105"/>
      <c r="B23" s="105"/>
      <c r="C23" s="105"/>
      <c r="D23" s="106" t="str">
        <f t="shared" si="2"/>
        <v>Absence de Réception</v>
      </c>
      <c r="E23" s="107"/>
      <c r="F23" s="108" t="str">
        <f>IF(ISNUMBER(A23),VLOOKUP(A23,magasin!A:I,5,FALSE),"")</f>
        <v/>
      </c>
      <c r="G23" s="109"/>
      <c r="H23" s="109"/>
      <c r="I23" s="110">
        <v>11424.64</v>
      </c>
      <c r="J23" s="111" t="str">
        <f t="shared" si="8"/>
        <v/>
      </c>
      <c r="K23" s="112" t="str">
        <f t="shared" si="9"/>
        <v/>
      </c>
      <c r="L23" s="106" t="str">
        <f t="shared" si="10"/>
        <v>Facture Antidatée</v>
      </c>
      <c r="M23" s="113"/>
      <c r="N23" s="109">
        <v>41732</v>
      </c>
      <c r="O23" s="109"/>
      <c r="P23" s="109">
        <v>41736</v>
      </c>
      <c r="Q23" s="111" t="str">
        <f t="shared" si="3"/>
        <v/>
      </c>
      <c r="R23" s="114" t="str">
        <f t="shared" si="4"/>
        <v/>
      </c>
      <c r="S23" s="105">
        <v>90</v>
      </c>
      <c r="T23" s="115" t="str">
        <f t="shared" si="11"/>
        <v/>
      </c>
      <c r="U23" s="116" t="str">
        <f t="shared" si="12"/>
        <v/>
      </c>
      <c r="V23" s="128"/>
      <c r="W23" s="62" t="str">
        <f t="shared" si="5"/>
        <v/>
      </c>
      <c r="X23" s="76"/>
      <c r="Y23" s="62" t="str">
        <f t="shared" si="6"/>
        <v/>
      </c>
      <c r="Z23" s="62" t="str">
        <f t="shared" si="0"/>
        <v/>
      </c>
      <c r="AA23" s="108"/>
      <c r="AB23" s="117"/>
      <c r="AC23" s="118" t="str">
        <f t="shared" si="1"/>
        <v/>
      </c>
      <c r="AD23" s="119" t="str">
        <f t="shared" si="7"/>
        <v/>
      </c>
    </row>
    <row r="24" spans="1:30" s="120" customFormat="1" ht="30" customHeight="1" thickTop="1" thickBot="1" x14ac:dyDescent="0.3">
      <c r="A24" s="113">
        <v>4501075101</v>
      </c>
      <c r="B24" s="113" t="s">
        <v>87</v>
      </c>
      <c r="C24" s="113" t="s">
        <v>88</v>
      </c>
      <c r="D24" s="106" t="str">
        <f t="shared" si="2"/>
        <v>Absence de Réception</v>
      </c>
      <c r="E24" s="113"/>
      <c r="F24" s="108" t="e">
        <f>IF(ISNUMBER(A24),VLOOKUP(A24,magasin!A:I,5,FALSE),"")</f>
        <v>#N/A</v>
      </c>
      <c r="G24" s="108"/>
      <c r="H24" s="108"/>
      <c r="I24" s="121">
        <v>24000</v>
      </c>
      <c r="J24" s="111" t="str">
        <f t="shared" si="8"/>
        <v/>
      </c>
      <c r="K24" s="112" t="str">
        <f t="shared" si="9"/>
        <v/>
      </c>
      <c r="L24" s="106" t="e">
        <f t="shared" si="10"/>
        <v>#N/A</v>
      </c>
      <c r="M24" s="113"/>
      <c r="N24" s="108">
        <v>41703</v>
      </c>
      <c r="O24" s="108"/>
      <c r="P24" s="108">
        <v>41739</v>
      </c>
      <c r="Q24" s="111" t="str">
        <f t="shared" si="3"/>
        <v/>
      </c>
      <c r="R24" s="114" t="str">
        <f t="shared" si="4"/>
        <v/>
      </c>
      <c r="S24" s="113">
        <v>30</v>
      </c>
      <c r="T24" s="115" t="str">
        <f t="shared" si="11"/>
        <v/>
      </c>
      <c r="U24" s="116" t="str">
        <f t="shared" si="12"/>
        <v/>
      </c>
      <c r="V24" s="128"/>
      <c r="W24" s="62" t="str">
        <f t="shared" si="5"/>
        <v/>
      </c>
      <c r="X24" s="76"/>
      <c r="Y24" s="62" t="str">
        <f t="shared" si="6"/>
        <v/>
      </c>
      <c r="Z24" s="62" t="str">
        <f t="shared" si="0"/>
        <v/>
      </c>
      <c r="AA24" s="108"/>
      <c r="AB24" s="117"/>
      <c r="AC24" s="118" t="str">
        <f t="shared" si="1"/>
        <v/>
      </c>
      <c r="AD24" s="119" t="str">
        <f t="shared" si="7"/>
        <v/>
      </c>
    </row>
    <row r="25" spans="1:30" s="120" customFormat="1" ht="30" customHeight="1" thickTop="1" thickBot="1" x14ac:dyDescent="0.3">
      <c r="A25" s="105">
        <v>4501078113</v>
      </c>
      <c r="B25" s="105" t="s">
        <v>82</v>
      </c>
      <c r="C25" s="105" t="s">
        <v>62</v>
      </c>
      <c r="D25" s="106" t="str">
        <f t="shared" si="2"/>
        <v>Absence de Réception</v>
      </c>
      <c r="E25" s="107"/>
      <c r="F25" s="108" t="e">
        <f>IF(ISNUMBER(A25),VLOOKUP(A25,magasin!A:I,5,FALSE),"")</f>
        <v>#N/A</v>
      </c>
      <c r="G25" s="109"/>
      <c r="H25" s="109"/>
      <c r="I25" s="110">
        <v>25070</v>
      </c>
      <c r="J25" s="111" t="str">
        <f t="shared" si="8"/>
        <v/>
      </c>
      <c r="K25" s="112" t="str">
        <f t="shared" si="9"/>
        <v/>
      </c>
      <c r="L25" s="106" t="e">
        <f t="shared" si="10"/>
        <v>#N/A</v>
      </c>
      <c r="M25" s="113"/>
      <c r="N25" s="109">
        <v>41726</v>
      </c>
      <c r="O25" s="109"/>
      <c r="P25" s="109">
        <v>41729</v>
      </c>
      <c r="Q25" s="111" t="str">
        <f t="shared" si="3"/>
        <v/>
      </c>
      <c r="R25" s="114" t="str">
        <f t="shared" si="4"/>
        <v/>
      </c>
      <c r="S25" s="105">
        <v>90</v>
      </c>
      <c r="T25" s="115" t="str">
        <f t="shared" si="11"/>
        <v/>
      </c>
      <c r="U25" s="116" t="str">
        <f t="shared" si="12"/>
        <v/>
      </c>
      <c r="V25" s="128"/>
      <c r="W25" s="62" t="str">
        <f t="shared" si="5"/>
        <v/>
      </c>
      <c r="X25" s="76"/>
      <c r="Y25" s="62" t="str">
        <f t="shared" si="6"/>
        <v/>
      </c>
      <c r="Z25" s="62" t="str">
        <f t="shared" si="0"/>
        <v/>
      </c>
      <c r="AA25" s="108"/>
      <c r="AB25" s="117"/>
      <c r="AC25" s="118" t="str">
        <f t="shared" si="1"/>
        <v/>
      </c>
      <c r="AD25" s="119" t="str">
        <f t="shared" si="7"/>
        <v/>
      </c>
    </row>
    <row r="26" spans="1:30" s="120" customFormat="1" ht="30" customHeight="1" thickTop="1" thickBot="1" x14ac:dyDescent="0.3">
      <c r="A26" s="113">
        <v>4501056858</v>
      </c>
      <c r="B26" s="113" t="s">
        <v>89</v>
      </c>
      <c r="C26" s="113" t="s">
        <v>83</v>
      </c>
      <c r="D26" s="106" t="str">
        <f t="shared" si="2"/>
        <v>Réclamer Réception</v>
      </c>
      <c r="E26" s="113">
        <v>5006655854</v>
      </c>
      <c r="F26" s="108" t="e">
        <f>IF(ISNUMBER(A26),VLOOKUP(A26,magasin!A:I,5,FALSE),"")</f>
        <v>#N/A</v>
      </c>
      <c r="G26" s="108">
        <v>41724</v>
      </c>
      <c r="H26" s="108"/>
      <c r="I26" s="121">
        <v>10006</v>
      </c>
      <c r="J26" s="111" t="str">
        <f t="shared" si="8"/>
        <v/>
      </c>
      <c r="K26" s="112" t="str">
        <f t="shared" si="9"/>
        <v/>
      </c>
      <c r="L26" s="106" t="e">
        <f t="shared" si="10"/>
        <v>#N/A</v>
      </c>
      <c r="M26" s="113"/>
      <c r="N26" s="108">
        <v>41719</v>
      </c>
      <c r="O26" s="108"/>
      <c r="P26" s="108">
        <v>41732</v>
      </c>
      <c r="Q26" s="111" t="str">
        <f t="shared" si="3"/>
        <v/>
      </c>
      <c r="R26" s="114" t="str">
        <f t="shared" si="4"/>
        <v/>
      </c>
      <c r="S26" s="113">
        <v>90</v>
      </c>
      <c r="T26" s="115" t="str">
        <f t="shared" si="11"/>
        <v/>
      </c>
      <c r="U26" s="116" t="str">
        <f t="shared" si="12"/>
        <v/>
      </c>
      <c r="V26" s="128"/>
      <c r="W26" s="62" t="str">
        <f t="shared" si="5"/>
        <v/>
      </c>
      <c r="X26" s="76"/>
      <c r="Y26" s="62" t="str">
        <f t="shared" si="6"/>
        <v/>
      </c>
      <c r="Z26" s="62" t="str">
        <f t="shared" si="0"/>
        <v/>
      </c>
      <c r="AA26" s="108"/>
      <c r="AB26" s="117"/>
      <c r="AC26" s="118" t="str">
        <f t="shared" si="1"/>
        <v/>
      </c>
      <c r="AD26" s="119" t="str">
        <f t="shared" si="7"/>
        <v/>
      </c>
    </row>
    <row r="27" spans="1:30" s="120" customFormat="1" ht="30" customHeight="1" thickTop="1" thickBot="1" x14ac:dyDescent="0.3">
      <c r="A27" s="105">
        <v>4501025421</v>
      </c>
      <c r="B27" s="105" t="s">
        <v>90</v>
      </c>
      <c r="C27" s="105" t="s">
        <v>81</v>
      </c>
      <c r="D27" s="106" t="str">
        <f t="shared" si="2"/>
        <v>Absence de Réception</v>
      </c>
      <c r="E27" s="107"/>
      <c r="F27" s="108" t="e">
        <f>IF(ISNUMBER(A27),VLOOKUP(A27,magasin!A:I,5,FALSE),"")</f>
        <v>#N/A</v>
      </c>
      <c r="G27" s="109"/>
      <c r="H27" s="109"/>
      <c r="I27" s="110">
        <v>289750</v>
      </c>
      <c r="J27" s="111" t="str">
        <f t="shared" si="8"/>
        <v/>
      </c>
      <c r="K27" s="112" t="str">
        <f t="shared" si="9"/>
        <v/>
      </c>
      <c r="L27" s="106" t="e">
        <f t="shared" si="10"/>
        <v>#N/A</v>
      </c>
      <c r="M27" s="113"/>
      <c r="N27" s="109">
        <v>41660</v>
      </c>
      <c r="O27" s="109">
        <v>41674</v>
      </c>
      <c r="P27" s="109">
        <v>41677</v>
      </c>
      <c r="Q27" s="111">
        <f t="shared" si="3"/>
        <v>3.3333333333333333E-2</v>
      </c>
      <c r="R27" s="114">
        <f t="shared" si="4"/>
        <v>3</v>
      </c>
      <c r="S27" s="105">
        <v>90</v>
      </c>
      <c r="T27" s="115" t="str">
        <f t="shared" si="11"/>
        <v/>
      </c>
      <c r="U27" s="116" t="str">
        <f t="shared" si="12"/>
        <v/>
      </c>
      <c r="V27" s="128"/>
      <c r="W27" s="62" t="str">
        <f t="shared" si="5"/>
        <v/>
      </c>
      <c r="X27" s="76"/>
      <c r="Y27" s="62" t="str">
        <f t="shared" si="6"/>
        <v/>
      </c>
      <c r="Z27" s="62" t="str">
        <f t="shared" si="0"/>
        <v/>
      </c>
      <c r="AA27" s="108"/>
      <c r="AB27" s="117"/>
      <c r="AC27" s="118" t="str">
        <f t="shared" si="1"/>
        <v/>
      </c>
      <c r="AD27" s="119" t="str">
        <f t="shared" si="7"/>
        <v/>
      </c>
    </row>
    <row r="28" spans="1:30" s="120" customFormat="1" ht="30" customHeight="1" thickTop="1" thickBot="1" x14ac:dyDescent="0.3">
      <c r="A28" s="113">
        <v>4501077052</v>
      </c>
      <c r="B28" s="113" t="s">
        <v>91</v>
      </c>
      <c r="C28" s="113" t="s">
        <v>92</v>
      </c>
      <c r="D28" s="106" t="str">
        <f t="shared" si="2"/>
        <v>Absence de Réception</v>
      </c>
      <c r="E28" s="113"/>
      <c r="F28" s="108" t="e">
        <f>IF(ISNUMBER(A28),VLOOKUP(A28,magasin!A:I,5,FALSE),"")</f>
        <v>#N/A</v>
      </c>
      <c r="G28" s="108"/>
      <c r="H28" s="108"/>
      <c r="I28" s="121">
        <v>66566</v>
      </c>
      <c r="J28" s="111" t="str">
        <f t="shared" si="8"/>
        <v/>
      </c>
      <c r="K28" s="112" t="str">
        <f t="shared" si="9"/>
        <v/>
      </c>
      <c r="L28" s="106" t="e">
        <f t="shared" si="10"/>
        <v>#N/A</v>
      </c>
      <c r="M28" s="113"/>
      <c r="N28" s="108">
        <v>41731</v>
      </c>
      <c r="O28" s="108"/>
      <c r="P28" s="108">
        <v>41736</v>
      </c>
      <c r="Q28" s="111" t="str">
        <f t="shared" si="3"/>
        <v/>
      </c>
      <c r="R28" s="114" t="str">
        <f t="shared" si="4"/>
        <v/>
      </c>
      <c r="S28" s="113">
        <v>90</v>
      </c>
      <c r="T28" s="115" t="str">
        <f t="shared" si="11"/>
        <v/>
      </c>
      <c r="U28" s="116" t="str">
        <f t="shared" si="12"/>
        <v/>
      </c>
      <c r="V28" s="128"/>
      <c r="W28" s="62" t="str">
        <f t="shared" si="5"/>
        <v/>
      </c>
      <c r="X28" s="76"/>
      <c r="Y28" s="62" t="str">
        <f t="shared" si="6"/>
        <v/>
      </c>
      <c r="Z28" s="62" t="str">
        <f t="shared" si="0"/>
        <v/>
      </c>
      <c r="AA28" s="108"/>
      <c r="AB28" s="117"/>
      <c r="AC28" s="118" t="str">
        <f t="shared" si="1"/>
        <v/>
      </c>
      <c r="AD28" s="119" t="str">
        <f t="shared" si="7"/>
        <v/>
      </c>
    </row>
    <row r="29" spans="1:30" s="120" customFormat="1" ht="30" customHeight="1" thickTop="1" thickBot="1" x14ac:dyDescent="0.3">
      <c r="A29" s="105">
        <v>4501039543</v>
      </c>
      <c r="B29" s="105" t="s">
        <v>93</v>
      </c>
      <c r="C29" s="105" t="s">
        <v>62</v>
      </c>
      <c r="D29" s="106" t="str">
        <f t="shared" si="2"/>
        <v>Absence de Réception</v>
      </c>
      <c r="E29" s="107"/>
      <c r="F29" s="108" t="e">
        <f>IF(ISNUMBER(A29),VLOOKUP(A29,magasin!A:I,5,FALSE),"")</f>
        <v>#N/A</v>
      </c>
      <c r="G29" s="109"/>
      <c r="H29" s="109"/>
      <c r="I29" s="110">
        <v>38333.360000000001</v>
      </c>
      <c r="J29" s="111" t="str">
        <f t="shared" si="8"/>
        <v/>
      </c>
      <c r="K29" s="112" t="str">
        <f t="shared" si="9"/>
        <v/>
      </c>
      <c r="L29" s="106" t="e">
        <f t="shared" si="10"/>
        <v>#N/A</v>
      </c>
      <c r="M29" s="113"/>
      <c r="N29" s="109">
        <v>41680</v>
      </c>
      <c r="O29" s="109"/>
      <c r="P29" s="109">
        <v>41695</v>
      </c>
      <c r="Q29" s="111" t="str">
        <f t="shared" si="3"/>
        <v/>
      </c>
      <c r="R29" s="114" t="str">
        <f t="shared" si="4"/>
        <v/>
      </c>
      <c r="S29" s="105">
        <v>90</v>
      </c>
      <c r="T29" s="115" t="str">
        <f t="shared" si="11"/>
        <v/>
      </c>
      <c r="U29" s="116" t="str">
        <f t="shared" si="12"/>
        <v/>
      </c>
      <c r="V29" s="128"/>
      <c r="W29" s="62" t="str">
        <f t="shared" si="5"/>
        <v/>
      </c>
      <c r="X29" s="76"/>
      <c r="Y29" s="62" t="str">
        <f t="shared" si="6"/>
        <v/>
      </c>
      <c r="Z29" s="62" t="str">
        <f t="shared" si="0"/>
        <v/>
      </c>
      <c r="AA29" s="108"/>
      <c r="AB29" s="117"/>
      <c r="AC29" s="118" t="str">
        <f t="shared" si="1"/>
        <v/>
      </c>
      <c r="AD29" s="119" t="str">
        <f t="shared" si="7"/>
        <v/>
      </c>
    </row>
    <row r="30" spans="1:30" s="120" customFormat="1" ht="30" customHeight="1" thickTop="1" thickBot="1" x14ac:dyDescent="0.3">
      <c r="A30" s="113"/>
      <c r="B30" s="113"/>
      <c r="C30" s="113"/>
      <c r="D30" s="106" t="str">
        <f t="shared" si="2"/>
        <v>Absence de Réception</v>
      </c>
      <c r="E30" s="113"/>
      <c r="F30" s="108" t="str">
        <f>IF(ISNUMBER(A30),VLOOKUP(A30,magasin!A:I,5,FALSE),"")</f>
        <v/>
      </c>
      <c r="G30" s="108"/>
      <c r="H30" s="108"/>
      <c r="I30" s="121">
        <v>19166.68</v>
      </c>
      <c r="J30" s="111" t="str">
        <f t="shared" si="8"/>
        <v/>
      </c>
      <c r="K30" s="112" t="str">
        <f t="shared" si="9"/>
        <v/>
      </c>
      <c r="L30" s="106" t="str">
        <f t="shared" si="10"/>
        <v>Facture Antidatée</v>
      </c>
      <c r="M30" s="113"/>
      <c r="N30" s="108">
        <v>41680</v>
      </c>
      <c r="O30" s="108"/>
      <c r="P30" s="108">
        <v>41695</v>
      </c>
      <c r="Q30" s="111" t="str">
        <f t="shared" si="3"/>
        <v/>
      </c>
      <c r="R30" s="114" t="str">
        <f t="shared" si="4"/>
        <v/>
      </c>
      <c r="S30" s="113">
        <v>90</v>
      </c>
      <c r="T30" s="115" t="str">
        <f t="shared" si="11"/>
        <v/>
      </c>
      <c r="U30" s="116" t="str">
        <f t="shared" si="12"/>
        <v/>
      </c>
      <c r="V30" s="128"/>
      <c r="W30" s="62" t="str">
        <f t="shared" si="5"/>
        <v/>
      </c>
      <c r="X30" s="76"/>
      <c r="Y30" s="62" t="str">
        <f t="shared" si="6"/>
        <v/>
      </c>
      <c r="Z30" s="62" t="str">
        <f t="shared" si="0"/>
        <v/>
      </c>
      <c r="AA30" s="108"/>
      <c r="AB30" s="117"/>
      <c r="AC30" s="118" t="str">
        <f t="shared" si="1"/>
        <v/>
      </c>
      <c r="AD30" s="119" t="str">
        <f t="shared" si="7"/>
        <v/>
      </c>
    </row>
    <row r="31" spans="1:30" s="120" customFormat="1" ht="30" customHeight="1" thickTop="1" thickBot="1" x14ac:dyDescent="0.3">
      <c r="A31" s="105">
        <v>4501054170</v>
      </c>
      <c r="B31" s="105" t="s">
        <v>94</v>
      </c>
      <c r="C31" s="105" t="s">
        <v>62</v>
      </c>
      <c r="D31" s="106" t="str">
        <f t="shared" si="2"/>
        <v>Absence de Réception</v>
      </c>
      <c r="E31" s="107"/>
      <c r="F31" s="108" t="e">
        <f>IF(ISNUMBER(A31),VLOOKUP(A31,magasin!A:I,5,FALSE),"")</f>
        <v>#N/A</v>
      </c>
      <c r="G31" s="109"/>
      <c r="H31" s="109"/>
      <c r="I31" s="110">
        <v>95000</v>
      </c>
      <c r="J31" s="111" t="str">
        <f t="shared" si="8"/>
        <v/>
      </c>
      <c r="K31" s="112" t="str">
        <f t="shared" si="9"/>
        <v/>
      </c>
      <c r="L31" s="106" t="e">
        <f t="shared" si="10"/>
        <v>#N/A</v>
      </c>
      <c r="M31" s="113"/>
      <c r="N31" s="109">
        <v>41639</v>
      </c>
      <c r="O31" s="109"/>
      <c r="P31" s="109">
        <v>41649</v>
      </c>
      <c r="Q31" s="111" t="str">
        <f t="shared" si="3"/>
        <v/>
      </c>
      <c r="R31" s="114" t="str">
        <f t="shared" si="4"/>
        <v/>
      </c>
      <c r="S31" s="105">
        <v>90</v>
      </c>
      <c r="T31" s="115" t="str">
        <f t="shared" si="11"/>
        <v/>
      </c>
      <c r="U31" s="116" t="str">
        <f t="shared" si="12"/>
        <v/>
      </c>
      <c r="V31" s="128"/>
      <c r="W31" s="62" t="str">
        <f t="shared" si="5"/>
        <v/>
      </c>
      <c r="X31" s="76"/>
      <c r="Y31" s="62" t="str">
        <f t="shared" si="6"/>
        <v/>
      </c>
      <c r="Z31" s="62" t="str">
        <f t="shared" si="0"/>
        <v/>
      </c>
      <c r="AA31" s="108"/>
      <c r="AB31" s="117"/>
      <c r="AC31" s="118" t="str">
        <f t="shared" si="1"/>
        <v/>
      </c>
      <c r="AD31" s="119" t="str">
        <f t="shared" si="7"/>
        <v/>
      </c>
    </row>
    <row r="32" spans="1:30" s="120" customFormat="1" ht="30" customHeight="1" thickTop="1" thickBot="1" x14ac:dyDescent="0.3">
      <c r="A32" s="113">
        <v>4501061176</v>
      </c>
      <c r="B32" s="113" t="s">
        <v>95</v>
      </c>
      <c r="C32" s="113" t="s">
        <v>62</v>
      </c>
      <c r="D32" s="106" t="str">
        <f t="shared" si="2"/>
        <v>OK</v>
      </c>
      <c r="E32" s="113">
        <v>1000214676</v>
      </c>
      <c r="F32" s="108" t="e">
        <f>IF(ISNUMBER(A32),VLOOKUP(A32,magasin!A:I,5,FALSE),"")</f>
        <v>#N/A</v>
      </c>
      <c r="G32" s="108">
        <v>41737</v>
      </c>
      <c r="H32" s="108">
        <v>41740</v>
      </c>
      <c r="I32" s="121">
        <v>17000</v>
      </c>
      <c r="J32" s="111" t="str">
        <f t="shared" si="8"/>
        <v/>
      </c>
      <c r="K32" s="112" t="str">
        <f t="shared" si="9"/>
        <v/>
      </c>
      <c r="L32" s="106" t="e">
        <f t="shared" si="10"/>
        <v>#N/A</v>
      </c>
      <c r="M32" s="113"/>
      <c r="N32" s="108">
        <v>41715</v>
      </c>
      <c r="O32" s="108">
        <v>41718</v>
      </c>
      <c r="P32" s="108">
        <v>41722</v>
      </c>
      <c r="Q32" s="111">
        <f t="shared" si="3"/>
        <v>4.4444444444444446E-2</v>
      </c>
      <c r="R32" s="114">
        <f t="shared" si="4"/>
        <v>4</v>
      </c>
      <c r="S32" s="113">
        <v>90</v>
      </c>
      <c r="T32" s="115" t="str">
        <f t="shared" si="11"/>
        <v/>
      </c>
      <c r="U32" s="116" t="str">
        <f t="shared" si="12"/>
        <v/>
      </c>
      <c r="V32" s="128"/>
      <c r="W32" s="62" t="str">
        <f t="shared" si="5"/>
        <v/>
      </c>
      <c r="X32" s="76"/>
      <c r="Y32" s="62" t="str">
        <f t="shared" si="6"/>
        <v/>
      </c>
      <c r="Z32" s="62" t="str">
        <f t="shared" si="0"/>
        <v/>
      </c>
      <c r="AA32" s="108"/>
      <c r="AB32" s="117"/>
      <c r="AC32" s="118" t="str">
        <f t="shared" si="1"/>
        <v/>
      </c>
      <c r="AD32" s="119" t="str">
        <f t="shared" si="7"/>
        <v/>
      </c>
    </row>
    <row r="33" spans="1:30" s="120" customFormat="1" ht="30" customHeight="1" thickTop="1" thickBot="1" x14ac:dyDescent="0.3">
      <c r="A33" s="105">
        <v>4501042495</v>
      </c>
      <c r="B33" s="105" t="s">
        <v>96</v>
      </c>
      <c r="C33" s="105" t="s">
        <v>97</v>
      </c>
      <c r="D33" s="106" t="str">
        <f t="shared" si="2"/>
        <v>Absence de Réception</v>
      </c>
      <c r="E33" s="107"/>
      <c r="F33" s="108" t="e">
        <f>IF(ISNUMBER(A33),VLOOKUP(A33,magasin!A:I,5,FALSE),"")</f>
        <v>#N/A</v>
      </c>
      <c r="G33" s="109"/>
      <c r="H33" s="109"/>
      <c r="I33" s="110">
        <v>2752</v>
      </c>
      <c r="J33" s="111" t="str">
        <f t="shared" si="8"/>
        <v/>
      </c>
      <c r="K33" s="112" t="str">
        <f t="shared" si="9"/>
        <v/>
      </c>
      <c r="L33" s="106" t="e">
        <f t="shared" si="10"/>
        <v>#N/A</v>
      </c>
      <c r="M33" s="113"/>
      <c r="N33" s="109">
        <v>41633</v>
      </c>
      <c r="O33" s="109"/>
      <c r="P33" s="109">
        <v>41739</v>
      </c>
      <c r="Q33" s="111" t="str">
        <f t="shared" si="3"/>
        <v/>
      </c>
      <c r="R33" s="114" t="str">
        <f t="shared" si="4"/>
        <v/>
      </c>
      <c r="S33" s="105">
        <v>90</v>
      </c>
      <c r="T33" s="115" t="str">
        <f t="shared" si="11"/>
        <v/>
      </c>
      <c r="U33" s="116" t="str">
        <f t="shared" si="12"/>
        <v/>
      </c>
      <c r="V33" s="128"/>
      <c r="W33" s="62" t="str">
        <f t="shared" si="5"/>
        <v/>
      </c>
      <c r="X33" s="76"/>
      <c r="Y33" s="62" t="str">
        <f t="shared" si="6"/>
        <v/>
      </c>
      <c r="Z33" s="62" t="str">
        <f t="shared" si="0"/>
        <v/>
      </c>
      <c r="AA33" s="108"/>
      <c r="AB33" s="117"/>
      <c r="AC33" s="118" t="str">
        <f t="shared" si="1"/>
        <v/>
      </c>
      <c r="AD33" s="119" t="str">
        <f t="shared" si="7"/>
        <v/>
      </c>
    </row>
    <row r="34" spans="1:30" s="120" customFormat="1" ht="30" customHeight="1" thickTop="1" thickBot="1" x14ac:dyDescent="0.3">
      <c r="A34" s="113">
        <v>4501062299</v>
      </c>
      <c r="B34" s="113" t="s">
        <v>98</v>
      </c>
      <c r="C34" s="113" t="s">
        <v>99</v>
      </c>
      <c r="D34" s="106" t="str">
        <f t="shared" si="2"/>
        <v>Absence de Réception</v>
      </c>
      <c r="E34" s="113"/>
      <c r="F34" s="108" t="e">
        <f>IF(ISNUMBER(A34),VLOOKUP(A34,magasin!A:I,5,FALSE),"")</f>
        <v>#N/A</v>
      </c>
      <c r="G34" s="108"/>
      <c r="H34" s="108"/>
      <c r="I34" s="121">
        <v>22892</v>
      </c>
      <c r="J34" s="111" t="str">
        <f t="shared" si="8"/>
        <v/>
      </c>
      <c r="K34" s="112" t="str">
        <f t="shared" si="9"/>
        <v/>
      </c>
      <c r="L34" s="106" t="e">
        <f t="shared" si="10"/>
        <v>#N/A</v>
      </c>
      <c r="M34" s="113"/>
      <c r="N34" s="108">
        <v>41694</v>
      </c>
      <c r="O34" s="108">
        <v>41723</v>
      </c>
      <c r="P34" s="108">
        <v>41725</v>
      </c>
      <c r="Q34" s="111">
        <f t="shared" si="3"/>
        <v>2.2222222222222223E-2</v>
      </c>
      <c r="R34" s="114">
        <f t="shared" si="4"/>
        <v>2</v>
      </c>
      <c r="S34" s="113">
        <v>90</v>
      </c>
      <c r="T34" s="115" t="str">
        <f t="shared" si="11"/>
        <v/>
      </c>
      <c r="U34" s="116" t="str">
        <f t="shared" si="12"/>
        <v/>
      </c>
      <c r="V34" s="128"/>
      <c r="W34" s="62" t="str">
        <f t="shared" si="5"/>
        <v/>
      </c>
      <c r="X34" s="76"/>
      <c r="Y34" s="62" t="str">
        <f t="shared" si="6"/>
        <v/>
      </c>
      <c r="Z34" s="62" t="str">
        <f t="shared" si="0"/>
        <v/>
      </c>
      <c r="AA34" s="108"/>
      <c r="AB34" s="117"/>
      <c r="AC34" s="118" t="str">
        <f t="shared" si="1"/>
        <v/>
      </c>
      <c r="AD34" s="119" t="str">
        <f t="shared" si="7"/>
        <v/>
      </c>
    </row>
    <row r="35" spans="1:30" s="120" customFormat="1" ht="30" customHeight="1" thickTop="1" thickBot="1" x14ac:dyDescent="0.3">
      <c r="A35" s="105">
        <v>4501055046</v>
      </c>
      <c r="B35" s="105" t="s">
        <v>70</v>
      </c>
      <c r="C35" s="105" t="s">
        <v>83</v>
      </c>
      <c r="D35" s="106" t="str">
        <f t="shared" si="2"/>
        <v>Réclamer Réception</v>
      </c>
      <c r="E35" s="107">
        <v>5006631482</v>
      </c>
      <c r="F35" s="108" t="e">
        <f>IF(ISNUMBER(A35),VLOOKUP(A35,magasin!A:I,5,FALSE),"")</f>
        <v>#N/A</v>
      </c>
      <c r="G35" s="109">
        <v>41722</v>
      </c>
      <c r="H35" s="109"/>
      <c r="I35" s="110">
        <v>6476.23</v>
      </c>
      <c r="J35" s="111" t="str">
        <f t="shared" si="8"/>
        <v/>
      </c>
      <c r="K35" s="112" t="str">
        <f t="shared" si="9"/>
        <v/>
      </c>
      <c r="L35" s="106" t="e">
        <f t="shared" si="10"/>
        <v>#N/A</v>
      </c>
      <c r="M35" s="113"/>
      <c r="N35" s="109">
        <v>41670</v>
      </c>
      <c r="O35" s="109"/>
      <c r="P35" s="109">
        <v>41673</v>
      </c>
      <c r="Q35" s="111" t="str">
        <f t="shared" si="3"/>
        <v/>
      </c>
      <c r="R35" s="114" t="str">
        <f t="shared" si="4"/>
        <v/>
      </c>
      <c r="S35" s="105">
        <v>90</v>
      </c>
      <c r="T35" s="115" t="str">
        <f t="shared" si="11"/>
        <v/>
      </c>
      <c r="U35" s="116" t="str">
        <f t="shared" si="12"/>
        <v/>
      </c>
      <c r="V35" s="128"/>
      <c r="W35" s="62" t="str">
        <f t="shared" si="5"/>
        <v/>
      </c>
      <c r="X35" s="76"/>
      <c r="Y35" s="62" t="str">
        <f t="shared" si="6"/>
        <v/>
      </c>
      <c r="Z35" s="62" t="str">
        <f t="shared" si="0"/>
        <v/>
      </c>
      <c r="AA35" s="108"/>
      <c r="AB35" s="117"/>
      <c r="AC35" s="118" t="str">
        <f t="shared" si="1"/>
        <v/>
      </c>
      <c r="AD35" s="119" t="str">
        <f t="shared" si="7"/>
        <v/>
      </c>
    </row>
    <row r="36" spans="1:30" s="120" customFormat="1" ht="30" customHeight="1" thickTop="1" thickBot="1" x14ac:dyDescent="0.3">
      <c r="A36" s="113">
        <v>4501077739</v>
      </c>
      <c r="B36" s="113" t="s">
        <v>100</v>
      </c>
      <c r="C36" s="113" t="s">
        <v>81</v>
      </c>
      <c r="D36" s="106" t="str">
        <f t="shared" si="2"/>
        <v>Réclamer Réception</v>
      </c>
      <c r="E36" s="113">
        <v>1000214848</v>
      </c>
      <c r="F36" s="108" t="e">
        <f>IF(ISNUMBER(A36),VLOOKUP(A36,magasin!A:I,5,FALSE),"")</f>
        <v>#N/A</v>
      </c>
      <c r="G36" s="108">
        <v>41738</v>
      </c>
      <c r="H36" s="108"/>
      <c r="I36" s="121">
        <v>24776</v>
      </c>
      <c r="J36" s="111" t="str">
        <f t="shared" si="8"/>
        <v/>
      </c>
      <c r="K36" s="112" t="str">
        <f t="shared" si="9"/>
        <v/>
      </c>
      <c r="L36" s="106" t="e">
        <f t="shared" si="10"/>
        <v>#N/A</v>
      </c>
      <c r="M36" s="113"/>
      <c r="N36" s="108">
        <v>41736</v>
      </c>
      <c r="O36" s="108"/>
      <c r="P36" s="108">
        <v>41739</v>
      </c>
      <c r="Q36" s="111" t="str">
        <f t="shared" si="3"/>
        <v/>
      </c>
      <c r="R36" s="114" t="str">
        <f t="shared" si="4"/>
        <v/>
      </c>
      <c r="S36" s="113">
        <v>90</v>
      </c>
      <c r="T36" s="115" t="str">
        <f t="shared" si="11"/>
        <v/>
      </c>
      <c r="U36" s="116" t="str">
        <f t="shared" si="12"/>
        <v/>
      </c>
      <c r="V36" s="128"/>
      <c r="W36" s="62" t="str">
        <f t="shared" si="5"/>
        <v/>
      </c>
      <c r="X36" s="76"/>
      <c r="Y36" s="62" t="str">
        <f t="shared" si="6"/>
        <v/>
      </c>
      <c r="Z36" s="62" t="str">
        <f t="shared" si="0"/>
        <v/>
      </c>
      <c r="AA36" s="108"/>
      <c r="AB36" s="117"/>
      <c r="AC36" s="118" t="str">
        <f t="shared" si="1"/>
        <v/>
      </c>
      <c r="AD36" s="119" t="str">
        <f t="shared" si="7"/>
        <v/>
      </c>
    </row>
    <row r="37" spans="1:30" s="120" customFormat="1" ht="30" customHeight="1" thickTop="1" thickBot="1" x14ac:dyDescent="0.3">
      <c r="A37" s="105">
        <v>4501032940</v>
      </c>
      <c r="B37" s="105" t="s">
        <v>100</v>
      </c>
      <c r="C37" s="105" t="s">
        <v>71</v>
      </c>
      <c r="D37" s="106" t="str">
        <f t="shared" si="2"/>
        <v>Réclamer Réception</v>
      </c>
      <c r="E37" s="107">
        <v>1000214860</v>
      </c>
      <c r="F37" s="108" t="e">
        <f>IF(ISNUMBER(A37),VLOOKUP(A37,magasin!A:I,5,FALSE),"")</f>
        <v>#N/A</v>
      </c>
      <c r="G37" s="109">
        <v>41738</v>
      </c>
      <c r="H37" s="109"/>
      <c r="I37" s="110">
        <v>94316</v>
      </c>
      <c r="J37" s="111" t="str">
        <f t="shared" si="8"/>
        <v/>
      </c>
      <c r="K37" s="112" t="str">
        <f t="shared" si="9"/>
        <v/>
      </c>
      <c r="L37" s="106" t="e">
        <f t="shared" si="10"/>
        <v>#N/A</v>
      </c>
      <c r="M37" s="113"/>
      <c r="N37" s="109">
        <v>41736</v>
      </c>
      <c r="O37" s="109"/>
      <c r="P37" s="109">
        <v>41739</v>
      </c>
      <c r="Q37" s="111" t="str">
        <f t="shared" si="3"/>
        <v/>
      </c>
      <c r="R37" s="114" t="str">
        <f t="shared" si="4"/>
        <v/>
      </c>
      <c r="S37" s="105">
        <v>90</v>
      </c>
      <c r="T37" s="115" t="str">
        <f t="shared" si="11"/>
        <v/>
      </c>
      <c r="U37" s="116" t="str">
        <f t="shared" si="12"/>
        <v/>
      </c>
      <c r="V37" s="128"/>
      <c r="W37" s="62" t="str">
        <f t="shared" si="5"/>
        <v/>
      </c>
      <c r="X37" s="76"/>
      <c r="Y37" s="62" t="str">
        <f t="shared" si="6"/>
        <v/>
      </c>
      <c r="Z37" s="62" t="str">
        <f t="shared" ref="Z37:Z68" si="13">IF(AND(ISNUMBER(X37),ISNUMBER(AA37),ISNUMBER(S37)),(AA37-X37)/S37,"")</f>
        <v/>
      </c>
      <c r="AA37" s="108"/>
      <c r="AB37" s="117"/>
      <c r="AC37" s="118" t="str">
        <f t="shared" ref="AC37:AC68" si="14">IF(AND(ISNUMBER(F37),ISNUMBER(S37),ISNUMBER(AB37)),(AB37-F37)/S37,"")</f>
        <v/>
      </c>
      <c r="AD37" s="119" t="str">
        <f t="shared" si="7"/>
        <v/>
      </c>
    </row>
    <row r="38" spans="1:30" s="120" customFormat="1" ht="30" customHeight="1" thickTop="1" thickBot="1" x14ac:dyDescent="0.3">
      <c r="A38" s="113">
        <v>4501009173</v>
      </c>
      <c r="B38" s="113" t="s">
        <v>100</v>
      </c>
      <c r="C38" s="113" t="s">
        <v>101</v>
      </c>
      <c r="D38" s="106" t="str">
        <f t="shared" si="2"/>
        <v>Réclamer Réception</v>
      </c>
      <c r="E38" s="113">
        <v>1000214849</v>
      </c>
      <c r="F38" s="108" t="e">
        <f>IF(ISNUMBER(A38),VLOOKUP(A38,magasin!A:I,5,FALSE),"")</f>
        <v>#N/A</v>
      </c>
      <c r="G38" s="108">
        <v>41738</v>
      </c>
      <c r="H38" s="108"/>
      <c r="I38" s="121">
        <v>25000</v>
      </c>
      <c r="J38" s="111" t="str">
        <f t="shared" si="8"/>
        <v/>
      </c>
      <c r="K38" s="112" t="str">
        <f t="shared" si="9"/>
        <v/>
      </c>
      <c r="L38" s="106" t="e">
        <f t="shared" si="10"/>
        <v>#N/A</v>
      </c>
      <c r="M38" s="113"/>
      <c r="N38" s="108">
        <v>41736</v>
      </c>
      <c r="O38" s="108"/>
      <c r="P38" s="108">
        <v>41739</v>
      </c>
      <c r="Q38" s="111" t="str">
        <f t="shared" si="3"/>
        <v/>
      </c>
      <c r="R38" s="114" t="str">
        <f t="shared" si="4"/>
        <v/>
      </c>
      <c r="S38" s="113">
        <v>90</v>
      </c>
      <c r="T38" s="115" t="str">
        <f t="shared" si="11"/>
        <v/>
      </c>
      <c r="U38" s="116" t="str">
        <f t="shared" si="12"/>
        <v/>
      </c>
      <c r="V38" s="128"/>
      <c r="W38" s="62" t="str">
        <f t="shared" si="5"/>
        <v/>
      </c>
      <c r="X38" s="76"/>
      <c r="Y38" s="62" t="str">
        <f t="shared" si="6"/>
        <v/>
      </c>
      <c r="Z38" s="62" t="str">
        <f t="shared" si="13"/>
        <v/>
      </c>
      <c r="AA38" s="108"/>
      <c r="AB38" s="117"/>
      <c r="AC38" s="118" t="str">
        <f t="shared" si="14"/>
        <v/>
      </c>
      <c r="AD38" s="119" t="str">
        <f t="shared" si="7"/>
        <v/>
      </c>
    </row>
    <row r="39" spans="1:30" s="120" customFormat="1" ht="30" customHeight="1" thickTop="1" thickBot="1" x14ac:dyDescent="0.3">
      <c r="A39" s="105">
        <v>4501081526</v>
      </c>
      <c r="B39" s="105" t="s">
        <v>102</v>
      </c>
      <c r="C39" s="105" t="s">
        <v>103</v>
      </c>
      <c r="D39" s="106" t="str">
        <f t="shared" si="2"/>
        <v>Réclamer Réception</v>
      </c>
      <c r="E39" s="107">
        <v>5006667928</v>
      </c>
      <c r="F39" s="108">
        <f>IF(ISNUMBER(A39),VLOOKUP(A39,magasin!A:I,5,FALSE),"")</f>
        <v>41736</v>
      </c>
      <c r="G39" s="109">
        <v>41736</v>
      </c>
      <c r="H39" s="109"/>
      <c r="I39" s="110">
        <v>790</v>
      </c>
      <c r="J39" s="111" t="str">
        <f t="shared" si="8"/>
        <v/>
      </c>
      <c r="K39" s="112" t="str">
        <f t="shared" si="9"/>
        <v/>
      </c>
      <c r="L39" s="106" t="str">
        <f t="shared" si="10"/>
        <v>Facture Antidatée</v>
      </c>
      <c r="M39" s="113"/>
      <c r="N39" s="109">
        <v>41733</v>
      </c>
      <c r="O39" s="109"/>
      <c r="P39" s="109">
        <v>41736</v>
      </c>
      <c r="Q39" s="111" t="str">
        <f t="shared" si="3"/>
        <v/>
      </c>
      <c r="R39" s="114" t="str">
        <f t="shared" si="4"/>
        <v/>
      </c>
      <c r="S39" s="105">
        <v>90</v>
      </c>
      <c r="T39" s="115">
        <f t="shared" si="11"/>
        <v>41826</v>
      </c>
      <c r="U39" s="116">
        <f t="shared" ca="1" si="12"/>
        <v>78</v>
      </c>
      <c r="V39" s="128"/>
      <c r="W39" s="62" t="str">
        <f t="shared" si="5"/>
        <v/>
      </c>
      <c r="X39" s="76"/>
      <c r="Y39" s="62" t="str">
        <f t="shared" si="6"/>
        <v/>
      </c>
      <c r="Z39" s="62" t="str">
        <f t="shared" si="13"/>
        <v/>
      </c>
      <c r="AA39" s="108"/>
      <c r="AB39" s="117"/>
      <c r="AC39" s="118" t="str">
        <f t="shared" si="14"/>
        <v/>
      </c>
      <c r="AD39" s="119" t="str">
        <f t="shared" si="7"/>
        <v/>
      </c>
    </row>
    <row r="40" spans="1:30" s="120" customFormat="1" ht="30" customHeight="1" thickTop="1" thickBot="1" x14ac:dyDescent="0.3">
      <c r="A40" s="113">
        <v>4501039262</v>
      </c>
      <c r="B40" s="113" t="s">
        <v>104</v>
      </c>
      <c r="C40" s="113" t="s">
        <v>105</v>
      </c>
      <c r="D40" s="106" t="str">
        <f t="shared" si="2"/>
        <v>Réclamer Réception</v>
      </c>
      <c r="E40" s="113">
        <v>1000212686</v>
      </c>
      <c r="F40" s="108" t="e">
        <f>IF(ISNUMBER(A40),VLOOKUP(A40,magasin!A:I,5,FALSE),"")</f>
        <v>#N/A</v>
      </c>
      <c r="G40" s="108">
        <v>41715</v>
      </c>
      <c r="H40" s="108"/>
      <c r="I40" s="121">
        <v>30480.49</v>
      </c>
      <c r="J40" s="111" t="str">
        <f t="shared" si="8"/>
        <v/>
      </c>
      <c r="K40" s="112" t="str">
        <f t="shared" si="9"/>
        <v/>
      </c>
      <c r="L40" s="106" t="e">
        <f t="shared" si="10"/>
        <v>#N/A</v>
      </c>
      <c r="M40" s="113"/>
      <c r="N40" s="108">
        <v>41725</v>
      </c>
      <c r="O40" s="108">
        <v>41733</v>
      </c>
      <c r="P40" s="108">
        <v>41736</v>
      </c>
      <c r="Q40" s="111">
        <f t="shared" si="3"/>
        <v>3.3333333333333333E-2</v>
      </c>
      <c r="R40" s="114">
        <f t="shared" si="4"/>
        <v>3</v>
      </c>
      <c r="S40" s="113">
        <v>90</v>
      </c>
      <c r="T40" s="115" t="str">
        <f t="shared" si="11"/>
        <v/>
      </c>
      <c r="U40" s="116" t="str">
        <f t="shared" si="12"/>
        <v/>
      </c>
      <c r="V40" s="128"/>
      <c r="W40" s="62" t="str">
        <f t="shared" si="5"/>
        <v/>
      </c>
      <c r="X40" s="76"/>
      <c r="Y40" s="62" t="str">
        <f t="shared" si="6"/>
        <v/>
      </c>
      <c r="Z40" s="62" t="str">
        <f t="shared" si="13"/>
        <v/>
      </c>
      <c r="AA40" s="108"/>
      <c r="AB40" s="117"/>
      <c r="AC40" s="118" t="str">
        <f t="shared" si="14"/>
        <v/>
      </c>
      <c r="AD40" s="119" t="str">
        <f t="shared" si="7"/>
        <v/>
      </c>
    </row>
    <row r="41" spans="1:30" s="120" customFormat="1" ht="30" customHeight="1" thickTop="1" thickBot="1" x14ac:dyDescent="0.3">
      <c r="A41" s="105"/>
      <c r="B41" s="105"/>
      <c r="C41" s="105"/>
      <c r="D41" s="106" t="str">
        <f t="shared" si="2"/>
        <v>Réclamer Réception</v>
      </c>
      <c r="E41" s="107">
        <v>1000213099</v>
      </c>
      <c r="F41" s="108" t="str">
        <f>IF(ISNUMBER(A41),VLOOKUP(A41,magasin!A:I,5,FALSE),"")</f>
        <v/>
      </c>
      <c r="G41" s="109">
        <v>41722</v>
      </c>
      <c r="H41" s="109"/>
      <c r="I41" s="110">
        <v>30480.49</v>
      </c>
      <c r="J41" s="111" t="str">
        <f t="shared" si="8"/>
        <v/>
      </c>
      <c r="K41" s="112" t="str">
        <f t="shared" si="9"/>
        <v/>
      </c>
      <c r="L41" s="106" t="str">
        <f t="shared" si="10"/>
        <v>Facture Antidatée</v>
      </c>
      <c r="M41" s="113"/>
      <c r="N41" s="109">
        <v>41726</v>
      </c>
      <c r="O41" s="109">
        <v>41733</v>
      </c>
      <c r="P41" s="109">
        <v>41736</v>
      </c>
      <c r="Q41" s="111">
        <f t="shared" si="3"/>
        <v>3.3333333333333333E-2</v>
      </c>
      <c r="R41" s="114">
        <f t="shared" si="4"/>
        <v>3</v>
      </c>
      <c r="S41" s="105">
        <v>90</v>
      </c>
      <c r="T41" s="115" t="str">
        <f t="shared" si="11"/>
        <v/>
      </c>
      <c r="U41" s="116" t="str">
        <f t="shared" si="12"/>
        <v/>
      </c>
      <c r="V41" s="128"/>
      <c r="W41" s="62" t="str">
        <f t="shared" si="5"/>
        <v/>
      </c>
      <c r="X41" s="76"/>
      <c r="Y41" s="62" t="str">
        <f t="shared" si="6"/>
        <v/>
      </c>
      <c r="Z41" s="62" t="str">
        <f t="shared" si="13"/>
        <v/>
      </c>
      <c r="AA41" s="108"/>
      <c r="AB41" s="117"/>
      <c r="AC41" s="118" t="str">
        <f t="shared" si="14"/>
        <v/>
      </c>
      <c r="AD41" s="119" t="str">
        <f t="shared" si="7"/>
        <v/>
      </c>
    </row>
    <row r="42" spans="1:30" s="120" customFormat="1" ht="30" customHeight="1" thickTop="1" thickBot="1" x14ac:dyDescent="0.3">
      <c r="A42" s="113">
        <v>4501056872</v>
      </c>
      <c r="B42" s="113" t="s">
        <v>106</v>
      </c>
      <c r="C42" s="113" t="s">
        <v>83</v>
      </c>
      <c r="D42" s="106" t="str">
        <f t="shared" si="2"/>
        <v>Réclamer Réception</v>
      </c>
      <c r="E42" s="113">
        <v>5006623351</v>
      </c>
      <c r="F42" s="108" t="e">
        <f>IF(ISNUMBER(A42),VLOOKUP(A42,magasin!A:I,5,FALSE),"")</f>
        <v>#N/A</v>
      </c>
      <c r="G42" s="108">
        <v>41718</v>
      </c>
      <c r="H42" s="108"/>
      <c r="I42" s="121">
        <v>15180.5</v>
      </c>
      <c r="J42" s="111" t="str">
        <f t="shared" si="8"/>
        <v/>
      </c>
      <c r="K42" s="112" t="str">
        <f t="shared" si="9"/>
        <v/>
      </c>
      <c r="L42" s="106" t="e">
        <f t="shared" si="10"/>
        <v>#N/A</v>
      </c>
      <c r="M42" s="113"/>
      <c r="N42" s="108">
        <v>41698</v>
      </c>
      <c r="O42" s="108">
        <v>41709</v>
      </c>
      <c r="P42" s="108">
        <v>41716</v>
      </c>
      <c r="Q42" s="111" t="str">
        <f t="shared" si="3"/>
        <v/>
      </c>
      <c r="R42" s="114">
        <f t="shared" si="4"/>
        <v>7</v>
      </c>
      <c r="S42" s="113"/>
      <c r="T42" s="115" t="str">
        <f t="shared" si="11"/>
        <v/>
      </c>
      <c r="U42" s="116" t="str">
        <f t="shared" si="12"/>
        <v/>
      </c>
      <c r="V42" s="128"/>
      <c r="W42" s="62" t="str">
        <f t="shared" si="5"/>
        <v/>
      </c>
      <c r="X42" s="76"/>
      <c r="Y42" s="62" t="str">
        <f t="shared" si="6"/>
        <v/>
      </c>
      <c r="Z42" s="62" t="str">
        <f t="shared" si="13"/>
        <v/>
      </c>
      <c r="AA42" s="108"/>
      <c r="AB42" s="117"/>
      <c r="AC42" s="118" t="str">
        <f t="shared" si="14"/>
        <v/>
      </c>
      <c r="AD42" s="119" t="str">
        <f t="shared" si="7"/>
        <v/>
      </c>
    </row>
    <row r="43" spans="1:30" s="120" customFormat="1" ht="30" customHeight="1" thickTop="1" thickBot="1" x14ac:dyDescent="0.3">
      <c r="A43" s="105">
        <v>4501061844</v>
      </c>
      <c r="B43" s="105" t="s">
        <v>107</v>
      </c>
      <c r="C43" s="105" t="s">
        <v>108</v>
      </c>
      <c r="D43" s="106" t="str">
        <f t="shared" si="2"/>
        <v>Absence de Réception</v>
      </c>
      <c r="E43" s="107"/>
      <c r="F43" s="108" t="e">
        <f>IF(ISNUMBER(A43),VLOOKUP(A43,magasin!A:I,5,FALSE),"")</f>
        <v>#N/A</v>
      </c>
      <c r="G43" s="109"/>
      <c r="H43" s="109"/>
      <c r="I43" s="110">
        <v>30805.200000000001</v>
      </c>
      <c r="J43" s="111" t="str">
        <f t="shared" si="8"/>
        <v/>
      </c>
      <c r="K43" s="112" t="str">
        <f t="shared" si="9"/>
        <v/>
      </c>
      <c r="L43" s="106" t="e">
        <f t="shared" si="10"/>
        <v>#N/A</v>
      </c>
      <c r="M43" s="113"/>
      <c r="N43" s="109">
        <v>41729</v>
      </c>
      <c r="O43" s="109"/>
      <c r="P43" s="109">
        <v>41736</v>
      </c>
      <c r="Q43" s="111" t="str">
        <f t="shared" si="3"/>
        <v/>
      </c>
      <c r="R43" s="114" t="str">
        <f t="shared" si="4"/>
        <v/>
      </c>
      <c r="S43" s="105"/>
      <c r="T43" s="115" t="str">
        <f t="shared" si="11"/>
        <v/>
      </c>
      <c r="U43" s="116" t="str">
        <f t="shared" si="12"/>
        <v/>
      </c>
      <c r="V43" s="128"/>
      <c r="W43" s="62" t="str">
        <f t="shared" si="5"/>
        <v/>
      </c>
      <c r="X43" s="76"/>
      <c r="Y43" s="62" t="str">
        <f t="shared" si="6"/>
        <v/>
      </c>
      <c r="Z43" s="62" t="str">
        <f t="shared" si="13"/>
        <v/>
      </c>
      <c r="AA43" s="108"/>
      <c r="AB43" s="117"/>
      <c r="AC43" s="118" t="str">
        <f t="shared" si="14"/>
        <v/>
      </c>
      <c r="AD43" s="119" t="str">
        <f t="shared" si="7"/>
        <v/>
      </c>
    </row>
    <row r="44" spans="1:30" s="120" customFormat="1" ht="30" customHeight="1" thickTop="1" thickBot="1" x14ac:dyDescent="0.3">
      <c r="A44" s="113">
        <v>4501061844</v>
      </c>
      <c r="B44" s="113" t="s">
        <v>107</v>
      </c>
      <c r="C44" s="113" t="s">
        <v>108</v>
      </c>
      <c r="D44" s="106" t="str">
        <f t="shared" si="2"/>
        <v>Absence de Réception</v>
      </c>
      <c r="E44" s="113"/>
      <c r="F44" s="108" t="e">
        <f>IF(ISNUMBER(A44),VLOOKUP(A44,magasin!A:I,5,FALSE),"")</f>
        <v>#N/A</v>
      </c>
      <c r="G44" s="108"/>
      <c r="H44" s="108"/>
      <c r="I44" s="121">
        <v>66440.13</v>
      </c>
      <c r="J44" s="111" t="str">
        <f t="shared" si="8"/>
        <v/>
      </c>
      <c r="K44" s="112" t="str">
        <f t="shared" si="9"/>
        <v/>
      </c>
      <c r="L44" s="106" t="e">
        <f t="shared" si="10"/>
        <v>#N/A</v>
      </c>
      <c r="M44" s="113"/>
      <c r="N44" s="108">
        <v>41704</v>
      </c>
      <c r="O44" s="108"/>
      <c r="P44" s="108">
        <v>41715</v>
      </c>
      <c r="Q44" s="111" t="str">
        <f t="shared" si="3"/>
        <v/>
      </c>
      <c r="R44" s="114" t="str">
        <f t="shared" si="4"/>
        <v/>
      </c>
      <c r="S44" s="113"/>
      <c r="T44" s="115" t="str">
        <f t="shared" si="11"/>
        <v/>
      </c>
      <c r="U44" s="116" t="str">
        <f t="shared" si="12"/>
        <v/>
      </c>
      <c r="V44" s="128"/>
      <c r="W44" s="62" t="str">
        <f t="shared" si="5"/>
        <v/>
      </c>
      <c r="X44" s="76"/>
      <c r="Y44" s="62" t="str">
        <f t="shared" si="6"/>
        <v/>
      </c>
      <c r="Z44" s="62" t="str">
        <f t="shared" si="13"/>
        <v/>
      </c>
      <c r="AA44" s="108"/>
      <c r="AB44" s="117"/>
      <c r="AC44" s="118" t="str">
        <f t="shared" si="14"/>
        <v/>
      </c>
      <c r="AD44" s="119" t="str">
        <f t="shared" si="7"/>
        <v/>
      </c>
    </row>
    <row r="45" spans="1:30" s="120" customFormat="1" ht="30" customHeight="1" thickTop="1" thickBot="1" x14ac:dyDescent="0.3">
      <c r="A45" s="105">
        <v>4501066890</v>
      </c>
      <c r="B45" s="105" t="s">
        <v>109</v>
      </c>
      <c r="C45" s="105" t="s">
        <v>77</v>
      </c>
      <c r="D45" s="106" t="str">
        <f t="shared" si="2"/>
        <v>Absence de Réception</v>
      </c>
      <c r="E45" s="107"/>
      <c r="F45" s="108" t="e">
        <f>IF(ISNUMBER(A45),VLOOKUP(A45,magasin!A:I,5,FALSE),"")</f>
        <v>#N/A</v>
      </c>
      <c r="G45" s="109"/>
      <c r="H45" s="109"/>
      <c r="I45" s="110">
        <v>28700</v>
      </c>
      <c r="J45" s="111" t="str">
        <f t="shared" si="8"/>
        <v/>
      </c>
      <c r="K45" s="112" t="str">
        <f t="shared" si="9"/>
        <v/>
      </c>
      <c r="L45" s="106" t="e">
        <f t="shared" si="10"/>
        <v>#N/A</v>
      </c>
      <c r="M45" s="113"/>
      <c r="N45" s="109">
        <v>41684</v>
      </c>
      <c r="O45" s="109"/>
      <c r="P45" s="109">
        <v>41695</v>
      </c>
      <c r="Q45" s="111" t="str">
        <f t="shared" si="3"/>
        <v/>
      </c>
      <c r="R45" s="114" t="str">
        <f t="shared" si="4"/>
        <v/>
      </c>
      <c r="S45" s="105"/>
      <c r="T45" s="115" t="str">
        <f t="shared" si="11"/>
        <v/>
      </c>
      <c r="U45" s="116" t="str">
        <f t="shared" si="12"/>
        <v/>
      </c>
      <c r="V45" s="128"/>
      <c r="W45" s="62" t="str">
        <f t="shared" si="5"/>
        <v/>
      </c>
      <c r="X45" s="76"/>
      <c r="Y45" s="62" t="str">
        <f t="shared" si="6"/>
        <v/>
      </c>
      <c r="Z45" s="62" t="str">
        <f t="shared" si="13"/>
        <v/>
      </c>
      <c r="AA45" s="108"/>
      <c r="AB45" s="117"/>
      <c r="AC45" s="118" t="str">
        <f t="shared" si="14"/>
        <v/>
      </c>
      <c r="AD45" s="119" t="str">
        <f t="shared" si="7"/>
        <v/>
      </c>
    </row>
    <row r="46" spans="1:30" s="120" customFormat="1" ht="30" customHeight="1" thickTop="1" thickBot="1" x14ac:dyDescent="0.3">
      <c r="A46" s="113">
        <v>4501061853</v>
      </c>
      <c r="B46" s="113" t="s">
        <v>110</v>
      </c>
      <c r="C46" s="113" t="s">
        <v>71</v>
      </c>
      <c r="D46" s="106" t="str">
        <f t="shared" si="2"/>
        <v>Absence de Réception</v>
      </c>
      <c r="E46" s="113"/>
      <c r="F46" s="108" t="e">
        <f>IF(ISNUMBER(A46),VLOOKUP(A46,magasin!A:I,5,FALSE),"")</f>
        <v>#N/A</v>
      </c>
      <c r="G46" s="108"/>
      <c r="H46" s="108"/>
      <c r="I46" s="121">
        <v>549000</v>
      </c>
      <c r="J46" s="111" t="str">
        <f t="shared" si="8"/>
        <v/>
      </c>
      <c r="K46" s="112" t="str">
        <f t="shared" si="9"/>
        <v/>
      </c>
      <c r="L46" s="106" t="e">
        <f t="shared" si="10"/>
        <v>#N/A</v>
      </c>
      <c r="M46" s="113"/>
      <c r="N46" s="108">
        <v>41669</v>
      </c>
      <c r="O46" s="108"/>
      <c r="P46" s="108">
        <v>41674</v>
      </c>
      <c r="Q46" s="111" t="str">
        <f t="shared" si="3"/>
        <v/>
      </c>
      <c r="R46" s="114" t="str">
        <f t="shared" si="4"/>
        <v/>
      </c>
      <c r="S46" s="113"/>
      <c r="T46" s="115" t="str">
        <f t="shared" si="11"/>
        <v/>
      </c>
      <c r="U46" s="116" t="str">
        <f t="shared" si="12"/>
        <v/>
      </c>
      <c r="V46" s="128"/>
      <c r="W46" s="62" t="str">
        <f t="shared" si="5"/>
        <v/>
      </c>
      <c r="X46" s="76"/>
      <c r="Y46" s="62" t="str">
        <f t="shared" si="6"/>
        <v/>
      </c>
      <c r="Z46" s="62" t="str">
        <f t="shared" si="13"/>
        <v/>
      </c>
      <c r="AA46" s="108"/>
      <c r="AB46" s="117"/>
      <c r="AC46" s="118" t="str">
        <f t="shared" si="14"/>
        <v/>
      </c>
      <c r="AD46" s="119" t="str">
        <f t="shared" si="7"/>
        <v/>
      </c>
    </row>
    <row r="47" spans="1:30" s="120" customFormat="1" ht="30" customHeight="1" thickTop="1" thickBot="1" x14ac:dyDescent="0.3">
      <c r="A47" s="105">
        <v>4501039510</v>
      </c>
      <c r="B47" s="105" t="s">
        <v>111</v>
      </c>
      <c r="C47" s="105" t="s">
        <v>105</v>
      </c>
      <c r="D47" s="106" t="str">
        <f t="shared" si="2"/>
        <v>Absence de Réception</v>
      </c>
      <c r="E47" s="107"/>
      <c r="F47" s="108" t="e">
        <f>IF(ISNUMBER(A47),VLOOKUP(A47,magasin!A:I,5,FALSE),"")</f>
        <v>#N/A</v>
      </c>
      <c r="G47" s="109"/>
      <c r="H47" s="109"/>
      <c r="I47" s="110">
        <v>18050</v>
      </c>
      <c r="J47" s="111" t="str">
        <f t="shared" si="8"/>
        <v/>
      </c>
      <c r="K47" s="112" t="str">
        <f t="shared" si="9"/>
        <v/>
      </c>
      <c r="L47" s="106" t="e">
        <f t="shared" si="10"/>
        <v>#N/A</v>
      </c>
      <c r="M47" s="113"/>
      <c r="N47" s="109">
        <v>41673</v>
      </c>
      <c r="O47" s="109">
        <v>41674</v>
      </c>
      <c r="P47" s="109">
        <v>41677</v>
      </c>
      <c r="Q47" s="111" t="str">
        <f t="shared" si="3"/>
        <v/>
      </c>
      <c r="R47" s="114">
        <f t="shared" si="4"/>
        <v>3</v>
      </c>
      <c r="S47" s="105"/>
      <c r="T47" s="115" t="str">
        <f t="shared" si="11"/>
        <v/>
      </c>
      <c r="U47" s="116" t="str">
        <f t="shared" si="12"/>
        <v/>
      </c>
      <c r="V47" s="128"/>
      <c r="W47" s="62" t="str">
        <f t="shared" si="5"/>
        <v/>
      </c>
      <c r="X47" s="76"/>
      <c r="Y47" s="62" t="str">
        <f t="shared" si="6"/>
        <v/>
      </c>
      <c r="Z47" s="62" t="str">
        <f t="shared" si="13"/>
        <v/>
      </c>
      <c r="AA47" s="108"/>
      <c r="AB47" s="117"/>
      <c r="AC47" s="118" t="str">
        <f t="shared" si="14"/>
        <v/>
      </c>
      <c r="AD47" s="119" t="str">
        <f t="shared" si="7"/>
        <v/>
      </c>
    </row>
    <row r="48" spans="1:30" s="120" customFormat="1" ht="30" customHeight="1" thickTop="1" thickBot="1" x14ac:dyDescent="0.3">
      <c r="A48" s="113">
        <v>10587025</v>
      </c>
      <c r="B48" s="113" t="s">
        <v>112</v>
      </c>
      <c r="C48" s="113" t="s">
        <v>113</v>
      </c>
      <c r="D48" s="106" t="str">
        <f t="shared" si="2"/>
        <v>Absence de Réception</v>
      </c>
      <c r="E48" s="113"/>
      <c r="F48" s="108" t="e">
        <f>IF(ISNUMBER(A48),VLOOKUP(A48,magasin!A:I,5,FALSE),"")</f>
        <v>#N/A</v>
      </c>
      <c r="G48" s="108"/>
      <c r="H48" s="108"/>
      <c r="I48" s="121">
        <v>3000</v>
      </c>
      <c r="J48" s="111" t="str">
        <f t="shared" si="8"/>
        <v/>
      </c>
      <c r="K48" s="112" t="str">
        <f t="shared" si="9"/>
        <v/>
      </c>
      <c r="L48" s="106" t="e">
        <f t="shared" si="10"/>
        <v>#N/A</v>
      </c>
      <c r="M48" s="113"/>
      <c r="N48" s="108">
        <v>41068</v>
      </c>
      <c r="O48" s="108"/>
      <c r="P48" s="108">
        <v>41260</v>
      </c>
      <c r="Q48" s="111" t="str">
        <f t="shared" si="3"/>
        <v/>
      </c>
      <c r="R48" s="114" t="str">
        <f t="shared" si="4"/>
        <v/>
      </c>
      <c r="S48" s="113"/>
      <c r="T48" s="115" t="str">
        <f t="shared" si="11"/>
        <v/>
      </c>
      <c r="U48" s="116" t="str">
        <f t="shared" si="12"/>
        <v/>
      </c>
      <c r="V48" s="128"/>
      <c r="W48" s="62" t="str">
        <f t="shared" si="5"/>
        <v/>
      </c>
      <c r="X48" s="76"/>
      <c r="Y48" s="62" t="str">
        <f t="shared" si="6"/>
        <v/>
      </c>
      <c r="Z48" s="62" t="str">
        <f t="shared" si="13"/>
        <v/>
      </c>
      <c r="AA48" s="108"/>
      <c r="AB48" s="117"/>
      <c r="AC48" s="118" t="str">
        <f t="shared" si="14"/>
        <v/>
      </c>
      <c r="AD48" s="119" t="str">
        <f t="shared" si="7"/>
        <v/>
      </c>
    </row>
    <row r="49" spans="1:30" s="120" customFormat="1" ht="30" customHeight="1" thickTop="1" thickBot="1" x14ac:dyDescent="0.3">
      <c r="A49" s="105"/>
      <c r="B49" s="105" t="s">
        <v>114</v>
      </c>
      <c r="C49" s="105" t="s">
        <v>115</v>
      </c>
      <c r="D49" s="106" t="str">
        <f t="shared" si="2"/>
        <v>Absence de Réception</v>
      </c>
      <c r="E49" s="107"/>
      <c r="F49" s="108" t="str">
        <f>IF(ISNUMBER(A49),VLOOKUP(A49,magasin!A:I,5,FALSE),"")</f>
        <v/>
      </c>
      <c r="G49" s="109"/>
      <c r="H49" s="109"/>
      <c r="I49" s="110">
        <v>6500</v>
      </c>
      <c r="J49" s="111" t="str">
        <f t="shared" si="8"/>
        <v/>
      </c>
      <c r="K49" s="112" t="str">
        <f t="shared" si="9"/>
        <v/>
      </c>
      <c r="L49" s="106" t="str">
        <f t="shared" si="10"/>
        <v>Facture Antidatée</v>
      </c>
      <c r="M49" s="113"/>
      <c r="N49" s="109">
        <v>40815</v>
      </c>
      <c r="O49" s="109"/>
      <c r="P49" s="109">
        <v>40821</v>
      </c>
      <c r="Q49" s="111" t="str">
        <f t="shared" si="3"/>
        <v/>
      </c>
      <c r="R49" s="114" t="str">
        <f t="shared" si="4"/>
        <v/>
      </c>
      <c r="S49" s="105"/>
      <c r="T49" s="115" t="str">
        <f t="shared" si="11"/>
        <v/>
      </c>
      <c r="U49" s="116" t="str">
        <f t="shared" si="12"/>
        <v/>
      </c>
      <c r="V49" s="128"/>
      <c r="W49" s="62" t="str">
        <f t="shared" si="5"/>
        <v/>
      </c>
      <c r="X49" s="76"/>
      <c r="Y49" s="62" t="str">
        <f t="shared" si="6"/>
        <v/>
      </c>
      <c r="Z49" s="62" t="str">
        <f t="shared" si="13"/>
        <v/>
      </c>
      <c r="AA49" s="108"/>
      <c r="AB49" s="117"/>
      <c r="AC49" s="118" t="str">
        <f t="shared" si="14"/>
        <v/>
      </c>
      <c r="AD49" s="119" t="str">
        <f t="shared" si="7"/>
        <v/>
      </c>
    </row>
    <row r="50" spans="1:30" s="120" customFormat="1" ht="30" customHeight="1" thickTop="1" thickBot="1" x14ac:dyDescent="0.3">
      <c r="A50" s="113"/>
      <c r="B50" s="113" t="s">
        <v>116</v>
      </c>
      <c r="C50" s="113"/>
      <c r="D50" s="106" t="str">
        <f t="shared" si="2"/>
        <v>Absence de Réception</v>
      </c>
      <c r="E50" s="113"/>
      <c r="F50" s="108" t="str">
        <f>IF(ISNUMBER(A50),VLOOKUP(A50,magasin!A:I,5,FALSE),"")</f>
        <v/>
      </c>
      <c r="G50" s="108"/>
      <c r="H50" s="108"/>
      <c r="I50" s="121">
        <v>3840</v>
      </c>
      <c r="J50" s="111" t="str">
        <f t="shared" si="8"/>
        <v/>
      </c>
      <c r="K50" s="112" t="str">
        <f t="shared" si="9"/>
        <v/>
      </c>
      <c r="L50" s="106" t="str">
        <f t="shared" si="10"/>
        <v>Facture Antidatée</v>
      </c>
      <c r="M50" s="113"/>
      <c r="N50" s="108">
        <v>41850</v>
      </c>
      <c r="O50" s="108"/>
      <c r="P50" s="108"/>
      <c r="Q50" s="111" t="str">
        <f t="shared" si="3"/>
        <v/>
      </c>
      <c r="R50" s="114" t="str">
        <f t="shared" si="4"/>
        <v/>
      </c>
      <c r="S50" s="113"/>
      <c r="T50" s="115" t="str">
        <f t="shared" si="11"/>
        <v/>
      </c>
      <c r="U50" s="116" t="str">
        <f t="shared" si="12"/>
        <v/>
      </c>
      <c r="V50" s="128"/>
      <c r="W50" s="62" t="str">
        <f t="shared" si="5"/>
        <v/>
      </c>
      <c r="X50" s="76"/>
      <c r="Y50" s="62" t="str">
        <f t="shared" si="6"/>
        <v/>
      </c>
      <c r="Z50" s="62" t="str">
        <f t="shared" si="13"/>
        <v/>
      </c>
      <c r="AA50" s="108"/>
      <c r="AB50" s="117"/>
      <c r="AC50" s="118" t="str">
        <f t="shared" si="14"/>
        <v/>
      </c>
      <c r="AD50" s="119" t="str">
        <f t="shared" si="7"/>
        <v/>
      </c>
    </row>
    <row r="51" spans="1:30" s="120" customFormat="1" ht="30" customHeight="1" thickTop="1" thickBot="1" x14ac:dyDescent="0.3">
      <c r="A51" s="105"/>
      <c r="B51" s="105" t="s">
        <v>117</v>
      </c>
      <c r="C51" s="105"/>
      <c r="D51" s="106" t="str">
        <f t="shared" si="2"/>
        <v>Absence de Réception</v>
      </c>
      <c r="E51" s="107"/>
      <c r="F51" s="108" t="str">
        <f>IF(ISNUMBER(A51),VLOOKUP(A51,magasin!A:I,5,FALSE),"")</f>
        <v/>
      </c>
      <c r="G51" s="109"/>
      <c r="H51" s="109"/>
      <c r="I51" s="110">
        <v>1500</v>
      </c>
      <c r="J51" s="111" t="str">
        <f t="shared" si="8"/>
        <v/>
      </c>
      <c r="K51" s="112" t="str">
        <f t="shared" si="9"/>
        <v/>
      </c>
      <c r="L51" s="106" t="str">
        <f t="shared" si="10"/>
        <v>Facture Antidatée</v>
      </c>
      <c r="M51" s="113"/>
      <c r="N51" s="109">
        <v>40390</v>
      </c>
      <c r="O51" s="109"/>
      <c r="P51" s="109">
        <v>40416</v>
      </c>
      <c r="Q51" s="111" t="str">
        <f t="shared" si="3"/>
        <v/>
      </c>
      <c r="R51" s="114" t="str">
        <f t="shared" si="4"/>
        <v/>
      </c>
      <c r="S51" s="105"/>
      <c r="T51" s="115" t="str">
        <f t="shared" si="11"/>
        <v/>
      </c>
      <c r="U51" s="116" t="str">
        <f t="shared" si="12"/>
        <v/>
      </c>
      <c r="V51" s="128"/>
      <c r="W51" s="62" t="str">
        <f t="shared" si="5"/>
        <v/>
      </c>
      <c r="X51" s="76"/>
      <c r="Y51" s="62" t="str">
        <f t="shared" si="6"/>
        <v/>
      </c>
      <c r="Z51" s="62" t="str">
        <f t="shared" si="13"/>
        <v/>
      </c>
      <c r="AA51" s="108"/>
      <c r="AB51" s="117"/>
      <c r="AC51" s="118" t="str">
        <f t="shared" si="14"/>
        <v/>
      </c>
      <c r="AD51" s="119" t="str">
        <f t="shared" si="7"/>
        <v/>
      </c>
    </row>
    <row r="52" spans="1:30" s="120" customFormat="1" ht="30" customHeight="1" thickTop="1" thickBot="1" x14ac:dyDescent="0.3">
      <c r="A52" s="113"/>
      <c r="B52" s="113" t="s">
        <v>118</v>
      </c>
      <c r="C52" s="113"/>
      <c r="D52" s="106" t="str">
        <f t="shared" si="2"/>
        <v>Absence de Réception</v>
      </c>
      <c r="E52" s="113"/>
      <c r="F52" s="108" t="str">
        <f>IF(ISNUMBER(A52),VLOOKUP(A52,magasin!A:I,5,FALSE),"")</f>
        <v/>
      </c>
      <c r="G52" s="108"/>
      <c r="H52" s="108"/>
      <c r="I52" s="121">
        <v>942.4</v>
      </c>
      <c r="J52" s="111" t="str">
        <f t="shared" si="8"/>
        <v/>
      </c>
      <c r="K52" s="112" t="str">
        <f t="shared" si="9"/>
        <v/>
      </c>
      <c r="L52" s="106" t="str">
        <f t="shared" si="10"/>
        <v>Facture Antidatée</v>
      </c>
      <c r="M52" s="113"/>
      <c r="N52" s="108">
        <v>41004</v>
      </c>
      <c r="O52" s="108"/>
      <c r="P52" s="108">
        <v>41061</v>
      </c>
      <c r="Q52" s="111" t="str">
        <f t="shared" si="3"/>
        <v/>
      </c>
      <c r="R52" s="114" t="str">
        <f t="shared" si="4"/>
        <v/>
      </c>
      <c r="S52" s="113"/>
      <c r="T52" s="115" t="str">
        <f t="shared" si="11"/>
        <v/>
      </c>
      <c r="U52" s="116" t="str">
        <f t="shared" si="12"/>
        <v/>
      </c>
      <c r="V52" s="128"/>
      <c r="W52" s="62" t="str">
        <f t="shared" si="5"/>
        <v/>
      </c>
      <c r="X52" s="76"/>
      <c r="Y52" s="62" t="str">
        <f t="shared" si="6"/>
        <v/>
      </c>
      <c r="Z52" s="62" t="str">
        <f t="shared" si="13"/>
        <v/>
      </c>
      <c r="AA52" s="108"/>
      <c r="AB52" s="117"/>
      <c r="AC52" s="118" t="str">
        <f t="shared" si="14"/>
        <v/>
      </c>
      <c r="AD52" s="119" t="str">
        <f t="shared" si="7"/>
        <v/>
      </c>
    </row>
    <row r="53" spans="1:30" s="120" customFormat="1" ht="30" customHeight="1" thickTop="1" thickBot="1" x14ac:dyDescent="0.3">
      <c r="A53" s="105">
        <v>4501009882</v>
      </c>
      <c r="B53" s="105" t="s">
        <v>119</v>
      </c>
      <c r="C53" s="105" t="s">
        <v>120</v>
      </c>
      <c r="D53" s="106" t="str">
        <f t="shared" si="2"/>
        <v>Réclamer Réception</v>
      </c>
      <c r="E53" s="107">
        <v>1000213917</v>
      </c>
      <c r="F53" s="108" t="e">
        <f>IF(ISNUMBER(A53),VLOOKUP(A53,magasin!A:I,5,FALSE),"")</f>
        <v>#N/A</v>
      </c>
      <c r="G53" s="109">
        <v>41729</v>
      </c>
      <c r="H53" s="109"/>
      <c r="I53" s="110">
        <v>22505</v>
      </c>
      <c r="J53" s="111" t="str">
        <f t="shared" si="8"/>
        <v/>
      </c>
      <c r="K53" s="112" t="str">
        <f t="shared" si="9"/>
        <v/>
      </c>
      <c r="L53" s="106" t="e">
        <f t="shared" si="10"/>
        <v>#N/A</v>
      </c>
      <c r="M53" s="113"/>
      <c r="N53" s="109">
        <v>41639</v>
      </c>
      <c r="O53" s="109"/>
      <c r="P53" s="109">
        <v>41718</v>
      </c>
      <c r="Q53" s="111" t="str">
        <f t="shared" si="3"/>
        <v/>
      </c>
      <c r="R53" s="114" t="str">
        <f t="shared" si="4"/>
        <v/>
      </c>
      <c r="S53" s="105"/>
      <c r="T53" s="115" t="str">
        <f t="shared" si="11"/>
        <v/>
      </c>
      <c r="U53" s="116" t="str">
        <f t="shared" si="12"/>
        <v/>
      </c>
      <c r="V53" s="128"/>
      <c r="W53" s="62" t="str">
        <f t="shared" si="5"/>
        <v/>
      </c>
      <c r="X53" s="76"/>
      <c r="Y53" s="62" t="str">
        <f t="shared" si="6"/>
        <v/>
      </c>
      <c r="Z53" s="62" t="str">
        <f t="shared" si="13"/>
        <v/>
      </c>
      <c r="AA53" s="108"/>
      <c r="AB53" s="117"/>
      <c r="AC53" s="118" t="str">
        <f t="shared" si="14"/>
        <v/>
      </c>
      <c r="AD53" s="119" t="str">
        <f t="shared" si="7"/>
        <v/>
      </c>
    </row>
    <row r="54" spans="1:30" s="120" customFormat="1" ht="30" customHeight="1" thickTop="1" thickBot="1" x14ac:dyDescent="0.3">
      <c r="A54" s="113">
        <v>10676717</v>
      </c>
      <c r="B54" s="113" t="s">
        <v>121</v>
      </c>
      <c r="C54" s="113" t="s">
        <v>86</v>
      </c>
      <c r="D54" s="106" t="str">
        <f t="shared" si="2"/>
        <v>Absence de Réception</v>
      </c>
      <c r="E54" s="113"/>
      <c r="F54" s="108" t="e">
        <f>IF(ISNUMBER(A54),VLOOKUP(A54,magasin!A:I,5,FALSE),"")</f>
        <v>#N/A</v>
      </c>
      <c r="G54" s="108"/>
      <c r="H54" s="108"/>
      <c r="I54" s="121">
        <v>301206.3</v>
      </c>
      <c r="J54" s="111" t="str">
        <f t="shared" si="8"/>
        <v/>
      </c>
      <c r="K54" s="112" t="str">
        <f t="shared" si="9"/>
        <v/>
      </c>
      <c r="L54" s="106" t="e">
        <f t="shared" si="10"/>
        <v>#N/A</v>
      </c>
      <c r="M54" s="113"/>
      <c r="N54" s="108">
        <v>41639</v>
      </c>
      <c r="O54" s="108"/>
      <c r="P54" s="108">
        <v>41719</v>
      </c>
      <c r="Q54" s="111" t="str">
        <f t="shared" si="3"/>
        <v/>
      </c>
      <c r="R54" s="114" t="str">
        <f t="shared" si="4"/>
        <v/>
      </c>
      <c r="S54" s="113"/>
      <c r="T54" s="115" t="str">
        <f t="shared" si="11"/>
        <v/>
      </c>
      <c r="U54" s="116" t="str">
        <f t="shared" si="12"/>
        <v/>
      </c>
      <c r="V54" s="128"/>
      <c r="W54" s="62" t="str">
        <f t="shared" si="5"/>
        <v/>
      </c>
      <c r="X54" s="76"/>
      <c r="Y54" s="62" t="str">
        <f t="shared" si="6"/>
        <v/>
      </c>
      <c r="Z54" s="62" t="str">
        <f t="shared" si="13"/>
        <v/>
      </c>
      <c r="AA54" s="108"/>
      <c r="AB54" s="117"/>
      <c r="AC54" s="118" t="str">
        <f t="shared" si="14"/>
        <v/>
      </c>
      <c r="AD54" s="119" t="str">
        <f t="shared" si="7"/>
        <v/>
      </c>
    </row>
    <row r="55" spans="1:30" s="120" customFormat="1" ht="30" customHeight="1" thickTop="1" thickBot="1" x14ac:dyDescent="0.3">
      <c r="A55" s="105">
        <v>4501027077</v>
      </c>
      <c r="B55" s="105" t="s">
        <v>122</v>
      </c>
      <c r="C55" s="105" t="s">
        <v>62</v>
      </c>
      <c r="D55" s="106" t="str">
        <f t="shared" si="2"/>
        <v>Absence de Réception</v>
      </c>
      <c r="E55" s="107"/>
      <c r="F55" s="108" t="e">
        <f>IF(ISNUMBER(A55),VLOOKUP(A55,magasin!A:I,5,FALSE),"")</f>
        <v>#N/A</v>
      </c>
      <c r="G55" s="109"/>
      <c r="H55" s="109"/>
      <c r="I55" s="110">
        <v>125162.5</v>
      </c>
      <c r="J55" s="111" t="str">
        <f t="shared" si="8"/>
        <v/>
      </c>
      <c r="K55" s="112" t="str">
        <f t="shared" si="9"/>
        <v/>
      </c>
      <c r="L55" s="106" t="e">
        <f t="shared" si="10"/>
        <v>#N/A</v>
      </c>
      <c r="M55" s="113"/>
      <c r="N55" s="109">
        <v>41635</v>
      </c>
      <c r="O55" s="109">
        <v>41642</v>
      </c>
      <c r="P55" s="109">
        <v>41645</v>
      </c>
      <c r="Q55" s="111" t="str">
        <f t="shared" si="3"/>
        <v/>
      </c>
      <c r="R55" s="114">
        <f t="shared" si="4"/>
        <v>3</v>
      </c>
      <c r="S55" s="105"/>
      <c r="T55" s="115" t="str">
        <f t="shared" si="11"/>
        <v/>
      </c>
      <c r="U55" s="116" t="str">
        <f t="shared" si="12"/>
        <v/>
      </c>
      <c r="V55" s="128"/>
      <c r="W55" s="62" t="str">
        <f t="shared" si="5"/>
        <v/>
      </c>
      <c r="X55" s="76"/>
      <c r="Y55" s="62" t="str">
        <f t="shared" si="6"/>
        <v/>
      </c>
      <c r="Z55" s="62" t="str">
        <f t="shared" si="13"/>
        <v/>
      </c>
      <c r="AA55" s="108"/>
      <c r="AB55" s="117"/>
      <c r="AC55" s="118" t="str">
        <f t="shared" si="14"/>
        <v/>
      </c>
      <c r="AD55" s="119" t="str">
        <f t="shared" si="7"/>
        <v/>
      </c>
    </row>
    <row r="56" spans="1:30" s="120" customFormat="1" ht="30" customHeight="1" thickTop="1" thickBot="1" x14ac:dyDescent="0.3">
      <c r="A56" s="113"/>
      <c r="B56" s="113" t="s">
        <v>123</v>
      </c>
      <c r="C56" s="113"/>
      <c r="D56" s="106" t="str">
        <f t="shared" si="2"/>
        <v>Absence de Réception</v>
      </c>
      <c r="E56" s="113"/>
      <c r="F56" s="108" t="str">
        <f>IF(ISNUMBER(A56),VLOOKUP(A56,magasin!A:I,5,FALSE),"")</f>
        <v/>
      </c>
      <c r="G56" s="108"/>
      <c r="H56" s="108"/>
      <c r="I56" s="121">
        <v>45000</v>
      </c>
      <c r="J56" s="111" t="str">
        <f t="shared" si="8"/>
        <v/>
      </c>
      <c r="K56" s="112" t="str">
        <f t="shared" si="9"/>
        <v/>
      </c>
      <c r="L56" s="106" t="str">
        <f t="shared" si="10"/>
        <v>Facture Antidatée</v>
      </c>
      <c r="M56" s="113"/>
      <c r="N56" s="108">
        <v>41631</v>
      </c>
      <c r="O56" s="108"/>
      <c r="P56" s="108">
        <v>41725</v>
      </c>
      <c r="Q56" s="111" t="str">
        <f t="shared" si="3"/>
        <v/>
      </c>
      <c r="R56" s="114" t="str">
        <f t="shared" si="4"/>
        <v/>
      </c>
      <c r="S56" s="113"/>
      <c r="T56" s="115" t="str">
        <f t="shared" si="11"/>
        <v/>
      </c>
      <c r="U56" s="116" t="str">
        <f t="shared" si="12"/>
        <v/>
      </c>
      <c r="V56" s="128"/>
      <c r="W56" s="62" t="str">
        <f t="shared" si="5"/>
        <v/>
      </c>
      <c r="X56" s="76"/>
      <c r="Y56" s="62" t="str">
        <f t="shared" si="6"/>
        <v/>
      </c>
      <c r="Z56" s="62" t="str">
        <f t="shared" si="13"/>
        <v/>
      </c>
      <c r="AA56" s="108"/>
      <c r="AB56" s="117"/>
      <c r="AC56" s="118" t="str">
        <f t="shared" si="14"/>
        <v/>
      </c>
      <c r="AD56" s="119" t="str">
        <f t="shared" si="7"/>
        <v/>
      </c>
    </row>
    <row r="57" spans="1:30" s="120" customFormat="1" ht="30" customHeight="1" thickTop="1" thickBot="1" x14ac:dyDescent="0.3">
      <c r="A57" s="105"/>
      <c r="B57" s="105" t="s">
        <v>123</v>
      </c>
      <c r="C57" s="105"/>
      <c r="D57" s="106" t="str">
        <f t="shared" si="2"/>
        <v>Absence de Réception</v>
      </c>
      <c r="E57" s="107"/>
      <c r="F57" s="108" t="str">
        <f>IF(ISNUMBER(A57),VLOOKUP(A57,magasin!A:I,5,FALSE),"")</f>
        <v/>
      </c>
      <c r="G57" s="109"/>
      <c r="H57" s="109"/>
      <c r="I57" s="110">
        <v>39750</v>
      </c>
      <c r="J57" s="111" t="str">
        <f t="shared" si="8"/>
        <v/>
      </c>
      <c r="K57" s="112" t="str">
        <f t="shared" si="9"/>
        <v/>
      </c>
      <c r="L57" s="106" t="str">
        <f t="shared" si="10"/>
        <v>Facture Antidatée</v>
      </c>
      <c r="M57" s="113"/>
      <c r="N57" s="109">
        <v>41599</v>
      </c>
      <c r="O57" s="109"/>
      <c r="P57" s="109">
        <v>41614</v>
      </c>
      <c r="Q57" s="111" t="str">
        <f t="shared" si="3"/>
        <v/>
      </c>
      <c r="R57" s="114" t="str">
        <f t="shared" si="4"/>
        <v/>
      </c>
      <c r="S57" s="105"/>
      <c r="T57" s="115" t="str">
        <f t="shared" si="11"/>
        <v/>
      </c>
      <c r="U57" s="116" t="str">
        <f t="shared" si="12"/>
        <v/>
      </c>
      <c r="V57" s="128"/>
      <c r="W57" s="62" t="str">
        <f t="shared" si="5"/>
        <v/>
      </c>
      <c r="X57" s="76"/>
      <c r="Y57" s="62" t="str">
        <f t="shared" si="6"/>
        <v/>
      </c>
      <c r="Z57" s="62" t="str">
        <f t="shared" si="13"/>
        <v/>
      </c>
      <c r="AA57" s="108"/>
      <c r="AB57" s="117"/>
      <c r="AC57" s="118" t="str">
        <f t="shared" si="14"/>
        <v/>
      </c>
      <c r="AD57" s="119" t="str">
        <f t="shared" si="7"/>
        <v/>
      </c>
    </row>
    <row r="58" spans="1:30" s="120" customFormat="1" ht="30" customHeight="1" thickTop="1" thickBot="1" x14ac:dyDescent="0.3">
      <c r="A58" s="105"/>
      <c r="B58" s="105" t="s">
        <v>123</v>
      </c>
      <c r="C58" s="105"/>
      <c r="D58" s="106" t="str">
        <f t="shared" si="2"/>
        <v>Absence de Réception</v>
      </c>
      <c r="E58" s="107"/>
      <c r="F58" s="108" t="str">
        <f>IF(ISNUMBER(A58),VLOOKUP(A58,magasin!A:I,5,FALSE),"")</f>
        <v/>
      </c>
      <c r="G58" s="109"/>
      <c r="H58" s="109"/>
      <c r="I58" s="110">
        <v>29650</v>
      </c>
      <c r="J58" s="111" t="str">
        <f t="shared" ref="J58:J121" si="15">IF(AND(ISNUMBER(F58),ISNUMBER(H58),ISNUMBER(S58)),(H58-F58)/S58,"")</f>
        <v/>
      </c>
      <c r="K58" s="112" t="str">
        <f t="shared" ref="K58:K121" si="16">IF(AND(J58&lt;75%,ISNUMBER(J58)),"à temps",IF(J58="","","Retard de paiement éventuel dû au retard du traitement de la réception"))</f>
        <v/>
      </c>
      <c r="L58" s="106" t="str">
        <f t="shared" ref="L58:L121" si="17">+IF(N58&lt;F58,"Facture Antidatée",IF(AND(ISNUMBER(H58),ISBLANK(N58)),"Réclamer Facture",IF(AND(ISNUMBER(N58),ISNUMBER(H58)),"à comptabiliser","")))</f>
        <v>Facture Antidatée</v>
      </c>
      <c r="M58" s="113"/>
      <c r="N58" s="109">
        <v>41372</v>
      </c>
      <c r="O58" s="109"/>
      <c r="P58" s="109">
        <v>41410</v>
      </c>
      <c r="Q58" s="111" t="str">
        <f t="shared" si="3"/>
        <v/>
      </c>
      <c r="R58" s="114" t="str">
        <f t="shared" si="4"/>
        <v/>
      </c>
      <c r="S58" s="105"/>
      <c r="T58" s="115" t="str">
        <f t="shared" ref="T58:T121" si="18">IF(AND(ISNUMBER(F58),ISNUMBER(S58)),F58+S58,"")</f>
        <v/>
      </c>
      <c r="U58" s="116" t="str">
        <f t="shared" ref="U58:U121" si="19">IF(ISNUMBER(T58),T58-$T$1,"")</f>
        <v/>
      </c>
      <c r="V58" s="128"/>
      <c r="W58" s="62" t="str">
        <f t="shared" si="5"/>
        <v/>
      </c>
      <c r="X58" s="76"/>
      <c r="Y58" s="62" t="str">
        <f t="shared" si="6"/>
        <v/>
      </c>
      <c r="Z58" s="62" t="str">
        <f t="shared" si="13"/>
        <v/>
      </c>
      <c r="AA58" s="108"/>
      <c r="AB58" s="117"/>
      <c r="AC58" s="118" t="str">
        <f t="shared" si="14"/>
        <v/>
      </c>
      <c r="AD58" s="119" t="str">
        <f t="shared" si="7"/>
        <v/>
      </c>
    </row>
    <row r="59" spans="1:30" s="120" customFormat="1" ht="30" customHeight="1" thickTop="1" thickBot="1" x14ac:dyDescent="0.3">
      <c r="A59" s="105"/>
      <c r="B59" s="105" t="s">
        <v>123</v>
      </c>
      <c r="C59" s="105"/>
      <c r="D59" s="106" t="str">
        <f t="shared" si="2"/>
        <v>Absence de Réception</v>
      </c>
      <c r="E59" s="107"/>
      <c r="F59" s="108" t="str">
        <f>IF(ISNUMBER(A59),VLOOKUP(A59,magasin!A:I,5,FALSE),"")</f>
        <v/>
      </c>
      <c r="G59" s="109"/>
      <c r="H59" s="109"/>
      <c r="I59" s="110">
        <v>19500</v>
      </c>
      <c r="J59" s="111" t="str">
        <f t="shared" si="15"/>
        <v/>
      </c>
      <c r="K59" s="112" t="str">
        <f t="shared" si="16"/>
        <v/>
      </c>
      <c r="L59" s="106" t="str">
        <f t="shared" si="17"/>
        <v>Facture Antidatée</v>
      </c>
      <c r="M59" s="113"/>
      <c r="N59" s="109">
        <v>41737</v>
      </c>
      <c r="O59" s="109"/>
      <c r="P59" s="109">
        <v>41409</v>
      </c>
      <c r="Q59" s="111" t="str">
        <f t="shared" si="3"/>
        <v/>
      </c>
      <c r="R59" s="114" t="str">
        <f t="shared" si="4"/>
        <v/>
      </c>
      <c r="S59" s="105"/>
      <c r="T59" s="115" t="str">
        <f t="shared" si="18"/>
        <v/>
      </c>
      <c r="U59" s="116" t="str">
        <f t="shared" si="19"/>
        <v/>
      </c>
      <c r="V59" s="128"/>
      <c r="W59" s="62" t="str">
        <f t="shared" si="5"/>
        <v/>
      </c>
      <c r="X59" s="76"/>
      <c r="Y59" s="62" t="str">
        <f t="shared" si="6"/>
        <v/>
      </c>
      <c r="Z59" s="62" t="str">
        <f t="shared" si="13"/>
        <v/>
      </c>
      <c r="AA59" s="108"/>
      <c r="AB59" s="117"/>
      <c r="AC59" s="118" t="str">
        <f t="shared" si="14"/>
        <v/>
      </c>
      <c r="AD59" s="119" t="str">
        <f t="shared" si="7"/>
        <v/>
      </c>
    </row>
    <row r="60" spans="1:30" s="120" customFormat="1" ht="30" customHeight="1" thickTop="1" thickBot="1" x14ac:dyDescent="0.3">
      <c r="A60" s="105"/>
      <c r="B60" s="105" t="s">
        <v>123</v>
      </c>
      <c r="C60" s="105"/>
      <c r="D60" s="106" t="str">
        <f t="shared" si="2"/>
        <v>Absence de Réception</v>
      </c>
      <c r="E60" s="107"/>
      <c r="F60" s="108" t="str">
        <f>IF(ISNUMBER(A60),VLOOKUP(A60,magasin!A:I,5,FALSE),"")</f>
        <v/>
      </c>
      <c r="G60" s="109"/>
      <c r="H60" s="109"/>
      <c r="I60" s="110">
        <v>19500</v>
      </c>
      <c r="J60" s="111" t="str">
        <f t="shared" si="15"/>
        <v/>
      </c>
      <c r="K60" s="112" t="str">
        <f t="shared" si="16"/>
        <v/>
      </c>
      <c r="L60" s="106" t="str">
        <f t="shared" si="17"/>
        <v>Facture Antidatée</v>
      </c>
      <c r="M60" s="113"/>
      <c r="N60" s="109">
        <v>41556</v>
      </c>
      <c r="O60" s="109"/>
      <c r="P60" s="109">
        <v>41571</v>
      </c>
      <c r="Q60" s="111" t="str">
        <f t="shared" si="3"/>
        <v/>
      </c>
      <c r="R60" s="114" t="str">
        <f t="shared" si="4"/>
        <v/>
      </c>
      <c r="S60" s="105"/>
      <c r="T60" s="115" t="str">
        <f t="shared" si="18"/>
        <v/>
      </c>
      <c r="U60" s="116" t="str">
        <f t="shared" si="19"/>
        <v/>
      </c>
      <c r="V60" s="128"/>
      <c r="W60" s="62" t="str">
        <f t="shared" si="5"/>
        <v/>
      </c>
      <c r="X60" s="76"/>
      <c r="Y60" s="62" t="str">
        <f t="shared" si="6"/>
        <v/>
      </c>
      <c r="Z60" s="62" t="str">
        <f t="shared" si="13"/>
        <v/>
      </c>
      <c r="AA60" s="108"/>
      <c r="AB60" s="117"/>
      <c r="AC60" s="118" t="str">
        <f t="shared" si="14"/>
        <v/>
      </c>
      <c r="AD60" s="119" t="str">
        <f t="shared" si="7"/>
        <v/>
      </c>
    </row>
    <row r="61" spans="1:30" s="120" customFormat="1" ht="30" customHeight="1" thickTop="1" thickBot="1" x14ac:dyDescent="0.3">
      <c r="A61" s="105"/>
      <c r="B61" s="105" t="s">
        <v>123</v>
      </c>
      <c r="C61" s="105"/>
      <c r="D61" s="106" t="str">
        <f t="shared" si="2"/>
        <v>Absence de Réception</v>
      </c>
      <c r="E61" s="107"/>
      <c r="F61" s="108" t="str">
        <f>IF(ISNUMBER(A61),VLOOKUP(A61,magasin!A:I,5,FALSE),"")</f>
        <v/>
      </c>
      <c r="G61" s="109"/>
      <c r="H61" s="109"/>
      <c r="I61" s="110">
        <v>29650</v>
      </c>
      <c r="J61" s="111" t="str">
        <f t="shared" si="15"/>
        <v/>
      </c>
      <c r="K61" s="112" t="str">
        <f t="shared" si="16"/>
        <v/>
      </c>
      <c r="L61" s="106" t="str">
        <f t="shared" si="17"/>
        <v>Facture Antidatée</v>
      </c>
      <c r="M61" s="113"/>
      <c r="N61" s="109">
        <v>41556</v>
      </c>
      <c r="O61" s="109"/>
      <c r="P61" s="109">
        <v>41571</v>
      </c>
      <c r="Q61" s="111" t="str">
        <f t="shared" si="3"/>
        <v/>
      </c>
      <c r="R61" s="114" t="str">
        <f t="shared" si="4"/>
        <v/>
      </c>
      <c r="S61" s="105"/>
      <c r="T61" s="115" t="str">
        <f t="shared" si="18"/>
        <v/>
      </c>
      <c r="U61" s="116" t="str">
        <f t="shared" si="19"/>
        <v/>
      </c>
      <c r="V61" s="128"/>
      <c r="W61" s="62" t="str">
        <f t="shared" si="5"/>
        <v/>
      </c>
      <c r="X61" s="76"/>
      <c r="Y61" s="62" t="str">
        <f t="shared" si="6"/>
        <v/>
      </c>
      <c r="Z61" s="62" t="str">
        <f t="shared" si="13"/>
        <v/>
      </c>
      <c r="AA61" s="108"/>
      <c r="AB61" s="117"/>
      <c r="AC61" s="118" t="str">
        <f t="shared" si="14"/>
        <v/>
      </c>
      <c r="AD61" s="119" t="str">
        <f t="shared" si="7"/>
        <v/>
      </c>
    </row>
    <row r="62" spans="1:30" s="120" customFormat="1" ht="30" customHeight="1" thickTop="1" thickBot="1" x14ac:dyDescent="0.3">
      <c r="A62" s="105"/>
      <c r="B62" s="105" t="s">
        <v>123</v>
      </c>
      <c r="C62" s="105"/>
      <c r="D62" s="106" t="str">
        <f t="shared" si="2"/>
        <v>Absence de Réception</v>
      </c>
      <c r="E62" s="107"/>
      <c r="F62" s="108" t="str">
        <f>IF(ISNUMBER(A62),VLOOKUP(A62,magasin!A:I,5,FALSE),"")</f>
        <v/>
      </c>
      <c r="G62" s="109"/>
      <c r="H62" s="109"/>
      <c r="I62" s="110">
        <v>19500</v>
      </c>
      <c r="J62" s="111" t="str">
        <f t="shared" si="15"/>
        <v/>
      </c>
      <c r="K62" s="112" t="str">
        <f t="shared" si="16"/>
        <v/>
      </c>
      <c r="L62" s="106" t="str">
        <f t="shared" si="17"/>
        <v>Facture Antidatée</v>
      </c>
      <c r="M62" s="113"/>
      <c r="N62" s="109">
        <v>41458</v>
      </c>
      <c r="O62" s="109"/>
      <c r="P62" s="109">
        <v>41480</v>
      </c>
      <c r="Q62" s="111" t="str">
        <f t="shared" si="3"/>
        <v/>
      </c>
      <c r="R62" s="114" t="str">
        <f t="shared" si="4"/>
        <v/>
      </c>
      <c r="S62" s="105"/>
      <c r="T62" s="115" t="str">
        <f t="shared" si="18"/>
        <v/>
      </c>
      <c r="U62" s="116" t="str">
        <f t="shared" si="19"/>
        <v/>
      </c>
      <c r="V62" s="128"/>
      <c r="W62" s="62" t="str">
        <f t="shared" si="5"/>
        <v/>
      </c>
      <c r="X62" s="76"/>
      <c r="Y62" s="62" t="str">
        <f t="shared" si="6"/>
        <v/>
      </c>
      <c r="Z62" s="62" t="str">
        <f t="shared" si="13"/>
        <v/>
      </c>
      <c r="AA62" s="108"/>
      <c r="AB62" s="117"/>
      <c r="AC62" s="118" t="str">
        <f t="shared" si="14"/>
        <v/>
      </c>
      <c r="AD62" s="119" t="str">
        <f t="shared" si="7"/>
        <v/>
      </c>
    </row>
    <row r="63" spans="1:30" s="120" customFormat="1" ht="30" customHeight="1" thickTop="1" thickBot="1" x14ac:dyDescent="0.3">
      <c r="A63" s="105"/>
      <c r="B63" s="105" t="s">
        <v>123</v>
      </c>
      <c r="C63" s="105"/>
      <c r="D63" s="106" t="str">
        <f t="shared" si="2"/>
        <v>Absence de Réception</v>
      </c>
      <c r="E63" s="107"/>
      <c r="F63" s="108" t="str">
        <f>IF(ISNUMBER(A63),VLOOKUP(A63,magasin!A:I,5,FALSE),"")</f>
        <v/>
      </c>
      <c r="G63" s="109"/>
      <c r="H63" s="109"/>
      <c r="I63" s="110">
        <v>29650</v>
      </c>
      <c r="J63" s="111" t="str">
        <f t="shared" si="15"/>
        <v/>
      </c>
      <c r="K63" s="112" t="str">
        <f t="shared" si="16"/>
        <v/>
      </c>
      <c r="L63" s="106" t="str">
        <f t="shared" si="17"/>
        <v>Facture Antidatée</v>
      </c>
      <c r="M63" s="113"/>
      <c r="N63" s="109">
        <v>29650</v>
      </c>
      <c r="O63" s="109"/>
      <c r="P63" s="109">
        <v>41480</v>
      </c>
      <c r="Q63" s="111" t="str">
        <f t="shared" si="3"/>
        <v/>
      </c>
      <c r="R63" s="114" t="str">
        <f t="shared" si="4"/>
        <v/>
      </c>
      <c r="S63" s="105"/>
      <c r="T63" s="115" t="str">
        <f t="shared" si="18"/>
        <v/>
      </c>
      <c r="U63" s="116" t="str">
        <f t="shared" si="19"/>
        <v/>
      </c>
      <c r="V63" s="128"/>
      <c r="W63" s="62" t="str">
        <f t="shared" si="5"/>
        <v/>
      </c>
      <c r="X63" s="76"/>
      <c r="Y63" s="62" t="str">
        <f t="shared" si="6"/>
        <v/>
      </c>
      <c r="Z63" s="62" t="str">
        <f t="shared" si="13"/>
        <v/>
      </c>
      <c r="AA63" s="108"/>
      <c r="AB63" s="117"/>
      <c r="AC63" s="118" t="str">
        <f t="shared" si="14"/>
        <v/>
      </c>
      <c r="AD63" s="119" t="str">
        <f t="shared" si="7"/>
        <v/>
      </c>
    </row>
    <row r="64" spans="1:30" s="120" customFormat="1" ht="30" customHeight="1" thickTop="1" thickBot="1" x14ac:dyDescent="0.3">
      <c r="A64" s="105"/>
      <c r="B64" s="105" t="s">
        <v>123</v>
      </c>
      <c r="C64" s="105"/>
      <c r="D64" s="106" t="str">
        <f t="shared" si="2"/>
        <v>Absence de Réception</v>
      </c>
      <c r="E64" s="107"/>
      <c r="F64" s="108" t="str">
        <f>IF(ISNUMBER(A64),VLOOKUP(A64,magasin!A:I,5,FALSE),"")</f>
        <v/>
      </c>
      <c r="G64" s="109"/>
      <c r="H64" s="109"/>
      <c r="I64" s="110">
        <v>27500</v>
      </c>
      <c r="J64" s="111" t="str">
        <f t="shared" si="15"/>
        <v/>
      </c>
      <c r="K64" s="112" t="str">
        <f t="shared" si="16"/>
        <v/>
      </c>
      <c r="L64" s="106" t="str">
        <f t="shared" si="17"/>
        <v>Facture Antidatée</v>
      </c>
      <c r="M64" s="113"/>
      <c r="N64" s="109">
        <v>40960</v>
      </c>
      <c r="O64" s="109"/>
      <c r="P64" s="109">
        <v>41015</v>
      </c>
      <c r="Q64" s="111" t="str">
        <f t="shared" si="3"/>
        <v/>
      </c>
      <c r="R64" s="114" t="str">
        <f t="shared" si="4"/>
        <v/>
      </c>
      <c r="S64" s="105"/>
      <c r="T64" s="115" t="str">
        <f t="shared" si="18"/>
        <v/>
      </c>
      <c r="U64" s="116" t="str">
        <f t="shared" si="19"/>
        <v/>
      </c>
      <c r="V64" s="128"/>
      <c r="W64" s="62" t="str">
        <f t="shared" si="5"/>
        <v/>
      </c>
      <c r="X64" s="76"/>
      <c r="Y64" s="62" t="str">
        <f t="shared" si="6"/>
        <v/>
      </c>
      <c r="Z64" s="62" t="str">
        <f t="shared" si="13"/>
        <v/>
      </c>
      <c r="AA64" s="108"/>
      <c r="AB64" s="117"/>
      <c r="AC64" s="118" t="str">
        <f t="shared" si="14"/>
        <v/>
      </c>
      <c r="AD64" s="119" t="str">
        <f t="shared" si="7"/>
        <v/>
      </c>
    </row>
    <row r="65" spans="1:30" s="120" customFormat="1" ht="30" customHeight="1" thickTop="1" thickBot="1" x14ac:dyDescent="0.3">
      <c r="A65" s="105"/>
      <c r="B65" s="105" t="s">
        <v>123</v>
      </c>
      <c r="C65" s="105"/>
      <c r="D65" s="106" t="str">
        <f t="shared" si="2"/>
        <v>Absence de Réception</v>
      </c>
      <c r="E65" s="107"/>
      <c r="F65" s="108" t="str">
        <f>IF(ISNUMBER(A65),VLOOKUP(A65,magasin!A:I,5,FALSE),"")</f>
        <v/>
      </c>
      <c r="G65" s="109"/>
      <c r="H65" s="109"/>
      <c r="I65" s="110">
        <v>34150</v>
      </c>
      <c r="J65" s="111" t="str">
        <f t="shared" si="15"/>
        <v/>
      </c>
      <c r="K65" s="112" t="str">
        <f t="shared" si="16"/>
        <v/>
      </c>
      <c r="L65" s="106" t="str">
        <f t="shared" si="17"/>
        <v>Facture Antidatée</v>
      </c>
      <c r="M65" s="113"/>
      <c r="N65" s="109">
        <v>40960</v>
      </c>
      <c r="O65" s="109"/>
      <c r="P65" s="109">
        <v>41015</v>
      </c>
      <c r="Q65" s="111" t="str">
        <f t="shared" si="3"/>
        <v/>
      </c>
      <c r="R65" s="114" t="str">
        <f t="shared" si="4"/>
        <v/>
      </c>
      <c r="S65" s="105"/>
      <c r="T65" s="115" t="str">
        <f t="shared" si="18"/>
        <v/>
      </c>
      <c r="U65" s="116" t="str">
        <f t="shared" si="19"/>
        <v/>
      </c>
      <c r="V65" s="128"/>
      <c r="W65" s="62" t="str">
        <f t="shared" si="5"/>
        <v/>
      </c>
      <c r="X65" s="76"/>
      <c r="Y65" s="62" t="str">
        <f t="shared" si="6"/>
        <v/>
      </c>
      <c r="Z65" s="62" t="str">
        <f t="shared" si="13"/>
        <v/>
      </c>
      <c r="AA65" s="108"/>
      <c r="AB65" s="117"/>
      <c r="AC65" s="118" t="str">
        <f t="shared" si="14"/>
        <v/>
      </c>
      <c r="AD65" s="119" t="str">
        <f t="shared" si="7"/>
        <v/>
      </c>
    </row>
    <row r="66" spans="1:30" s="120" customFormat="1" ht="30" customHeight="1" thickTop="1" thickBot="1" x14ac:dyDescent="0.3">
      <c r="A66" s="105"/>
      <c r="B66" s="105" t="s">
        <v>123</v>
      </c>
      <c r="C66" s="105"/>
      <c r="D66" s="106" t="str">
        <f t="shared" si="2"/>
        <v>Absence de Réception</v>
      </c>
      <c r="E66" s="107"/>
      <c r="F66" s="108" t="str">
        <f>IF(ISNUMBER(A66),VLOOKUP(A66,magasin!A:I,5,FALSE),"")</f>
        <v/>
      </c>
      <c r="G66" s="109"/>
      <c r="H66" s="109"/>
      <c r="I66" s="110">
        <v>19500</v>
      </c>
      <c r="J66" s="111" t="str">
        <f t="shared" si="15"/>
        <v/>
      </c>
      <c r="K66" s="112" t="str">
        <f t="shared" si="16"/>
        <v/>
      </c>
      <c r="L66" s="106" t="str">
        <f t="shared" si="17"/>
        <v>Facture Antidatée</v>
      </c>
      <c r="M66" s="113"/>
      <c r="N66" s="109">
        <v>41639</v>
      </c>
      <c r="O66" s="109"/>
      <c r="P66" s="109">
        <v>41660</v>
      </c>
      <c r="Q66" s="111" t="str">
        <f t="shared" si="3"/>
        <v/>
      </c>
      <c r="R66" s="114" t="str">
        <f t="shared" si="4"/>
        <v/>
      </c>
      <c r="S66" s="105"/>
      <c r="T66" s="115" t="str">
        <f t="shared" si="18"/>
        <v/>
      </c>
      <c r="U66" s="116" t="str">
        <f t="shared" si="19"/>
        <v/>
      </c>
      <c r="V66" s="128"/>
      <c r="W66" s="62" t="str">
        <f t="shared" si="5"/>
        <v/>
      </c>
      <c r="X66" s="76"/>
      <c r="Y66" s="62" t="str">
        <f t="shared" si="6"/>
        <v/>
      </c>
      <c r="Z66" s="62" t="str">
        <f t="shared" si="13"/>
        <v/>
      </c>
      <c r="AA66" s="108"/>
      <c r="AB66" s="117"/>
      <c r="AC66" s="118" t="str">
        <f t="shared" si="14"/>
        <v/>
      </c>
      <c r="AD66" s="119" t="str">
        <f t="shared" si="7"/>
        <v/>
      </c>
    </row>
    <row r="67" spans="1:30" s="120" customFormat="1" ht="30" customHeight="1" thickTop="1" thickBot="1" x14ac:dyDescent="0.3">
      <c r="A67" s="105"/>
      <c r="B67" s="105" t="s">
        <v>123</v>
      </c>
      <c r="C67" s="105"/>
      <c r="D67" s="106" t="str">
        <f t="shared" si="2"/>
        <v>Absence de Réception</v>
      </c>
      <c r="E67" s="107"/>
      <c r="F67" s="108" t="str">
        <f>IF(ISNUMBER(A67),VLOOKUP(A67,magasin!A:I,5,FALSE),"")</f>
        <v/>
      </c>
      <c r="G67" s="109"/>
      <c r="H67" s="109"/>
      <c r="I67" s="110">
        <v>29650</v>
      </c>
      <c r="J67" s="111" t="str">
        <f t="shared" si="15"/>
        <v/>
      </c>
      <c r="K67" s="112" t="str">
        <f t="shared" si="16"/>
        <v/>
      </c>
      <c r="L67" s="106" t="str">
        <f t="shared" si="17"/>
        <v>Facture Antidatée</v>
      </c>
      <c r="M67" s="113"/>
      <c r="N67" s="109">
        <v>41639</v>
      </c>
      <c r="O67" s="109"/>
      <c r="P67" s="109">
        <v>41660</v>
      </c>
      <c r="Q67" s="111" t="str">
        <f t="shared" si="3"/>
        <v/>
      </c>
      <c r="R67" s="114" t="str">
        <f t="shared" si="4"/>
        <v/>
      </c>
      <c r="S67" s="105"/>
      <c r="T67" s="115" t="str">
        <f t="shared" si="18"/>
        <v/>
      </c>
      <c r="U67" s="116" t="str">
        <f t="shared" si="19"/>
        <v/>
      </c>
      <c r="V67" s="128"/>
      <c r="W67" s="62" t="str">
        <f t="shared" si="5"/>
        <v/>
      </c>
      <c r="X67" s="76"/>
      <c r="Y67" s="62" t="str">
        <f t="shared" si="6"/>
        <v/>
      </c>
      <c r="Z67" s="62" t="str">
        <f t="shared" si="13"/>
        <v/>
      </c>
      <c r="AA67" s="108"/>
      <c r="AB67" s="117"/>
      <c r="AC67" s="118" t="str">
        <f t="shared" si="14"/>
        <v/>
      </c>
      <c r="AD67" s="119" t="str">
        <f t="shared" si="7"/>
        <v/>
      </c>
    </row>
    <row r="68" spans="1:30" s="120" customFormat="1" ht="30" customHeight="1" thickTop="1" thickBot="1" x14ac:dyDescent="0.3">
      <c r="A68" s="105">
        <v>4501076706</v>
      </c>
      <c r="B68" s="105" t="s">
        <v>124</v>
      </c>
      <c r="C68" s="105" t="s">
        <v>125</v>
      </c>
      <c r="D68" s="106" t="str">
        <f t="shared" si="2"/>
        <v>Absence de Réception</v>
      </c>
      <c r="E68" s="107"/>
      <c r="F68" s="108" t="e">
        <f>IF(ISNUMBER(A68),VLOOKUP(A68,magasin!A:I,5,FALSE),"")</f>
        <v>#N/A</v>
      </c>
      <c r="G68" s="109"/>
      <c r="H68" s="109"/>
      <c r="I68" s="110">
        <v>52000</v>
      </c>
      <c r="J68" s="111" t="str">
        <f t="shared" si="15"/>
        <v/>
      </c>
      <c r="K68" s="112" t="str">
        <f t="shared" si="16"/>
        <v/>
      </c>
      <c r="L68" s="106" t="e">
        <f t="shared" si="17"/>
        <v>#N/A</v>
      </c>
      <c r="M68" s="113"/>
      <c r="N68" s="109">
        <v>41670</v>
      </c>
      <c r="O68" s="109"/>
      <c r="P68" s="109">
        <v>41683</v>
      </c>
      <c r="Q68" s="111" t="str">
        <f t="shared" si="3"/>
        <v/>
      </c>
      <c r="R68" s="114" t="str">
        <f t="shared" si="4"/>
        <v/>
      </c>
      <c r="S68" s="105"/>
      <c r="T68" s="115" t="str">
        <f t="shared" si="18"/>
        <v/>
      </c>
      <c r="U68" s="116" t="str">
        <f t="shared" si="19"/>
        <v/>
      </c>
      <c r="V68" s="128"/>
      <c r="W68" s="62" t="str">
        <f t="shared" si="5"/>
        <v/>
      </c>
      <c r="X68" s="76"/>
      <c r="Y68" s="62" t="str">
        <f t="shared" si="6"/>
        <v/>
      </c>
      <c r="Z68" s="62" t="str">
        <f t="shared" si="13"/>
        <v/>
      </c>
      <c r="AA68" s="108"/>
      <c r="AB68" s="117"/>
      <c r="AC68" s="118" t="str">
        <f t="shared" si="14"/>
        <v/>
      </c>
      <c r="AD68" s="119" t="str">
        <f t="shared" si="7"/>
        <v/>
      </c>
    </row>
    <row r="69" spans="1:30" s="120" customFormat="1" ht="30" customHeight="1" thickTop="1" thickBot="1" x14ac:dyDescent="0.3">
      <c r="A69" s="105"/>
      <c r="B69" s="105" t="s">
        <v>126</v>
      </c>
      <c r="C69" s="105"/>
      <c r="D69" s="106" t="str">
        <f t="shared" si="2"/>
        <v>Absence de Réception</v>
      </c>
      <c r="E69" s="107"/>
      <c r="F69" s="108" t="str">
        <f>IF(ISNUMBER(A69),VLOOKUP(A69,magasin!A:I,5,FALSE),"")</f>
        <v/>
      </c>
      <c r="G69" s="109"/>
      <c r="H69" s="109"/>
      <c r="I69" s="110">
        <v>259749.98</v>
      </c>
      <c r="J69" s="111" t="str">
        <f t="shared" si="15"/>
        <v/>
      </c>
      <c r="K69" s="112" t="str">
        <f t="shared" si="16"/>
        <v/>
      </c>
      <c r="L69" s="106" t="str">
        <f t="shared" si="17"/>
        <v>Facture Antidatée</v>
      </c>
      <c r="M69" s="113"/>
      <c r="N69" s="109">
        <v>41758</v>
      </c>
      <c r="O69" s="109"/>
      <c r="P69" s="109">
        <v>41711</v>
      </c>
      <c r="Q69" s="111" t="str">
        <f t="shared" si="3"/>
        <v/>
      </c>
      <c r="R69" s="114" t="str">
        <f t="shared" si="4"/>
        <v/>
      </c>
      <c r="S69" s="105"/>
      <c r="T69" s="115" t="str">
        <f t="shared" si="18"/>
        <v/>
      </c>
      <c r="U69" s="116" t="str">
        <f t="shared" si="19"/>
        <v/>
      </c>
      <c r="V69" s="128"/>
      <c r="W69" s="62" t="str">
        <f t="shared" si="5"/>
        <v/>
      </c>
      <c r="X69" s="76"/>
      <c r="Y69" s="62" t="str">
        <f t="shared" si="6"/>
        <v/>
      </c>
      <c r="Z69" s="62" t="str">
        <f t="shared" ref="Z69:Z100" si="20">IF(AND(ISNUMBER(X69),ISNUMBER(AA69),ISNUMBER(S69)),(AA69-X69)/S69,"")</f>
        <v/>
      </c>
      <c r="AA69" s="108"/>
      <c r="AB69" s="117"/>
      <c r="AC69" s="118" t="str">
        <f t="shared" ref="AC69:AC100" si="21">IF(AND(ISNUMBER(F69),ISNUMBER(S69),ISNUMBER(AB69)),(AB69-F69)/S69,"")</f>
        <v/>
      </c>
      <c r="AD69" s="119" t="str">
        <f t="shared" si="7"/>
        <v/>
      </c>
    </row>
    <row r="70" spans="1:30" s="120" customFormat="1" ht="30" customHeight="1" thickTop="1" thickBot="1" x14ac:dyDescent="0.3">
      <c r="A70" s="105"/>
      <c r="B70" s="105" t="s">
        <v>127</v>
      </c>
      <c r="C70" s="105"/>
      <c r="D70" s="106" t="str">
        <f t="shared" ref="D70:D133" si="22">IF(AND(ISBLANK(H70),ISNUMBER(G70),ISNUMBER(N70)),"Réclamer Réception",IF(AND(ISNUMBER(N70),ISBLANK(G70),ISBLANK(H70)),"Absence de Réception",IF(AND(ISNUMBER(G70),ISNUMBER(H70),ISNUMBER(N70)),"OK","")))</f>
        <v>Absence de Réception</v>
      </c>
      <c r="E70" s="107"/>
      <c r="F70" s="108" t="str">
        <f>IF(ISNUMBER(A70),VLOOKUP(A70,magasin!A:I,5,FALSE),"")</f>
        <v/>
      </c>
      <c r="G70" s="109"/>
      <c r="H70" s="109"/>
      <c r="I70" s="110">
        <v>32175.919999999998</v>
      </c>
      <c r="J70" s="111" t="str">
        <f t="shared" si="15"/>
        <v/>
      </c>
      <c r="K70" s="112" t="str">
        <f t="shared" si="16"/>
        <v/>
      </c>
      <c r="L70" s="106" t="str">
        <f t="shared" si="17"/>
        <v>Facture Antidatée</v>
      </c>
      <c r="M70" s="113"/>
      <c r="N70" s="109">
        <v>41670</v>
      </c>
      <c r="O70" s="109"/>
      <c r="P70" s="109">
        <v>41709</v>
      </c>
      <c r="Q70" s="111" t="str">
        <f t="shared" ref="Q70:Q133" si="23">IF(AND(ISNUMBER(O70),ISNUMBER(P70),ISNUMBER(S70)),(P70-O70)/S70,"")</f>
        <v/>
      </c>
      <c r="R70" s="114" t="str">
        <f t="shared" ref="R70:R133" si="24">IF(AND(ISNUMBER(O70),ISNUMBER(P70)),P70-O70,"")</f>
        <v/>
      </c>
      <c r="S70" s="105"/>
      <c r="T70" s="115" t="str">
        <f t="shared" si="18"/>
        <v/>
      </c>
      <c r="U70" s="116" t="str">
        <f t="shared" si="19"/>
        <v/>
      </c>
      <c r="V70" s="128"/>
      <c r="W70" s="62" t="str">
        <f t="shared" ref="W70:W133" si="25">+IF(AND(ISNUMBER(V70),ISNUMBER(P70),ISNUMBER(F70),ISNUMBER(S70)),(V70-MAX(P70,F70))/S70,"")</f>
        <v/>
      </c>
      <c r="X70" s="76"/>
      <c r="Y70" s="62" t="str">
        <f t="shared" ref="Y70:Y133" si="26">+IF(AND(ISNUMBER(X70),ISNUMBER(V70),ISNUMBER(S70)),(X70-V70)/S70,"")</f>
        <v/>
      </c>
      <c r="Z70" s="62" t="str">
        <f t="shared" si="20"/>
        <v/>
      </c>
      <c r="AA70" s="108"/>
      <c r="AB70" s="117"/>
      <c r="AC70" s="118" t="str">
        <f t="shared" si="21"/>
        <v/>
      </c>
      <c r="AD70" s="119" t="str">
        <f t="shared" ref="AD70:AD133" si="27">IF(AND(ISNUMBER(AC70),AC70&lt;=1),"Paiement à temps",IF(AND(ISNUMBER(AC70),AC70&gt;1),"Dépassement du délai de paiement, Pensez à comptabiliser la majoration de retard dans charge non courante",""))</f>
        <v/>
      </c>
    </row>
    <row r="71" spans="1:30" s="120" customFormat="1" ht="30" customHeight="1" thickTop="1" thickBot="1" x14ac:dyDescent="0.3">
      <c r="A71" s="105">
        <v>4501055461</v>
      </c>
      <c r="B71" s="105" t="s">
        <v>128</v>
      </c>
      <c r="C71" s="105" t="s">
        <v>81</v>
      </c>
      <c r="D71" s="106" t="str">
        <f t="shared" si="22"/>
        <v>Absence de Réception</v>
      </c>
      <c r="E71" s="107"/>
      <c r="F71" s="108" t="e">
        <f>IF(ISNUMBER(A71),VLOOKUP(A71,magasin!A:I,5,FALSE),"")</f>
        <v>#N/A</v>
      </c>
      <c r="G71" s="109"/>
      <c r="H71" s="109"/>
      <c r="I71" s="110">
        <v>442000</v>
      </c>
      <c r="J71" s="111" t="str">
        <f t="shared" si="15"/>
        <v/>
      </c>
      <c r="K71" s="112" t="str">
        <f t="shared" si="16"/>
        <v/>
      </c>
      <c r="L71" s="106" t="e">
        <f t="shared" si="17"/>
        <v>#N/A</v>
      </c>
      <c r="M71" s="113"/>
      <c r="N71" s="109">
        <v>41682</v>
      </c>
      <c r="O71" s="109">
        <v>41697</v>
      </c>
      <c r="P71" s="109">
        <v>41698</v>
      </c>
      <c r="Q71" s="111" t="str">
        <f t="shared" si="23"/>
        <v/>
      </c>
      <c r="R71" s="114">
        <f t="shared" si="24"/>
        <v>1</v>
      </c>
      <c r="S71" s="105"/>
      <c r="T71" s="115" t="str">
        <f t="shared" si="18"/>
        <v/>
      </c>
      <c r="U71" s="116" t="str">
        <f t="shared" si="19"/>
        <v/>
      </c>
      <c r="V71" s="128"/>
      <c r="W71" s="62" t="str">
        <f t="shared" si="25"/>
        <v/>
      </c>
      <c r="X71" s="76"/>
      <c r="Y71" s="62" t="str">
        <f t="shared" si="26"/>
        <v/>
      </c>
      <c r="Z71" s="62" t="str">
        <f t="shared" si="20"/>
        <v/>
      </c>
      <c r="AA71" s="108"/>
      <c r="AB71" s="117"/>
      <c r="AC71" s="118" t="str">
        <f t="shared" si="21"/>
        <v/>
      </c>
      <c r="AD71" s="119" t="str">
        <f t="shared" si="27"/>
        <v/>
      </c>
    </row>
    <row r="72" spans="1:30" s="120" customFormat="1" ht="30" customHeight="1" thickTop="1" thickBot="1" x14ac:dyDescent="0.3">
      <c r="A72" s="105">
        <v>4501008772</v>
      </c>
      <c r="B72" s="105" t="s">
        <v>128</v>
      </c>
      <c r="C72" s="105" t="s">
        <v>81</v>
      </c>
      <c r="D72" s="106" t="str">
        <f t="shared" si="22"/>
        <v>Réclamer Réception</v>
      </c>
      <c r="E72" s="107">
        <v>1000207656</v>
      </c>
      <c r="F72" s="108" t="e">
        <f>IF(ISNUMBER(A72),VLOOKUP(A72,magasin!A:I,5,FALSE),"")</f>
        <v>#N/A</v>
      </c>
      <c r="G72" s="109">
        <v>41639</v>
      </c>
      <c r="H72" s="109"/>
      <c r="I72" s="110">
        <v>62936.67</v>
      </c>
      <c r="J72" s="111" t="str">
        <f t="shared" si="15"/>
        <v/>
      </c>
      <c r="K72" s="112" t="str">
        <f t="shared" si="16"/>
        <v/>
      </c>
      <c r="L72" s="106" t="e">
        <f t="shared" si="17"/>
        <v>#N/A</v>
      </c>
      <c r="M72" s="113"/>
      <c r="N72" s="109">
        <v>41351</v>
      </c>
      <c r="O72" s="109">
        <v>41680</v>
      </c>
      <c r="P72" s="109">
        <v>41682</v>
      </c>
      <c r="Q72" s="111" t="str">
        <f t="shared" si="23"/>
        <v/>
      </c>
      <c r="R72" s="114">
        <f t="shared" si="24"/>
        <v>2</v>
      </c>
      <c r="S72" s="105"/>
      <c r="T72" s="115" t="str">
        <f t="shared" si="18"/>
        <v/>
      </c>
      <c r="U72" s="116" t="str">
        <f t="shared" si="19"/>
        <v/>
      </c>
      <c r="V72" s="128"/>
      <c r="W72" s="62" t="str">
        <f t="shared" si="25"/>
        <v/>
      </c>
      <c r="X72" s="76"/>
      <c r="Y72" s="62" t="str">
        <f t="shared" si="26"/>
        <v/>
      </c>
      <c r="Z72" s="62" t="str">
        <f t="shared" si="20"/>
        <v/>
      </c>
      <c r="AA72" s="108"/>
      <c r="AB72" s="117"/>
      <c r="AC72" s="118" t="str">
        <f t="shared" si="21"/>
        <v/>
      </c>
      <c r="AD72" s="119" t="str">
        <f t="shared" si="27"/>
        <v/>
      </c>
    </row>
    <row r="73" spans="1:30" s="120" customFormat="1" ht="30" customHeight="1" thickTop="1" thickBot="1" x14ac:dyDescent="0.3">
      <c r="A73" s="105">
        <v>4501008772</v>
      </c>
      <c r="B73" s="105" t="s">
        <v>128</v>
      </c>
      <c r="C73" s="105" t="s">
        <v>81</v>
      </c>
      <c r="D73" s="106" t="str">
        <f t="shared" si="22"/>
        <v>Absence de Réception</v>
      </c>
      <c r="E73" s="107"/>
      <c r="F73" s="108" t="e">
        <f>IF(ISNUMBER(A73),VLOOKUP(A73,magasin!A:I,5,FALSE),"")</f>
        <v>#N/A</v>
      </c>
      <c r="G73" s="109"/>
      <c r="H73" s="109"/>
      <c r="I73" s="110">
        <v>62936.67</v>
      </c>
      <c r="J73" s="111" t="str">
        <f t="shared" si="15"/>
        <v/>
      </c>
      <c r="K73" s="112" t="str">
        <f t="shared" si="16"/>
        <v/>
      </c>
      <c r="L73" s="106" t="e">
        <f t="shared" si="17"/>
        <v>#N/A</v>
      </c>
      <c r="M73" s="113"/>
      <c r="N73" s="109">
        <v>41663</v>
      </c>
      <c r="O73" s="109">
        <v>41680</v>
      </c>
      <c r="P73" s="109">
        <v>41682</v>
      </c>
      <c r="Q73" s="111" t="str">
        <f t="shared" si="23"/>
        <v/>
      </c>
      <c r="R73" s="114">
        <f t="shared" si="24"/>
        <v>2</v>
      </c>
      <c r="S73" s="105"/>
      <c r="T73" s="115" t="str">
        <f t="shared" si="18"/>
        <v/>
      </c>
      <c r="U73" s="116" t="str">
        <f t="shared" si="19"/>
        <v/>
      </c>
      <c r="V73" s="128"/>
      <c r="W73" s="62" t="str">
        <f t="shared" si="25"/>
        <v/>
      </c>
      <c r="X73" s="76"/>
      <c r="Y73" s="62" t="str">
        <f t="shared" si="26"/>
        <v/>
      </c>
      <c r="Z73" s="62" t="str">
        <f t="shared" si="20"/>
        <v/>
      </c>
      <c r="AA73" s="108"/>
      <c r="AB73" s="117"/>
      <c r="AC73" s="118" t="str">
        <f t="shared" si="21"/>
        <v/>
      </c>
      <c r="AD73" s="119" t="str">
        <f t="shared" si="27"/>
        <v/>
      </c>
    </row>
    <row r="74" spans="1:30" s="120" customFormat="1" ht="30" customHeight="1" thickTop="1" thickBot="1" x14ac:dyDescent="0.3">
      <c r="A74" s="105">
        <v>4500909895</v>
      </c>
      <c r="B74" s="105" t="s">
        <v>112</v>
      </c>
      <c r="C74" s="105" t="s">
        <v>129</v>
      </c>
      <c r="D74" s="106" t="str">
        <f t="shared" si="22"/>
        <v>Absence de Réception</v>
      </c>
      <c r="E74" s="107"/>
      <c r="F74" s="108" t="e">
        <f>IF(ISNUMBER(A74),VLOOKUP(A74,magasin!A:I,5,FALSE),"")</f>
        <v>#N/A</v>
      </c>
      <c r="G74" s="109"/>
      <c r="H74" s="109"/>
      <c r="I74" s="110">
        <v>8900</v>
      </c>
      <c r="J74" s="111" t="str">
        <f t="shared" si="15"/>
        <v/>
      </c>
      <c r="K74" s="112" t="str">
        <f t="shared" si="16"/>
        <v/>
      </c>
      <c r="L74" s="106" t="e">
        <f t="shared" si="17"/>
        <v>#N/A</v>
      </c>
      <c r="M74" s="113"/>
      <c r="N74" s="109">
        <v>41269</v>
      </c>
      <c r="O74" s="109"/>
      <c r="P74" s="109">
        <v>41452</v>
      </c>
      <c r="Q74" s="111" t="str">
        <f t="shared" si="23"/>
        <v/>
      </c>
      <c r="R74" s="114" t="str">
        <f t="shared" si="24"/>
        <v/>
      </c>
      <c r="S74" s="105"/>
      <c r="T74" s="115" t="str">
        <f t="shared" si="18"/>
        <v/>
      </c>
      <c r="U74" s="116" t="str">
        <f t="shared" si="19"/>
        <v/>
      </c>
      <c r="V74" s="128"/>
      <c r="W74" s="62" t="str">
        <f t="shared" si="25"/>
        <v/>
      </c>
      <c r="X74" s="76"/>
      <c r="Y74" s="62" t="str">
        <f t="shared" si="26"/>
        <v/>
      </c>
      <c r="Z74" s="62" t="str">
        <f t="shared" si="20"/>
        <v/>
      </c>
      <c r="AA74" s="108"/>
      <c r="AB74" s="117"/>
      <c r="AC74" s="118" t="str">
        <f t="shared" si="21"/>
        <v/>
      </c>
      <c r="AD74" s="119" t="str">
        <f t="shared" si="27"/>
        <v/>
      </c>
    </row>
    <row r="75" spans="1:30" s="120" customFormat="1" ht="30" customHeight="1" thickTop="1" thickBot="1" x14ac:dyDescent="0.3">
      <c r="A75" s="105"/>
      <c r="B75" s="105"/>
      <c r="C75" s="105"/>
      <c r="D75" s="106" t="str">
        <f t="shared" si="22"/>
        <v/>
      </c>
      <c r="E75" s="107"/>
      <c r="F75" s="108" t="str">
        <f>IF(ISNUMBER(A75),VLOOKUP(A75,magasin!A:I,5,FALSE),"")</f>
        <v/>
      </c>
      <c r="G75" s="109"/>
      <c r="H75" s="109"/>
      <c r="I75" s="110"/>
      <c r="J75" s="111" t="str">
        <f t="shared" si="15"/>
        <v/>
      </c>
      <c r="K75" s="112" t="str">
        <f t="shared" si="16"/>
        <v/>
      </c>
      <c r="L75" s="106" t="str">
        <f t="shared" si="17"/>
        <v/>
      </c>
      <c r="M75" s="113"/>
      <c r="N75" s="109"/>
      <c r="O75" s="109"/>
      <c r="P75" s="109"/>
      <c r="Q75" s="111" t="str">
        <f t="shared" si="23"/>
        <v/>
      </c>
      <c r="R75" s="114" t="str">
        <f t="shared" si="24"/>
        <v/>
      </c>
      <c r="S75" s="105"/>
      <c r="T75" s="115" t="str">
        <f t="shared" si="18"/>
        <v/>
      </c>
      <c r="U75" s="116" t="str">
        <f t="shared" si="19"/>
        <v/>
      </c>
      <c r="V75" s="128"/>
      <c r="W75" s="62" t="str">
        <f t="shared" si="25"/>
        <v/>
      </c>
      <c r="X75" s="76"/>
      <c r="Y75" s="62" t="str">
        <f t="shared" si="26"/>
        <v/>
      </c>
      <c r="Z75" s="62" t="str">
        <f t="shared" si="20"/>
        <v/>
      </c>
      <c r="AA75" s="108"/>
      <c r="AB75" s="117"/>
      <c r="AC75" s="118" t="str">
        <f t="shared" si="21"/>
        <v/>
      </c>
      <c r="AD75" s="119" t="str">
        <f t="shared" si="27"/>
        <v/>
      </c>
    </row>
    <row r="76" spans="1:30" s="120" customFormat="1" ht="30" customHeight="1" thickTop="1" thickBot="1" x14ac:dyDescent="0.3">
      <c r="A76" s="105"/>
      <c r="B76" s="105"/>
      <c r="C76" s="105"/>
      <c r="D76" s="106" t="str">
        <f t="shared" si="22"/>
        <v/>
      </c>
      <c r="E76" s="107"/>
      <c r="F76" s="108" t="str">
        <f>IF(ISNUMBER(A76),VLOOKUP(A76,magasin!A:I,5,FALSE),"")</f>
        <v/>
      </c>
      <c r="G76" s="109"/>
      <c r="H76" s="109"/>
      <c r="I76" s="110"/>
      <c r="J76" s="111" t="str">
        <f t="shared" si="15"/>
        <v/>
      </c>
      <c r="K76" s="112" t="str">
        <f t="shared" si="16"/>
        <v/>
      </c>
      <c r="L76" s="106" t="str">
        <f t="shared" si="17"/>
        <v/>
      </c>
      <c r="M76" s="113"/>
      <c r="N76" s="109"/>
      <c r="O76" s="109"/>
      <c r="P76" s="109"/>
      <c r="Q76" s="111" t="str">
        <f t="shared" si="23"/>
        <v/>
      </c>
      <c r="R76" s="114" t="str">
        <f t="shared" si="24"/>
        <v/>
      </c>
      <c r="S76" s="105"/>
      <c r="T76" s="115" t="str">
        <f t="shared" si="18"/>
        <v/>
      </c>
      <c r="U76" s="116" t="str">
        <f t="shared" si="19"/>
        <v/>
      </c>
      <c r="V76" s="128"/>
      <c r="W76" s="62" t="str">
        <f t="shared" si="25"/>
        <v/>
      </c>
      <c r="X76" s="76"/>
      <c r="Y76" s="62" t="str">
        <f t="shared" si="26"/>
        <v/>
      </c>
      <c r="Z76" s="62" t="str">
        <f t="shared" si="20"/>
        <v/>
      </c>
      <c r="AA76" s="108"/>
      <c r="AB76" s="117"/>
      <c r="AC76" s="118" t="str">
        <f t="shared" si="21"/>
        <v/>
      </c>
      <c r="AD76" s="119" t="str">
        <f t="shared" si="27"/>
        <v/>
      </c>
    </row>
    <row r="77" spans="1:30" s="120" customFormat="1" ht="30" customHeight="1" thickTop="1" thickBot="1" x14ac:dyDescent="0.3">
      <c r="A77" s="105"/>
      <c r="B77" s="105"/>
      <c r="C77" s="105"/>
      <c r="D77" s="106" t="str">
        <f t="shared" si="22"/>
        <v/>
      </c>
      <c r="E77" s="107"/>
      <c r="F77" s="108" t="str">
        <f>IF(ISNUMBER(A77),VLOOKUP(A77,magasin!A:I,5,FALSE),"")</f>
        <v/>
      </c>
      <c r="G77" s="109"/>
      <c r="H77" s="109"/>
      <c r="I77" s="110"/>
      <c r="J77" s="111" t="str">
        <f t="shared" si="15"/>
        <v/>
      </c>
      <c r="K77" s="112" t="str">
        <f t="shared" si="16"/>
        <v/>
      </c>
      <c r="L77" s="106" t="str">
        <f t="shared" si="17"/>
        <v/>
      </c>
      <c r="M77" s="113"/>
      <c r="N77" s="109"/>
      <c r="O77" s="109"/>
      <c r="P77" s="109"/>
      <c r="Q77" s="111" t="str">
        <f t="shared" si="23"/>
        <v/>
      </c>
      <c r="R77" s="114" t="str">
        <f t="shared" si="24"/>
        <v/>
      </c>
      <c r="S77" s="105"/>
      <c r="T77" s="115" t="str">
        <f t="shared" si="18"/>
        <v/>
      </c>
      <c r="U77" s="116" t="str">
        <f t="shared" si="19"/>
        <v/>
      </c>
      <c r="V77" s="128"/>
      <c r="W77" s="62" t="str">
        <f t="shared" si="25"/>
        <v/>
      </c>
      <c r="X77" s="76"/>
      <c r="Y77" s="62" t="str">
        <f t="shared" si="26"/>
        <v/>
      </c>
      <c r="Z77" s="62" t="str">
        <f t="shared" si="20"/>
        <v/>
      </c>
      <c r="AA77" s="108"/>
      <c r="AB77" s="117"/>
      <c r="AC77" s="118" t="str">
        <f t="shared" si="21"/>
        <v/>
      </c>
      <c r="AD77" s="119" t="str">
        <f t="shared" si="27"/>
        <v/>
      </c>
    </row>
    <row r="78" spans="1:30" s="120" customFormat="1" ht="30" customHeight="1" thickTop="1" thickBot="1" x14ac:dyDescent="0.3">
      <c r="A78" s="105"/>
      <c r="B78" s="105"/>
      <c r="C78" s="105"/>
      <c r="D78" s="106" t="str">
        <f t="shared" si="22"/>
        <v/>
      </c>
      <c r="E78" s="107"/>
      <c r="F78" s="108" t="str">
        <f>IF(ISNUMBER(A78),VLOOKUP(A78,magasin!A:I,5,FALSE),"")</f>
        <v/>
      </c>
      <c r="G78" s="109"/>
      <c r="H78" s="109"/>
      <c r="I78" s="110"/>
      <c r="J78" s="111" t="str">
        <f t="shared" si="15"/>
        <v/>
      </c>
      <c r="K78" s="112" t="str">
        <f t="shared" si="16"/>
        <v/>
      </c>
      <c r="L78" s="106" t="str">
        <f t="shared" si="17"/>
        <v/>
      </c>
      <c r="M78" s="113"/>
      <c r="N78" s="109"/>
      <c r="O78" s="109"/>
      <c r="P78" s="109"/>
      <c r="Q78" s="111" t="str">
        <f t="shared" si="23"/>
        <v/>
      </c>
      <c r="R78" s="114" t="str">
        <f t="shared" si="24"/>
        <v/>
      </c>
      <c r="S78" s="105"/>
      <c r="T78" s="115" t="str">
        <f t="shared" si="18"/>
        <v/>
      </c>
      <c r="U78" s="116" t="str">
        <f t="shared" si="19"/>
        <v/>
      </c>
      <c r="V78" s="128"/>
      <c r="W78" s="62" t="str">
        <f t="shared" si="25"/>
        <v/>
      </c>
      <c r="X78" s="76"/>
      <c r="Y78" s="62" t="str">
        <f t="shared" si="26"/>
        <v/>
      </c>
      <c r="Z78" s="62" t="str">
        <f t="shared" si="20"/>
        <v/>
      </c>
      <c r="AA78" s="108"/>
      <c r="AB78" s="117"/>
      <c r="AC78" s="118" t="str">
        <f t="shared" si="21"/>
        <v/>
      </c>
      <c r="AD78" s="119" t="str">
        <f t="shared" si="27"/>
        <v/>
      </c>
    </row>
    <row r="79" spans="1:30" s="120" customFormat="1" ht="30" customHeight="1" thickTop="1" thickBot="1" x14ac:dyDescent="0.3">
      <c r="A79" s="105"/>
      <c r="B79" s="105"/>
      <c r="C79" s="105"/>
      <c r="D79" s="106" t="str">
        <f t="shared" si="22"/>
        <v/>
      </c>
      <c r="E79" s="107"/>
      <c r="F79" s="108" t="str">
        <f>IF(ISNUMBER(A79),VLOOKUP(A79,magasin!A:I,5,FALSE),"")</f>
        <v/>
      </c>
      <c r="G79" s="109"/>
      <c r="H79" s="109"/>
      <c r="I79" s="110"/>
      <c r="J79" s="111" t="str">
        <f t="shared" si="15"/>
        <v/>
      </c>
      <c r="K79" s="112" t="str">
        <f t="shared" si="16"/>
        <v/>
      </c>
      <c r="L79" s="106" t="str">
        <f t="shared" si="17"/>
        <v/>
      </c>
      <c r="M79" s="113"/>
      <c r="N79" s="109"/>
      <c r="O79" s="109"/>
      <c r="P79" s="109"/>
      <c r="Q79" s="111" t="str">
        <f t="shared" si="23"/>
        <v/>
      </c>
      <c r="R79" s="114" t="str">
        <f t="shared" si="24"/>
        <v/>
      </c>
      <c r="S79" s="105"/>
      <c r="T79" s="115" t="str">
        <f t="shared" si="18"/>
        <v/>
      </c>
      <c r="U79" s="116" t="str">
        <f t="shared" si="19"/>
        <v/>
      </c>
      <c r="V79" s="128"/>
      <c r="W79" s="62" t="str">
        <f t="shared" si="25"/>
        <v/>
      </c>
      <c r="X79" s="76"/>
      <c r="Y79" s="62" t="str">
        <f t="shared" si="26"/>
        <v/>
      </c>
      <c r="Z79" s="62" t="str">
        <f t="shared" si="20"/>
        <v/>
      </c>
      <c r="AA79" s="108"/>
      <c r="AB79" s="117"/>
      <c r="AC79" s="118" t="str">
        <f t="shared" si="21"/>
        <v/>
      </c>
      <c r="AD79" s="119" t="str">
        <f t="shared" si="27"/>
        <v/>
      </c>
    </row>
    <row r="80" spans="1:30" s="120" customFormat="1" ht="30" customHeight="1" thickTop="1" thickBot="1" x14ac:dyDescent="0.3">
      <c r="A80" s="105"/>
      <c r="B80" s="105"/>
      <c r="C80" s="105"/>
      <c r="D80" s="106" t="str">
        <f t="shared" si="22"/>
        <v/>
      </c>
      <c r="E80" s="107"/>
      <c r="F80" s="108" t="str">
        <f>IF(ISNUMBER(A80),VLOOKUP(A80,magasin!A:I,5,FALSE),"")</f>
        <v/>
      </c>
      <c r="G80" s="109"/>
      <c r="H80" s="109"/>
      <c r="I80" s="110"/>
      <c r="J80" s="111" t="str">
        <f t="shared" si="15"/>
        <v/>
      </c>
      <c r="K80" s="112" t="str">
        <f t="shared" si="16"/>
        <v/>
      </c>
      <c r="L80" s="106" t="str">
        <f t="shared" si="17"/>
        <v/>
      </c>
      <c r="M80" s="113"/>
      <c r="N80" s="109"/>
      <c r="O80" s="109"/>
      <c r="P80" s="109"/>
      <c r="Q80" s="111" t="str">
        <f t="shared" si="23"/>
        <v/>
      </c>
      <c r="R80" s="114" t="str">
        <f t="shared" si="24"/>
        <v/>
      </c>
      <c r="S80" s="105"/>
      <c r="T80" s="115" t="str">
        <f t="shared" si="18"/>
        <v/>
      </c>
      <c r="U80" s="116" t="str">
        <f t="shared" si="19"/>
        <v/>
      </c>
      <c r="V80" s="128"/>
      <c r="W80" s="62" t="str">
        <f t="shared" si="25"/>
        <v/>
      </c>
      <c r="X80" s="76"/>
      <c r="Y80" s="62" t="str">
        <f t="shared" si="26"/>
        <v/>
      </c>
      <c r="Z80" s="62" t="str">
        <f t="shared" si="20"/>
        <v/>
      </c>
      <c r="AA80" s="108"/>
      <c r="AB80" s="117"/>
      <c r="AC80" s="118" t="str">
        <f t="shared" si="21"/>
        <v/>
      </c>
      <c r="AD80" s="119" t="str">
        <f t="shared" si="27"/>
        <v/>
      </c>
    </row>
    <row r="81" spans="1:30" s="120" customFormat="1" ht="30" customHeight="1" thickTop="1" thickBot="1" x14ac:dyDescent="0.3">
      <c r="A81" s="105"/>
      <c r="B81" s="105"/>
      <c r="C81" s="105"/>
      <c r="D81" s="106" t="str">
        <f t="shared" si="22"/>
        <v/>
      </c>
      <c r="E81" s="107"/>
      <c r="F81" s="108" t="str">
        <f>IF(ISNUMBER(A81),VLOOKUP(A81,magasin!A:I,5,FALSE),"")</f>
        <v/>
      </c>
      <c r="G81" s="109"/>
      <c r="H81" s="109"/>
      <c r="I81" s="110"/>
      <c r="J81" s="111" t="str">
        <f t="shared" si="15"/>
        <v/>
      </c>
      <c r="K81" s="112" t="str">
        <f t="shared" si="16"/>
        <v/>
      </c>
      <c r="L81" s="106" t="str">
        <f t="shared" si="17"/>
        <v/>
      </c>
      <c r="M81" s="113"/>
      <c r="N81" s="109"/>
      <c r="O81" s="109"/>
      <c r="P81" s="109"/>
      <c r="Q81" s="111" t="str">
        <f t="shared" si="23"/>
        <v/>
      </c>
      <c r="R81" s="114" t="str">
        <f t="shared" si="24"/>
        <v/>
      </c>
      <c r="S81" s="105"/>
      <c r="T81" s="115" t="str">
        <f t="shared" si="18"/>
        <v/>
      </c>
      <c r="U81" s="116" t="str">
        <f t="shared" si="19"/>
        <v/>
      </c>
      <c r="V81" s="128"/>
      <c r="W81" s="62" t="str">
        <f t="shared" si="25"/>
        <v/>
      </c>
      <c r="X81" s="76"/>
      <c r="Y81" s="62" t="str">
        <f t="shared" si="26"/>
        <v/>
      </c>
      <c r="Z81" s="62" t="str">
        <f t="shared" si="20"/>
        <v/>
      </c>
      <c r="AA81" s="108"/>
      <c r="AB81" s="117"/>
      <c r="AC81" s="118" t="str">
        <f t="shared" si="21"/>
        <v/>
      </c>
      <c r="AD81" s="119" t="str">
        <f t="shared" si="27"/>
        <v/>
      </c>
    </row>
    <row r="82" spans="1:30" s="120" customFormat="1" ht="30" customHeight="1" thickTop="1" thickBot="1" x14ac:dyDescent="0.3">
      <c r="A82" s="105"/>
      <c r="B82" s="105"/>
      <c r="C82" s="105"/>
      <c r="D82" s="106" t="str">
        <f t="shared" si="22"/>
        <v/>
      </c>
      <c r="E82" s="107"/>
      <c r="F82" s="108" t="str">
        <f>IF(ISNUMBER(A82),VLOOKUP(A82,magasin!A:I,5,FALSE),"")</f>
        <v/>
      </c>
      <c r="G82" s="109"/>
      <c r="H82" s="109"/>
      <c r="I82" s="110"/>
      <c r="J82" s="111" t="str">
        <f t="shared" si="15"/>
        <v/>
      </c>
      <c r="K82" s="112" t="str">
        <f t="shared" si="16"/>
        <v/>
      </c>
      <c r="L82" s="106" t="str">
        <f t="shared" si="17"/>
        <v/>
      </c>
      <c r="M82" s="113"/>
      <c r="N82" s="109"/>
      <c r="O82" s="109"/>
      <c r="P82" s="109"/>
      <c r="Q82" s="111" t="str">
        <f t="shared" si="23"/>
        <v/>
      </c>
      <c r="R82" s="114" t="str">
        <f t="shared" si="24"/>
        <v/>
      </c>
      <c r="S82" s="105"/>
      <c r="T82" s="115" t="str">
        <f t="shared" si="18"/>
        <v/>
      </c>
      <c r="U82" s="116" t="str">
        <f t="shared" si="19"/>
        <v/>
      </c>
      <c r="V82" s="128"/>
      <c r="W82" s="62" t="str">
        <f t="shared" si="25"/>
        <v/>
      </c>
      <c r="X82" s="76"/>
      <c r="Y82" s="62" t="str">
        <f t="shared" si="26"/>
        <v/>
      </c>
      <c r="Z82" s="62" t="str">
        <f t="shared" si="20"/>
        <v/>
      </c>
      <c r="AA82" s="108"/>
      <c r="AB82" s="117"/>
      <c r="AC82" s="118" t="str">
        <f t="shared" si="21"/>
        <v/>
      </c>
      <c r="AD82" s="119" t="str">
        <f t="shared" si="27"/>
        <v/>
      </c>
    </row>
    <row r="83" spans="1:30" s="120" customFormat="1" ht="30" customHeight="1" thickTop="1" thickBot="1" x14ac:dyDescent="0.3">
      <c r="A83" s="105"/>
      <c r="B83" s="105"/>
      <c r="C83" s="105"/>
      <c r="D83" s="106" t="str">
        <f t="shared" si="22"/>
        <v/>
      </c>
      <c r="E83" s="107"/>
      <c r="F83" s="108" t="str">
        <f>IF(ISNUMBER(A83),VLOOKUP(A83,magasin!A:I,5,FALSE),"")</f>
        <v/>
      </c>
      <c r="G83" s="109"/>
      <c r="H83" s="109"/>
      <c r="I83" s="110"/>
      <c r="J83" s="111" t="str">
        <f t="shared" si="15"/>
        <v/>
      </c>
      <c r="K83" s="112" t="str">
        <f t="shared" si="16"/>
        <v/>
      </c>
      <c r="L83" s="106" t="str">
        <f t="shared" si="17"/>
        <v/>
      </c>
      <c r="M83" s="113"/>
      <c r="N83" s="109"/>
      <c r="O83" s="109"/>
      <c r="P83" s="109"/>
      <c r="Q83" s="111" t="str">
        <f t="shared" si="23"/>
        <v/>
      </c>
      <c r="R83" s="114" t="str">
        <f t="shared" si="24"/>
        <v/>
      </c>
      <c r="S83" s="105"/>
      <c r="T83" s="115" t="str">
        <f t="shared" si="18"/>
        <v/>
      </c>
      <c r="U83" s="116" t="str">
        <f t="shared" si="19"/>
        <v/>
      </c>
      <c r="V83" s="128"/>
      <c r="W83" s="62" t="str">
        <f t="shared" si="25"/>
        <v/>
      </c>
      <c r="X83" s="76"/>
      <c r="Y83" s="62" t="str">
        <f t="shared" si="26"/>
        <v/>
      </c>
      <c r="Z83" s="62" t="str">
        <f t="shared" si="20"/>
        <v/>
      </c>
      <c r="AA83" s="108"/>
      <c r="AB83" s="117"/>
      <c r="AC83" s="118" t="str">
        <f t="shared" si="21"/>
        <v/>
      </c>
      <c r="AD83" s="119" t="str">
        <f t="shared" si="27"/>
        <v/>
      </c>
    </row>
    <row r="84" spans="1:30" s="120" customFormat="1" ht="30" customHeight="1" thickTop="1" thickBot="1" x14ac:dyDescent="0.3">
      <c r="A84" s="105"/>
      <c r="B84" s="105"/>
      <c r="C84" s="105"/>
      <c r="D84" s="106" t="str">
        <f t="shared" si="22"/>
        <v/>
      </c>
      <c r="E84" s="107"/>
      <c r="F84" s="108" t="str">
        <f>IF(ISNUMBER(A84),VLOOKUP(A84,magasin!A:I,5,FALSE),"")</f>
        <v/>
      </c>
      <c r="G84" s="109"/>
      <c r="H84" s="109"/>
      <c r="I84" s="110"/>
      <c r="J84" s="111" t="str">
        <f t="shared" si="15"/>
        <v/>
      </c>
      <c r="K84" s="112" t="str">
        <f t="shared" si="16"/>
        <v/>
      </c>
      <c r="L84" s="106" t="str">
        <f t="shared" si="17"/>
        <v/>
      </c>
      <c r="M84" s="113"/>
      <c r="N84" s="109"/>
      <c r="O84" s="109"/>
      <c r="P84" s="109"/>
      <c r="Q84" s="111" t="str">
        <f t="shared" si="23"/>
        <v/>
      </c>
      <c r="R84" s="114" t="str">
        <f t="shared" si="24"/>
        <v/>
      </c>
      <c r="S84" s="105"/>
      <c r="T84" s="115" t="str">
        <f t="shared" si="18"/>
        <v/>
      </c>
      <c r="U84" s="116" t="str">
        <f t="shared" si="19"/>
        <v/>
      </c>
      <c r="V84" s="128"/>
      <c r="W84" s="62" t="str">
        <f t="shared" si="25"/>
        <v/>
      </c>
      <c r="X84" s="76"/>
      <c r="Y84" s="62" t="str">
        <f t="shared" si="26"/>
        <v/>
      </c>
      <c r="Z84" s="62" t="str">
        <f t="shared" si="20"/>
        <v/>
      </c>
      <c r="AA84" s="108"/>
      <c r="AB84" s="117"/>
      <c r="AC84" s="118" t="str">
        <f t="shared" si="21"/>
        <v/>
      </c>
      <c r="AD84" s="119" t="str">
        <f t="shared" si="27"/>
        <v/>
      </c>
    </row>
    <row r="85" spans="1:30" s="120" customFormat="1" ht="30" customHeight="1" thickTop="1" thickBot="1" x14ac:dyDescent="0.3">
      <c r="A85" s="105"/>
      <c r="B85" s="105"/>
      <c r="C85" s="105"/>
      <c r="D85" s="106" t="str">
        <f t="shared" si="22"/>
        <v/>
      </c>
      <c r="E85" s="107"/>
      <c r="F85" s="108" t="str">
        <f>IF(ISNUMBER(A85),VLOOKUP(A85,magasin!A:I,5,FALSE),"")</f>
        <v/>
      </c>
      <c r="G85" s="109"/>
      <c r="H85" s="109"/>
      <c r="I85" s="110"/>
      <c r="J85" s="111" t="str">
        <f t="shared" si="15"/>
        <v/>
      </c>
      <c r="K85" s="112" t="str">
        <f t="shared" si="16"/>
        <v/>
      </c>
      <c r="L85" s="106" t="str">
        <f t="shared" si="17"/>
        <v/>
      </c>
      <c r="M85" s="113"/>
      <c r="N85" s="109"/>
      <c r="O85" s="109"/>
      <c r="P85" s="109"/>
      <c r="Q85" s="111" t="str">
        <f t="shared" si="23"/>
        <v/>
      </c>
      <c r="R85" s="114" t="str">
        <f t="shared" si="24"/>
        <v/>
      </c>
      <c r="S85" s="105"/>
      <c r="T85" s="115" t="str">
        <f t="shared" si="18"/>
        <v/>
      </c>
      <c r="U85" s="116" t="str">
        <f t="shared" si="19"/>
        <v/>
      </c>
      <c r="V85" s="128"/>
      <c r="W85" s="62" t="str">
        <f t="shared" si="25"/>
        <v/>
      </c>
      <c r="X85" s="76"/>
      <c r="Y85" s="62" t="str">
        <f t="shared" si="26"/>
        <v/>
      </c>
      <c r="Z85" s="62" t="str">
        <f t="shared" si="20"/>
        <v/>
      </c>
      <c r="AA85" s="108"/>
      <c r="AB85" s="117"/>
      <c r="AC85" s="118" t="str">
        <f t="shared" si="21"/>
        <v/>
      </c>
      <c r="AD85" s="119" t="str">
        <f t="shared" si="27"/>
        <v/>
      </c>
    </row>
    <row r="86" spans="1:30" s="120" customFormat="1" ht="30" customHeight="1" thickTop="1" thickBot="1" x14ac:dyDescent="0.3">
      <c r="A86" s="105"/>
      <c r="B86" s="105"/>
      <c r="C86" s="105"/>
      <c r="D86" s="106" t="str">
        <f t="shared" si="22"/>
        <v/>
      </c>
      <c r="E86" s="107"/>
      <c r="F86" s="108" t="str">
        <f>IF(ISNUMBER(A86),VLOOKUP(A86,magasin!A:I,5,FALSE),"")</f>
        <v/>
      </c>
      <c r="G86" s="109"/>
      <c r="H86" s="109"/>
      <c r="I86" s="110"/>
      <c r="J86" s="111" t="str">
        <f t="shared" si="15"/>
        <v/>
      </c>
      <c r="K86" s="112" t="str">
        <f t="shared" si="16"/>
        <v/>
      </c>
      <c r="L86" s="106" t="str">
        <f t="shared" si="17"/>
        <v/>
      </c>
      <c r="M86" s="113"/>
      <c r="N86" s="109"/>
      <c r="O86" s="109"/>
      <c r="P86" s="109"/>
      <c r="Q86" s="111" t="str">
        <f t="shared" si="23"/>
        <v/>
      </c>
      <c r="R86" s="114" t="str">
        <f t="shared" si="24"/>
        <v/>
      </c>
      <c r="S86" s="105"/>
      <c r="T86" s="115" t="str">
        <f t="shared" si="18"/>
        <v/>
      </c>
      <c r="U86" s="116" t="str">
        <f t="shared" si="19"/>
        <v/>
      </c>
      <c r="V86" s="128"/>
      <c r="W86" s="62" t="str">
        <f t="shared" si="25"/>
        <v/>
      </c>
      <c r="X86" s="76"/>
      <c r="Y86" s="62" t="str">
        <f t="shared" si="26"/>
        <v/>
      </c>
      <c r="Z86" s="62" t="str">
        <f t="shared" si="20"/>
        <v/>
      </c>
      <c r="AA86" s="108"/>
      <c r="AB86" s="117"/>
      <c r="AC86" s="118" t="str">
        <f t="shared" si="21"/>
        <v/>
      </c>
      <c r="AD86" s="119" t="str">
        <f t="shared" si="27"/>
        <v/>
      </c>
    </row>
    <row r="87" spans="1:30" s="120" customFormat="1" ht="30" customHeight="1" thickTop="1" thickBot="1" x14ac:dyDescent="0.3">
      <c r="A87" s="105"/>
      <c r="B87" s="105"/>
      <c r="C87" s="105"/>
      <c r="D87" s="106" t="str">
        <f t="shared" si="22"/>
        <v/>
      </c>
      <c r="E87" s="107"/>
      <c r="F87" s="108" t="str">
        <f>IF(ISNUMBER(A87),VLOOKUP(A87,magasin!A:I,5,FALSE),"")</f>
        <v/>
      </c>
      <c r="G87" s="109"/>
      <c r="H87" s="109"/>
      <c r="I87" s="110"/>
      <c r="J87" s="111" t="str">
        <f t="shared" si="15"/>
        <v/>
      </c>
      <c r="K87" s="112" t="str">
        <f t="shared" si="16"/>
        <v/>
      </c>
      <c r="L87" s="106" t="str">
        <f t="shared" si="17"/>
        <v/>
      </c>
      <c r="M87" s="113"/>
      <c r="N87" s="109"/>
      <c r="O87" s="109"/>
      <c r="P87" s="109"/>
      <c r="Q87" s="111" t="str">
        <f t="shared" si="23"/>
        <v/>
      </c>
      <c r="R87" s="114" t="str">
        <f t="shared" si="24"/>
        <v/>
      </c>
      <c r="S87" s="105"/>
      <c r="T87" s="115" t="str">
        <f t="shared" si="18"/>
        <v/>
      </c>
      <c r="U87" s="116" t="str">
        <f t="shared" si="19"/>
        <v/>
      </c>
      <c r="V87" s="128"/>
      <c r="W87" s="62" t="str">
        <f t="shared" si="25"/>
        <v/>
      </c>
      <c r="X87" s="76"/>
      <c r="Y87" s="62" t="str">
        <f t="shared" si="26"/>
        <v/>
      </c>
      <c r="Z87" s="62" t="str">
        <f t="shared" si="20"/>
        <v/>
      </c>
      <c r="AA87" s="108"/>
      <c r="AB87" s="117"/>
      <c r="AC87" s="118" t="str">
        <f t="shared" si="21"/>
        <v/>
      </c>
      <c r="AD87" s="119" t="str">
        <f t="shared" si="27"/>
        <v/>
      </c>
    </row>
    <row r="88" spans="1:30" s="120" customFormat="1" ht="30" customHeight="1" thickTop="1" thickBot="1" x14ac:dyDescent="0.3">
      <c r="A88" s="105"/>
      <c r="B88" s="105"/>
      <c r="C88" s="105"/>
      <c r="D88" s="106" t="str">
        <f t="shared" si="22"/>
        <v/>
      </c>
      <c r="E88" s="107"/>
      <c r="F88" s="108" t="str">
        <f>IF(ISNUMBER(A88),VLOOKUP(A88,magasin!A:I,5,FALSE),"")</f>
        <v/>
      </c>
      <c r="G88" s="109"/>
      <c r="H88" s="109"/>
      <c r="I88" s="110"/>
      <c r="J88" s="111" t="str">
        <f t="shared" si="15"/>
        <v/>
      </c>
      <c r="K88" s="112" t="str">
        <f t="shared" si="16"/>
        <v/>
      </c>
      <c r="L88" s="106" t="str">
        <f t="shared" si="17"/>
        <v/>
      </c>
      <c r="M88" s="113"/>
      <c r="N88" s="109"/>
      <c r="O88" s="109"/>
      <c r="P88" s="109"/>
      <c r="Q88" s="111" t="str">
        <f t="shared" si="23"/>
        <v/>
      </c>
      <c r="R88" s="114" t="str">
        <f t="shared" si="24"/>
        <v/>
      </c>
      <c r="S88" s="105"/>
      <c r="T88" s="115" t="str">
        <f t="shared" si="18"/>
        <v/>
      </c>
      <c r="U88" s="116" t="str">
        <f t="shared" si="19"/>
        <v/>
      </c>
      <c r="V88" s="128"/>
      <c r="W88" s="62" t="str">
        <f t="shared" si="25"/>
        <v/>
      </c>
      <c r="X88" s="76"/>
      <c r="Y88" s="62" t="str">
        <f t="shared" si="26"/>
        <v/>
      </c>
      <c r="Z88" s="62" t="str">
        <f t="shared" si="20"/>
        <v/>
      </c>
      <c r="AA88" s="108"/>
      <c r="AB88" s="117"/>
      <c r="AC88" s="118" t="str">
        <f t="shared" si="21"/>
        <v/>
      </c>
      <c r="AD88" s="119" t="str">
        <f t="shared" si="27"/>
        <v/>
      </c>
    </row>
    <row r="89" spans="1:30" s="120" customFormat="1" ht="30" customHeight="1" thickTop="1" thickBot="1" x14ac:dyDescent="0.3">
      <c r="A89" s="105"/>
      <c r="B89" s="105"/>
      <c r="C89" s="105"/>
      <c r="D89" s="106" t="str">
        <f t="shared" si="22"/>
        <v/>
      </c>
      <c r="E89" s="107"/>
      <c r="F89" s="108" t="str">
        <f>IF(ISNUMBER(A89),VLOOKUP(A89,magasin!A:I,5,FALSE),"")</f>
        <v/>
      </c>
      <c r="G89" s="109"/>
      <c r="H89" s="109"/>
      <c r="I89" s="110"/>
      <c r="J89" s="111" t="str">
        <f t="shared" si="15"/>
        <v/>
      </c>
      <c r="K89" s="112" t="str">
        <f t="shared" si="16"/>
        <v/>
      </c>
      <c r="L89" s="106" t="str">
        <f t="shared" si="17"/>
        <v/>
      </c>
      <c r="M89" s="113"/>
      <c r="N89" s="109"/>
      <c r="O89" s="109"/>
      <c r="P89" s="109"/>
      <c r="Q89" s="111" t="str">
        <f t="shared" si="23"/>
        <v/>
      </c>
      <c r="R89" s="114" t="str">
        <f t="shared" si="24"/>
        <v/>
      </c>
      <c r="S89" s="105"/>
      <c r="T89" s="115" t="str">
        <f t="shared" si="18"/>
        <v/>
      </c>
      <c r="U89" s="116" t="str">
        <f t="shared" si="19"/>
        <v/>
      </c>
      <c r="V89" s="128"/>
      <c r="W89" s="62" t="str">
        <f t="shared" si="25"/>
        <v/>
      </c>
      <c r="X89" s="76"/>
      <c r="Y89" s="62" t="str">
        <f t="shared" si="26"/>
        <v/>
      </c>
      <c r="Z89" s="62" t="str">
        <f t="shared" si="20"/>
        <v/>
      </c>
      <c r="AA89" s="108"/>
      <c r="AB89" s="117"/>
      <c r="AC89" s="118" t="str">
        <f t="shared" si="21"/>
        <v/>
      </c>
      <c r="AD89" s="119" t="str">
        <f t="shared" si="27"/>
        <v/>
      </c>
    </row>
    <row r="90" spans="1:30" s="120" customFormat="1" ht="30" customHeight="1" thickTop="1" thickBot="1" x14ac:dyDescent="0.3">
      <c r="A90" s="105"/>
      <c r="B90" s="105"/>
      <c r="C90" s="105"/>
      <c r="D90" s="106" t="str">
        <f t="shared" si="22"/>
        <v/>
      </c>
      <c r="E90" s="107"/>
      <c r="F90" s="108" t="str">
        <f>IF(ISNUMBER(A90),VLOOKUP(A90,magasin!A:I,5,FALSE),"")</f>
        <v/>
      </c>
      <c r="G90" s="109"/>
      <c r="H90" s="109"/>
      <c r="I90" s="110"/>
      <c r="J90" s="111" t="str">
        <f t="shared" si="15"/>
        <v/>
      </c>
      <c r="K90" s="112" t="str">
        <f t="shared" si="16"/>
        <v/>
      </c>
      <c r="L90" s="106" t="str">
        <f t="shared" si="17"/>
        <v/>
      </c>
      <c r="M90" s="113"/>
      <c r="N90" s="109"/>
      <c r="O90" s="109"/>
      <c r="P90" s="109"/>
      <c r="Q90" s="111" t="str">
        <f t="shared" si="23"/>
        <v/>
      </c>
      <c r="R90" s="114" t="str">
        <f t="shared" si="24"/>
        <v/>
      </c>
      <c r="S90" s="105"/>
      <c r="T90" s="115" t="str">
        <f t="shared" si="18"/>
        <v/>
      </c>
      <c r="U90" s="116" t="str">
        <f t="shared" si="19"/>
        <v/>
      </c>
      <c r="V90" s="128"/>
      <c r="W90" s="62" t="str">
        <f t="shared" si="25"/>
        <v/>
      </c>
      <c r="X90" s="76"/>
      <c r="Y90" s="62" t="str">
        <f t="shared" si="26"/>
        <v/>
      </c>
      <c r="Z90" s="62" t="str">
        <f t="shared" si="20"/>
        <v/>
      </c>
      <c r="AA90" s="108"/>
      <c r="AB90" s="117"/>
      <c r="AC90" s="118" t="str">
        <f t="shared" si="21"/>
        <v/>
      </c>
      <c r="AD90" s="119" t="str">
        <f t="shared" si="27"/>
        <v/>
      </c>
    </row>
    <row r="91" spans="1:30" s="120" customFormat="1" ht="30" customHeight="1" thickTop="1" thickBot="1" x14ac:dyDescent="0.3">
      <c r="A91" s="105"/>
      <c r="B91" s="105"/>
      <c r="C91" s="105"/>
      <c r="D91" s="106" t="str">
        <f t="shared" si="22"/>
        <v/>
      </c>
      <c r="E91" s="107"/>
      <c r="F91" s="108" t="str">
        <f>IF(ISNUMBER(A91),VLOOKUP(A91,magasin!A:I,5,FALSE),"")</f>
        <v/>
      </c>
      <c r="G91" s="109"/>
      <c r="H91" s="109"/>
      <c r="I91" s="110"/>
      <c r="J91" s="111" t="str">
        <f t="shared" si="15"/>
        <v/>
      </c>
      <c r="K91" s="112" t="str">
        <f t="shared" si="16"/>
        <v/>
      </c>
      <c r="L91" s="106" t="str">
        <f t="shared" si="17"/>
        <v/>
      </c>
      <c r="M91" s="113"/>
      <c r="N91" s="109"/>
      <c r="O91" s="109"/>
      <c r="P91" s="109"/>
      <c r="Q91" s="111" t="str">
        <f t="shared" si="23"/>
        <v/>
      </c>
      <c r="R91" s="114" t="str">
        <f t="shared" si="24"/>
        <v/>
      </c>
      <c r="S91" s="105"/>
      <c r="T91" s="115" t="str">
        <f t="shared" si="18"/>
        <v/>
      </c>
      <c r="U91" s="116" t="str">
        <f t="shared" si="19"/>
        <v/>
      </c>
      <c r="V91" s="128"/>
      <c r="W91" s="62" t="str">
        <f t="shared" si="25"/>
        <v/>
      </c>
      <c r="X91" s="76"/>
      <c r="Y91" s="62" t="str">
        <f t="shared" si="26"/>
        <v/>
      </c>
      <c r="Z91" s="62" t="str">
        <f t="shared" si="20"/>
        <v/>
      </c>
      <c r="AA91" s="108"/>
      <c r="AB91" s="117"/>
      <c r="AC91" s="118" t="str">
        <f t="shared" si="21"/>
        <v/>
      </c>
      <c r="AD91" s="119" t="str">
        <f t="shared" si="27"/>
        <v/>
      </c>
    </row>
    <row r="92" spans="1:30" s="120" customFormat="1" ht="30" customHeight="1" thickTop="1" thickBot="1" x14ac:dyDescent="0.3">
      <c r="A92" s="105"/>
      <c r="B92" s="105"/>
      <c r="C92" s="105"/>
      <c r="D92" s="106" t="str">
        <f t="shared" si="22"/>
        <v/>
      </c>
      <c r="E92" s="107"/>
      <c r="F92" s="108" t="str">
        <f>IF(ISNUMBER(A92),VLOOKUP(A92,magasin!A:I,5,FALSE),"")</f>
        <v/>
      </c>
      <c r="G92" s="109"/>
      <c r="H92" s="109"/>
      <c r="I92" s="110"/>
      <c r="J92" s="111" t="str">
        <f t="shared" si="15"/>
        <v/>
      </c>
      <c r="K92" s="112" t="str">
        <f t="shared" si="16"/>
        <v/>
      </c>
      <c r="L92" s="106" t="str">
        <f t="shared" si="17"/>
        <v/>
      </c>
      <c r="M92" s="113"/>
      <c r="N92" s="109"/>
      <c r="O92" s="109"/>
      <c r="P92" s="109"/>
      <c r="Q92" s="111" t="str">
        <f t="shared" si="23"/>
        <v/>
      </c>
      <c r="R92" s="114" t="str">
        <f t="shared" si="24"/>
        <v/>
      </c>
      <c r="S92" s="105"/>
      <c r="T92" s="115" t="str">
        <f t="shared" si="18"/>
        <v/>
      </c>
      <c r="U92" s="116" t="str">
        <f t="shared" si="19"/>
        <v/>
      </c>
      <c r="V92" s="128"/>
      <c r="W92" s="62" t="str">
        <f t="shared" si="25"/>
        <v/>
      </c>
      <c r="X92" s="76"/>
      <c r="Y92" s="62" t="str">
        <f t="shared" si="26"/>
        <v/>
      </c>
      <c r="Z92" s="62" t="str">
        <f t="shared" si="20"/>
        <v/>
      </c>
      <c r="AA92" s="108"/>
      <c r="AB92" s="117"/>
      <c r="AC92" s="118" t="str">
        <f t="shared" si="21"/>
        <v/>
      </c>
      <c r="AD92" s="119" t="str">
        <f t="shared" si="27"/>
        <v/>
      </c>
    </row>
    <row r="93" spans="1:30" s="120" customFormat="1" ht="30" customHeight="1" thickTop="1" thickBot="1" x14ac:dyDescent="0.3">
      <c r="A93" s="105"/>
      <c r="B93" s="105"/>
      <c r="C93" s="105"/>
      <c r="D93" s="106" t="str">
        <f t="shared" si="22"/>
        <v/>
      </c>
      <c r="E93" s="107"/>
      <c r="F93" s="108" t="str">
        <f>IF(ISNUMBER(A93),VLOOKUP(A93,magasin!A:I,5,FALSE),"")</f>
        <v/>
      </c>
      <c r="G93" s="109"/>
      <c r="H93" s="109"/>
      <c r="I93" s="110"/>
      <c r="J93" s="111" t="str">
        <f t="shared" si="15"/>
        <v/>
      </c>
      <c r="K93" s="112" t="str">
        <f t="shared" si="16"/>
        <v/>
      </c>
      <c r="L93" s="106" t="str">
        <f t="shared" si="17"/>
        <v/>
      </c>
      <c r="M93" s="113"/>
      <c r="N93" s="109"/>
      <c r="O93" s="109"/>
      <c r="P93" s="109"/>
      <c r="Q93" s="111" t="str">
        <f t="shared" si="23"/>
        <v/>
      </c>
      <c r="R93" s="114" t="str">
        <f t="shared" si="24"/>
        <v/>
      </c>
      <c r="S93" s="105"/>
      <c r="T93" s="115" t="str">
        <f t="shared" si="18"/>
        <v/>
      </c>
      <c r="U93" s="116" t="str">
        <f t="shared" si="19"/>
        <v/>
      </c>
      <c r="V93" s="128"/>
      <c r="W93" s="62" t="str">
        <f t="shared" si="25"/>
        <v/>
      </c>
      <c r="X93" s="76"/>
      <c r="Y93" s="62" t="str">
        <f t="shared" si="26"/>
        <v/>
      </c>
      <c r="Z93" s="62" t="str">
        <f t="shared" si="20"/>
        <v/>
      </c>
      <c r="AA93" s="108"/>
      <c r="AB93" s="117"/>
      <c r="AC93" s="118" t="str">
        <f t="shared" si="21"/>
        <v/>
      </c>
      <c r="AD93" s="119" t="str">
        <f t="shared" si="27"/>
        <v/>
      </c>
    </row>
    <row r="94" spans="1:30" s="120" customFormat="1" ht="30" customHeight="1" thickTop="1" thickBot="1" x14ac:dyDescent="0.3">
      <c r="A94" s="105"/>
      <c r="B94" s="105"/>
      <c r="C94" s="105"/>
      <c r="D94" s="106" t="str">
        <f t="shared" si="22"/>
        <v/>
      </c>
      <c r="E94" s="107"/>
      <c r="F94" s="108" t="str">
        <f>IF(ISNUMBER(A94),VLOOKUP(A94,magasin!A:I,5,FALSE),"")</f>
        <v/>
      </c>
      <c r="G94" s="109"/>
      <c r="H94" s="109"/>
      <c r="I94" s="110"/>
      <c r="J94" s="111" t="str">
        <f t="shared" si="15"/>
        <v/>
      </c>
      <c r="K94" s="112" t="str">
        <f t="shared" si="16"/>
        <v/>
      </c>
      <c r="L94" s="106" t="str">
        <f t="shared" si="17"/>
        <v/>
      </c>
      <c r="M94" s="113"/>
      <c r="N94" s="109"/>
      <c r="O94" s="109"/>
      <c r="P94" s="109"/>
      <c r="Q94" s="111" t="str">
        <f t="shared" si="23"/>
        <v/>
      </c>
      <c r="R94" s="114" t="str">
        <f t="shared" si="24"/>
        <v/>
      </c>
      <c r="S94" s="105"/>
      <c r="T94" s="115" t="str">
        <f t="shared" si="18"/>
        <v/>
      </c>
      <c r="U94" s="116" t="str">
        <f t="shared" si="19"/>
        <v/>
      </c>
      <c r="V94" s="128"/>
      <c r="W94" s="62" t="str">
        <f t="shared" si="25"/>
        <v/>
      </c>
      <c r="X94" s="76"/>
      <c r="Y94" s="62" t="str">
        <f t="shared" si="26"/>
        <v/>
      </c>
      <c r="Z94" s="62" t="str">
        <f t="shared" si="20"/>
        <v/>
      </c>
      <c r="AA94" s="108"/>
      <c r="AB94" s="117"/>
      <c r="AC94" s="118" t="str">
        <f t="shared" si="21"/>
        <v/>
      </c>
      <c r="AD94" s="119" t="str">
        <f t="shared" si="27"/>
        <v/>
      </c>
    </row>
    <row r="95" spans="1:30" s="120" customFormat="1" ht="30" customHeight="1" thickTop="1" thickBot="1" x14ac:dyDescent="0.3">
      <c r="A95" s="105"/>
      <c r="B95" s="105"/>
      <c r="C95" s="105"/>
      <c r="D95" s="106" t="str">
        <f t="shared" si="22"/>
        <v/>
      </c>
      <c r="E95" s="107"/>
      <c r="F95" s="108" t="str">
        <f>IF(ISNUMBER(A95),VLOOKUP(A95,magasin!A:I,5,FALSE),"")</f>
        <v/>
      </c>
      <c r="G95" s="109"/>
      <c r="H95" s="109"/>
      <c r="I95" s="110"/>
      <c r="J95" s="111" t="str">
        <f t="shared" si="15"/>
        <v/>
      </c>
      <c r="K95" s="112" t="str">
        <f t="shared" si="16"/>
        <v/>
      </c>
      <c r="L95" s="106" t="str">
        <f t="shared" si="17"/>
        <v/>
      </c>
      <c r="M95" s="113"/>
      <c r="N95" s="109"/>
      <c r="O95" s="109"/>
      <c r="P95" s="109"/>
      <c r="Q95" s="111" t="str">
        <f t="shared" si="23"/>
        <v/>
      </c>
      <c r="R95" s="114" t="str">
        <f t="shared" si="24"/>
        <v/>
      </c>
      <c r="S95" s="105"/>
      <c r="T95" s="115" t="str">
        <f t="shared" si="18"/>
        <v/>
      </c>
      <c r="U95" s="116" t="str">
        <f t="shared" si="19"/>
        <v/>
      </c>
      <c r="V95" s="128"/>
      <c r="W95" s="62" t="str">
        <f t="shared" si="25"/>
        <v/>
      </c>
      <c r="X95" s="76"/>
      <c r="Y95" s="62" t="str">
        <f t="shared" si="26"/>
        <v/>
      </c>
      <c r="Z95" s="62" t="str">
        <f t="shared" si="20"/>
        <v/>
      </c>
      <c r="AA95" s="108"/>
      <c r="AB95" s="117"/>
      <c r="AC95" s="118" t="str">
        <f t="shared" si="21"/>
        <v/>
      </c>
      <c r="AD95" s="119" t="str">
        <f t="shared" si="27"/>
        <v/>
      </c>
    </row>
    <row r="96" spans="1:30" s="120" customFormat="1" ht="30" customHeight="1" thickTop="1" thickBot="1" x14ac:dyDescent="0.3">
      <c r="A96" s="105"/>
      <c r="B96" s="105"/>
      <c r="C96" s="105"/>
      <c r="D96" s="106" t="str">
        <f t="shared" si="22"/>
        <v/>
      </c>
      <c r="E96" s="107"/>
      <c r="F96" s="108" t="str">
        <f>IF(ISNUMBER(A96),VLOOKUP(A96,magasin!A:I,5,FALSE),"")</f>
        <v/>
      </c>
      <c r="G96" s="109"/>
      <c r="H96" s="109"/>
      <c r="I96" s="110"/>
      <c r="J96" s="111" t="str">
        <f t="shared" si="15"/>
        <v/>
      </c>
      <c r="K96" s="112" t="str">
        <f t="shared" si="16"/>
        <v/>
      </c>
      <c r="L96" s="106" t="str">
        <f t="shared" si="17"/>
        <v/>
      </c>
      <c r="M96" s="113"/>
      <c r="N96" s="109"/>
      <c r="O96" s="109"/>
      <c r="P96" s="109"/>
      <c r="Q96" s="111" t="str">
        <f t="shared" si="23"/>
        <v/>
      </c>
      <c r="R96" s="114" t="str">
        <f t="shared" si="24"/>
        <v/>
      </c>
      <c r="S96" s="105"/>
      <c r="T96" s="115" t="str">
        <f t="shared" si="18"/>
        <v/>
      </c>
      <c r="U96" s="116" t="str">
        <f t="shared" si="19"/>
        <v/>
      </c>
      <c r="V96" s="128"/>
      <c r="W96" s="62" t="str">
        <f t="shared" si="25"/>
        <v/>
      </c>
      <c r="X96" s="76"/>
      <c r="Y96" s="62" t="str">
        <f t="shared" si="26"/>
        <v/>
      </c>
      <c r="Z96" s="62" t="str">
        <f t="shared" si="20"/>
        <v/>
      </c>
      <c r="AA96" s="108"/>
      <c r="AB96" s="117"/>
      <c r="AC96" s="118" t="str">
        <f t="shared" si="21"/>
        <v/>
      </c>
      <c r="AD96" s="119" t="str">
        <f t="shared" si="27"/>
        <v/>
      </c>
    </row>
    <row r="97" spans="1:30" s="120" customFormat="1" ht="30" customHeight="1" thickTop="1" thickBot="1" x14ac:dyDescent="0.3">
      <c r="A97" s="105"/>
      <c r="B97" s="105"/>
      <c r="C97" s="105"/>
      <c r="D97" s="106" t="str">
        <f t="shared" si="22"/>
        <v/>
      </c>
      <c r="E97" s="107"/>
      <c r="F97" s="108" t="str">
        <f>IF(ISNUMBER(A97),VLOOKUP(A97,magasin!A:I,5,FALSE),"")</f>
        <v/>
      </c>
      <c r="G97" s="109"/>
      <c r="H97" s="109"/>
      <c r="I97" s="110"/>
      <c r="J97" s="111" t="str">
        <f t="shared" si="15"/>
        <v/>
      </c>
      <c r="K97" s="112" t="str">
        <f t="shared" si="16"/>
        <v/>
      </c>
      <c r="L97" s="106" t="str">
        <f t="shared" si="17"/>
        <v/>
      </c>
      <c r="M97" s="113"/>
      <c r="N97" s="109"/>
      <c r="O97" s="109"/>
      <c r="P97" s="109"/>
      <c r="Q97" s="111" t="str">
        <f t="shared" si="23"/>
        <v/>
      </c>
      <c r="R97" s="114" t="str">
        <f t="shared" si="24"/>
        <v/>
      </c>
      <c r="S97" s="105"/>
      <c r="T97" s="115" t="str">
        <f t="shared" si="18"/>
        <v/>
      </c>
      <c r="U97" s="116" t="str">
        <f t="shared" si="19"/>
        <v/>
      </c>
      <c r="V97" s="128"/>
      <c r="W97" s="62" t="str">
        <f t="shared" si="25"/>
        <v/>
      </c>
      <c r="X97" s="76"/>
      <c r="Y97" s="62" t="str">
        <f t="shared" si="26"/>
        <v/>
      </c>
      <c r="Z97" s="62" t="str">
        <f t="shared" si="20"/>
        <v/>
      </c>
      <c r="AA97" s="108"/>
      <c r="AB97" s="117"/>
      <c r="AC97" s="118" t="str">
        <f t="shared" si="21"/>
        <v/>
      </c>
      <c r="AD97" s="119" t="str">
        <f t="shared" si="27"/>
        <v/>
      </c>
    </row>
    <row r="98" spans="1:30" s="120" customFormat="1" ht="30" customHeight="1" thickTop="1" thickBot="1" x14ac:dyDescent="0.3">
      <c r="A98" s="105"/>
      <c r="B98" s="105"/>
      <c r="C98" s="105"/>
      <c r="D98" s="106" t="str">
        <f t="shared" si="22"/>
        <v/>
      </c>
      <c r="E98" s="107"/>
      <c r="F98" s="108" t="str">
        <f>IF(ISNUMBER(A98),VLOOKUP(A98,magasin!A:I,5,FALSE),"")</f>
        <v/>
      </c>
      <c r="G98" s="109"/>
      <c r="H98" s="109"/>
      <c r="I98" s="110"/>
      <c r="J98" s="111" t="str">
        <f t="shared" si="15"/>
        <v/>
      </c>
      <c r="K98" s="112" t="str">
        <f t="shared" si="16"/>
        <v/>
      </c>
      <c r="L98" s="106" t="str">
        <f t="shared" si="17"/>
        <v/>
      </c>
      <c r="M98" s="113"/>
      <c r="N98" s="109"/>
      <c r="O98" s="109"/>
      <c r="P98" s="109"/>
      <c r="Q98" s="111" t="str">
        <f t="shared" si="23"/>
        <v/>
      </c>
      <c r="R98" s="114" t="str">
        <f t="shared" si="24"/>
        <v/>
      </c>
      <c r="S98" s="105"/>
      <c r="T98" s="115" t="str">
        <f t="shared" si="18"/>
        <v/>
      </c>
      <c r="U98" s="116" t="str">
        <f t="shared" si="19"/>
        <v/>
      </c>
      <c r="V98" s="128"/>
      <c r="W98" s="62" t="str">
        <f t="shared" si="25"/>
        <v/>
      </c>
      <c r="X98" s="76"/>
      <c r="Y98" s="62" t="str">
        <f t="shared" si="26"/>
        <v/>
      </c>
      <c r="Z98" s="62" t="str">
        <f t="shared" si="20"/>
        <v/>
      </c>
      <c r="AA98" s="108"/>
      <c r="AB98" s="117"/>
      <c r="AC98" s="118" t="str">
        <f t="shared" si="21"/>
        <v/>
      </c>
      <c r="AD98" s="119" t="str">
        <f t="shared" si="27"/>
        <v/>
      </c>
    </row>
    <row r="99" spans="1:30" s="120" customFormat="1" ht="30" customHeight="1" thickTop="1" thickBot="1" x14ac:dyDescent="0.3">
      <c r="A99" s="105"/>
      <c r="B99" s="105"/>
      <c r="C99" s="105"/>
      <c r="D99" s="106" t="str">
        <f t="shared" si="22"/>
        <v/>
      </c>
      <c r="E99" s="107"/>
      <c r="F99" s="108" t="str">
        <f>IF(ISNUMBER(A99),VLOOKUP(A99,magasin!A:I,5,FALSE),"")</f>
        <v/>
      </c>
      <c r="G99" s="109"/>
      <c r="H99" s="109"/>
      <c r="I99" s="110"/>
      <c r="J99" s="111" t="str">
        <f t="shared" si="15"/>
        <v/>
      </c>
      <c r="K99" s="112" t="str">
        <f t="shared" si="16"/>
        <v/>
      </c>
      <c r="L99" s="106" t="str">
        <f t="shared" si="17"/>
        <v/>
      </c>
      <c r="M99" s="113"/>
      <c r="N99" s="109"/>
      <c r="O99" s="109"/>
      <c r="P99" s="109"/>
      <c r="Q99" s="111" t="str">
        <f t="shared" si="23"/>
        <v/>
      </c>
      <c r="R99" s="114" t="str">
        <f t="shared" si="24"/>
        <v/>
      </c>
      <c r="S99" s="105"/>
      <c r="T99" s="115" t="str">
        <f t="shared" si="18"/>
        <v/>
      </c>
      <c r="U99" s="116" t="str">
        <f t="shared" si="19"/>
        <v/>
      </c>
      <c r="V99" s="128"/>
      <c r="W99" s="62" t="str">
        <f t="shared" si="25"/>
        <v/>
      </c>
      <c r="X99" s="76"/>
      <c r="Y99" s="62" t="str">
        <f t="shared" si="26"/>
        <v/>
      </c>
      <c r="Z99" s="62" t="str">
        <f t="shared" si="20"/>
        <v/>
      </c>
      <c r="AA99" s="108"/>
      <c r="AB99" s="117"/>
      <c r="AC99" s="118" t="str">
        <f t="shared" si="21"/>
        <v/>
      </c>
      <c r="AD99" s="119" t="str">
        <f t="shared" si="27"/>
        <v/>
      </c>
    </row>
    <row r="100" spans="1:30" s="120" customFormat="1" ht="30" customHeight="1" thickTop="1" thickBot="1" x14ac:dyDescent="0.3">
      <c r="A100" s="105"/>
      <c r="B100" s="105"/>
      <c r="C100" s="105"/>
      <c r="D100" s="106" t="str">
        <f t="shared" si="22"/>
        <v/>
      </c>
      <c r="E100" s="107"/>
      <c r="F100" s="108" t="str">
        <f>IF(ISNUMBER(A100),VLOOKUP(A100,magasin!A:I,5,FALSE),"")</f>
        <v/>
      </c>
      <c r="G100" s="109"/>
      <c r="H100" s="109"/>
      <c r="I100" s="110"/>
      <c r="J100" s="111" t="str">
        <f t="shared" si="15"/>
        <v/>
      </c>
      <c r="K100" s="112" t="str">
        <f t="shared" si="16"/>
        <v/>
      </c>
      <c r="L100" s="106" t="str">
        <f t="shared" si="17"/>
        <v/>
      </c>
      <c r="M100" s="113"/>
      <c r="N100" s="109"/>
      <c r="O100" s="109"/>
      <c r="P100" s="109"/>
      <c r="Q100" s="111" t="str">
        <f t="shared" si="23"/>
        <v/>
      </c>
      <c r="R100" s="114" t="str">
        <f t="shared" si="24"/>
        <v/>
      </c>
      <c r="S100" s="105"/>
      <c r="T100" s="115" t="str">
        <f t="shared" si="18"/>
        <v/>
      </c>
      <c r="U100" s="116" t="str">
        <f t="shared" si="19"/>
        <v/>
      </c>
      <c r="V100" s="128"/>
      <c r="W100" s="62" t="str">
        <f t="shared" si="25"/>
        <v/>
      </c>
      <c r="X100" s="76"/>
      <c r="Y100" s="62" t="str">
        <f t="shared" si="26"/>
        <v/>
      </c>
      <c r="Z100" s="62" t="str">
        <f t="shared" si="20"/>
        <v/>
      </c>
      <c r="AA100" s="108"/>
      <c r="AB100" s="117"/>
      <c r="AC100" s="118" t="str">
        <f t="shared" si="21"/>
        <v/>
      </c>
      <c r="AD100" s="119" t="str">
        <f t="shared" si="27"/>
        <v/>
      </c>
    </row>
    <row r="101" spans="1:30" s="120" customFormat="1" ht="30" customHeight="1" thickTop="1" thickBot="1" x14ac:dyDescent="0.3">
      <c r="A101" s="105"/>
      <c r="B101" s="105"/>
      <c r="C101" s="105"/>
      <c r="D101" s="106" t="str">
        <f t="shared" si="22"/>
        <v/>
      </c>
      <c r="E101" s="107"/>
      <c r="F101" s="108" t="str">
        <f>IF(ISNUMBER(A101),VLOOKUP(A101,magasin!A:I,5,FALSE),"")</f>
        <v/>
      </c>
      <c r="G101" s="109"/>
      <c r="H101" s="109"/>
      <c r="I101" s="110"/>
      <c r="J101" s="111" t="str">
        <f t="shared" si="15"/>
        <v/>
      </c>
      <c r="K101" s="112" t="str">
        <f t="shared" si="16"/>
        <v/>
      </c>
      <c r="L101" s="106" t="str">
        <f t="shared" si="17"/>
        <v/>
      </c>
      <c r="M101" s="113"/>
      <c r="N101" s="109"/>
      <c r="O101" s="109"/>
      <c r="P101" s="109"/>
      <c r="Q101" s="111" t="str">
        <f t="shared" si="23"/>
        <v/>
      </c>
      <c r="R101" s="114" t="str">
        <f t="shared" si="24"/>
        <v/>
      </c>
      <c r="S101" s="105"/>
      <c r="T101" s="115" t="str">
        <f t="shared" si="18"/>
        <v/>
      </c>
      <c r="U101" s="116" t="str">
        <f t="shared" si="19"/>
        <v/>
      </c>
      <c r="V101" s="128"/>
      <c r="W101" s="62" t="str">
        <f t="shared" si="25"/>
        <v/>
      </c>
      <c r="X101" s="76"/>
      <c r="Y101" s="62" t="str">
        <f t="shared" si="26"/>
        <v/>
      </c>
      <c r="Z101" s="62" t="str">
        <f t="shared" ref="Z101:Z132" si="28">IF(AND(ISNUMBER(X101),ISNUMBER(AA101),ISNUMBER(S101)),(AA101-X101)/S101,"")</f>
        <v/>
      </c>
      <c r="AA101" s="108"/>
      <c r="AB101" s="117"/>
      <c r="AC101" s="118" t="str">
        <f t="shared" ref="AC101:AC132" si="29">IF(AND(ISNUMBER(F101),ISNUMBER(S101),ISNUMBER(AB101)),(AB101-F101)/S101,"")</f>
        <v/>
      </c>
      <c r="AD101" s="119" t="str">
        <f t="shared" si="27"/>
        <v/>
      </c>
    </row>
    <row r="102" spans="1:30" s="120" customFormat="1" ht="30" customHeight="1" thickTop="1" thickBot="1" x14ac:dyDescent="0.3">
      <c r="A102" s="105"/>
      <c r="B102" s="105"/>
      <c r="C102" s="105"/>
      <c r="D102" s="106" t="str">
        <f t="shared" si="22"/>
        <v/>
      </c>
      <c r="E102" s="107"/>
      <c r="F102" s="108" t="str">
        <f>IF(ISNUMBER(A102),VLOOKUP(A102,magasin!A:I,5,FALSE),"")</f>
        <v/>
      </c>
      <c r="G102" s="109"/>
      <c r="H102" s="109"/>
      <c r="I102" s="110"/>
      <c r="J102" s="111" t="str">
        <f t="shared" si="15"/>
        <v/>
      </c>
      <c r="K102" s="112" t="str">
        <f t="shared" si="16"/>
        <v/>
      </c>
      <c r="L102" s="106" t="str">
        <f t="shared" si="17"/>
        <v/>
      </c>
      <c r="M102" s="113"/>
      <c r="N102" s="109"/>
      <c r="O102" s="109"/>
      <c r="P102" s="109"/>
      <c r="Q102" s="111" t="str">
        <f t="shared" si="23"/>
        <v/>
      </c>
      <c r="R102" s="114" t="str">
        <f t="shared" si="24"/>
        <v/>
      </c>
      <c r="S102" s="105"/>
      <c r="T102" s="115" t="str">
        <f t="shared" si="18"/>
        <v/>
      </c>
      <c r="U102" s="116" t="str">
        <f t="shared" si="19"/>
        <v/>
      </c>
      <c r="V102" s="128"/>
      <c r="W102" s="62" t="str">
        <f t="shared" si="25"/>
        <v/>
      </c>
      <c r="X102" s="76"/>
      <c r="Y102" s="62" t="str">
        <f t="shared" si="26"/>
        <v/>
      </c>
      <c r="Z102" s="62" t="str">
        <f t="shared" si="28"/>
        <v/>
      </c>
      <c r="AA102" s="108"/>
      <c r="AB102" s="117"/>
      <c r="AC102" s="118" t="str">
        <f t="shared" si="29"/>
        <v/>
      </c>
      <c r="AD102" s="119" t="str">
        <f t="shared" si="27"/>
        <v/>
      </c>
    </row>
    <row r="103" spans="1:30" s="120" customFormat="1" ht="30" customHeight="1" thickTop="1" thickBot="1" x14ac:dyDescent="0.3">
      <c r="A103" s="105"/>
      <c r="B103" s="105"/>
      <c r="C103" s="105"/>
      <c r="D103" s="106" t="str">
        <f t="shared" si="22"/>
        <v/>
      </c>
      <c r="E103" s="107"/>
      <c r="F103" s="108" t="str">
        <f>IF(ISNUMBER(A103),VLOOKUP(A103,magasin!A:I,5,FALSE),"")</f>
        <v/>
      </c>
      <c r="G103" s="109"/>
      <c r="H103" s="109"/>
      <c r="I103" s="110"/>
      <c r="J103" s="111" t="str">
        <f t="shared" si="15"/>
        <v/>
      </c>
      <c r="K103" s="112" t="str">
        <f t="shared" si="16"/>
        <v/>
      </c>
      <c r="L103" s="106" t="str">
        <f t="shared" si="17"/>
        <v/>
      </c>
      <c r="M103" s="113"/>
      <c r="N103" s="109"/>
      <c r="O103" s="109"/>
      <c r="P103" s="109"/>
      <c r="Q103" s="111" t="str">
        <f t="shared" si="23"/>
        <v/>
      </c>
      <c r="R103" s="114" t="str">
        <f t="shared" si="24"/>
        <v/>
      </c>
      <c r="S103" s="105"/>
      <c r="T103" s="115" t="str">
        <f t="shared" si="18"/>
        <v/>
      </c>
      <c r="U103" s="116" t="str">
        <f t="shared" si="19"/>
        <v/>
      </c>
      <c r="V103" s="128"/>
      <c r="W103" s="62" t="str">
        <f t="shared" si="25"/>
        <v/>
      </c>
      <c r="X103" s="76"/>
      <c r="Y103" s="62" t="str">
        <f t="shared" si="26"/>
        <v/>
      </c>
      <c r="Z103" s="62" t="str">
        <f t="shared" si="28"/>
        <v/>
      </c>
      <c r="AA103" s="108"/>
      <c r="AB103" s="117"/>
      <c r="AC103" s="118" t="str">
        <f t="shared" si="29"/>
        <v/>
      </c>
      <c r="AD103" s="119" t="str">
        <f t="shared" si="27"/>
        <v/>
      </c>
    </row>
    <row r="104" spans="1:30" s="120" customFormat="1" ht="30" customHeight="1" thickTop="1" thickBot="1" x14ac:dyDescent="0.3">
      <c r="A104" s="105"/>
      <c r="B104" s="105"/>
      <c r="C104" s="105"/>
      <c r="D104" s="106" t="str">
        <f t="shared" si="22"/>
        <v/>
      </c>
      <c r="E104" s="107"/>
      <c r="F104" s="108" t="str">
        <f>IF(ISNUMBER(A104),VLOOKUP(A104,magasin!A:I,5,FALSE),"")</f>
        <v/>
      </c>
      <c r="G104" s="109"/>
      <c r="H104" s="109"/>
      <c r="I104" s="110"/>
      <c r="J104" s="111" t="str">
        <f t="shared" si="15"/>
        <v/>
      </c>
      <c r="K104" s="112" t="str">
        <f t="shared" si="16"/>
        <v/>
      </c>
      <c r="L104" s="106" t="str">
        <f t="shared" si="17"/>
        <v/>
      </c>
      <c r="M104" s="113"/>
      <c r="N104" s="109"/>
      <c r="O104" s="109"/>
      <c r="P104" s="109"/>
      <c r="Q104" s="111" t="str">
        <f t="shared" si="23"/>
        <v/>
      </c>
      <c r="R104" s="114" t="str">
        <f t="shared" si="24"/>
        <v/>
      </c>
      <c r="S104" s="105"/>
      <c r="T104" s="115" t="str">
        <f t="shared" si="18"/>
        <v/>
      </c>
      <c r="U104" s="116" t="str">
        <f t="shared" si="19"/>
        <v/>
      </c>
      <c r="V104" s="128"/>
      <c r="W104" s="62" t="str">
        <f t="shared" si="25"/>
        <v/>
      </c>
      <c r="X104" s="76"/>
      <c r="Y104" s="62" t="str">
        <f t="shared" si="26"/>
        <v/>
      </c>
      <c r="Z104" s="62" t="str">
        <f t="shared" si="28"/>
        <v/>
      </c>
      <c r="AA104" s="108"/>
      <c r="AB104" s="117"/>
      <c r="AC104" s="118" t="str">
        <f t="shared" si="29"/>
        <v/>
      </c>
      <c r="AD104" s="119" t="str">
        <f t="shared" si="27"/>
        <v/>
      </c>
    </row>
    <row r="105" spans="1:30" s="120" customFormat="1" ht="30" customHeight="1" thickTop="1" thickBot="1" x14ac:dyDescent="0.3">
      <c r="A105" s="105"/>
      <c r="B105" s="105"/>
      <c r="C105" s="105"/>
      <c r="D105" s="106" t="str">
        <f t="shared" si="22"/>
        <v/>
      </c>
      <c r="E105" s="107"/>
      <c r="F105" s="108" t="str">
        <f>IF(ISNUMBER(A105),VLOOKUP(A105,magasin!A:I,5,FALSE),"")</f>
        <v/>
      </c>
      <c r="G105" s="109"/>
      <c r="H105" s="109"/>
      <c r="I105" s="110"/>
      <c r="J105" s="111" t="str">
        <f t="shared" si="15"/>
        <v/>
      </c>
      <c r="K105" s="112" t="str">
        <f t="shared" si="16"/>
        <v/>
      </c>
      <c r="L105" s="106" t="str">
        <f t="shared" si="17"/>
        <v/>
      </c>
      <c r="M105" s="113"/>
      <c r="N105" s="109"/>
      <c r="O105" s="109"/>
      <c r="P105" s="109"/>
      <c r="Q105" s="111" t="str">
        <f t="shared" si="23"/>
        <v/>
      </c>
      <c r="R105" s="114" t="str">
        <f t="shared" si="24"/>
        <v/>
      </c>
      <c r="S105" s="105"/>
      <c r="T105" s="115" t="str">
        <f t="shared" si="18"/>
        <v/>
      </c>
      <c r="U105" s="116" t="str">
        <f t="shared" si="19"/>
        <v/>
      </c>
      <c r="V105" s="128"/>
      <c r="W105" s="62" t="str">
        <f t="shared" si="25"/>
        <v/>
      </c>
      <c r="X105" s="76"/>
      <c r="Y105" s="62" t="str">
        <f t="shared" si="26"/>
        <v/>
      </c>
      <c r="Z105" s="62" t="str">
        <f t="shared" si="28"/>
        <v/>
      </c>
      <c r="AA105" s="108"/>
      <c r="AB105" s="117"/>
      <c r="AC105" s="118" t="str">
        <f t="shared" si="29"/>
        <v/>
      </c>
      <c r="AD105" s="119" t="str">
        <f t="shared" si="27"/>
        <v/>
      </c>
    </row>
    <row r="106" spans="1:30" s="120" customFormat="1" ht="30" customHeight="1" thickTop="1" thickBot="1" x14ac:dyDescent="0.3">
      <c r="A106" s="105"/>
      <c r="B106" s="105"/>
      <c r="C106" s="105"/>
      <c r="D106" s="106" t="str">
        <f t="shared" si="22"/>
        <v/>
      </c>
      <c r="E106" s="107"/>
      <c r="F106" s="108" t="str">
        <f>IF(ISNUMBER(A106),VLOOKUP(A106,magasin!A:I,5,FALSE),"")</f>
        <v/>
      </c>
      <c r="G106" s="109"/>
      <c r="H106" s="109"/>
      <c r="I106" s="110"/>
      <c r="J106" s="111" t="str">
        <f t="shared" si="15"/>
        <v/>
      </c>
      <c r="K106" s="112" t="str">
        <f t="shared" si="16"/>
        <v/>
      </c>
      <c r="L106" s="106" t="str">
        <f t="shared" si="17"/>
        <v/>
      </c>
      <c r="M106" s="113"/>
      <c r="N106" s="109"/>
      <c r="O106" s="109"/>
      <c r="P106" s="109"/>
      <c r="Q106" s="111" t="str">
        <f t="shared" si="23"/>
        <v/>
      </c>
      <c r="R106" s="114" t="str">
        <f t="shared" si="24"/>
        <v/>
      </c>
      <c r="S106" s="105"/>
      <c r="T106" s="115" t="str">
        <f t="shared" si="18"/>
        <v/>
      </c>
      <c r="U106" s="116" t="str">
        <f t="shared" si="19"/>
        <v/>
      </c>
      <c r="V106" s="128"/>
      <c r="W106" s="62" t="str">
        <f t="shared" si="25"/>
        <v/>
      </c>
      <c r="X106" s="76"/>
      <c r="Y106" s="62" t="str">
        <f t="shared" si="26"/>
        <v/>
      </c>
      <c r="Z106" s="62" t="str">
        <f t="shared" si="28"/>
        <v/>
      </c>
      <c r="AA106" s="108"/>
      <c r="AB106" s="117"/>
      <c r="AC106" s="118" t="str">
        <f t="shared" si="29"/>
        <v/>
      </c>
      <c r="AD106" s="119" t="str">
        <f t="shared" si="27"/>
        <v/>
      </c>
    </row>
    <row r="107" spans="1:30" s="120" customFormat="1" ht="30" customHeight="1" thickTop="1" thickBot="1" x14ac:dyDescent="0.3">
      <c r="A107" s="105"/>
      <c r="B107" s="105"/>
      <c r="C107" s="105"/>
      <c r="D107" s="106" t="str">
        <f t="shared" si="22"/>
        <v/>
      </c>
      <c r="E107" s="107"/>
      <c r="F107" s="108" t="str">
        <f>IF(ISNUMBER(A107),VLOOKUP(A107,magasin!A:I,5,FALSE),"")</f>
        <v/>
      </c>
      <c r="G107" s="109"/>
      <c r="H107" s="109"/>
      <c r="I107" s="110"/>
      <c r="J107" s="111" t="str">
        <f t="shared" si="15"/>
        <v/>
      </c>
      <c r="K107" s="112" t="str">
        <f t="shared" si="16"/>
        <v/>
      </c>
      <c r="L107" s="106" t="str">
        <f t="shared" si="17"/>
        <v/>
      </c>
      <c r="M107" s="113"/>
      <c r="N107" s="109"/>
      <c r="O107" s="109"/>
      <c r="P107" s="109"/>
      <c r="Q107" s="111" t="str">
        <f t="shared" si="23"/>
        <v/>
      </c>
      <c r="R107" s="114" t="str">
        <f t="shared" si="24"/>
        <v/>
      </c>
      <c r="S107" s="105"/>
      <c r="T107" s="115" t="str">
        <f t="shared" si="18"/>
        <v/>
      </c>
      <c r="U107" s="116" t="str">
        <f t="shared" si="19"/>
        <v/>
      </c>
      <c r="V107" s="128"/>
      <c r="W107" s="62" t="str">
        <f t="shared" si="25"/>
        <v/>
      </c>
      <c r="X107" s="76"/>
      <c r="Y107" s="62" t="str">
        <f t="shared" si="26"/>
        <v/>
      </c>
      <c r="Z107" s="62" t="str">
        <f t="shared" si="28"/>
        <v/>
      </c>
      <c r="AA107" s="108"/>
      <c r="AB107" s="117"/>
      <c r="AC107" s="118" t="str">
        <f t="shared" si="29"/>
        <v/>
      </c>
      <c r="AD107" s="119" t="str">
        <f t="shared" si="27"/>
        <v/>
      </c>
    </row>
    <row r="108" spans="1:30" s="120" customFormat="1" ht="30" customHeight="1" thickTop="1" thickBot="1" x14ac:dyDescent="0.3">
      <c r="A108" s="105"/>
      <c r="B108" s="105"/>
      <c r="C108" s="105"/>
      <c r="D108" s="106" t="str">
        <f t="shared" si="22"/>
        <v/>
      </c>
      <c r="E108" s="107"/>
      <c r="F108" s="108" t="str">
        <f>IF(ISNUMBER(A108),VLOOKUP(A108,magasin!A:I,5,FALSE),"")</f>
        <v/>
      </c>
      <c r="G108" s="109"/>
      <c r="H108" s="109"/>
      <c r="I108" s="110"/>
      <c r="J108" s="111" t="str">
        <f t="shared" si="15"/>
        <v/>
      </c>
      <c r="K108" s="112" t="str">
        <f t="shared" si="16"/>
        <v/>
      </c>
      <c r="L108" s="106" t="str">
        <f t="shared" si="17"/>
        <v/>
      </c>
      <c r="M108" s="113"/>
      <c r="N108" s="109"/>
      <c r="O108" s="109"/>
      <c r="P108" s="109"/>
      <c r="Q108" s="111" t="str">
        <f t="shared" si="23"/>
        <v/>
      </c>
      <c r="R108" s="114" t="str">
        <f t="shared" si="24"/>
        <v/>
      </c>
      <c r="S108" s="105"/>
      <c r="T108" s="115" t="str">
        <f t="shared" si="18"/>
        <v/>
      </c>
      <c r="U108" s="116" t="str">
        <f t="shared" si="19"/>
        <v/>
      </c>
      <c r="V108" s="128"/>
      <c r="W108" s="62" t="str">
        <f t="shared" si="25"/>
        <v/>
      </c>
      <c r="X108" s="76"/>
      <c r="Y108" s="62" t="str">
        <f t="shared" si="26"/>
        <v/>
      </c>
      <c r="Z108" s="62" t="str">
        <f t="shared" si="28"/>
        <v/>
      </c>
      <c r="AA108" s="108"/>
      <c r="AB108" s="117"/>
      <c r="AC108" s="118" t="str">
        <f t="shared" si="29"/>
        <v/>
      </c>
      <c r="AD108" s="119" t="str">
        <f t="shared" si="27"/>
        <v/>
      </c>
    </row>
    <row r="109" spans="1:30" s="120" customFormat="1" ht="30" customHeight="1" thickTop="1" thickBot="1" x14ac:dyDescent="0.3">
      <c r="A109" s="105"/>
      <c r="B109" s="105"/>
      <c r="C109" s="105"/>
      <c r="D109" s="106" t="str">
        <f t="shared" si="22"/>
        <v/>
      </c>
      <c r="E109" s="107"/>
      <c r="F109" s="108" t="str">
        <f>IF(ISNUMBER(A109),VLOOKUP(A109,magasin!A:I,5,FALSE),"")</f>
        <v/>
      </c>
      <c r="G109" s="109"/>
      <c r="H109" s="109"/>
      <c r="I109" s="110"/>
      <c r="J109" s="111" t="str">
        <f t="shared" si="15"/>
        <v/>
      </c>
      <c r="K109" s="112" t="str">
        <f t="shared" si="16"/>
        <v/>
      </c>
      <c r="L109" s="106" t="str">
        <f t="shared" si="17"/>
        <v/>
      </c>
      <c r="M109" s="113"/>
      <c r="N109" s="109"/>
      <c r="O109" s="109"/>
      <c r="P109" s="109"/>
      <c r="Q109" s="111" t="str">
        <f t="shared" si="23"/>
        <v/>
      </c>
      <c r="R109" s="114" t="str">
        <f t="shared" si="24"/>
        <v/>
      </c>
      <c r="S109" s="105"/>
      <c r="T109" s="115" t="str">
        <f t="shared" si="18"/>
        <v/>
      </c>
      <c r="U109" s="116" t="str">
        <f t="shared" si="19"/>
        <v/>
      </c>
      <c r="V109" s="128"/>
      <c r="W109" s="62" t="str">
        <f t="shared" si="25"/>
        <v/>
      </c>
      <c r="X109" s="76"/>
      <c r="Y109" s="62" t="str">
        <f t="shared" si="26"/>
        <v/>
      </c>
      <c r="Z109" s="62" t="str">
        <f t="shared" si="28"/>
        <v/>
      </c>
      <c r="AA109" s="108"/>
      <c r="AB109" s="117"/>
      <c r="AC109" s="118" t="str">
        <f t="shared" si="29"/>
        <v/>
      </c>
      <c r="AD109" s="119" t="str">
        <f t="shared" si="27"/>
        <v/>
      </c>
    </row>
    <row r="110" spans="1:30" s="120" customFormat="1" ht="30" customHeight="1" thickTop="1" thickBot="1" x14ac:dyDescent="0.3">
      <c r="A110" s="105"/>
      <c r="B110" s="105"/>
      <c r="C110" s="105"/>
      <c r="D110" s="106" t="str">
        <f t="shared" si="22"/>
        <v/>
      </c>
      <c r="E110" s="107"/>
      <c r="F110" s="108" t="str">
        <f>IF(ISNUMBER(A110),VLOOKUP(A110,magasin!A:I,5,FALSE),"")</f>
        <v/>
      </c>
      <c r="G110" s="109"/>
      <c r="H110" s="109"/>
      <c r="I110" s="110"/>
      <c r="J110" s="111" t="str">
        <f t="shared" si="15"/>
        <v/>
      </c>
      <c r="K110" s="112" t="str">
        <f t="shared" si="16"/>
        <v/>
      </c>
      <c r="L110" s="106" t="str">
        <f t="shared" si="17"/>
        <v/>
      </c>
      <c r="M110" s="113"/>
      <c r="N110" s="109"/>
      <c r="O110" s="109"/>
      <c r="P110" s="109"/>
      <c r="Q110" s="111" t="str">
        <f t="shared" si="23"/>
        <v/>
      </c>
      <c r="R110" s="114" t="str">
        <f t="shared" si="24"/>
        <v/>
      </c>
      <c r="S110" s="105"/>
      <c r="T110" s="115" t="str">
        <f t="shared" si="18"/>
        <v/>
      </c>
      <c r="U110" s="116" t="str">
        <f t="shared" si="19"/>
        <v/>
      </c>
      <c r="V110" s="128"/>
      <c r="W110" s="62" t="str">
        <f t="shared" si="25"/>
        <v/>
      </c>
      <c r="X110" s="76"/>
      <c r="Y110" s="62" t="str">
        <f t="shared" si="26"/>
        <v/>
      </c>
      <c r="Z110" s="62" t="str">
        <f t="shared" si="28"/>
        <v/>
      </c>
      <c r="AA110" s="108"/>
      <c r="AB110" s="117"/>
      <c r="AC110" s="118" t="str">
        <f t="shared" si="29"/>
        <v/>
      </c>
      <c r="AD110" s="119" t="str">
        <f t="shared" si="27"/>
        <v/>
      </c>
    </row>
    <row r="111" spans="1:30" s="120" customFormat="1" ht="30" customHeight="1" thickTop="1" thickBot="1" x14ac:dyDescent="0.3">
      <c r="A111" s="105"/>
      <c r="B111" s="105"/>
      <c r="C111" s="105"/>
      <c r="D111" s="106" t="str">
        <f t="shared" si="22"/>
        <v/>
      </c>
      <c r="E111" s="107"/>
      <c r="F111" s="108" t="str">
        <f>IF(ISNUMBER(A111),VLOOKUP(A111,magasin!A:I,5,FALSE),"")</f>
        <v/>
      </c>
      <c r="G111" s="109"/>
      <c r="H111" s="109"/>
      <c r="I111" s="110"/>
      <c r="J111" s="111" t="str">
        <f t="shared" si="15"/>
        <v/>
      </c>
      <c r="K111" s="112" t="str">
        <f t="shared" si="16"/>
        <v/>
      </c>
      <c r="L111" s="106" t="str">
        <f t="shared" si="17"/>
        <v/>
      </c>
      <c r="M111" s="113"/>
      <c r="N111" s="109"/>
      <c r="O111" s="109"/>
      <c r="P111" s="109"/>
      <c r="Q111" s="111" t="str">
        <f t="shared" si="23"/>
        <v/>
      </c>
      <c r="R111" s="114" t="str">
        <f t="shared" si="24"/>
        <v/>
      </c>
      <c r="S111" s="105"/>
      <c r="T111" s="115" t="str">
        <f t="shared" si="18"/>
        <v/>
      </c>
      <c r="U111" s="116" t="str">
        <f t="shared" si="19"/>
        <v/>
      </c>
      <c r="V111" s="128"/>
      <c r="W111" s="62" t="str">
        <f t="shared" si="25"/>
        <v/>
      </c>
      <c r="X111" s="76"/>
      <c r="Y111" s="62" t="str">
        <f t="shared" si="26"/>
        <v/>
      </c>
      <c r="Z111" s="62" t="str">
        <f t="shared" si="28"/>
        <v/>
      </c>
      <c r="AA111" s="108"/>
      <c r="AB111" s="117"/>
      <c r="AC111" s="118" t="str">
        <f t="shared" si="29"/>
        <v/>
      </c>
      <c r="AD111" s="119" t="str">
        <f t="shared" si="27"/>
        <v/>
      </c>
    </row>
    <row r="112" spans="1:30" s="120" customFormat="1" ht="30" customHeight="1" thickTop="1" thickBot="1" x14ac:dyDescent="0.3">
      <c r="A112" s="105"/>
      <c r="B112" s="105"/>
      <c r="C112" s="105"/>
      <c r="D112" s="106" t="str">
        <f t="shared" si="22"/>
        <v/>
      </c>
      <c r="E112" s="107"/>
      <c r="F112" s="108" t="str">
        <f>IF(ISNUMBER(A112),VLOOKUP(A112,magasin!A:I,5,FALSE),"")</f>
        <v/>
      </c>
      <c r="G112" s="109"/>
      <c r="H112" s="109"/>
      <c r="I112" s="110"/>
      <c r="J112" s="111" t="str">
        <f t="shared" si="15"/>
        <v/>
      </c>
      <c r="K112" s="112" t="str">
        <f t="shared" si="16"/>
        <v/>
      </c>
      <c r="L112" s="106" t="str">
        <f t="shared" si="17"/>
        <v/>
      </c>
      <c r="M112" s="113"/>
      <c r="N112" s="109"/>
      <c r="O112" s="109"/>
      <c r="P112" s="109"/>
      <c r="Q112" s="111" t="str">
        <f t="shared" si="23"/>
        <v/>
      </c>
      <c r="R112" s="114" t="str">
        <f t="shared" si="24"/>
        <v/>
      </c>
      <c r="S112" s="105"/>
      <c r="T112" s="115" t="str">
        <f t="shared" si="18"/>
        <v/>
      </c>
      <c r="U112" s="116" t="str">
        <f t="shared" si="19"/>
        <v/>
      </c>
      <c r="V112" s="128"/>
      <c r="W112" s="62" t="str">
        <f t="shared" si="25"/>
        <v/>
      </c>
      <c r="X112" s="76"/>
      <c r="Y112" s="62" t="str">
        <f t="shared" si="26"/>
        <v/>
      </c>
      <c r="Z112" s="62" t="str">
        <f t="shared" si="28"/>
        <v/>
      </c>
      <c r="AA112" s="108"/>
      <c r="AB112" s="117"/>
      <c r="AC112" s="118" t="str">
        <f t="shared" si="29"/>
        <v/>
      </c>
      <c r="AD112" s="119" t="str">
        <f t="shared" si="27"/>
        <v/>
      </c>
    </row>
    <row r="113" spans="1:30" s="120" customFormat="1" ht="30" customHeight="1" thickTop="1" thickBot="1" x14ac:dyDescent="0.3">
      <c r="A113" s="105"/>
      <c r="B113" s="105"/>
      <c r="C113" s="105"/>
      <c r="D113" s="106" t="str">
        <f t="shared" si="22"/>
        <v/>
      </c>
      <c r="E113" s="107"/>
      <c r="F113" s="108" t="str">
        <f>IF(ISNUMBER(A113),VLOOKUP(A113,magasin!A:I,5,FALSE),"")</f>
        <v/>
      </c>
      <c r="G113" s="109"/>
      <c r="H113" s="109"/>
      <c r="I113" s="110"/>
      <c r="J113" s="111" t="str">
        <f t="shared" si="15"/>
        <v/>
      </c>
      <c r="K113" s="112" t="str">
        <f t="shared" si="16"/>
        <v/>
      </c>
      <c r="L113" s="106" t="str">
        <f t="shared" si="17"/>
        <v/>
      </c>
      <c r="M113" s="113"/>
      <c r="N113" s="109"/>
      <c r="O113" s="109"/>
      <c r="P113" s="109"/>
      <c r="Q113" s="111" t="str">
        <f t="shared" si="23"/>
        <v/>
      </c>
      <c r="R113" s="114" t="str">
        <f t="shared" si="24"/>
        <v/>
      </c>
      <c r="S113" s="105"/>
      <c r="T113" s="115" t="str">
        <f t="shared" si="18"/>
        <v/>
      </c>
      <c r="U113" s="116" t="str">
        <f t="shared" si="19"/>
        <v/>
      </c>
      <c r="V113" s="128"/>
      <c r="W113" s="62" t="str">
        <f t="shared" si="25"/>
        <v/>
      </c>
      <c r="X113" s="76"/>
      <c r="Y113" s="62" t="str">
        <f t="shared" si="26"/>
        <v/>
      </c>
      <c r="Z113" s="62" t="str">
        <f t="shared" si="28"/>
        <v/>
      </c>
      <c r="AA113" s="108"/>
      <c r="AB113" s="117"/>
      <c r="AC113" s="118" t="str">
        <f t="shared" si="29"/>
        <v/>
      </c>
      <c r="AD113" s="119" t="str">
        <f t="shared" si="27"/>
        <v/>
      </c>
    </row>
    <row r="114" spans="1:30" s="120" customFormat="1" ht="30" customHeight="1" thickTop="1" thickBot="1" x14ac:dyDescent="0.3">
      <c r="A114" s="105"/>
      <c r="B114" s="105"/>
      <c r="C114" s="105"/>
      <c r="D114" s="106" t="str">
        <f t="shared" si="22"/>
        <v/>
      </c>
      <c r="E114" s="107"/>
      <c r="F114" s="108" t="str">
        <f>IF(ISNUMBER(A114),VLOOKUP(A114,magasin!A:I,5,FALSE),"")</f>
        <v/>
      </c>
      <c r="G114" s="109"/>
      <c r="H114" s="109"/>
      <c r="I114" s="110"/>
      <c r="J114" s="111" t="str">
        <f t="shared" si="15"/>
        <v/>
      </c>
      <c r="K114" s="112" t="str">
        <f t="shared" si="16"/>
        <v/>
      </c>
      <c r="L114" s="106" t="str">
        <f t="shared" si="17"/>
        <v/>
      </c>
      <c r="M114" s="113"/>
      <c r="N114" s="109"/>
      <c r="O114" s="109"/>
      <c r="P114" s="109"/>
      <c r="Q114" s="111" t="str">
        <f t="shared" si="23"/>
        <v/>
      </c>
      <c r="R114" s="114" t="str">
        <f t="shared" si="24"/>
        <v/>
      </c>
      <c r="S114" s="105"/>
      <c r="T114" s="115" t="str">
        <f t="shared" si="18"/>
        <v/>
      </c>
      <c r="U114" s="116" t="str">
        <f t="shared" si="19"/>
        <v/>
      </c>
      <c r="V114" s="128"/>
      <c r="W114" s="62" t="str">
        <f t="shared" si="25"/>
        <v/>
      </c>
      <c r="X114" s="76"/>
      <c r="Y114" s="62" t="str">
        <f t="shared" si="26"/>
        <v/>
      </c>
      <c r="Z114" s="62" t="str">
        <f t="shared" si="28"/>
        <v/>
      </c>
      <c r="AA114" s="108"/>
      <c r="AB114" s="117"/>
      <c r="AC114" s="118" t="str">
        <f t="shared" si="29"/>
        <v/>
      </c>
      <c r="AD114" s="119" t="str">
        <f t="shared" si="27"/>
        <v/>
      </c>
    </row>
    <row r="115" spans="1:30" s="120" customFormat="1" ht="30" customHeight="1" thickTop="1" thickBot="1" x14ac:dyDescent="0.3">
      <c r="A115" s="105"/>
      <c r="B115" s="105"/>
      <c r="C115" s="105"/>
      <c r="D115" s="106" t="str">
        <f t="shared" si="22"/>
        <v/>
      </c>
      <c r="E115" s="107"/>
      <c r="F115" s="108" t="str">
        <f>IF(ISNUMBER(A115),VLOOKUP(A115,magasin!A:I,5,FALSE),"")</f>
        <v/>
      </c>
      <c r="G115" s="109"/>
      <c r="H115" s="109"/>
      <c r="I115" s="110"/>
      <c r="J115" s="111" t="str">
        <f t="shared" si="15"/>
        <v/>
      </c>
      <c r="K115" s="112" t="str">
        <f t="shared" si="16"/>
        <v/>
      </c>
      <c r="L115" s="106" t="str">
        <f t="shared" si="17"/>
        <v/>
      </c>
      <c r="M115" s="113"/>
      <c r="N115" s="109"/>
      <c r="O115" s="109"/>
      <c r="P115" s="109"/>
      <c r="Q115" s="111" t="str">
        <f t="shared" si="23"/>
        <v/>
      </c>
      <c r="R115" s="114" t="str">
        <f t="shared" si="24"/>
        <v/>
      </c>
      <c r="S115" s="105"/>
      <c r="T115" s="115" t="str">
        <f t="shared" si="18"/>
        <v/>
      </c>
      <c r="U115" s="116" t="str">
        <f t="shared" si="19"/>
        <v/>
      </c>
      <c r="V115" s="128"/>
      <c r="W115" s="62" t="str">
        <f t="shared" si="25"/>
        <v/>
      </c>
      <c r="X115" s="76"/>
      <c r="Y115" s="62" t="str">
        <f t="shared" si="26"/>
        <v/>
      </c>
      <c r="Z115" s="62" t="str">
        <f t="shared" si="28"/>
        <v/>
      </c>
      <c r="AA115" s="108"/>
      <c r="AB115" s="117"/>
      <c r="AC115" s="118" t="str">
        <f t="shared" si="29"/>
        <v/>
      </c>
      <c r="AD115" s="119" t="str">
        <f t="shared" si="27"/>
        <v/>
      </c>
    </row>
    <row r="116" spans="1:30" s="120" customFormat="1" ht="30" customHeight="1" thickTop="1" thickBot="1" x14ac:dyDescent="0.3">
      <c r="A116" s="105"/>
      <c r="B116" s="105"/>
      <c r="C116" s="105"/>
      <c r="D116" s="106" t="str">
        <f t="shared" si="22"/>
        <v/>
      </c>
      <c r="E116" s="107"/>
      <c r="F116" s="108" t="str">
        <f>IF(ISNUMBER(A116),VLOOKUP(A116,magasin!A:I,5,FALSE),"")</f>
        <v/>
      </c>
      <c r="G116" s="109"/>
      <c r="H116" s="109"/>
      <c r="I116" s="110"/>
      <c r="J116" s="111" t="str">
        <f t="shared" si="15"/>
        <v/>
      </c>
      <c r="K116" s="112" t="str">
        <f t="shared" si="16"/>
        <v/>
      </c>
      <c r="L116" s="106" t="str">
        <f t="shared" si="17"/>
        <v/>
      </c>
      <c r="M116" s="113"/>
      <c r="N116" s="109"/>
      <c r="O116" s="109"/>
      <c r="P116" s="109"/>
      <c r="Q116" s="111" t="str">
        <f t="shared" si="23"/>
        <v/>
      </c>
      <c r="R116" s="114" t="str">
        <f t="shared" si="24"/>
        <v/>
      </c>
      <c r="S116" s="105"/>
      <c r="T116" s="115" t="str">
        <f t="shared" si="18"/>
        <v/>
      </c>
      <c r="U116" s="116" t="str">
        <f t="shared" si="19"/>
        <v/>
      </c>
      <c r="V116" s="128"/>
      <c r="W116" s="62" t="str">
        <f t="shared" si="25"/>
        <v/>
      </c>
      <c r="X116" s="76"/>
      <c r="Y116" s="62" t="str">
        <f t="shared" si="26"/>
        <v/>
      </c>
      <c r="Z116" s="62" t="str">
        <f t="shared" si="28"/>
        <v/>
      </c>
      <c r="AA116" s="108"/>
      <c r="AB116" s="117"/>
      <c r="AC116" s="118" t="str">
        <f t="shared" si="29"/>
        <v/>
      </c>
      <c r="AD116" s="119" t="str">
        <f t="shared" si="27"/>
        <v/>
      </c>
    </row>
    <row r="117" spans="1:30" s="120" customFormat="1" ht="30" customHeight="1" thickTop="1" thickBot="1" x14ac:dyDescent="0.3">
      <c r="A117" s="105"/>
      <c r="B117" s="105"/>
      <c r="C117" s="105"/>
      <c r="D117" s="106" t="str">
        <f t="shared" si="22"/>
        <v/>
      </c>
      <c r="E117" s="107"/>
      <c r="F117" s="108" t="str">
        <f>IF(ISNUMBER(A117),VLOOKUP(A117,magasin!A:I,5,FALSE),"")</f>
        <v/>
      </c>
      <c r="G117" s="109"/>
      <c r="H117" s="109"/>
      <c r="I117" s="110"/>
      <c r="J117" s="111" t="str">
        <f t="shared" si="15"/>
        <v/>
      </c>
      <c r="K117" s="112" t="str">
        <f t="shared" si="16"/>
        <v/>
      </c>
      <c r="L117" s="106" t="str">
        <f t="shared" si="17"/>
        <v/>
      </c>
      <c r="M117" s="113"/>
      <c r="N117" s="109"/>
      <c r="O117" s="109"/>
      <c r="P117" s="109"/>
      <c r="Q117" s="111" t="str">
        <f t="shared" si="23"/>
        <v/>
      </c>
      <c r="R117" s="114" t="str">
        <f t="shared" si="24"/>
        <v/>
      </c>
      <c r="S117" s="105"/>
      <c r="T117" s="115" t="str">
        <f t="shared" si="18"/>
        <v/>
      </c>
      <c r="U117" s="116" t="str">
        <f t="shared" si="19"/>
        <v/>
      </c>
      <c r="V117" s="128"/>
      <c r="W117" s="62" t="str">
        <f t="shared" si="25"/>
        <v/>
      </c>
      <c r="X117" s="76"/>
      <c r="Y117" s="62" t="str">
        <f t="shared" si="26"/>
        <v/>
      </c>
      <c r="Z117" s="62" t="str">
        <f t="shared" si="28"/>
        <v/>
      </c>
      <c r="AA117" s="108"/>
      <c r="AB117" s="117"/>
      <c r="AC117" s="118" t="str">
        <f t="shared" si="29"/>
        <v/>
      </c>
      <c r="AD117" s="119" t="str">
        <f t="shared" si="27"/>
        <v/>
      </c>
    </row>
    <row r="118" spans="1:30" s="120" customFormat="1" ht="30" customHeight="1" thickTop="1" thickBot="1" x14ac:dyDescent="0.3">
      <c r="A118" s="105"/>
      <c r="B118" s="105"/>
      <c r="C118" s="105"/>
      <c r="D118" s="106" t="str">
        <f t="shared" si="22"/>
        <v/>
      </c>
      <c r="E118" s="107"/>
      <c r="F118" s="108" t="str">
        <f>IF(ISNUMBER(A118),VLOOKUP(A118,magasin!A:I,5,FALSE),"")</f>
        <v/>
      </c>
      <c r="G118" s="109"/>
      <c r="H118" s="109"/>
      <c r="I118" s="110"/>
      <c r="J118" s="111" t="str">
        <f t="shared" si="15"/>
        <v/>
      </c>
      <c r="K118" s="112" t="str">
        <f t="shared" si="16"/>
        <v/>
      </c>
      <c r="L118" s="106" t="str">
        <f t="shared" si="17"/>
        <v/>
      </c>
      <c r="M118" s="113"/>
      <c r="N118" s="109"/>
      <c r="O118" s="109"/>
      <c r="P118" s="109"/>
      <c r="Q118" s="111" t="str">
        <f t="shared" si="23"/>
        <v/>
      </c>
      <c r="R118" s="114" t="str">
        <f t="shared" si="24"/>
        <v/>
      </c>
      <c r="S118" s="105"/>
      <c r="T118" s="115" t="str">
        <f t="shared" si="18"/>
        <v/>
      </c>
      <c r="U118" s="116" t="str">
        <f t="shared" si="19"/>
        <v/>
      </c>
      <c r="V118" s="128"/>
      <c r="W118" s="62" t="str">
        <f t="shared" si="25"/>
        <v/>
      </c>
      <c r="X118" s="76"/>
      <c r="Y118" s="62" t="str">
        <f t="shared" si="26"/>
        <v/>
      </c>
      <c r="Z118" s="62" t="str">
        <f t="shared" si="28"/>
        <v/>
      </c>
      <c r="AA118" s="108"/>
      <c r="AB118" s="117"/>
      <c r="AC118" s="118" t="str">
        <f t="shared" si="29"/>
        <v/>
      </c>
      <c r="AD118" s="119" t="str">
        <f t="shared" si="27"/>
        <v/>
      </c>
    </row>
    <row r="119" spans="1:30" s="120" customFormat="1" ht="30" customHeight="1" thickTop="1" thickBot="1" x14ac:dyDescent="0.3">
      <c r="A119" s="105"/>
      <c r="B119" s="105"/>
      <c r="C119" s="105"/>
      <c r="D119" s="106" t="str">
        <f t="shared" si="22"/>
        <v/>
      </c>
      <c r="E119" s="107"/>
      <c r="F119" s="108" t="str">
        <f>IF(ISNUMBER(A119),VLOOKUP(A119,magasin!A:I,5,FALSE),"")</f>
        <v/>
      </c>
      <c r="G119" s="109"/>
      <c r="H119" s="109"/>
      <c r="I119" s="110"/>
      <c r="J119" s="111" t="str">
        <f t="shared" si="15"/>
        <v/>
      </c>
      <c r="K119" s="112" t="str">
        <f t="shared" si="16"/>
        <v/>
      </c>
      <c r="L119" s="106" t="str">
        <f t="shared" si="17"/>
        <v/>
      </c>
      <c r="M119" s="113"/>
      <c r="N119" s="109"/>
      <c r="O119" s="109"/>
      <c r="P119" s="109"/>
      <c r="Q119" s="111" t="str">
        <f t="shared" si="23"/>
        <v/>
      </c>
      <c r="R119" s="114" t="str">
        <f t="shared" si="24"/>
        <v/>
      </c>
      <c r="S119" s="105"/>
      <c r="T119" s="115" t="str">
        <f t="shared" si="18"/>
        <v/>
      </c>
      <c r="U119" s="116" t="str">
        <f t="shared" si="19"/>
        <v/>
      </c>
      <c r="V119" s="128"/>
      <c r="W119" s="62" t="str">
        <f t="shared" si="25"/>
        <v/>
      </c>
      <c r="X119" s="76"/>
      <c r="Y119" s="62" t="str">
        <f t="shared" si="26"/>
        <v/>
      </c>
      <c r="Z119" s="62" t="str">
        <f t="shared" si="28"/>
        <v/>
      </c>
      <c r="AA119" s="108"/>
      <c r="AB119" s="117"/>
      <c r="AC119" s="118" t="str">
        <f t="shared" si="29"/>
        <v/>
      </c>
      <c r="AD119" s="119" t="str">
        <f t="shared" si="27"/>
        <v/>
      </c>
    </row>
    <row r="120" spans="1:30" s="120" customFormat="1" ht="30" customHeight="1" thickTop="1" thickBot="1" x14ac:dyDescent="0.3">
      <c r="A120" s="105"/>
      <c r="B120" s="105"/>
      <c r="C120" s="105"/>
      <c r="D120" s="106" t="str">
        <f t="shared" si="22"/>
        <v/>
      </c>
      <c r="E120" s="107"/>
      <c r="F120" s="108" t="str">
        <f>IF(ISNUMBER(A120),VLOOKUP(A120,magasin!A:I,5,FALSE),"")</f>
        <v/>
      </c>
      <c r="G120" s="109"/>
      <c r="H120" s="109"/>
      <c r="I120" s="110"/>
      <c r="J120" s="111" t="str">
        <f t="shared" si="15"/>
        <v/>
      </c>
      <c r="K120" s="112" t="str">
        <f t="shared" si="16"/>
        <v/>
      </c>
      <c r="L120" s="106" t="str">
        <f t="shared" si="17"/>
        <v/>
      </c>
      <c r="M120" s="113"/>
      <c r="N120" s="109"/>
      <c r="O120" s="109"/>
      <c r="P120" s="109"/>
      <c r="Q120" s="111" t="str">
        <f t="shared" si="23"/>
        <v/>
      </c>
      <c r="R120" s="114" t="str">
        <f t="shared" si="24"/>
        <v/>
      </c>
      <c r="S120" s="105"/>
      <c r="T120" s="115" t="str">
        <f t="shared" si="18"/>
        <v/>
      </c>
      <c r="U120" s="116" t="str">
        <f t="shared" si="19"/>
        <v/>
      </c>
      <c r="V120" s="128"/>
      <c r="W120" s="62" t="str">
        <f t="shared" si="25"/>
        <v/>
      </c>
      <c r="X120" s="76"/>
      <c r="Y120" s="62" t="str">
        <f t="shared" si="26"/>
        <v/>
      </c>
      <c r="Z120" s="62" t="str">
        <f t="shared" si="28"/>
        <v/>
      </c>
      <c r="AA120" s="108"/>
      <c r="AB120" s="117"/>
      <c r="AC120" s="118" t="str">
        <f t="shared" si="29"/>
        <v/>
      </c>
      <c r="AD120" s="119" t="str">
        <f t="shared" si="27"/>
        <v/>
      </c>
    </row>
    <row r="121" spans="1:30" s="120" customFormat="1" ht="30" customHeight="1" thickTop="1" thickBot="1" x14ac:dyDescent="0.3">
      <c r="A121" s="105"/>
      <c r="B121" s="105"/>
      <c r="C121" s="105"/>
      <c r="D121" s="106" t="str">
        <f t="shared" si="22"/>
        <v/>
      </c>
      <c r="E121" s="107"/>
      <c r="F121" s="108" t="str">
        <f>IF(ISNUMBER(A121),VLOOKUP(A121,magasin!A:I,5,FALSE),"")</f>
        <v/>
      </c>
      <c r="G121" s="109"/>
      <c r="H121" s="109"/>
      <c r="I121" s="110"/>
      <c r="J121" s="111" t="str">
        <f t="shared" si="15"/>
        <v/>
      </c>
      <c r="K121" s="112" t="str">
        <f t="shared" si="16"/>
        <v/>
      </c>
      <c r="L121" s="106" t="str">
        <f t="shared" si="17"/>
        <v/>
      </c>
      <c r="M121" s="113"/>
      <c r="N121" s="109"/>
      <c r="O121" s="109"/>
      <c r="P121" s="109"/>
      <c r="Q121" s="111" t="str">
        <f t="shared" si="23"/>
        <v/>
      </c>
      <c r="R121" s="114" t="str">
        <f t="shared" si="24"/>
        <v/>
      </c>
      <c r="S121" s="105"/>
      <c r="T121" s="115" t="str">
        <f t="shared" si="18"/>
        <v/>
      </c>
      <c r="U121" s="116" t="str">
        <f t="shared" si="19"/>
        <v/>
      </c>
      <c r="V121" s="128"/>
      <c r="W121" s="62" t="str">
        <f t="shared" si="25"/>
        <v/>
      </c>
      <c r="X121" s="76"/>
      <c r="Y121" s="62" t="str">
        <f t="shared" si="26"/>
        <v/>
      </c>
      <c r="Z121" s="62" t="str">
        <f t="shared" si="28"/>
        <v/>
      </c>
      <c r="AA121" s="108"/>
      <c r="AB121" s="117"/>
      <c r="AC121" s="118" t="str">
        <f t="shared" si="29"/>
        <v/>
      </c>
      <c r="AD121" s="119" t="str">
        <f t="shared" si="27"/>
        <v/>
      </c>
    </row>
    <row r="122" spans="1:30" s="120" customFormat="1" ht="30" customHeight="1" thickTop="1" thickBot="1" x14ac:dyDescent="0.3">
      <c r="A122" s="105"/>
      <c r="B122" s="105"/>
      <c r="C122" s="105"/>
      <c r="D122" s="106" t="str">
        <f t="shared" si="22"/>
        <v/>
      </c>
      <c r="E122" s="107"/>
      <c r="F122" s="108" t="str">
        <f>IF(ISNUMBER(A122),VLOOKUP(A122,magasin!A:I,5,FALSE),"")</f>
        <v/>
      </c>
      <c r="G122" s="109"/>
      <c r="H122" s="109"/>
      <c r="I122" s="110"/>
      <c r="J122" s="111" t="str">
        <f t="shared" ref="J122:J155" si="30">IF(AND(ISNUMBER(F122),ISNUMBER(H122),ISNUMBER(S122)),(H122-F122)/S122,"")</f>
        <v/>
      </c>
      <c r="K122" s="112" t="str">
        <f t="shared" ref="K122:K155" si="31">IF(AND(J122&lt;75%,ISNUMBER(J122)),"à temps",IF(J122="","","Retard de paiement éventuel dû au retard du traitement de la réception"))</f>
        <v/>
      </c>
      <c r="L122" s="106" t="str">
        <f t="shared" ref="L122:L155" si="32">+IF(N122&lt;F122,"Facture Antidatée",IF(AND(ISNUMBER(H122),ISBLANK(N122)),"Réclamer Facture",IF(AND(ISNUMBER(N122),ISNUMBER(H122)),"à comptabiliser","")))</f>
        <v/>
      </c>
      <c r="M122" s="113"/>
      <c r="N122" s="109"/>
      <c r="O122" s="109"/>
      <c r="P122" s="109"/>
      <c r="Q122" s="111" t="str">
        <f t="shared" si="23"/>
        <v/>
      </c>
      <c r="R122" s="114" t="str">
        <f t="shared" si="24"/>
        <v/>
      </c>
      <c r="S122" s="105"/>
      <c r="T122" s="115" t="str">
        <f t="shared" ref="T122:T155" si="33">IF(AND(ISNUMBER(F122),ISNUMBER(S122)),F122+S122,"")</f>
        <v/>
      </c>
      <c r="U122" s="116" t="str">
        <f t="shared" ref="U122:U155" si="34">IF(ISNUMBER(T122),T122-$T$1,"")</f>
        <v/>
      </c>
      <c r="V122" s="128"/>
      <c r="W122" s="62" t="str">
        <f t="shared" si="25"/>
        <v/>
      </c>
      <c r="X122" s="76"/>
      <c r="Y122" s="62" t="str">
        <f t="shared" si="26"/>
        <v/>
      </c>
      <c r="Z122" s="62" t="str">
        <f t="shared" si="28"/>
        <v/>
      </c>
      <c r="AA122" s="108"/>
      <c r="AB122" s="117"/>
      <c r="AC122" s="118" t="str">
        <f t="shared" si="29"/>
        <v/>
      </c>
      <c r="AD122" s="119" t="str">
        <f t="shared" si="27"/>
        <v/>
      </c>
    </row>
    <row r="123" spans="1:30" s="120" customFormat="1" ht="30" customHeight="1" thickTop="1" thickBot="1" x14ac:dyDescent="0.3">
      <c r="A123" s="105"/>
      <c r="B123" s="105"/>
      <c r="C123" s="105"/>
      <c r="D123" s="106" t="str">
        <f t="shared" si="22"/>
        <v/>
      </c>
      <c r="E123" s="107"/>
      <c r="F123" s="108" t="str">
        <f>IF(ISNUMBER(A123),VLOOKUP(A123,magasin!A:I,5,FALSE),"")</f>
        <v/>
      </c>
      <c r="G123" s="109"/>
      <c r="H123" s="109"/>
      <c r="I123" s="110"/>
      <c r="J123" s="111" t="str">
        <f t="shared" si="30"/>
        <v/>
      </c>
      <c r="K123" s="112" t="str">
        <f t="shared" si="31"/>
        <v/>
      </c>
      <c r="L123" s="106" t="str">
        <f t="shared" si="32"/>
        <v/>
      </c>
      <c r="M123" s="113"/>
      <c r="N123" s="109"/>
      <c r="O123" s="109"/>
      <c r="P123" s="109"/>
      <c r="Q123" s="111" t="str">
        <f t="shared" si="23"/>
        <v/>
      </c>
      <c r="R123" s="114" t="str">
        <f t="shared" si="24"/>
        <v/>
      </c>
      <c r="S123" s="105"/>
      <c r="T123" s="115" t="str">
        <f t="shared" si="33"/>
        <v/>
      </c>
      <c r="U123" s="116" t="str">
        <f t="shared" si="34"/>
        <v/>
      </c>
      <c r="V123" s="128"/>
      <c r="W123" s="62" t="str">
        <f t="shared" si="25"/>
        <v/>
      </c>
      <c r="X123" s="76"/>
      <c r="Y123" s="62" t="str">
        <f t="shared" si="26"/>
        <v/>
      </c>
      <c r="Z123" s="62" t="str">
        <f t="shared" si="28"/>
        <v/>
      </c>
      <c r="AA123" s="108"/>
      <c r="AB123" s="117"/>
      <c r="AC123" s="118" t="str">
        <f t="shared" si="29"/>
        <v/>
      </c>
      <c r="AD123" s="119" t="str">
        <f t="shared" si="27"/>
        <v/>
      </c>
    </row>
    <row r="124" spans="1:30" s="120" customFormat="1" ht="30" customHeight="1" thickTop="1" thickBot="1" x14ac:dyDescent="0.3">
      <c r="A124" s="105"/>
      <c r="B124" s="105"/>
      <c r="C124" s="105"/>
      <c r="D124" s="106" t="str">
        <f t="shared" si="22"/>
        <v/>
      </c>
      <c r="E124" s="107"/>
      <c r="F124" s="108" t="str">
        <f>IF(ISNUMBER(A124),VLOOKUP(A124,magasin!A:I,5,FALSE),"")</f>
        <v/>
      </c>
      <c r="G124" s="109"/>
      <c r="H124" s="109"/>
      <c r="I124" s="110"/>
      <c r="J124" s="111" t="str">
        <f t="shared" si="30"/>
        <v/>
      </c>
      <c r="K124" s="112" t="str">
        <f t="shared" si="31"/>
        <v/>
      </c>
      <c r="L124" s="106" t="str">
        <f t="shared" si="32"/>
        <v/>
      </c>
      <c r="M124" s="113"/>
      <c r="N124" s="109"/>
      <c r="O124" s="109"/>
      <c r="P124" s="109"/>
      <c r="Q124" s="111" t="str">
        <f t="shared" si="23"/>
        <v/>
      </c>
      <c r="R124" s="114" t="str">
        <f t="shared" si="24"/>
        <v/>
      </c>
      <c r="S124" s="105"/>
      <c r="T124" s="115" t="str">
        <f t="shared" si="33"/>
        <v/>
      </c>
      <c r="U124" s="116" t="str">
        <f t="shared" si="34"/>
        <v/>
      </c>
      <c r="V124" s="128"/>
      <c r="W124" s="62" t="str">
        <f t="shared" si="25"/>
        <v/>
      </c>
      <c r="X124" s="76"/>
      <c r="Y124" s="62" t="str">
        <f t="shared" si="26"/>
        <v/>
      </c>
      <c r="Z124" s="62" t="str">
        <f t="shared" si="28"/>
        <v/>
      </c>
      <c r="AA124" s="108"/>
      <c r="AB124" s="117"/>
      <c r="AC124" s="118" t="str">
        <f t="shared" si="29"/>
        <v/>
      </c>
      <c r="AD124" s="119" t="str">
        <f t="shared" si="27"/>
        <v/>
      </c>
    </row>
    <row r="125" spans="1:30" s="120" customFormat="1" ht="30" customHeight="1" thickTop="1" thickBot="1" x14ac:dyDescent="0.3">
      <c r="A125" s="105"/>
      <c r="B125" s="105"/>
      <c r="C125" s="105"/>
      <c r="D125" s="106" t="str">
        <f t="shared" si="22"/>
        <v/>
      </c>
      <c r="E125" s="107"/>
      <c r="F125" s="108" t="str">
        <f>IF(ISNUMBER(A125),VLOOKUP(A125,magasin!A:I,5,FALSE),"")</f>
        <v/>
      </c>
      <c r="G125" s="109"/>
      <c r="H125" s="109"/>
      <c r="I125" s="110"/>
      <c r="J125" s="111" t="str">
        <f t="shared" si="30"/>
        <v/>
      </c>
      <c r="K125" s="112" t="str">
        <f t="shared" si="31"/>
        <v/>
      </c>
      <c r="L125" s="106" t="str">
        <f t="shared" si="32"/>
        <v/>
      </c>
      <c r="M125" s="113"/>
      <c r="N125" s="109"/>
      <c r="O125" s="109"/>
      <c r="P125" s="109"/>
      <c r="Q125" s="111" t="str">
        <f t="shared" si="23"/>
        <v/>
      </c>
      <c r="R125" s="114" t="str">
        <f t="shared" si="24"/>
        <v/>
      </c>
      <c r="S125" s="105"/>
      <c r="T125" s="115" t="str">
        <f t="shared" si="33"/>
        <v/>
      </c>
      <c r="U125" s="116" t="str">
        <f t="shared" si="34"/>
        <v/>
      </c>
      <c r="V125" s="128"/>
      <c r="W125" s="62" t="str">
        <f t="shared" si="25"/>
        <v/>
      </c>
      <c r="X125" s="76"/>
      <c r="Y125" s="62" t="str">
        <f t="shared" si="26"/>
        <v/>
      </c>
      <c r="Z125" s="62" t="str">
        <f t="shared" si="28"/>
        <v/>
      </c>
      <c r="AA125" s="108"/>
      <c r="AB125" s="117"/>
      <c r="AC125" s="118" t="str">
        <f t="shared" si="29"/>
        <v/>
      </c>
      <c r="AD125" s="119" t="str">
        <f t="shared" si="27"/>
        <v/>
      </c>
    </row>
    <row r="126" spans="1:30" s="120" customFormat="1" ht="30" customHeight="1" thickTop="1" thickBot="1" x14ac:dyDescent="0.3">
      <c r="A126" s="105"/>
      <c r="B126" s="105"/>
      <c r="C126" s="105"/>
      <c r="D126" s="106" t="str">
        <f t="shared" si="22"/>
        <v/>
      </c>
      <c r="E126" s="107"/>
      <c r="F126" s="108" t="str">
        <f>IF(ISNUMBER(A126),VLOOKUP(A126,magasin!A:I,5,FALSE),"")</f>
        <v/>
      </c>
      <c r="G126" s="109"/>
      <c r="H126" s="109"/>
      <c r="I126" s="110"/>
      <c r="J126" s="111" t="str">
        <f t="shared" si="30"/>
        <v/>
      </c>
      <c r="K126" s="112" t="str">
        <f t="shared" si="31"/>
        <v/>
      </c>
      <c r="L126" s="106" t="str">
        <f t="shared" si="32"/>
        <v/>
      </c>
      <c r="M126" s="113"/>
      <c r="N126" s="109"/>
      <c r="O126" s="109"/>
      <c r="P126" s="109"/>
      <c r="Q126" s="111" t="str">
        <f t="shared" si="23"/>
        <v/>
      </c>
      <c r="R126" s="114" t="str">
        <f t="shared" si="24"/>
        <v/>
      </c>
      <c r="S126" s="105"/>
      <c r="T126" s="115" t="str">
        <f t="shared" si="33"/>
        <v/>
      </c>
      <c r="U126" s="116" t="str">
        <f t="shared" si="34"/>
        <v/>
      </c>
      <c r="V126" s="128"/>
      <c r="W126" s="62" t="str">
        <f t="shared" si="25"/>
        <v/>
      </c>
      <c r="X126" s="76"/>
      <c r="Y126" s="62" t="str">
        <f t="shared" si="26"/>
        <v/>
      </c>
      <c r="Z126" s="62" t="str">
        <f t="shared" si="28"/>
        <v/>
      </c>
      <c r="AA126" s="108"/>
      <c r="AB126" s="117"/>
      <c r="AC126" s="118" t="str">
        <f t="shared" si="29"/>
        <v/>
      </c>
      <c r="AD126" s="119" t="str">
        <f t="shared" si="27"/>
        <v/>
      </c>
    </row>
    <row r="127" spans="1:30" s="120" customFormat="1" ht="30" customHeight="1" thickTop="1" thickBot="1" x14ac:dyDescent="0.3">
      <c r="A127" s="105"/>
      <c r="B127" s="105"/>
      <c r="C127" s="105"/>
      <c r="D127" s="106" t="str">
        <f t="shared" si="22"/>
        <v/>
      </c>
      <c r="E127" s="107"/>
      <c r="F127" s="108" t="str">
        <f>IF(ISNUMBER(A127),VLOOKUP(A127,magasin!A:I,5,FALSE),"")</f>
        <v/>
      </c>
      <c r="G127" s="109"/>
      <c r="H127" s="109"/>
      <c r="I127" s="110"/>
      <c r="J127" s="111" t="str">
        <f t="shared" si="30"/>
        <v/>
      </c>
      <c r="K127" s="112" t="str">
        <f t="shared" si="31"/>
        <v/>
      </c>
      <c r="L127" s="106" t="str">
        <f t="shared" si="32"/>
        <v/>
      </c>
      <c r="M127" s="113"/>
      <c r="N127" s="109"/>
      <c r="O127" s="109"/>
      <c r="P127" s="109"/>
      <c r="Q127" s="111" t="str">
        <f t="shared" si="23"/>
        <v/>
      </c>
      <c r="R127" s="114" t="str">
        <f t="shared" si="24"/>
        <v/>
      </c>
      <c r="S127" s="105"/>
      <c r="T127" s="115" t="str">
        <f t="shared" si="33"/>
        <v/>
      </c>
      <c r="U127" s="116" t="str">
        <f t="shared" si="34"/>
        <v/>
      </c>
      <c r="V127" s="128"/>
      <c r="W127" s="62" t="str">
        <f t="shared" si="25"/>
        <v/>
      </c>
      <c r="X127" s="76"/>
      <c r="Y127" s="62" t="str">
        <f t="shared" si="26"/>
        <v/>
      </c>
      <c r="Z127" s="62" t="str">
        <f t="shared" si="28"/>
        <v/>
      </c>
      <c r="AA127" s="108"/>
      <c r="AB127" s="117"/>
      <c r="AC127" s="118" t="str">
        <f t="shared" si="29"/>
        <v/>
      </c>
      <c r="AD127" s="119" t="str">
        <f t="shared" si="27"/>
        <v/>
      </c>
    </row>
    <row r="128" spans="1:30" s="120" customFormat="1" ht="30" customHeight="1" thickTop="1" thickBot="1" x14ac:dyDescent="0.3">
      <c r="A128" s="105"/>
      <c r="B128" s="105"/>
      <c r="C128" s="105"/>
      <c r="D128" s="106" t="str">
        <f t="shared" si="22"/>
        <v/>
      </c>
      <c r="E128" s="107"/>
      <c r="F128" s="108" t="str">
        <f>IF(ISNUMBER(A128),VLOOKUP(A128,magasin!A:I,5,FALSE),"")</f>
        <v/>
      </c>
      <c r="G128" s="109"/>
      <c r="H128" s="109"/>
      <c r="I128" s="110"/>
      <c r="J128" s="111" t="str">
        <f t="shared" si="30"/>
        <v/>
      </c>
      <c r="K128" s="112" t="str">
        <f t="shared" si="31"/>
        <v/>
      </c>
      <c r="L128" s="106" t="str">
        <f t="shared" si="32"/>
        <v/>
      </c>
      <c r="M128" s="113"/>
      <c r="N128" s="109"/>
      <c r="O128" s="109"/>
      <c r="P128" s="109"/>
      <c r="Q128" s="111" t="str">
        <f t="shared" si="23"/>
        <v/>
      </c>
      <c r="R128" s="114" t="str">
        <f t="shared" si="24"/>
        <v/>
      </c>
      <c r="S128" s="105"/>
      <c r="T128" s="115" t="str">
        <f t="shared" si="33"/>
        <v/>
      </c>
      <c r="U128" s="116" t="str">
        <f t="shared" si="34"/>
        <v/>
      </c>
      <c r="V128" s="128"/>
      <c r="W128" s="62" t="str">
        <f t="shared" si="25"/>
        <v/>
      </c>
      <c r="X128" s="76"/>
      <c r="Y128" s="62" t="str">
        <f t="shared" si="26"/>
        <v/>
      </c>
      <c r="Z128" s="62" t="str">
        <f t="shared" si="28"/>
        <v/>
      </c>
      <c r="AA128" s="108"/>
      <c r="AB128" s="117"/>
      <c r="AC128" s="118" t="str">
        <f t="shared" si="29"/>
        <v/>
      </c>
      <c r="AD128" s="119" t="str">
        <f t="shared" si="27"/>
        <v/>
      </c>
    </row>
    <row r="129" spans="1:30" s="120" customFormat="1" ht="30" customHeight="1" thickTop="1" thickBot="1" x14ac:dyDescent="0.3">
      <c r="A129" s="105"/>
      <c r="B129" s="105"/>
      <c r="C129" s="105"/>
      <c r="D129" s="106" t="str">
        <f t="shared" si="22"/>
        <v/>
      </c>
      <c r="E129" s="107"/>
      <c r="F129" s="108" t="str">
        <f>IF(ISNUMBER(A129),VLOOKUP(A129,magasin!A:I,5,FALSE),"")</f>
        <v/>
      </c>
      <c r="G129" s="109"/>
      <c r="H129" s="109"/>
      <c r="I129" s="110"/>
      <c r="J129" s="111" t="str">
        <f t="shared" si="30"/>
        <v/>
      </c>
      <c r="K129" s="112" t="str">
        <f t="shared" si="31"/>
        <v/>
      </c>
      <c r="L129" s="106" t="str">
        <f t="shared" si="32"/>
        <v/>
      </c>
      <c r="M129" s="113"/>
      <c r="N129" s="109"/>
      <c r="O129" s="109"/>
      <c r="P129" s="109"/>
      <c r="Q129" s="111" t="str">
        <f t="shared" si="23"/>
        <v/>
      </c>
      <c r="R129" s="114" t="str">
        <f t="shared" si="24"/>
        <v/>
      </c>
      <c r="S129" s="105"/>
      <c r="T129" s="115" t="str">
        <f t="shared" si="33"/>
        <v/>
      </c>
      <c r="U129" s="116" t="str">
        <f t="shared" si="34"/>
        <v/>
      </c>
      <c r="V129" s="128"/>
      <c r="W129" s="62" t="str">
        <f t="shared" si="25"/>
        <v/>
      </c>
      <c r="X129" s="76"/>
      <c r="Y129" s="62" t="str">
        <f t="shared" si="26"/>
        <v/>
      </c>
      <c r="Z129" s="62" t="str">
        <f t="shared" si="28"/>
        <v/>
      </c>
      <c r="AA129" s="108"/>
      <c r="AB129" s="117"/>
      <c r="AC129" s="118" t="str">
        <f t="shared" si="29"/>
        <v/>
      </c>
      <c r="AD129" s="119" t="str">
        <f t="shared" si="27"/>
        <v/>
      </c>
    </row>
    <row r="130" spans="1:30" s="120" customFormat="1" ht="30" customHeight="1" thickTop="1" thickBot="1" x14ac:dyDescent="0.3">
      <c r="A130" s="105"/>
      <c r="B130" s="105"/>
      <c r="C130" s="105"/>
      <c r="D130" s="106" t="str">
        <f t="shared" si="22"/>
        <v/>
      </c>
      <c r="E130" s="107"/>
      <c r="F130" s="108" t="str">
        <f>IF(ISNUMBER(A130),VLOOKUP(A130,magasin!A:I,5,FALSE),"")</f>
        <v/>
      </c>
      <c r="G130" s="109"/>
      <c r="H130" s="109"/>
      <c r="I130" s="110"/>
      <c r="J130" s="111" t="str">
        <f t="shared" si="30"/>
        <v/>
      </c>
      <c r="K130" s="112" t="str">
        <f t="shared" si="31"/>
        <v/>
      </c>
      <c r="L130" s="106" t="str">
        <f t="shared" si="32"/>
        <v/>
      </c>
      <c r="M130" s="113"/>
      <c r="N130" s="109"/>
      <c r="O130" s="109"/>
      <c r="P130" s="109"/>
      <c r="Q130" s="111" t="str">
        <f t="shared" si="23"/>
        <v/>
      </c>
      <c r="R130" s="114" t="str">
        <f t="shared" si="24"/>
        <v/>
      </c>
      <c r="S130" s="105"/>
      <c r="T130" s="115" t="str">
        <f t="shared" si="33"/>
        <v/>
      </c>
      <c r="U130" s="116" t="str">
        <f t="shared" si="34"/>
        <v/>
      </c>
      <c r="V130" s="128"/>
      <c r="W130" s="62" t="str">
        <f t="shared" si="25"/>
        <v/>
      </c>
      <c r="X130" s="76"/>
      <c r="Y130" s="62" t="str">
        <f t="shared" si="26"/>
        <v/>
      </c>
      <c r="Z130" s="62" t="str">
        <f t="shared" si="28"/>
        <v/>
      </c>
      <c r="AA130" s="108"/>
      <c r="AB130" s="117"/>
      <c r="AC130" s="118" t="str">
        <f t="shared" si="29"/>
        <v/>
      </c>
      <c r="AD130" s="119" t="str">
        <f t="shared" si="27"/>
        <v/>
      </c>
    </row>
    <row r="131" spans="1:30" s="120" customFormat="1" ht="30" customHeight="1" thickTop="1" thickBot="1" x14ac:dyDescent="0.3">
      <c r="A131" s="105"/>
      <c r="B131" s="105"/>
      <c r="C131" s="105"/>
      <c r="D131" s="106" t="str">
        <f t="shared" si="22"/>
        <v/>
      </c>
      <c r="E131" s="107"/>
      <c r="F131" s="108" t="str">
        <f>IF(ISNUMBER(A131),VLOOKUP(A131,magasin!A:I,5,FALSE),"")</f>
        <v/>
      </c>
      <c r="G131" s="109"/>
      <c r="H131" s="109"/>
      <c r="I131" s="110"/>
      <c r="J131" s="111" t="str">
        <f t="shared" si="30"/>
        <v/>
      </c>
      <c r="K131" s="112" t="str">
        <f t="shared" si="31"/>
        <v/>
      </c>
      <c r="L131" s="106" t="str">
        <f t="shared" si="32"/>
        <v/>
      </c>
      <c r="M131" s="113"/>
      <c r="N131" s="109"/>
      <c r="O131" s="109"/>
      <c r="P131" s="109"/>
      <c r="Q131" s="111" t="str">
        <f t="shared" si="23"/>
        <v/>
      </c>
      <c r="R131" s="114" t="str">
        <f t="shared" si="24"/>
        <v/>
      </c>
      <c r="S131" s="105"/>
      <c r="T131" s="115" t="str">
        <f t="shared" si="33"/>
        <v/>
      </c>
      <c r="U131" s="116" t="str">
        <f t="shared" si="34"/>
        <v/>
      </c>
      <c r="V131" s="128"/>
      <c r="W131" s="62" t="str">
        <f t="shared" si="25"/>
        <v/>
      </c>
      <c r="X131" s="76"/>
      <c r="Y131" s="62" t="str">
        <f t="shared" si="26"/>
        <v/>
      </c>
      <c r="Z131" s="62" t="str">
        <f t="shared" si="28"/>
        <v/>
      </c>
      <c r="AA131" s="108"/>
      <c r="AB131" s="117"/>
      <c r="AC131" s="118" t="str">
        <f t="shared" si="29"/>
        <v/>
      </c>
      <c r="AD131" s="119" t="str">
        <f t="shared" si="27"/>
        <v/>
      </c>
    </row>
    <row r="132" spans="1:30" s="120" customFormat="1" ht="30" customHeight="1" thickTop="1" thickBot="1" x14ac:dyDescent="0.3">
      <c r="A132" s="105"/>
      <c r="B132" s="105"/>
      <c r="C132" s="105"/>
      <c r="D132" s="106" t="str">
        <f t="shared" si="22"/>
        <v/>
      </c>
      <c r="E132" s="107"/>
      <c r="F132" s="108" t="str">
        <f>IF(ISNUMBER(A132),VLOOKUP(A132,magasin!A:I,5,FALSE),"")</f>
        <v/>
      </c>
      <c r="G132" s="109"/>
      <c r="H132" s="109"/>
      <c r="I132" s="110"/>
      <c r="J132" s="111" t="str">
        <f t="shared" si="30"/>
        <v/>
      </c>
      <c r="K132" s="112" t="str">
        <f t="shared" si="31"/>
        <v/>
      </c>
      <c r="L132" s="106" t="str">
        <f t="shared" si="32"/>
        <v/>
      </c>
      <c r="M132" s="113"/>
      <c r="N132" s="109"/>
      <c r="O132" s="109"/>
      <c r="P132" s="109"/>
      <c r="Q132" s="111" t="str">
        <f t="shared" si="23"/>
        <v/>
      </c>
      <c r="R132" s="114" t="str">
        <f t="shared" si="24"/>
        <v/>
      </c>
      <c r="S132" s="105"/>
      <c r="T132" s="115" t="str">
        <f t="shared" si="33"/>
        <v/>
      </c>
      <c r="U132" s="116" t="str">
        <f t="shared" si="34"/>
        <v/>
      </c>
      <c r="V132" s="128"/>
      <c r="W132" s="62" t="str">
        <f t="shared" si="25"/>
        <v/>
      </c>
      <c r="X132" s="76"/>
      <c r="Y132" s="62" t="str">
        <f t="shared" si="26"/>
        <v/>
      </c>
      <c r="Z132" s="62" t="str">
        <f t="shared" si="28"/>
        <v/>
      </c>
      <c r="AA132" s="108"/>
      <c r="AB132" s="117"/>
      <c r="AC132" s="118" t="str">
        <f t="shared" si="29"/>
        <v/>
      </c>
      <c r="AD132" s="119" t="str">
        <f t="shared" si="27"/>
        <v/>
      </c>
    </row>
    <row r="133" spans="1:30" s="120" customFormat="1" ht="30" customHeight="1" thickTop="1" thickBot="1" x14ac:dyDescent="0.3">
      <c r="A133" s="105"/>
      <c r="B133" s="105"/>
      <c r="C133" s="105"/>
      <c r="D133" s="106" t="str">
        <f t="shared" si="22"/>
        <v/>
      </c>
      <c r="E133" s="107"/>
      <c r="F133" s="108" t="str">
        <f>IF(ISNUMBER(A133),VLOOKUP(A133,magasin!A:I,5,FALSE),"")</f>
        <v/>
      </c>
      <c r="G133" s="109"/>
      <c r="H133" s="109"/>
      <c r="I133" s="110"/>
      <c r="J133" s="111" t="str">
        <f t="shared" si="30"/>
        <v/>
      </c>
      <c r="K133" s="112" t="str">
        <f t="shared" si="31"/>
        <v/>
      </c>
      <c r="L133" s="106" t="str">
        <f t="shared" si="32"/>
        <v/>
      </c>
      <c r="M133" s="113"/>
      <c r="N133" s="109"/>
      <c r="O133" s="109"/>
      <c r="P133" s="109"/>
      <c r="Q133" s="111" t="str">
        <f t="shared" si="23"/>
        <v/>
      </c>
      <c r="R133" s="114" t="str">
        <f t="shared" si="24"/>
        <v/>
      </c>
      <c r="S133" s="105"/>
      <c r="T133" s="115" t="str">
        <f t="shared" si="33"/>
        <v/>
      </c>
      <c r="U133" s="116" t="str">
        <f t="shared" si="34"/>
        <v/>
      </c>
      <c r="V133" s="128"/>
      <c r="W133" s="62" t="str">
        <f t="shared" si="25"/>
        <v/>
      </c>
      <c r="X133" s="76"/>
      <c r="Y133" s="62" t="str">
        <f t="shared" si="26"/>
        <v/>
      </c>
      <c r="Z133" s="62" t="str">
        <f t="shared" ref="Z133:Z155" si="35">IF(AND(ISNUMBER(X133),ISNUMBER(AA133),ISNUMBER(S133)),(AA133-X133)/S133,"")</f>
        <v/>
      </c>
      <c r="AA133" s="108"/>
      <c r="AB133" s="117"/>
      <c r="AC133" s="118" t="str">
        <f t="shared" ref="AC133:AC155" si="36">IF(AND(ISNUMBER(F133),ISNUMBER(S133),ISNUMBER(AB133)),(AB133-F133)/S133,"")</f>
        <v/>
      </c>
      <c r="AD133" s="119" t="str">
        <f t="shared" si="27"/>
        <v/>
      </c>
    </row>
    <row r="134" spans="1:30" s="120" customFormat="1" ht="30" customHeight="1" thickTop="1" thickBot="1" x14ac:dyDescent="0.3">
      <c r="A134" s="105"/>
      <c r="B134" s="105"/>
      <c r="C134" s="105"/>
      <c r="D134" s="106" t="str">
        <f t="shared" ref="D134:D155" si="37">IF(AND(ISBLANK(H134),ISNUMBER(G134),ISNUMBER(N134)),"Réclamer Réception",IF(AND(ISNUMBER(N134),ISBLANK(G134),ISBLANK(H134)),"Absence de Réception",IF(AND(ISNUMBER(G134),ISNUMBER(H134),ISNUMBER(N134)),"OK","")))</f>
        <v/>
      </c>
      <c r="E134" s="107"/>
      <c r="F134" s="108" t="str">
        <f>IF(ISNUMBER(A134),VLOOKUP(A134,magasin!A:I,5,FALSE),"")</f>
        <v/>
      </c>
      <c r="G134" s="109"/>
      <c r="H134" s="109"/>
      <c r="I134" s="110"/>
      <c r="J134" s="111" t="str">
        <f t="shared" si="30"/>
        <v/>
      </c>
      <c r="K134" s="112" t="str">
        <f t="shared" si="31"/>
        <v/>
      </c>
      <c r="L134" s="106" t="str">
        <f t="shared" si="32"/>
        <v/>
      </c>
      <c r="M134" s="113"/>
      <c r="N134" s="109"/>
      <c r="O134" s="109"/>
      <c r="P134" s="109"/>
      <c r="Q134" s="111" t="str">
        <f t="shared" ref="Q134:Q155" si="38">IF(AND(ISNUMBER(O134),ISNUMBER(P134),ISNUMBER(S134)),(P134-O134)/S134,"")</f>
        <v/>
      </c>
      <c r="R134" s="114" t="str">
        <f t="shared" ref="R134:R155" si="39">IF(AND(ISNUMBER(O134),ISNUMBER(P134)),P134-O134,"")</f>
        <v/>
      </c>
      <c r="S134" s="105"/>
      <c r="T134" s="115" t="str">
        <f t="shared" si="33"/>
        <v/>
      </c>
      <c r="U134" s="116" t="str">
        <f t="shared" si="34"/>
        <v/>
      </c>
      <c r="V134" s="128"/>
      <c r="W134" s="62" t="str">
        <f t="shared" ref="W134:W155" si="40">+IF(AND(ISNUMBER(V134),ISNUMBER(P134),ISNUMBER(F134),ISNUMBER(S134)),(V134-MAX(P134,F134))/S134,"")</f>
        <v/>
      </c>
      <c r="X134" s="76"/>
      <c r="Y134" s="62" t="str">
        <f t="shared" ref="Y134:Y155" si="41">+IF(AND(ISNUMBER(X134),ISNUMBER(V134),ISNUMBER(S134)),(X134-V134)/S134,"")</f>
        <v/>
      </c>
      <c r="Z134" s="62" t="str">
        <f t="shared" si="35"/>
        <v/>
      </c>
      <c r="AA134" s="108"/>
      <c r="AB134" s="117"/>
      <c r="AC134" s="118" t="str">
        <f t="shared" si="36"/>
        <v/>
      </c>
      <c r="AD134" s="119" t="str">
        <f t="shared" ref="AD134:AD155" si="42">IF(AND(ISNUMBER(AC134),AC134&lt;=1),"Paiement à temps",IF(AND(ISNUMBER(AC134),AC134&gt;1),"Dépassement du délai de paiement, Pensez à comptabiliser la majoration de retard dans charge non courante",""))</f>
        <v/>
      </c>
    </row>
    <row r="135" spans="1:30" s="120" customFormat="1" ht="30" customHeight="1" thickTop="1" thickBot="1" x14ac:dyDescent="0.3">
      <c r="A135" s="105"/>
      <c r="B135" s="105"/>
      <c r="C135" s="105"/>
      <c r="D135" s="106" t="str">
        <f t="shared" si="37"/>
        <v/>
      </c>
      <c r="E135" s="107"/>
      <c r="F135" s="108" t="str">
        <f>IF(ISNUMBER(A135),VLOOKUP(A135,magasin!A:I,5,FALSE),"")</f>
        <v/>
      </c>
      <c r="G135" s="109"/>
      <c r="H135" s="109"/>
      <c r="I135" s="110"/>
      <c r="J135" s="111" t="str">
        <f t="shared" si="30"/>
        <v/>
      </c>
      <c r="K135" s="112" t="str">
        <f t="shared" si="31"/>
        <v/>
      </c>
      <c r="L135" s="106" t="str">
        <f t="shared" si="32"/>
        <v/>
      </c>
      <c r="M135" s="113"/>
      <c r="N135" s="109"/>
      <c r="O135" s="109"/>
      <c r="P135" s="109"/>
      <c r="Q135" s="111" t="str">
        <f t="shared" si="38"/>
        <v/>
      </c>
      <c r="R135" s="114" t="str">
        <f t="shared" si="39"/>
        <v/>
      </c>
      <c r="S135" s="105"/>
      <c r="T135" s="115" t="str">
        <f t="shared" si="33"/>
        <v/>
      </c>
      <c r="U135" s="116" t="str">
        <f t="shared" si="34"/>
        <v/>
      </c>
      <c r="V135" s="128"/>
      <c r="W135" s="62" t="str">
        <f t="shared" si="40"/>
        <v/>
      </c>
      <c r="X135" s="76"/>
      <c r="Y135" s="62" t="str">
        <f t="shared" si="41"/>
        <v/>
      </c>
      <c r="Z135" s="62" t="str">
        <f t="shared" si="35"/>
        <v/>
      </c>
      <c r="AA135" s="108"/>
      <c r="AB135" s="117"/>
      <c r="AC135" s="118" t="str">
        <f t="shared" si="36"/>
        <v/>
      </c>
      <c r="AD135" s="119" t="str">
        <f t="shared" si="42"/>
        <v/>
      </c>
    </row>
    <row r="136" spans="1:30" s="120" customFormat="1" ht="30" customHeight="1" thickTop="1" thickBot="1" x14ac:dyDescent="0.3">
      <c r="A136" s="105"/>
      <c r="B136" s="105"/>
      <c r="C136" s="105"/>
      <c r="D136" s="106" t="str">
        <f t="shared" si="37"/>
        <v/>
      </c>
      <c r="E136" s="107"/>
      <c r="F136" s="108" t="str">
        <f>IF(ISNUMBER(A136),VLOOKUP(A136,magasin!A:I,5,FALSE),"")</f>
        <v/>
      </c>
      <c r="G136" s="109"/>
      <c r="H136" s="109"/>
      <c r="I136" s="110"/>
      <c r="J136" s="111" t="str">
        <f t="shared" si="30"/>
        <v/>
      </c>
      <c r="K136" s="112" t="str">
        <f t="shared" si="31"/>
        <v/>
      </c>
      <c r="L136" s="106" t="str">
        <f t="shared" si="32"/>
        <v/>
      </c>
      <c r="M136" s="113"/>
      <c r="N136" s="109"/>
      <c r="O136" s="109"/>
      <c r="P136" s="109"/>
      <c r="Q136" s="111" t="str">
        <f t="shared" si="38"/>
        <v/>
      </c>
      <c r="R136" s="114" t="str">
        <f t="shared" si="39"/>
        <v/>
      </c>
      <c r="S136" s="105"/>
      <c r="T136" s="115" t="str">
        <f t="shared" si="33"/>
        <v/>
      </c>
      <c r="U136" s="116" t="str">
        <f t="shared" si="34"/>
        <v/>
      </c>
      <c r="V136" s="128"/>
      <c r="W136" s="62" t="str">
        <f t="shared" si="40"/>
        <v/>
      </c>
      <c r="X136" s="76"/>
      <c r="Y136" s="62" t="str">
        <f t="shared" si="41"/>
        <v/>
      </c>
      <c r="Z136" s="62" t="str">
        <f t="shared" si="35"/>
        <v/>
      </c>
      <c r="AA136" s="108"/>
      <c r="AB136" s="117"/>
      <c r="AC136" s="118" t="str">
        <f t="shared" si="36"/>
        <v/>
      </c>
      <c r="AD136" s="119" t="str">
        <f t="shared" si="42"/>
        <v/>
      </c>
    </row>
    <row r="137" spans="1:30" s="120" customFormat="1" ht="30" customHeight="1" thickTop="1" thickBot="1" x14ac:dyDescent="0.3">
      <c r="A137" s="105"/>
      <c r="B137" s="105"/>
      <c r="C137" s="105"/>
      <c r="D137" s="106" t="str">
        <f t="shared" si="37"/>
        <v/>
      </c>
      <c r="E137" s="107"/>
      <c r="F137" s="108" t="str">
        <f>IF(ISNUMBER(A137),VLOOKUP(A137,magasin!A:I,5,FALSE),"")</f>
        <v/>
      </c>
      <c r="G137" s="109"/>
      <c r="H137" s="109"/>
      <c r="I137" s="110"/>
      <c r="J137" s="111" t="str">
        <f t="shared" si="30"/>
        <v/>
      </c>
      <c r="K137" s="112" t="str">
        <f t="shared" si="31"/>
        <v/>
      </c>
      <c r="L137" s="106" t="str">
        <f t="shared" si="32"/>
        <v/>
      </c>
      <c r="M137" s="113"/>
      <c r="N137" s="109"/>
      <c r="O137" s="109"/>
      <c r="P137" s="109"/>
      <c r="Q137" s="111" t="str">
        <f t="shared" si="38"/>
        <v/>
      </c>
      <c r="R137" s="114" t="str">
        <f t="shared" si="39"/>
        <v/>
      </c>
      <c r="S137" s="105"/>
      <c r="T137" s="115" t="str">
        <f t="shared" si="33"/>
        <v/>
      </c>
      <c r="U137" s="116" t="str">
        <f t="shared" si="34"/>
        <v/>
      </c>
      <c r="V137" s="128"/>
      <c r="W137" s="62" t="str">
        <f t="shared" si="40"/>
        <v/>
      </c>
      <c r="X137" s="76"/>
      <c r="Y137" s="62" t="str">
        <f t="shared" si="41"/>
        <v/>
      </c>
      <c r="Z137" s="62" t="str">
        <f t="shared" si="35"/>
        <v/>
      </c>
      <c r="AA137" s="108"/>
      <c r="AB137" s="117"/>
      <c r="AC137" s="118" t="str">
        <f t="shared" si="36"/>
        <v/>
      </c>
      <c r="AD137" s="119" t="str">
        <f t="shared" si="42"/>
        <v/>
      </c>
    </row>
    <row r="138" spans="1:30" s="120" customFormat="1" ht="30" customHeight="1" thickTop="1" thickBot="1" x14ac:dyDescent="0.3">
      <c r="A138" s="105"/>
      <c r="B138" s="105"/>
      <c r="C138" s="105"/>
      <c r="D138" s="106" t="str">
        <f t="shared" si="37"/>
        <v/>
      </c>
      <c r="E138" s="107"/>
      <c r="F138" s="108" t="str">
        <f>IF(ISNUMBER(A138),VLOOKUP(A138,magasin!A:I,5,FALSE),"")</f>
        <v/>
      </c>
      <c r="G138" s="109"/>
      <c r="H138" s="109"/>
      <c r="I138" s="110"/>
      <c r="J138" s="111" t="str">
        <f t="shared" si="30"/>
        <v/>
      </c>
      <c r="K138" s="112" t="str">
        <f t="shared" si="31"/>
        <v/>
      </c>
      <c r="L138" s="106" t="str">
        <f t="shared" si="32"/>
        <v/>
      </c>
      <c r="M138" s="113"/>
      <c r="N138" s="109"/>
      <c r="O138" s="109"/>
      <c r="P138" s="109"/>
      <c r="Q138" s="111" t="str">
        <f t="shared" si="38"/>
        <v/>
      </c>
      <c r="R138" s="114" t="str">
        <f t="shared" si="39"/>
        <v/>
      </c>
      <c r="S138" s="105"/>
      <c r="T138" s="115" t="str">
        <f t="shared" si="33"/>
        <v/>
      </c>
      <c r="U138" s="116" t="str">
        <f t="shared" si="34"/>
        <v/>
      </c>
      <c r="V138" s="128"/>
      <c r="W138" s="62" t="str">
        <f t="shared" si="40"/>
        <v/>
      </c>
      <c r="X138" s="76"/>
      <c r="Y138" s="62" t="str">
        <f t="shared" si="41"/>
        <v/>
      </c>
      <c r="Z138" s="62" t="str">
        <f t="shared" si="35"/>
        <v/>
      </c>
      <c r="AA138" s="108"/>
      <c r="AB138" s="117"/>
      <c r="AC138" s="118" t="str">
        <f t="shared" si="36"/>
        <v/>
      </c>
      <c r="AD138" s="119" t="str">
        <f t="shared" si="42"/>
        <v/>
      </c>
    </row>
    <row r="139" spans="1:30" s="120" customFormat="1" ht="30" customHeight="1" thickTop="1" thickBot="1" x14ac:dyDescent="0.3">
      <c r="A139" s="105"/>
      <c r="B139" s="105"/>
      <c r="C139" s="105"/>
      <c r="D139" s="106" t="str">
        <f t="shared" si="37"/>
        <v/>
      </c>
      <c r="E139" s="107"/>
      <c r="F139" s="108" t="str">
        <f>IF(ISNUMBER(A139),VLOOKUP(A139,magasin!A:I,5,FALSE),"")</f>
        <v/>
      </c>
      <c r="G139" s="109"/>
      <c r="H139" s="109"/>
      <c r="I139" s="110"/>
      <c r="J139" s="111" t="str">
        <f t="shared" si="30"/>
        <v/>
      </c>
      <c r="K139" s="112" t="str">
        <f t="shared" si="31"/>
        <v/>
      </c>
      <c r="L139" s="106" t="str">
        <f t="shared" si="32"/>
        <v/>
      </c>
      <c r="M139" s="113"/>
      <c r="N139" s="109"/>
      <c r="O139" s="109"/>
      <c r="P139" s="109"/>
      <c r="Q139" s="111" t="str">
        <f t="shared" si="38"/>
        <v/>
      </c>
      <c r="R139" s="114" t="str">
        <f t="shared" si="39"/>
        <v/>
      </c>
      <c r="S139" s="105"/>
      <c r="T139" s="115" t="str">
        <f t="shared" si="33"/>
        <v/>
      </c>
      <c r="U139" s="116" t="str">
        <f t="shared" si="34"/>
        <v/>
      </c>
      <c r="V139" s="128"/>
      <c r="W139" s="62" t="str">
        <f t="shared" si="40"/>
        <v/>
      </c>
      <c r="X139" s="76"/>
      <c r="Y139" s="62" t="str">
        <f t="shared" si="41"/>
        <v/>
      </c>
      <c r="Z139" s="62" t="str">
        <f t="shared" si="35"/>
        <v/>
      </c>
      <c r="AA139" s="108"/>
      <c r="AB139" s="117"/>
      <c r="AC139" s="118" t="str">
        <f t="shared" si="36"/>
        <v/>
      </c>
      <c r="AD139" s="119" t="str">
        <f t="shared" si="42"/>
        <v/>
      </c>
    </row>
    <row r="140" spans="1:30" s="120" customFormat="1" ht="30" customHeight="1" thickTop="1" thickBot="1" x14ac:dyDescent="0.3">
      <c r="A140" s="105"/>
      <c r="B140" s="105"/>
      <c r="C140" s="105"/>
      <c r="D140" s="106" t="str">
        <f t="shared" si="37"/>
        <v/>
      </c>
      <c r="E140" s="107"/>
      <c r="F140" s="108" t="str">
        <f>IF(ISNUMBER(A140),VLOOKUP(A140,magasin!A:I,5,FALSE),"")</f>
        <v/>
      </c>
      <c r="G140" s="109"/>
      <c r="H140" s="109"/>
      <c r="I140" s="110"/>
      <c r="J140" s="111" t="str">
        <f t="shared" si="30"/>
        <v/>
      </c>
      <c r="K140" s="112" t="str">
        <f t="shared" si="31"/>
        <v/>
      </c>
      <c r="L140" s="106" t="str">
        <f t="shared" si="32"/>
        <v/>
      </c>
      <c r="M140" s="113"/>
      <c r="N140" s="109"/>
      <c r="O140" s="109"/>
      <c r="P140" s="109"/>
      <c r="Q140" s="111" t="str">
        <f t="shared" si="38"/>
        <v/>
      </c>
      <c r="R140" s="114" t="str">
        <f t="shared" si="39"/>
        <v/>
      </c>
      <c r="S140" s="105"/>
      <c r="T140" s="115" t="str">
        <f t="shared" si="33"/>
        <v/>
      </c>
      <c r="U140" s="116" t="str">
        <f t="shared" si="34"/>
        <v/>
      </c>
      <c r="V140" s="128"/>
      <c r="W140" s="62" t="str">
        <f t="shared" si="40"/>
        <v/>
      </c>
      <c r="X140" s="76"/>
      <c r="Y140" s="62" t="str">
        <f t="shared" si="41"/>
        <v/>
      </c>
      <c r="Z140" s="62" t="str">
        <f t="shared" si="35"/>
        <v/>
      </c>
      <c r="AA140" s="108"/>
      <c r="AB140" s="117"/>
      <c r="AC140" s="118" t="str">
        <f t="shared" si="36"/>
        <v/>
      </c>
      <c r="AD140" s="119" t="str">
        <f t="shared" si="42"/>
        <v/>
      </c>
    </row>
    <row r="141" spans="1:30" s="120" customFormat="1" ht="30" customHeight="1" thickTop="1" thickBot="1" x14ac:dyDescent="0.3">
      <c r="A141" s="105"/>
      <c r="B141" s="105"/>
      <c r="C141" s="105"/>
      <c r="D141" s="106" t="str">
        <f t="shared" si="37"/>
        <v/>
      </c>
      <c r="E141" s="107"/>
      <c r="F141" s="108" t="str">
        <f>IF(ISNUMBER(A141),VLOOKUP(A141,magasin!A:I,5,FALSE),"")</f>
        <v/>
      </c>
      <c r="G141" s="109"/>
      <c r="H141" s="109"/>
      <c r="I141" s="110"/>
      <c r="J141" s="111" t="str">
        <f t="shared" si="30"/>
        <v/>
      </c>
      <c r="K141" s="112" t="str">
        <f t="shared" si="31"/>
        <v/>
      </c>
      <c r="L141" s="106" t="str">
        <f t="shared" si="32"/>
        <v/>
      </c>
      <c r="M141" s="113"/>
      <c r="N141" s="109"/>
      <c r="O141" s="109"/>
      <c r="P141" s="109"/>
      <c r="Q141" s="111" t="str">
        <f t="shared" si="38"/>
        <v/>
      </c>
      <c r="R141" s="114" t="str">
        <f t="shared" si="39"/>
        <v/>
      </c>
      <c r="S141" s="105"/>
      <c r="T141" s="115" t="str">
        <f t="shared" si="33"/>
        <v/>
      </c>
      <c r="U141" s="116" t="str">
        <f t="shared" si="34"/>
        <v/>
      </c>
      <c r="V141" s="128"/>
      <c r="W141" s="62" t="str">
        <f t="shared" si="40"/>
        <v/>
      </c>
      <c r="X141" s="76"/>
      <c r="Y141" s="62" t="str">
        <f t="shared" si="41"/>
        <v/>
      </c>
      <c r="Z141" s="62" t="str">
        <f t="shared" si="35"/>
        <v/>
      </c>
      <c r="AA141" s="108"/>
      <c r="AB141" s="117"/>
      <c r="AC141" s="118" t="str">
        <f t="shared" si="36"/>
        <v/>
      </c>
      <c r="AD141" s="119" t="str">
        <f t="shared" si="42"/>
        <v/>
      </c>
    </row>
    <row r="142" spans="1:30" s="120" customFormat="1" ht="30" customHeight="1" thickTop="1" thickBot="1" x14ac:dyDescent="0.3">
      <c r="A142" s="105"/>
      <c r="B142" s="105"/>
      <c r="C142" s="105"/>
      <c r="D142" s="106" t="str">
        <f t="shared" si="37"/>
        <v/>
      </c>
      <c r="E142" s="107"/>
      <c r="F142" s="108" t="str">
        <f>IF(ISNUMBER(A142),VLOOKUP(A142,magasin!A:I,5,FALSE),"")</f>
        <v/>
      </c>
      <c r="G142" s="109"/>
      <c r="H142" s="109"/>
      <c r="I142" s="110"/>
      <c r="J142" s="111" t="str">
        <f t="shared" si="30"/>
        <v/>
      </c>
      <c r="K142" s="112" t="str">
        <f t="shared" si="31"/>
        <v/>
      </c>
      <c r="L142" s="106" t="str">
        <f t="shared" si="32"/>
        <v/>
      </c>
      <c r="M142" s="113"/>
      <c r="N142" s="109"/>
      <c r="O142" s="109"/>
      <c r="P142" s="109"/>
      <c r="Q142" s="111" t="str">
        <f t="shared" si="38"/>
        <v/>
      </c>
      <c r="R142" s="114" t="str">
        <f t="shared" si="39"/>
        <v/>
      </c>
      <c r="S142" s="105"/>
      <c r="T142" s="115" t="str">
        <f t="shared" si="33"/>
        <v/>
      </c>
      <c r="U142" s="116" t="str">
        <f t="shared" si="34"/>
        <v/>
      </c>
      <c r="V142" s="128"/>
      <c r="W142" s="62" t="str">
        <f t="shared" si="40"/>
        <v/>
      </c>
      <c r="X142" s="76"/>
      <c r="Y142" s="62" t="str">
        <f t="shared" si="41"/>
        <v/>
      </c>
      <c r="Z142" s="62" t="str">
        <f t="shared" si="35"/>
        <v/>
      </c>
      <c r="AA142" s="108"/>
      <c r="AB142" s="117"/>
      <c r="AC142" s="118" t="str">
        <f t="shared" si="36"/>
        <v/>
      </c>
      <c r="AD142" s="119" t="str">
        <f t="shared" si="42"/>
        <v/>
      </c>
    </row>
    <row r="143" spans="1:30" s="120" customFormat="1" ht="30" customHeight="1" thickTop="1" thickBot="1" x14ac:dyDescent="0.3">
      <c r="A143" s="105"/>
      <c r="B143" s="105"/>
      <c r="C143" s="105"/>
      <c r="D143" s="106" t="str">
        <f t="shared" si="37"/>
        <v/>
      </c>
      <c r="E143" s="107"/>
      <c r="F143" s="108" t="str">
        <f>IF(ISNUMBER(A143),VLOOKUP(A143,magasin!A:I,5,FALSE),"")</f>
        <v/>
      </c>
      <c r="G143" s="109"/>
      <c r="H143" s="109"/>
      <c r="I143" s="110"/>
      <c r="J143" s="111" t="str">
        <f t="shared" si="30"/>
        <v/>
      </c>
      <c r="K143" s="112" t="str">
        <f t="shared" si="31"/>
        <v/>
      </c>
      <c r="L143" s="106" t="str">
        <f t="shared" si="32"/>
        <v/>
      </c>
      <c r="M143" s="113"/>
      <c r="N143" s="109"/>
      <c r="O143" s="109"/>
      <c r="P143" s="109"/>
      <c r="Q143" s="111" t="str">
        <f t="shared" si="38"/>
        <v/>
      </c>
      <c r="R143" s="114" t="str">
        <f t="shared" si="39"/>
        <v/>
      </c>
      <c r="S143" s="105"/>
      <c r="T143" s="115" t="str">
        <f t="shared" si="33"/>
        <v/>
      </c>
      <c r="U143" s="116" t="str">
        <f t="shared" si="34"/>
        <v/>
      </c>
      <c r="V143" s="128"/>
      <c r="W143" s="62" t="str">
        <f t="shared" si="40"/>
        <v/>
      </c>
      <c r="X143" s="76"/>
      <c r="Y143" s="62" t="str">
        <f t="shared" si="41"/>
        <v/>
      </c>
      <c r="Z143" s="62" t="str">
        <f t="shared" si="35"/>
        <v/>
      </c>
      <c r="AA143" s="108"/>
      <c r="AB143" s="117"/>
      <c r="AC143" s="118" t="str">
        <f t="shared" si="36"/>
        <v/>
      </c>
      <c r="AD143" s="119" t="str">
        <f t="shared" si="42"/>
        <v/>
      </c>
    </row>
    <row r="144" spans="1:30" s="120" customFormat="1" ht="30" customHeight="1" thickTop="1" thickBot="1" x14ac:dyDescent="0.3">
      <c r="A144" s="105"/>
      <c r="B144" s="105"/>
      <c r="C144" s="105"/>
      <c r="D144" s="106" t="str">
        <f t="shared" si="37"/>
        <v/>
      </c>
      <c r="E144" s="107"/>
      <c r="F144" s="108" t="str">
        <f>IF(ISNUMBER(A144),VLOOKUP(A144,magasin!A:I,5,FALSE),"")</f>
        <v/>
      </c>
      <c r="G144" s="109"/>
      <c r="H144" s="109"/>
      <c r="I144" s="110"/>
      <c r="J144" s="111" t="str">
        <f t="shared" si="30"/>
        <v/>
      </c>
      <c r="K144" s="112" t="str">
        <f t="shared" si="31"/>
        <v/>
      </c>
      <c r="L144" s="106" t="str">
        <f t="shared" si="32"/>
        <v/>
      </c>
      <c r="M144" s="113"/>
      <c r="N144" s="109"/>
      <c r="O144" s="109"/>
      <c r="P144" s="109"/>
      <c r="Q144" s="111" t="str">
        <f t="shared" si="38"/>
        <v/>
      </c>
      <c r="R144" s="114" t="str">
        <f t="shared" si="39"/>
        <v/>
      </c>
      <c r="S144" s="105"/>
      <c r="T144" s="115" t="str">
        <f t="shared" si="33"/>
        <v/>
      </c>
      <c r="U144" s="116" t="str">
        <f t="shared" si="34"/>
        <v/>
      </c>
      <c r="V144" s="128"/>
      <c r="W144" s="62" t="str">
        <f t="shared" si="40"/>
        <v/>
      </c>
      <c r="X144" s="76"/>
      <c r="Y144" s="62" t="str">
        <f t="shared" si="41"/>
        <v/>
      </c>
      <c r="Z144" s="62" t="str">
        <f t="shared" si="35"/>
        <v/>
      </c>
      <c r="AA144" s="108"/>
      <c r="AB144" s="117"/>
      <c r="AC144" s="118" t="str">
        <f t="shared" si="36"/>
        <v/>
      </c>
      <c r="AD144" s="119" t="str">
        <f t="shared" si="42"/>
        <v/>
      </c>
    </row>
    <row r="145" spans="1:30" s="120" customFormat="1" ht="30" customHeight="1" thickTop="1" thickBot="1" x14ac:dyDescent="0.3">
      <c r="A145" s="105"/>
      <c r="B145" s="105"/>
      <c r="C145" s="105"/>
      <c r="D145" s="106" t="str">
        <f t="shared" si="37"/>
        <v/>
      </c>
      <c r="E145" s="107"/>
      <c r="F145" s="108" t="str">
        <f>IF(ISNUMBER(A145),VLOOKUP(A145,magasin!A:I,5,FALSE),"")</f>
        <v/>
      </c>
      <c r="G145" s="109"/>
      <c r="H145" s="109"/>
      <c r="I145" s="110"/>
      <c r="J145" s="111" t="str">
        <f t="shared" si="30"/>
        <v/>
      </c>
      <c r="K145" s="112" t="str">
        <f t="shared" si="31"/>
        <v/>
      </c>
      <c r="L145" s="106" t="str">
        <f t="shared" si="32"/>
        <v/>
      </c>
      <c r="M145" s="113"/>
      <c r="N145" s="109"/>
      <c r="O145" s="109"/>
      <c r="P145" s="109"/>
      <c r="Q145" s="111" t="str">
        <f t="shared" si="38"/>
        <v/>
      </c>
      <c r="R145" s="114" t="str">
        <f t="shared" si="39"/>
        <v/>
      </c>
      <c r="S145" s="105"/>
      <c r="T145" s="115" t="str">
        <f t="shared" si="33"/>
        <v/>
      </c>
      <c r="U145" s="116" t="str">
        <f t="shared" si="34"/>
        <v/>
      </c>
      <c r="V145" s="128"/>
      <c r="W145" s="62" t="str">
        <f t="shared" si="40"/>
        <v/>
      </c>
      <c r="X145" s="76"/>
      <c r="Y145" s="62" t="str">
        <f t="shared" si="41"/>
        <v/>
      </c>
      <c r="Z145" s="62" t="str">
        <f t="shared" si="35"/>
        <v/>
      </c>
      <c r="AA145" s="108"/>
      <c r="AB145" s="117"/>
      <c r="AC145" s="118" t="str">
        <f t="shared" si="36"/>
        <v/>
      </c>
      <c r="AD145" s="119" t="str">
        <f t="shared" si="42"/>
        <v/>
      </c>
    </row>
    <row r="146" spans="1:30" s="120" customFormat="1" ht="30" customHeight="1" thickTop="1" thickBot="1" x14ac:dyDescent="0.3">
      <c r="A146" s="105"/>
      <c r="B146" s="105"/>
      <c r="C146" s="105"/>
      <c r="D146" s="106" t="str">
        <f t="shared" si="37"/>
        <v/>
      </c>
      <c r="E146" s="107"/>
      <c r="F146" s="108" t="str">
        <f>IF(ISNUMBER(A146),VLOOKUP(A146,magasin!A:I,5,FALSE),"")</f>
        <v/>
      </c>
      <c r="G146" s="109"/>
      <c r="H146" s="109"/>
      <c r="I146" s="110"/>
      <c r="J146" s="111" t="str">
        <f t="shared" si="30"/>
        <v/>
      </c>
      <c r="K146" s="112" t="str">
        <f t="shared" si="31"/>
        <v/>
      </c>
      <c r="L146" s="106" t="str">
        <f t="shared" si="32"/>
        <v/>
      </c>
      <c r="M146" s="113"/>
      <c r="N146" s="109"/>
      <c r="O146" s="109"/>
      <c r="P146" s="109"/>
      <c r="Q146" s="111" t="str">
        <f t="shared" si="38"/>
        <v/>
      </c>
      <c r="R146" s="114" t="str">
        <f t="shared" si="39"/>
        <v/>
      </c>
      <c r="S146" s="105"/>
      <c r="T146" s="115" t="str">
        <f t="shared" si="33"/>
        <v/>
      </c>
      <c r="U146" s="116" t="str">
        <f t="shared" si="34"/>
        <v/>
      </c>
      <c r="V146" s="128"/>
      <c r="W146" s="62" t="str">
        <f t="shared" si="40"/>
        <v/>
      </c>
      <c r="X146" s="76"/>
      <c r="Y146" s="62" t="str">
        <f t="shared" si="41"/>
        <v/>
      </c>
      <c r="Z146" s="62" t="str">
        <f t="shared" si="35"/>
        <v/>
      </c>
      <c r="AA146" s="108"/>
      <c r="AB146" s="117"/>
      <c r="AC146" s="118" t="str">
        <f t="shared" si="36"/>
        <v/>
      </c>
      <c r="AD146" s="119" t="str">
        <f t="shared" si="42"/>
        <v/>
      </c>
    </row>
    <row r="147" spans="1:30" s="120" customFormat="1" ht="30" customHeight="1" thickTop="1" thickBot="1" x14ac:dyDescent="0.3">
      <c r="A147" s="105"/>
      <c r="B147" s="105"/>
      <c r="C147" s="105"/>
      <c r="D147" s="106" t="str">
        <f t="shared" si="37"/>
        <v/>
      </c>
      <c r="E147" s="107"/>
      <c r="F147" s="108" t="str">
        <f>IF(ISNUMBER(A147),VLOOKUP(A147,magasin!A:I,5,FALSE),"")</f>
        <v/>
      </c>
      <c r="G147" s="109"/>
      <c r="H147" s="109"/>
      <c r="I147" s="110"/>
      <c r="J147" s="111" t="str">
        <f t="shared" si="30"/>
        <v/>
      </c>
      <c r="K147" s="112" t="str">
        <f t="shared" si="31"/>
        <v/>
      </c>
      <c r="L147" s="106" t="str">
        <f t="shared" si="32"/>
        <v/>
      </c>
      <c r="M147" s="113"/>
      <c r="N147" s="109"/>
      <c r="O147" s="109"/>
      <c r="P147" s="109"/>
      <c r="Q147" s="111" t="str">
        <f t="shared" si="38"/>
        <v/>
      </c>
      <c r="R147" s="114" t="str">
        <f t="shared" si="39"/>
        <v/>
      </c>
      <c r="S147" s="105"/>
      <c r="T147" s="115" t="str">
        <f t="shared" si="33"/>
        <v/>
      </c>
      <c r="U147" s="116" t="str">
        <f t="shared" si="34"/>
        <v/>
      </c>
      <c r="V147" s="128"/>
      <c r="W147" s="62" t="str">
        <f t="shared" si="40"/>
        <v/>
      </c>
      <c r="X147" s="76"/>
      <c r="Y147" s="62" t="str">
        <f t="shared" si="41"/>
        <v/>
      </c>
      <c r="Z147" s="62" t="str">
        <f t="shared" si="35"/>
        <v/>
      </c>
      <c r="AA147" s="108"/>
      <c r="AB147" s="117"/>
      <c r="AC147" s="118" t="str">
        <f t="shared" si="36"/>
        <v/>
      </c>
      <c r="AD147" s="119" t="str">
        <f t="shared" si="42"/>
        <v/>
      </c>
    </row>
    <row r="148" spans="1:30" s="120" customFormat="1" ht="30" customHeight="1" thickTop="1" thickBot="1" x14ac:dyDescent="0.3">
      <c r="A148" s="105"/>
      <c r="B148" s="105"/>
      <c r="C148" s="105"/>
      <c r="D148" s="106" t="str">
        <f t="shared" si="37"/>
        <v/>
      </c>
      <c r="E148" s="107"/>
      <c r="F148" s="108" t="str">
        <f>IF(ISNUMBER(A148),VLOOKUP(A148,magasin!A:I,5,FALSE),"")</f>
        <v/>
      </c>
      <c r="G148" s="109"/>
      <c r="H148" s="109"/>
      <c r="I148" s="110"/>
      <c r="J148" s="111" t="str">
        <f t="shared" si="30"/>
        <v/>
      </c>
      <c r="K148" s="112" t="str">
        <f t="shared" si="31"/>
        <v/>
      </c>
      <c r="L148" s="106" t="str">
        <f t="shared" si="32"/>
        <v/>
      </c>
      <c r="M148" s="113"/>
      <c r="N148" s="109"/>
      <c r="O148" s="109"/>
      <c r="P148" s="109"/>
      <c r="Q148" s="111" t="str">
        <f t="shared" si="38"/>
        <v/>
      </c>
      <c r="R148" s="114" t="str">
        <f t="shared" si="39"/>
        <v/>
      </c>
      <c r="S148" s="105"/>
      <c r="T148" s="115" t="str">
        <f t="shared" si="33"/>
        <v/>
      </c>
      <c r="U148" s="116" t="str">
        <f t="shared" si="34"/>
        <v/>
      </c>
      <c r="V148" s="128"/>
      <c r="W148" s="62" t="str">
        <f t="shared" si="40"/>
        <v/>
      </c>
      <c r="X148" s="76"/>
      <c r="Y148" s="62" t="str">
        <f t="shared" si="41"/>
        <v/>
      </c>
      <c r="Z148" s="62" t="str">
        <f t="shared" si="35"/>
        <v/>
      </c>
      <c r="AA148" s="108"/>
      <c r="AB148" s="117"/>
      <c r="AC148" s="118" t="str">
        <f t="shared" si="36"/>
        <v/>
      </c>
      <c r="AD148" s="119" t="str">
        <f t="shared" si="42"/>
        <v/>
      </c>
    </row>
    <row r="149" spans="1:30" s="120" customFormat="1" ht="30" customHeight="1" thickTop="1" thickBot="1" x14ac:dyDescent="0.3">
      <c r="A149" s="105"/>
      <c r="B149" s="105"/>
      <c r="C149" s="105"/>
      <c r="D149" s="106" t="str">
        <f t="shared" si="37"/>
        <v/>
      </c>
      <c r="E149" s="107"/>
      <c r="F149" s="108" t="str">
        <f>IF(ISNUMBER(A149),VLOOKUP(A149,magasin!A:I,5,FALSE),"")</f>
        <v/>
      </c>
      <c r="G149" s="109"/>
      <c r="H149" s="109"/>
      <c r="I149" s="110"/>
      <c r="J149" s="111" t="str">
        <f t="shared" si="30"/>
        <v/>
      </c>
      <c r="K149" s="112" t="str">
        <f t="shared" si="31"/>
        <v/>
      </c>
      <c r="L149" s="106" t="str">
        <f t="shared" si="32"/>
        <v/>
      </c>
      <c r="M149" s="113"/>
      <c r="N149" s="109"/>
      <c r="O149" s="109"/>
      <c r="P149" s="109"/>
      <c r="Q149" s="111" t="str">
        <f t="shared" si="38"/>
        <v/>
      </c>
      <c r="R149" s="114" t="str">
        <f t="shared" si="39"/>
        <v/>
      </c>
      <c r="S149" s="105"/>
      <c r="T149" s="115" t="str">
        <f t="shared" si="33"/>
        <v/>
      </c>
      <c r="U149" s="116" t="str">
        <f t="shared" si="34"/>
        <v/>
      </c>
      <c r="V149" s="128"/>
      <c r="W149" s="62" t="str">
        <f t="shared" si="40"/>
        <v/>
      </c>
      <c r="X149" s="76"/>
      <c r="Y149" s="62" t="str">
        <f t="shared" si="41"/>
        <v/>
      </c>
      <c r="Z149" s="62" t="str">
        <f t="shared" si="35"/>
        <v/>
      </c>
      <c r="AA149" s="108"/>
      <c r="AB149" s="117"/>
      <c r="AC149" s="118" t="str">
        <f t="shared" si="36"/>
        <v/>
      </c>
      <c r="AD149" s="119" t="str">
        <f t="shared" si="42"/>
        <v/>
      </c>
    </row>
    <row r="150" spans="1:30" s="120" customFormat="1" ht="30" customHeight="1" thickTop="1" thickBot="1" x14ac:dyDescent="0.3">
      <c r="A150" s="105"/>
      <c r="B150" s="105"/>
      <c r="C150" s="105"/>
      <c r="D150" s="106" t="str">
        <f t="shared" si="37"/>
        <v/>
      </c>
      <c r="E150" s="107"/>
      <c r="F150" s="108" t="str">
        <f>IF(ISNUMBER(A150),VLOOKUP(A150,magasin!A:I,5,FALSE),"")</f>
        <v/>
      </c>
      <c r="G150" s="109"/>
      <c r="H150" s="109"/>
      <c r="I150" s="110"/>
      <c r="J150" s="111" t="str">
        <f t="shared" si="30"/>
        <v/>
      </c>
      <c r="K150" s="112" t="str">
        <f t="shared" si="31"/>
        <v/>
      </c>
      <c r="L150" s="106" t="str">
        <f t="shared" si="32"/>
        <v/>
      </c>
      <c r="M150" s="113"/>
      <c r="N150" s="109"/>
      <c r="O150" s="109"/>
      <c r="P150" s="109"/>
      <c r="Q150" s="111" t="str">
        <f t="shared" si="38"/>
        <v/>
      </c>
      <c r="R150" s="114" t="str">
        <f t="shared" si="39"/>
        <v/>
      </c>
      <c r="S150" s="105"/>
      <c r="T150" s="115" t="str">
        <f t="shared" si="33"/>
        <v/>
      </c>
      <c r="U150" s="116" t="str">
        <f t="shared" si="34"/>
        <v/>
      </c>
      <c r="V150" s="128"/>
      <c r="W150" s="62" t="str">
        <f t="shared" si="40"/>
        <v/>
      </c>
      <c r="X150" s="76"/>
      <c r="Y150" s="62" t="str">
        <f t="shared" si="41"/>
        <v/>
      </c>
      <c r="Z150" s="62" t="str">
        <f t="shared" si="35"/>
        <v/>
      </c>
      <c r="AA150" s="108"/>
      <c r="AB150" s="117"/>
      <c r="AC150" s="118" t="str">
        <f t="shared" si="36"/>
        <v/>
      </c>
      <c r="AD150" s="119" t="str">
        <f t="shared" si="42"/>
        <v/>
      </c>
    </row>
    <row r="151" spans="1:30" s="120" customFormat="1" ht="30" customHeight="1" thickTop="1" thickBot="1" x14ac:dyDescent="0.3">
      <c r="A151" s="105"/>
      <c r="B151" s="105"/>
      <c r="C151" s="105"/>
      <c r="D151" s="106" t="str">
        <f t="shared" si="37"/>
        <v/>
      </c>
      <c r="E151" s="107"/>
      <c r="F151" s="108" t="str">
        <f>IF(ISNUMBER(A151),VLOOKUP(A151,magasin!A:I,5,FALSE),"")</f>
        <v/>
      </c>
      <c r="G151" s="109"/>
      <c r="H151" s="109"/>
      <c r="I151" s="110"/>
      <c r="J151" s="111" t="str">
        <f t="shared" si="30"/>
        <v/>
      </c>
      <c r="K151" s="112" t="str">
        <f t="shared" si="31"/>
        <v/>
      </c>
      <c r="L151" s="106" t="str">
        <f t="shared" si="32"/>
        <v/>
      </c>
      <c r="M151" s="113"/>
      <c r="N151" s="109"/>
      <c r="O151" s="109"/>
      <c r="P151" s="109"/>
      <c r="Q151" s="111" t="str">
        <f t="shared" si="38"/>
        <v/>
      </c>
      <c r="R151" s="114" t="str">
        <f t="shared" si="39"/>
        <v/>
      </c>
      <c r="S151" s="105"/>
      <c r="T151" s="115" t="str">
        <f t="shared" si="33"/>
        <v/>
      </c>
      <c r="U151" s="116" t="str">
        <f t="shared" si="34"/>
        <v/>
      </c>
      <c r="V151" s="128"/>
      <c r="W151" s="62" t="str">
        <f t="shared" si="40"/>
        <v/>
      </c>
      <c r="X151" s="76"/>
      <c r="Y151" s="62" t="str">
        <f t="shared" si="41"/>
        <v/>
      </c>
      <c r="Z151" s="62" t="str">
        <f t="shared" si="35"/>
        <v/>
      </c>
      <c r="AA151" s="108"/>
      <c r="AB151" s="117"/>
      <c r="AC151" s="118" t="str">
        <f t="shared" si="36"/>
        <v/>
      </c>
      <c r="AD151" s="119" t="str">
        <f t="shared" si="42"/>
        <v/>
      </c>
    </row>
    <row r="152" spans="1:30" s="120" customFormat="1" ht="30" customHeight="1" thickTop="1" thickBot="1" x14ac:dyDescent="0.3">
      <c r="A152" s="105"/>
      <c r="B152" s="105"/>
      <c r="C152" s="105"/>
      <c r="D152" s="106" t="str">
        <f t="shared" si="37"/>
        <v/>
      </c>
      <c r="E152" s="107"/>
      <c r="F152" s="108" t="str">
        <f>IF(ISNUMBER(A152),VLOOKUP(A152,magasin!A:I,5,FALSE),"")</f>
        <v/>
      </c>
      <c r="G152" s="109"/>
      <c r="H152" s="109"/>
      <c r="I152" s="110"/>
      <c r="J152" s="111" t="str">
        <f t="shared" si="30"/>
        <v/>
      </c>
      <c r="K152" s="112" t="str">
        <f t="shared" si="31"/>
        <v/>
      </c>
      <c r="L152" s="106" t="str">
        <f t="shared" si="32"/>
        <v/>
      </c>
      <c r="M152" s="113"/>
      <c r="N152" s="109"/>
      <c r="O152" s="109"/>
      <c r="P152" s="109"/>
      <c r="Q152" s="111" t="str">
        <f t="shared" si="38"/>
        <v/>
      </c>
      <c r="R152" s="114" t="str">
        <f t="shared" si="39"/>
        <v/>
      </c>
      <c r="S152" s="105"/>
      <c r="T152" s="115" t="str">
        <f t="shared" si="33"/>
        <v/>
      </c>
      <c r="U152" s="116" t="str">
        <f t="shared" si="34"/>
        <v/>
      </c>
      <c r="V152" s="128"/>
      <c r="W152" s="62" t="str">
        <f t="shared" si="40"/>
        <v/>
      </c>
      <c r="X152" s="76"/>
      <c r="Y152" s="62" t="str">
        <f t="shared" si="41"/>
        <v/>
      </c>
      <c r="Z152" s="62" t="str">
        <f t="shared" si="35"/>
        <v/>
      </c>
      <c r="AA152" s="108"/>
      <c r="AB152" s="117"/>
      <c r="AC152" s="118" t="str">
        <f t="shared" si="36"/>
        <v/>
      </c>
      <c r="AD152" s="119" t="str">
        <f t="shared" si="42"/>
        <v/>
      </c>
    </row>
    <row r="153" spans="1:30" s="120" customFormat="1" ht="30" customHeight="1" thickTop="1" thickBot="1" x14ac:dyDescent="0.3">
      <c r="A153" s="105"/>
      <c r="B153" s="105"/>
      <c r="C153" s="105"/>
      <c r="D153" s="106" t="str">
        <f t="shared" si="37"/>
        <v/>
      </c>
      <c r="E153" s="107"/>
      <c r="F153" s="108" t="str">
        <f>IF(ISNUMBER(A153),VLOOKUP(A153,magasin!A:I,5,FALSE),"")</f>
        <v/>
      </c>
      <c r="G153" s="109"/>
      <c r="H153" s="109"/>
      <c r="I153" s="110"/>
      <c r="J153" s="111" t="str">
        <f t="shared" si="30"/>
        <v/>
      </c>
      <c r="K153" s="112" t="str">
        <f t="shared" si="31"/>
        <v/>
      </c>
      <c r="L153" s="106" t="str">
        <f t="shared" si="32"/>
        <v/>
      </c>
      <c r="M153" s="113"/>
      <c r="N153" s="109"/>
      <c r="O153" s="109"/>
      <c r="P153" s="109"/>
      <c r="Q153" s="111" t="str">
        <f t="shared" si="38"/>
        <v/>
      </c>
      <c r="R153" s="114" t="str">
        <f t="shared" si="39"/>
        <v/>
      </c>
      <c r="S153" s="105"/>
      <c r="T153" s="115" t="str">
        <f t="shared" si="33"/>
        <v/>
      </c>
      <c r="U153" s="116" t="str">
        <f t="shared" si="34"/>
        <v/>
      </c>
      <c r="V153" s="128"/>
      <c r="W153" s="62" t="str">
        <f t="shared" si="40"/>
        <v/>
      </c>
      <c r="X153" s="76"/>
      <c r="Y153" s="62" t="str">
        <f t="shared" si="41"/>
        <v/>
      </c>
      <c r="Z153" s="62" t="str">
        <f t="shared" si="35"/>
        <v/>
      </c>
      <c r="AA153" s="108"/>
      <c r="AB153" s="117"/>
      <c r="AC153" s="118" t="str">
        <f t="shared" si="36"/>
        <v/>
      </c>
      <c r="AD153" s="119" t="str">
        <f t="shared" si="42"/>
        <v/>
      </c>
    </row>
    <row r="154" spans="1:30" s="120" customFormat="1" ht="30" customHeight="1" thickTop="1" thickBot="1" x14ac:dyDescent="0.3">
      <c r="A154" s="105"/>
      <c r="B154" s="105"/>
      <c r="C154" s="105"/>
      <c r="D154" s="106" t="str">
        <f t="shared" si="37"/>
        <v/>
      </c>
      <c r="E154" s="107"/>
      <c r="F154" s="108" t="str">
        <f>IF(ISNUMBER(A154),VLOOKUP(A154,magasin!A:I,5,FALSE),"")</f>
        <v/>
      </c>
      <c r="G154" s="109"/>
      <c r="H154" s="109"/>
      <c r="I154" s="110"/>
      <c r="J154" s="111" t="str">
        <f t="shared" si="30"/>
        <v/>
      </c>
      <c r="K154" s="112" t="str">
        <f t="shared" si="31"/>
        <v/>
      </c>
      <c r="L154" s="106" t="str">
        <f t="shared" si="32"/>
        <v/>
      </c>
      <c r="M154" s="113"/>
      <c r="N154" s="109"/>
      <c r="O154" s="109"/>
      <c r="P154" s="109"/>
      <c r="Q154" s="111" t="str">
        <f t="shared" si="38"/>
        <v/>
      </c>
      <c r="R154" s="114" t="str">
        <f t="shared" si="39"/>
        <v/>
      </c>
      <c r="S154" s="105"/>
      <c r="T154" s="115" t="str">
        <f t="shared" si="33"/>
        <v/>
      </c>
      <c r="U154" s="116" t="str">
        <f t="shared" si="34"/>
        <v/>
      </c>
      <c r="V154" s="128"/>
      <c r="W154" s="62" t="str">
        <f t="shared" si="40"/>
        <v/>
      </c>
      <c r="X154" s="76"/>
      <c r="Y154" s="62" t="str">
        <f t="shared" si="41"/>
        <v/>
      </c>
      <c r="Z154" s="62" t="str">
        <f t="shared" si="35"/>
        <v/>
      </c>
      <c r="AA154" s="108"/>
      <c r="AB154" s="117"/>
      <c r="AC154" s="118" t="str">
        <f t="shared" si="36"/>
        <v/>
      </c>
      <c r="AD154" s="119" t="str">
        <f t="shared" si="42"/>
        <v/>
      </c>
    </row>
    <row r="155" spans="1:30" s="120" customFormat="1" ht="30" customHeight="1" thickTop="1" thickBot="1" x14ac:dyDescent="0.3">
      <c r="A155" s="105"/>
      <c r="B155" s="105"/>
      <c r="C155" s="105"/>
      <c r="D155" s="106" t="str">
        <f t="shared" si="37"/>
        <v/>
      </c>
      <c r="E155" s="107"/>
      <c r="F155" s="108" t="str">
        <f>IF(ISNUMBER(A155),VLOOKUP(A155,magasin!A:I,5,FALSE),"")</f>
        <v/>
      </c>
      <c r="G155" s="109"/>
      <c r="H155" s="109"/>
      <c r="I155" s="110"/>
      <c r="J155" s="111" t="str">
        <f t="shared" si="30"/>
        <v/>
      </c>
      <c r="K155" s="112" t="str">
        <f t="shared" si="31"/>
        <v/>
      </c>
      <c r="L155" s="106" t="str">
        <f t="shared" si="32"/>
        <v/>
      </c>
      <c r="M155" s="113"/>
      <c r="N155" s="109"/>
      <c r="O155" s="109"/>
      <c r="P155" s="109"/>
      <c r="Q155" s="111" t="str">
        <f t="shared" si="38"/>
        <v/>
      </c>
      <c r="R155" s="114" t="str">
        <f t="shared" si="39"/>
        <v/>
      </c>
      <c r="S155" s="105"/>
      <c r="T155" s="115" t="str">
        <f t="shared" si="33"/>
        <v/>
      </c>
      <c r="U155" s="116" t="str">
        <f t="shared" si="34"/>
        <v/>
      </c>
      <c r="V155" s="128"/>
      <c r="W155" s="62" t="str">
        <f t="shared" si="40"/>
        <v/>
      </c>
      <c r="X155" s="76"/>
      <c r="Y155" s="62" t="str">
        <f t="shared" si="41"/>
        <v/>
      </c>
      <c r="Z155" s="62" t="str">
        <f t="shared" si="35"/>
        <v/>
      </c>
      <c r="AA155" s="108"/>
      <c r="AB155" s="117"/>
      <c r="AC155" s="118" t="str">
        <f t="shared" si="36"/>
        <v/>
      </c>
      <c r="AD155" s="119" t="str">
        <f t="shared" si="42"/>
        <v/>
      </c>
    </row>
    <row r="156" spans="1:30" ht="16.5" thickTop="1" x14ac:dyDescent="0.25"/>
  </sheetData>
  <mergeCells count="37">
    <mergeCell ref="W2:W4"/>
    <mergeCell ref="A1:I1"/>
    <mergeCell ref="R1:S1"/>
    <mergeCell ref="A2:B2"/>
    <mergeCell ref="C2:I2"/>
    <mergeCell ref="L2:P2"/>
    <mergeCell ref="R2:R4"/>
    <mergeCell ref="Q2:Q4"/>
    <mergeCell ref="P3:P4"/>
    <mergeCell ref="L3:L4"/>
    <mergeCell ref="M3:M4"/>
    <mergeCell ref="N3:N4"/>
    <mergeCell ref="O3:O4"/>
    <mergeCell ref="K2:K4"/>
    <mergeCell ref="J2:J4"/>
    <mergeCell ref="I3:I4"/>
    <mergeCell ref="A3:A4"/>
    <mergeCell ref="B3:B4"/>
    <mergeCell ref="C3:C4"/>
    <mergeCell ref="D3:D4"/>
    <mergeCell ref="E3:E4"/>
    <mergeCell ref="AD2:AD4"/>
    <mergeCell ref="AC2:AC4"/>
    <mergeCell ref="Y2:Y4"/>
    <mergeCell ref="X3:X4"/>
    <mergeCell ref="F3:F4"/>
    <mergeCell ref="G3:G4"/>
    <mergeCell ref="H3:H4"/>
    <mergeCell ref="AA2:AB2"/>
    <mergeCell ref="Z2:Z4"/>
    <mergeCell ref="AB3:AB4"/>
    <mergeCell ref="S3:S4"/>
    <mergeCell ref="T3:T4"/>
    <mergeCell ref="U3:U4"/>
    <mergeCell ref="AA3:AA4"/>
    <mergeCell ref="V3:V4"/>
    <mergeCell ref="S2:V2"/>
  </mergeCells>
  <conditionalFormatting sqref="L6 S2 L1:L2 M1 L5:M5 L8 L10 L12 L14 L16 L18 L20 L22 L24 L26 L28 L30 L32 L34 L36 L38 L40 L42 L44 L46 L48 L50 L52 L54 L56 L7:M7 L9:M9 L11:M11 L13:M13 L15:M15 L17:M17 L19:M19 L21:M21 L23:M23 L25:M25 L27:M27 L29:M29 L31:M31 L33:M33 L35:M35 L37:M37 L39:M39 L41:M41 L43:M43 L45:M45 L47:M47 L49:M49 L51:M51 L53:M53 L55:M55 L57:M155">
    <cfRule type="cellIs" dxfId="44" priority="64" operator="equal">
      <formula>"à comptabiliser"</formula>
    </cfRule>
    <cfRule type="cellIs" dxfId="43" priority="65" operator="equal">
      <formula>"Réclamer Facture"</formula>
    </cfRule>
    <cfRule type="cellIs" dxfId="42" priority="66" operator="equal">
      <formula>"Facture Antidatée"</formula>
    </cfRule>
    <cfRule type="expression" dxfId="41" priority="67">
      <formula>"SI(M6&lt;F6;""Facture Antidatée"";SI(ET(ESTNUM(H6);ESTVIDE(M6));$G$1""Réclamer Facture"";SI(ET(ESTNUM(M6);ESTNUM(H6));""à comptabiliser"";"""")))"</formula>
    </cfRule>
    <cfRule type="containsText" dxfId="40" priority="68" operator="containsText" text="Facture antidatée">
      <formula>NOT(ISERROR(SEARCH("Facture antidatée",L1)))</formula>
    </cfRule>
  </conditionalFormatting>
  <conditionalFormatting sqref="D5:D155">
    <cfRule type="cellIs" dxfId="39" priority="60" operator="equal">
      <formula>"Absence de Réception"</formula>
    </cfRule>
    <cfRule type="cellIs" dxfId="38" priority="61" operator="equal">
      <formula>"Réclamer Réception"</formula>
    </cfRule>
    <cfRule type="cellIs" dxfId="37" priority="62" operator="equal">
      <formula>"Réclamer Réception"</formula>
    </cfRule>
  </conditionalFormatting>
  <conditionalFormatting sqref="Q1 Q5:Q155">
    <cfRule type="cellIs" dxfId="36" priority="59" operator="equal">
      <formula>""""""</formula>
    </cfRule>
  </conditionalFormatting>
  <conditionalFormatting sqref="AD2 AD5:AD155">
    <cfRule type="cellIs" dxfId="35" priority="52" operator="equal">
      <formula>"paiement à temps"</formula>
    </cfRule>
    <cfRule type="cellIs" dxfId="34" priority="53" operator="equal">
      <formula>"Retard de paiement,pensez à comptabiliser la provision"</formula>
    </cfRule>
  </conditionalFormatting>
  <conditionalFormatting sqref="E3:E4 D1:D1048576">
    <cfRule type="cellIs" dxfId="33" priority="27" operator="equal">
      <formula>"Absence Réception"</formula>
    </cfRule>
    <cfRule type="cellIs" dxfId="32" priority="28" operator="equal">
      <formula>"Réclamer Réception"</formula>
    </cfRule>
    <cfRule type="cellIs" dxfId="31" priority="29" operator="equal">
      <formula>"OK"</formula>
    </cfRule>
  </conditionalFormatting>
  <conditionalFormatting sqref="K1:K1048576 Q2:Q4">
    <cfRule type="cellIs" dxfId="30" priority="22" operator="equal">
      <formula>"Retard de paiement éventuel dû au retard du traitement de la réception"</formula>
    </cfRule>
    <cfRule type="cellIs" dxfId="29" priority="23" operator="equal">
      <formula>"à temps"</formula>
    </cfRule>
  </conditionalFormatting>
  <conditionalFormatting sqref="M3:P4 L1:L1048576">
    <cfRule type="cellIs" dxfId="28" priority="19" operator="equal">
      <formula>"Réclamer Facture"</formula>
    </cfRule>
    <cfRule type="cellIs" dxfId="27" priority="20" operator="equal">
      <formula>"Facture Antidatée"</formula>
    </cfRule>
    <cfRule type="cellIs" dxfId="26" priority="21" operator="equal">
      <formula>"à comptabiliser"</formula>
    </cfRule>
  </conditionalFormatting>
  <conditionalFormatting sqref="AD1:AD2 AD5:AD1048576">
    <cfRule type="cellIs" dxfId="25" priority="1" operator="equal">
      <formula>"Paiement à temps"</formula>
    </cfRule>
    <cfRule type="cellIs" dxfId="24" priority="2" operator="equal">
      <formula>"Dépassement du délai de paiement, Pensez à comptabiliser la Provision"</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tabColor rgb="FF002060"/>
  </sheetPr>
  <dimension ref="A1:AD183"/>
  <sheetViews>
    <sheetView topLeftCell="N1" workbookViewId="0">
      <pane ySplit="1" topLeftCell="A2" activePane="bottomLeft" state="frozen"/>
      <selection pane="bottomLeft" activeCell="T9" sqref="T9"/>
    </sheetView>
  </sheetViews>
  <sheetFormatPr baseColWidth="10" defaultRowHeight="15.75" x14ac:dyDescent="0.25"/>
  <cols>
    <col min="1" max="1" width="11.42578125" style="122"/>
    <col min="2" max="2" width="16.42578125" style="122" customWidth="1"/>
    <col min="3" max="3" width="16.7109375" style="122" customWidth="1"/>
    <col min="4" max="4" width="23.28515625" style="16" customWidth="1"/>
    <col min="5" max="5" width="11.42578125" style="122"/>
    <col min="6" max="6" width="14.5703125" style="123" customWidth="1"/>
    <col min="7" max="7" width="13.7109375" style="37" customWidth="1"/>
    <col min="8" max="8" width="14" style="37" customWidth="1"/>
    <col min="9" max="9" width="17" style="139" customWidth="1"/>
    <col min="10" max="10" width="14.28515625" style="134" customWidth="1"/>
    <col min="11" max="11" width="22" style="104" customWidth="1"/>
    <col min="12" max="12" width="16.7109375" style="16" customWidth="1"/>
    <col min="13" max="13" width="11.42578125" style="36"/>
    <col min="14" max="16" width="11.42578125" style="39"/>
    <col min="17" max="17" width="14.140625" style="140" customWidth="1"/>
    <col min="18" max="18" width="13.7109375" style="32" customWidth="1"/>
    <col min="19" max="19" width="11.42578125" style="122"/>
    <col min="20" max="20" width="14.28515625" style="141" customWidth="1"/>
    <col min="21" max="21" width="13.28515625" style="44" customWidth="1"/>
    <col min="22" max="22" width="11.42578125" style="147"/>
    <col min="23" max="23" width="11.42578125" style="144"/>
    <col min="24" max="24" width="13.28515625" style="147" customWidth="1"/>
    <col min="25" max="26" width="11.42578125" style="144"/>
    <col min="27" max="27" width="12.5703125" style="16" customWidth="1"/>
    <col min="28" max="28" width="11.42578125" style="43"/>
    <col min="29" max="29" width="12.28515625" style="134" bestFit="1" customWidth="1"/>
    <col min="30" max="30" width="23.85546875" style="135" customWidth="1"/>
    <col min="31" max="16384" width="11.42578125" style="16"/>
  </cols>
  <sheetData>
    <row r="1" spans="1:30" ht="23.25" customHeight="1" thickBot="1" x14ac:dyDescent="0.35">
      <c r="A1" s="200" t="s">
        <v>25</v>
      </c>
      <c r="B1" s="200"/>
      <c r="C1" s="200"/>
      <c r="D1" s="200"/>
      <c r="E1" s="200"/>
      <c r="F1" s="200"/>
      <c r="G1" s="200"/>
      <c r="H1" s="200"/>
      <c r="I1" s="200"/>
      <c r="J1" s="101"/>
      <c r="K1" s="97"/>
      <c r="L1" s="98"/>
      <c r="M1" s="132"/>
      <c r="N1" s="8"/>
      <c r="O1" s="8"/>
      <c r="P1" s="8"/>
      <c r="Q1" s="133"/>
      <c r="R1" s="201" t="s">
        <v>24</v>
      </c>
      <c r="S1" s="201"/>
      <c r="T1" s="102">
        <f ca="1">TODAY()</f>
        <v>41748</v>
      </c>
      <c r="U1" s="11"/>
      <c r="V1" s="145"/>
      <c r="W1" s="142"/>
      <c r="X1" s="145"/>
      <c r="Y1" s="142"/>
      <c r="Z1" s="142"/>
    </row>
    <row r="2" spans="1:30" ht="16.5" customHeight="1" thickBot="1" x14ac:dyDescent="0.3">
      <c r="A2" s="206" t="s">
        <v>7</v>
      </c>
      <c r="B2" s="207"/>
      <c r="C2" s="179" t="s">
        <v>8</v>
      </c>
      <c r="D2" s="180"/>
      <c r="E2" s="180"/>
      <c r="F2" s="180"/>
      <c r="G2" s="180"/>
      <c r="H2" s="180"/>
      <c r="I2" s="181"/>
      <c r="J2" s="166" t="s">
        <v>155</v>
      </c>
      <c r="K2" s="158" t="s">
        <v>14</v>
      </c>
      <c r="L2" s="179" t="s">
        <v>9</v>
      </c>
      <c r="M2" s="180"/>
      <c r="N2" s="180"/>
      <c r="O2" s="180"/>
      <c r="P2" s="181"/>
      <c r="Q2" s="158" t="s">
        <v>12</v>
      </c>
      <c r="R2" s="158" t="s">
        <v>21</v>
      </c>
      <c r="S2" s="179" t="s">
        <v>11</v>
      </c>
      <c r="T2" s="180"/>
      <c r="U2" s="180"/>
      <c r="V2" s="181"/>
      <c r="W2" s="166" t="s">
        <v>140</v>
      </c>
      <c r="X2" s="146" t="s">
        <v>144</v>
      </c>
      <c r="Y2" s="166" t="s">
        <v>142</v>
      </c>
      <c r="Z2" s="166" t="s">
        <v>143</v>
      </c>
      <c r="AA2" s="183" t="s">
        <v>34</v>
      </c>
      <c r="AB2" s="184"/>
      <c r="AC2" s="158" t="s">
        <v>13</v>
      </c>
      <c r="AD2" s="158" t="s">
        <v>14</v>
      </c>
    </row>
    <row r="3" spans="1:30" ht="15" customHeight="1" x14ac:dyDescent="0.25">
      <c r="A3" s="196" t="s">
        <v>0</v>
      </c>
      <c r="B3" s="196" t="s">
        <v>1</v>
      </c>
      <c r="C3" s="196" t="s">
        <v>17</v>
      </c>
      <c r="D3" s="198" t="s">
        <v>16</v>
      </c>
      <c r="E3" s="196" t="s">
        <v>19</v>
      </c>
      <c r="F3" s="193" t="s">
        <v>20</v>
      </c>
      <c r="G3" s="193" t="s">
        <v>27</v>
      </c>
      <c r="H3" s="193" t="s">
        <v>3</v>
      </c>
      <c r="I3" s="204" t="s">
        <v>22</v>
      </c>
      <c r="J3" s="167"/>
      <c r="K3" s="159"/>
      <c r="L3" s="198" t="s">
        <v>18</v>
      </c>
      <c r="M3" s="196" t="s">
        <v>36</v>
      </c>
      <c r="N3" s="196" t="s">
        <v>15</v>
      </c>
      <c r="O3" s="196" t="s">
        <v>4</v>
      </c>
      <c r="P3" s="196" t="s">
        <v>5</v>
      </c>
      <c r="Q3" s="159"/>
      <c r="R3" s="159"/>
      <c r="S3" s="193" t="s">
        <v>6</v>
      </c>
      <c r="T3" s="191" t="s">
        <v>10</v>
      </c>
      <c r="U3" s="191" t="s">
        <v>23</v>
      </c>
      <c r="V3" s="160" t="s">
        <v>139</v>
      </c>
      <c r="W3" s="167"/>
      <c r="X3" s="193" t="s">
        <v>141</v>
      </c>
      <c r="Y3" s="167"/>
      <c r="Z3" s="167"/>
      <c r="AA3" s="193" t="s">
        <v>32</v>
      </c>
      <c r="AB3" s="193" t="s">
        <v>33</v>
      </c>
      <c r="AC3" s="159"/>
      <c r="AD3" s="159"/>
    </row>
    <row r="4" spans="1:30" ht="24" customHeight="1" thickBot="1" x14ac:dyDescent="0.3">
      <c r="A4" s="197"/>
      <c r="B4" s="197"/>
      <c r="C4" s="197"/>
      <c r="D4" s="199"/>
      <c r="E4" s="197"/>
      <c r="F4" s="194"/>
      <c r="G4" s="194"/>
      <c r="H4" s="194"/>
      <c r="I4" s="205"/>
      <c r="J4" s="167"/>
      <c r="K4" s="159"/>
      <c r="L4" s="199"/>
      <c r="M4" s="197"/>
      <c r="N4" s="197"/>
      <c r="O4" s="197"/>
      <c r="P4" s="197"/>
      <c r="Q4" s="159"/>
      <c r="R4" s="159"/>
      <c r="S4" s="194"/>
      <c r="T4" s="192"/>
      <c r="U4" s="192"/>
      <c r="V4" s="161"/>
      <c r="W4" s="167"/>
      <c r="X4" s="194"/>
      <c r="Y4" s="167"/>
      <c r="Z4" s="167"/>
      <c r="AA4" s="194"/>
      <c r="AB4" s="194"/>
      <c r="AC4" s="159"/>
      <c r="AD4" s="159"/>
    </row>
    <row r="5" spans="1:30" ht="30" customHeight="1" thickTop="1" thickBot="1" x14ac:dyDescent="0.3">
      <c r="A5" s="105">
        <v>4501076733</v>
      </c>
      <c r="B5" s="105" t="s">
        <v>130</v>
      </c>
      <c r="C5" s="105" t="s">
        <v>131</v>
      </c>
      <c r="D5" s="106" t="str">
        <f>IF(AND(ISBLANK(H5),ISNUMBER(G5),ISNUMBER(N5)),"Réclamer Réception",IF(AND(ISNUMBER(N5),ISBLANK(G5),ISBLANK(H5)),"Absence de Réception",IF(AND(ISNUMBER(G5),ISNUMBER(H5),ISNUMBER(N5)),"OK","")))</f>
        <v>Absence de Réception</v>
      </c>
      <c r="E5" s="107"/>
      <c r="F5" s="108"/>
      <c r="G5" s="109"/>
      <c r="H5" s="109"/>
      <c r="I5" s="110">
        <v>70502.100000000006</v>
      </c>
      <c r="J5" s="111" t="str">
        <f>IF(AND(ISNUMBER(F5),ISNUMBER(H5),ISNUMBER(S5)),(H5-F5)/S5,"")</f>
        <v/>
      </c>
      <c r="K5" s="112" t="str">
        <f>IF(AND(J5&lt;75%,ISNUMBER(J5)),"à temps",IF(J5="","","Retard de paiement éventuel dû au retard du traitement de la réception"))</f>
        <v/>
      </c>
      <c r="L5" s="106" t="str">
        <f>+IF(N5&lt;F5,"Facture Antidatée",IF(AND(ISNUMBER(H5),ISBLANK(N5)),"Réclamer Facture",IF(AND(ISNUMBER(N5),ISNUMBER(H5)),"à comptabiliser","")))</f>
        <v/>
      </c>
      <c r="M5" s="107"/>
      <c r="N5" s="109">
        <v>41729</v>
      </c>
      <c r="O5" s="109"/>
      <c r="P5" s="109">
        <v>41740</v>
      </c>
      <c r="Q5" s="111" t="str">
        <f>IF(AND(ISNUMBER(O5),ISNUMBER(P5),ISNUMBER(S5)),(P5-O5)/S5,"")</f>
        <v/>
      </c>
      <c r="R5" s="136" t="str">
        <f>IF(AND(ISNUMBER(O5),ISNUMBER(P5)),P5-O5,"")</f>
        <v/>
      </c>
      <c r="S5" s="105">
        <v>90</v>
      </c>
      <c r="T5" s="115" t="str">
        <f>IF(AND(ISNUMBER(F5),ISNUMBER(S5)),F5+S5,"")</f>
        <v/>
      </c>
      <c r="U5" s="116" t="str">
        <f>IF(ISNUMBER(T5),T5-$T$1,"")</f>
        <v/>
      </c>
      <c r="V5" s="73"/>
      <c r="W5" s="143" t="str">
        <f>+IF(AND(ISNUMBER(V5),ISNUMBER(P5),ISNUMBER(F5),ISNUMBER(S5)),(V5-MAX(P5,F5))/S5,"")</f>
        <v/>
      </c>
      <c r="X5" s="73"/>
      <c r="Y5" s="143" t="str">
        <f>+IF(AND(ISNUMBER(X5),ISNUMBER(V5),ISNUMBER(S5)),(X5-V5)/S5,"")</f>
        <v/>
      </c>
      <c r="Z5" s="62" t="str">
        <f>IF(AND(ISNUMBER(X5),ISNUMBER(AA5),ISNUMBER(S5)),(AA5-X5)/S5,"")</f>
        <v/>
      </c>
      <c r="AA5" s="137"/>
      <c r="AB5" s="29"/>
      <c r="AC5" s="138" t="str">
        <f>IF(AND(ISNUMBER(F5),ISNUMBER(S5),ISNUMBER(AB5)),(AB5-F5)/S5,"")</f>
        <v/>
      </c>
      <c r="AD5" s="31" t="str">
        <f>IF(AND(ISNUMBER(AC5),AC5&lt;=1),"Paiement à temps",IF(AND(ISNUMBER(AC5),AC5&gt;1),"Dépassement du délai de paiement, Pensez à comptabiliser la Provision",""))</f>
        <v/>
      </c>
    </row>
    <row r="6" spans="1:30" ht="30" customHeight="1" thickTop="1" thickBot="1" x14ac:dyDescent="0.3">
      <c r="A6" s="105"/>
      <c r="B6" s="105" t="s">
        <v>132</v>
      </c>
      <c r="C6" s="105"/>
      <c r="D6" s="106" t="str">
        <f t="shared" ref="D6:D69" si="0">IF(AND(ISBLANK(H6),ISNUMBER(G6),ISNUMBER(N6)),"Réclamer Réception",IF(AND(ISNUMBER(N6),ISBLANK(G6),ISBLANK(H6)),"Absence de Réception",IF(AND(ISNUMBER(G6),ISNUMBER(H6),ISNUMBER(N6)),"OK","")))</f>
        <v>Absence de Réception</v>
      </c>
      <c r="E6" s="107"/>
      <c r="F6" s="108"/>
      <c r="G6" s="109"/>
      <c r="H6" s="109"/>
      <c r="I6" s="110">
        <v>1925</v>
      </c>
      <c r="J6" s="111" t="str">
        <f t="shared" ref="J6:J69" si="1">IF(AND(ISNUMBER(F6),ISNUMBER(H6),ISNUMBER(S6)),(H6-F6)/S6,"")</f>
        <v/>
      </c>
      <c r="K6" s="112" t="str">
        <f t="shared" ref="K6:K69" si="2">IF(AND(J6&lt;75%,ISNUMBER(J6)),"à temps",IF(J6="","","Retard de paiement éventuel dû au retard du traitement de la réception"))</f>
        <v/>
      </c>
      <c r="L6" s="106" t="str">
        <f t="shared" ref="L6:L69" si="3">+IF(N6&lt;F6,"Facture Antidatée",IF(AND(ISNUMBER(H6),ISBLANK(N6)),"Réclamer Facture",IF(AND(ISNUMBER(N6),ISNUMBER(H6)),"à comptabiliser","")))</f>
        <v/>
      </c>
      <c r="M6" s="107"/>
      <c r="N6" s="109">
        <v>41670</v>
      </c>
      <c r="O6" s="109"/>
      <c r="P6" s="109">
        <v>41710</v>
      </c>
      <c r="Q6" s="111" t="str">
        <f t="shared" ref="Q6:Q69" si="4">IF(AND(ISNUMBER(O6),ISNUMBER(P6),ISNUMBER(S6)),(P6-O6)/S6,"")</f>
        <v/>
      </c>
      <c r="R6" s="136" t="str">
        <f t="shared" ref="R6:R69" si="5">IF(AND(ISNUMBER(O6),ISNUMBER(P6)),P6-O6,"")</f>
        <v/>
      </c>
      <c r="S6" s="105">
        <v>60</v>
      </c>
      <c r="T6" s="115" t="str">
        <f t="shared" ref="T6:T69" si="6">IF(AND(ISNUMBER(F6),ISNUMBER(S6)),F6+S6,"")</f>
        <v/>
      </c>
      <c r="U6" s="116" t="str">
        <f t="shared" ref="U6:U69" si="7">IF(ISNUMBER(T6),T6-$T$1,"")</f>
        <v/>
      </c>
      <c r="V6" s="73"/>
      <c r="W6" s="143" t="str">
        <f t="shared" ref="W6:W69" si="8">+IF(AND(ISNUMBER(V6),ISNUMBER(P6),ISNUMBER(F6),ISNUMBER(S6)),(V6-MAX(P6,F6))/S6,"")</f>
        <v/>
      </c>
      <c r="X6" s="73"/>
      <c r="Y6" s="143" t="str">
        <f t="shared" ref="Y6:Y69" si="9">+IF(AND(ISNUMBER(X6),ISNUMBER(V6),ISNUMBER(S6)),(X6-V6)/S6,"")</f>
        <v/>
      </c>
      <c r="Z6" s="62" t="str">
        <f t="shared" ref="Z6:Z69" si="10">IF(AND(ISNUMBER(X6),ISNUMBER(AA6),ISNUMBER(S6)),(AA6-X6)/S6,"")</f>
        <v/>
      </c>
      <c r="AA6" s="137"/>
      <c r="AB6" s="29"/>
      <c r="AC6" s="138" t="str">
        <f t="shared" ref="AC6:AC69" si="11">IF(AND(ISNUMBER(F6),ISNUMBER(S6),ISNUMBER(AB6)),(AB6-F6)/S6,"")</f>
        <v/>
      </c>
      <c r="AD6" s="31" t="str">
        <f t="shared" ref="AD6:AD69" si="12">IF(AND(ISNUMBER(AC6),AC6&lt;=1),"Paiement à temps",IF(AND(ISNUMBER(AC6),AC6&gt;1),"Dépassement du délai de paiement, Pensez à comptabiliser la Provision",""))</f>
        <v/>
      </c>
    </row>
    <row r="7" spans="1:30" ht="30" customHeight="1" thickTop="1" thickBot="1" x14ac:dyDescent="0.3">
      <c r="A7" s="105">
        <v>4501072532</v>
      </c>
      <c r="B7" s="105" t="s">
        <v>133</v>
      </c>
      <c r="C7" s="105" t="s">
        <v>134</v>
      </c>
      <c r="D7" s="106" t="str">
        <f t="shared" si="0"/>
        <v>Réclamer Réception</v>
      </c>
      <c r="E7" s="107">
        <v>5006661176</v>
      </c>
      <c r="F7" s="108"/>
      <c r="G7" s="109">
        <v>41736</v>
      </c>
      <c r="H7" s="109"/>
      <c r="I7" s="110">
        <v>27668.240000000002</v>
      </c>
      <c r="J7" s="111" t="str">
        <f t="shared" si="1"/>
        <v/>
      </c>
      <c r="K7" s="112" t="str">
        <f t="shared" si="2"/>
        <v/>
      </c>
      <c r="L7" s="106" t="str">
        <f t="shared" si="3"/>
        <v/>
      </c>
      <c r="M7" s="107"/>
      <c r="N7" s="109">
        <v>41729</v>
      </c>
      <c r="O7" s="109"/>
      <c r="P7" s="109">
        <v>41733</v>
      </c>
      <c r="Q7" s="111" t="str">
        <f t="shared" si="4"/>
        <v/>
      </c>
      <c r="R7" s="136" t="str">
        <f t="shared" si="5"/>
        <v/>
      </c>
      <c r="S7" s="105"/>
      <c r="T7" s="115" t="str">
        <f t="shared" si="6"/>
        <v/>
      </c>
      <c r="U7" s="116" t="str">
        <f t="shared" si="7"/>
        <v/>
      </c>
      <c r="V7" s="73"/>
      <c r="W7" s="143" t="str">
        <f t="shared" si="8"/>
        <v/>
      </c>
      <c r="X7" s="73"/>
      <c r="Y7" s="143" t="str">
        <f t="shared" si="9"/>
        <v/>
      </c>
      <c r="Z7" s="62" t="str">
        <f t="shared" si="10"/>
        <v/>
      </c>
      <c r="AA7" s="137"/>
      <c r="AB7" s="29"/>
      <c r="AC7" s="138" t="str">
        <f t="shared" si="11"/>
        <v/>
      </c>
      <c r="AD7" s="31" t="str">
        <f t="shared" si="12"/>
        <v/>
      </c>
    </row>
    <row r="8" spans="1:30" ht="30" customHeight="1" thickTop="1" thickBot="1" x14ac:dyDescent="0.3">
      <c r="A8" s="105">
        <v>4501076734</v>
      </c>
      <c r="B8" s="105" t="s">
        <v>135</v>
      </c>
      <c r="C8" s="105" t="s">
        <v>131</v>
      </c>
      <c r="D8" s="106" t="str">
        <f t="shared" si="0"/>
        <v>Absence de Réception</v>
      </c>
      <c r="E8" s="107"/>
      <c r="F8" s="108"/>
      <c r="G8" s="109"/>
      <c r="H8" s="109"/>
      <c r="I8" s="110">
        <v>71147.179999999993</v>
      </c>
      <c r="J8" s="111" t="str">
        <f t="shared" si="1"/>
        <v/>
      </c>
      <c r="K8" s="112" t="str">
        <f t="shared" si="2"/>
        <v/>
      </c>
      <c r="L8" s="106" t="str">
        <f t="shared" si="3"/>
        <v/>
      </c>
      <c r="M8" s="107"/>
      <c r="N8" s="109">
        <v>41729</v>
      </c>
      <c r="O8" s="109"/>
      <c r="P8" s="109">
        <v>41740</v>
      </c>
      <c r="Q8" s="111" t="str">
        <f t="shared" si="4"/>
        <v/>
      </c>
      <c r="R8" s="136" t="str">
        <f t="shared" si="5"/>
        <v/>
      </c>
      <c r="S8" s="105">
        <v>15</v>
      </c>
      <c r="T8" s="115" t="str">
        <f t="shared" si="6"/>
        <v/>
      </c>
      <c r="U8" s="116" t="str">
        <f t="shared" si="7"/>
        <v/>
      </c>
      <c r="V8" s="73"/>
      <c r="W8" s="143" t="str">
        <f t="shared" si="8"/>
        <v/>
      </c>
      <c r="X8" s="73"/>
      <c r="Y8" s="143" t="str">
        <f t="shared" si="9"/>
        <v/>
      </c>
      <c r="Z8" s="62" t="str">
        <f t="shared" si="10"/>
        <v/>
      </c>
      <c r="AA8" s="137"/>
      <c r="AB8" s="29"/>
      <c r="AC8" s="138" t="str">
        <f t="shared" si="11"/>
        <v/>
      </c>
      <c r="AD8" s="31" t="str">
        <f t="shared" si="12"/>
        <v/>
      </c>
    </row>
    <row r="9" spans="1:30" ht="30" customHeight="1" thickTop="1" thickBot="1" x14ac:dyDescent="0.3">
      <c r="A9" s="105"/>
      <c r="B9" s="105"/>
      <c r="C9" s="105"/>
      <c r="D9" s="106" t="str">
        <f t="shared" si="0"/>
        <v/>
      </c>
      <c r="E9" s="107"/>
      <c r="F9" s="108"/>
      <c r="G9" s="109"/>
      <c r="H9" s="109"/>
      <c r="I9" s="110"/>
      <c r="J9" s="111" t="str">
        <f t="shared" si="1"/>
        <v/>
      </c>
      <c r="K9" s="112" t="str">
        <f t="shared" si="2"/>
        <v/>
      </c>
      <c r="L9" s="106" t="str">
        <f t="shared" si="3"/>
        <v/>
      </c>
      <c r="M9" s="107"/>
      <c r="N9" s="109"/>
      <c r="O9" s="109"/>
      <c r="P9" s="109"/>
      <c r="Q9" s="111" t="str">
        <f t="shared" si="4"/>
        <v/>
      </c>
      <c r="R9" s="136" t="str">
        <f t="shared" si="5"/>
        <v/>
      </c>
      <c r="S9" s="105"/>
      <c r="T9" s="115" t="str">
        <f t="shared" si="6"/>
        <v/>
      </c>
      <c r="U9" s="116" t="str">
        <f t="shared" si="7"/>
        <v/>
      </c>
      <c r="V9" s="73"/>
      <c r="W9" s="143" t="str">
        <f t="shared" si="8"/>
        <v/>
      </c>
      <c r="X9" s="73"/>
      <c r="Y9" s="143" t="str">
        <f t="shared" si="9"/>
        <v/>
      </c>
      <c r="Z9" s="62" t="str">
        <f t="shared" si="10"/>
        <v/>
      </c>
      <c r="AA9" s="137"/>
      <c r="AB9" s="29"/>
      <c r="AC9" s="138" t="str">
        <f t="shared" si="11"/>
        <v/>
      </c>
      <c r="AD9" s="31" t="str">
        <f t="shared" si="12"/>
        <v/>
      </c>
    </row>
    <row r="10" spans="1:30" ht="30" customHeight="1" thickTop="1" thickBot="1" x14ac:dyDescent="0.3">
      <c r="A10" s="105"/>
      <c r="B10" s="105"/>
      <c r="C10" s="105"/>
      <c r="D10" s="106" t="str">
        <f t="shared" si="0"/>
        <v/>
      </c>
      <c r="E10" s="107"/>
      <c r="F10" s="108"/>
      <c r="G10" s="109"/>
      <c r="H10" s="109"/>
      <c r="I10" s="110"/>
      <c r="J10" s="111" t="str">
        <f t="shared" si="1"/>
        <v/>
      </c>
      <c r="K10" s="112" t="str">
        <f t="shared" si="2"/>
        <v/>
      </c>
      <c r="L10" s="106" t="str">
        <f t="shared" si="3"/>
        <v/>
      </c>
      <c r="M10" s="107"/>
      <c r="N10" s="109"/>
      <c r="O10" s="109"/>
      <c r="P10" s="109"/>
      <c r="Q10" s="111" t="str">
        <f t="shared" si="4"/>
        <v/>
      </c>
      <c r="R10" s="136" t="str">
        <f t="shared" si="5"/>
        <v/>
      </c>
      <c r="S10" s="105"/>
      <c r="T10" s="115" t="str">
        <f t="shared" si="6"/>
        <v/>
      </c>
      <c r="U10" s="116" t="str">
        <f t="shared" si="7"/>
        <v/>
      </c>
      <c r="V10" s="73"/>
      <c r="W10" s="143" t="str">
        <f t="shared" si="8"/>
        <v/>
      </c>
      <c r="X10" s="73"/>
      <c r="Y10" s="143" t="str">
        <f t="shared" si="9"/>
        <v/>
      </c>
      <c r="Z10" s="62" t="str">
        <f t="shared" si="10"/>
        <v/>
      </c>
      <c r="AA10" s="137"/>
      <c r="AB10" s="29"/>
      <c r="AC10" s="138" t="str">
        <f t="shared" si="11"/>
        <v/>
      </c>
      <c r="AD10" s="31" t="str">
        <f t="shared" si="12"/>
        <v/>
      </c>
    </row>
    <row r="11" spans="1:30" ht="30" customHeight="1" thickTop="1" thickBot="1" x14ac:dyDescent="0.3">
      <c r="A11" s="105"/>
      <c r="B11" s="105"/>
      <c r="C11" s="105"/>
      <c r="D11" s="106" t="str">
        <f t="shared" si="0"/>
        <v/>
      </c>
      <c r="E11" s="107"/>
      <c r="F11" s="108"/>
      <c r="G11" s="109"/>
      <c r="H11" s="109"/>
      <c r="I11" s="110"/>
      <c r="J11" s="111" t="str">
        <f t="shared" si="1"/>
        <v/>
      </c>
      <c r="K11" s="112" t="str">
        <f t="shared" si="2"/>
        <v/>
      </c>
      <c r="L11" s="106" t="str">
        <f t="shared" si="3"/>
        <v/>
      </c>
      <c r="M11" s="107"/>
      <c r="N11" s="109"/>
      <c r="O11" s="109"/>
      <c r="P11" s="109"/>
      <c r="Q11" s="111" t="str">
        <f t="shared" si="4"/>
        <v/>
      </c>
      <c r="R11" s="136" t="str">
        <f t="shared" si="5"/>
        <v/>
      </c>
      <c r="S11" s="105"/>
      <c r="T11" s="115" t="str">
        <f t="shared" si="6"/>
        <v/>
      </c>
      <c r="U11" s="116" t="str">
        <f t="shared" si="7"/>
        <v/>
      </c>
      <c r="V11" s="73"/>
      <c r="W11" s="143" t="str">
        <f t="shared" si="8"/>
        <v/>
      </c>
      <c r="X11" s="73"/>
      <c r="Y11" s="143" t="str">
        <f t="shared" si="9"/>
        <v/>
      </c>
      <c r="Z11" s="62" t="str">
        <f t="shared" si="10"/>
        <v/>
      </c>
      <c r="AA11" s="137"/>
      <c r="AB11" s="29"/>
      <c r="AC11" s="138" t="str">
        <f t="shared" si="11"/>
        <v/>
      </c>
      <c r="AD11" s="31" t="str">
        <f t="shared" si="12"/>
        <v/>
      </c>
    </row>
    <row r="12" spans="1:30" ht="30" customHeight="1" thickTop="1" thickBot="1" x14ac:dyDescent="0.3">
      <c r="A12" s="105"/>
      <c r="B12" s="105"/>
      <c r="C12" s="105"/>
      <c r="D12" s="106" t="str">
        <f t="shared" si="0"/>
        <v/>
      </c>
      <c r="E12" s="107"/>
      <c r="F12" s="108"/>
      <c r="G12" s="109"/>
      <c r="H12" s="109"/>
      <c r="I12" s="110"/>
      <c r="J12" s="111" t="str">
        <f t="shared" si="1"/>
        <v/>
      </c>
      <c r="K12" s="112" t="str">
        <f t="shared" si="2"/>
        <v/>
      </c>
      <c r="L12" s="106" t="str">
        <f t="shared" si="3"/>
        <v/>
      </c>
      <c r="M12" s="107"/>
      <c r="N12" s="109"/>
      <c r="O12" s="109"/>
      <c r="P12" s="109"/>
      <c r="Q12" s="111" t="str">
        <f t="shared" si="4"/>
        <v/>
      </c>
      <c r="R12" s="136" t="str">
        <f t="shared" si="5"/>
        <v/>
      </c>
      <c r="S12" s="105"/>
      <c r="T12" s="115" t="str">
        <f t="shared" si="6"/>
        <v/>
      </c>
      <c r="U12" s="116" t="str">
        <f t="shared" si="7"/>
        <v/>
      </c>
      <c r="V12" s="73"/>
      <c r="W12" s="143" t="str">
        <f t="shared" si="8"/>
        <v/>
      </c>
      <c r="X12" s="73"/>
      <c r="Y12" s="143" t="str">
        <f t="shared" si="9"/>
        <v/>
      </c>
      <c r="Z12" s="62" t="str">
        <f t="shared" si="10"/>
        <v/>
      </c>
      <c r="AA12" s="137"/>
      <c r="AB12" s="29"/>
      <c r="AC12" s="138" t="str">
        <f t="shared" si="11"/>
        <v/>
      </c>
      <c r="AD12" s="31" t="str">
        <f t="shared" si="12"/>
        <v/>
      </c>
    </row>
    <row r="13" spans="1:30" ht="30" customHeight="1" thickTop="1" thickBot="1" x14ac:dyDescent="0.3">
      <c r="A13" s="105"/>
      <c r="B13" s="105"/>
      <c r="C13" s="105"/>
      <c r="D13" s="106" t="str">
        <f t="shared" si="0"/>
        <v/>
      </c>
      <c r="E13" s="107"/>
      <c r="F13" s="108"/>
      <c r="G13" s="109"/>
      <c r="H13" s="109"/>
      <c r="I13" s="110"/>
      <c r="J13" s="111" t="str">
        <f t="shared" si="1"/>
        <v/>
      </c>
      <c r="K13" s="112" t="str">
        <f t="shared" si="2"/>
        <v/>
      </c>
      <c r="L13" s="106" t="str">
        <f t="shared" si="3"/>
        <v/>
      </c>
      <c r="M13" s="107"/>
      <c r="N13" s="109"/>
      <c r="O13" s="109"/>
      <c r="P13" s="109"/>
      <c r="Q13" s="111" t="str">
        <f t="shared" si="4"/>
        <v/>
      </c>
      <c r="R13" s="136" t="str">
        <f t="shared" si="5"/>
        <v/>
      </c>
      <c r="S13" s="105"/>
      <c r="T13" s="115" t="str">
        <f t="shared" si="6"/>
        <v/>
      </c>
      <c r="U13" s="116" t="str">
        <f t="shared" si="7"/>
        <v/>
      </c>
      <c r="V13" s="73"/>
      <c r="W13" s="143" t="str">
        <f t="shared" si="8"/>
        <v/>
      </c>
      <c r="X13" s="73"/>
      <c r="Y13" s="143" t="str">
        <f t="shared" si="9"/>
        <v/>
      </c>
      <c r="Z13" s="62" t="str">
        <f t="shared" si="10"/>
        <v/>
      </c>
      <c r="AA13" s="137"/>
      <c r="AB13" s="29"/>
      <c r="AC13" s="138" t="str">
        <f t="shared" si="11"/>
        <v/>
      </c>
      <c r="AD13" s="31" t="str">
        <f t="shared" si="12"/>
        <v/>
      </c>
    </row>
    <row r="14" spans="1:30" ht="30" customHeight="1" thickTop="1" thickBot="1" x14ac:dyDescent="0.3">
      <c r="A14" s="105"/>
      <c r="B14" s="105"/>
      <c r="C14" s="105"/>
      <c r="D14" s="106" t="str">
        <f t="shared" si="0"/>
        <v/>
      </c>
      <c r="E14" s="107"/>
      <c r="F14" s="108"/>
      <c r="G14" s="109"/>
      <c r="H14" s="109"/>
      <c r="I14" s="110"/>
      <c r="J14" s="111" t="str">
        <f t="shared" si="1"/>
        <v/>
      </c>
      <c r="K14" s="112" t="str">
        <f t="shared" si="2"/>
        <v/>
      </c>
      <c r="L14" s="106" t="str">
        <f t="shared" si="3"/>
        <v/>
      </c>
      <c r="M14" s="107"/>
      <c r="N14" s="109"/>
      <c r="O14" s="109"/>
      <c r="P14" s="109"/>
      <c r="Q14" s="111" t="str">
        <f t="shared" si="4"/>
        <v/>
      </c>
      <c r="R14" s="136" t="str">
        <f t="shared" si="5"/>
        <v/>
      </c>
      <c r="S14" s="105"/>
      <c r="T14" s="115" t="str">
        <f t="shared" si="6"/>
        <v/>
      </c>
      <c r="U14" s="116" t="str">
        <f t="shared" si="7"/>
        <v/>
      </c>
      <c r="V14" s="73"/>
      <c r="W14" s="143" t="str">
        <f t="shared" si="8"/>
        <v/>
      </c>
      <c r="X14" s="73"/>
      <c r="Y14" s="143" t="str">
        <f t="shared" si="9"/>
        <v/>
      </c>
      <c r="Z14" s="62" t="str">
        <f t="shared" si="10"/>
        <v/>
      </c>
      <c r="AA14" s="137"/>
      <c r="AB14" s="29"/>
      <c r="AC14" s="138" t="str">
        <f t="shared" si="11"/>
        <v/>
      </c>
      <c r="AD14" s="31" t="str">
        <f t="shared" si="12"/>
        <v/>
      </c>
    </row>
    <row r="15" spans="1:30" ht="30" customHeight="1" thickTop="1" thickBot="1" x14ac:dyDescent="0.3">
      <c r="A15" s="105"/>
      <c r="B15" s="105"/>
      <c r="C15" s="105"/>
      <c r="D15" s="106" t="str">
        <f t="shared" si="0"/>
        <v/>
      </c>
      <c r="E15" s="107"/>
      <c r="F15" s="108"/>
      <c r="G15" s="109"/>
      <c r="H15" s="109"/>
      <c r="I15" s="110"/>
      <c r="J15" s="111" t="str">
        <f t="shared" si="1"/>
        <v/>
      </c>
      <c r="K15" s="112" t="str">
        <f t="shared" si="2"/>
        <v/>
      </c>
      <c r="L15" s="106" t="str">
        <f t="shared" si="3"/>
        <v/>
      </c>
      <c r="M15" s="107"/>
      <c r="N15" s="109"/>
      <c r="O15" s="109"/>
      <c r="P15" s="109"/>
      <c r="Q15" s="111" t="str">
        <f t="shared" si="4"/>
        <v/>
      </c>
      <c r="R15" s="136" t="str">
        <f t="shared" si="5"/>
        <v/>
      </c>
      <c r="S15" s="105"/>
      <c r="T15" s="115" t="str">
        <f t="shared" si="6"/>
        <v/>
      </c>
      <c r="U15" s="116" t="str">
        <f t="shared" si="7"/>
        <v/>
      </c>
      <c r="V15" s="73"/>
      <c r="W15" s="143" t="str">
        <f t="shared" si="8"/>
        <v/>
      </c>
      <c r="X15" s="73"/>
      <c r="Y15" s="143" t="str">
        <f t="shared" si="9"/>
        <v/>
      </c>
      <c r="Z15" s="62" t="str">
        <f t="shared" si="10"/>
        <v/>
      </c>
      <c r="AA15" s="137"/>
      <c r="AB15" s="29"/>
      <c r="AC15" s="138" t="str">
        <f t="shared" si="11"/>
        <v/>
      </c>
      <c r="AD15" s="31" t="str">
        <f t="shared" si="12"/>
        <v/>
      </c>
    </row>
    <row r="16" spans="1:30" ht="30" customHeight="1" thickTop="1" thickBot="1" x14ac:dyDescent="0.3">
      <c r="A16" s="105"/>
      <c r="B16" s="105"/>
      <c r="C16" s="105"/>
      <c r="D16" s="106" t="str">
        <f t="shared" si="0"/>
        <v/>
      </c>
      <c r="E16" s="107"/>
      <c r="F16" s="108"/>
      <c r="G16" s="109"/>
      <c r="H16" s="109"/>
      <c r="I16" s="110"/>
      <c r="J16" s="111" t="str">
        <f t="shared" si="1"/>
        <v/>
      </c>
      <c r="K16" s="112" t="str">
        <f t="shared" si="2"/>
        <v/>
      </c>
      <c r="L16" s="106" t="str">
        <f t="shared" si="3"/>
        <v/>
      </c>
      <c r="M16" s="107"/>
      <c r="N16" s="109"/>
      <c r="O16" s="109"/>
      <c r="P16" s="109"/>
      <c r="Q16" s="111" t="str">
        <f t="shared" si="4"/>
        <v/>
      </c>
      <c r="R16" s="136" t="str">
        <f t="shared" si="5"/>
        <v/>
      </c>
      <c r="S16" s="105"/>
      <c r="T16" s="115" t="str">
        <f t="shared" si="6"/>
        <v/>
      </c>
      <c r="U16" s="116" t="str">
        <f t="shared" si="7"/>
        <v/>
      </c>
      <c r="V16" s="73"/>
      <c r="W16" s="143" t="str">
        <f t="shared" si="8"/>
        <v/>
      </c>
      <c r="X16" s="73"/>
      <c r="Y16" s="143" t="str">
        <f t="shared" si="9"/>
        <v/>
      </c>
      <c r="Z16" s="62" t="str">
        <f t="shared" si="10"/>
        <v/>
      </c>
      <c r="AA16" s="137"/>
      <c r="AB16" s="29"/>
      <c r="AC16" s="138" t="str">
        <f t="shared" si="11"/>
        <v/>
      </c>
      <c r="AD16" s="31" t="str">
        <f t="shared" si="12"/>
        <v/>
      </c>
    </row>
    <row r="17" spans="1:30" ht="30" customHeight="1" thickTop="1" thickBot="1" x14ac:dyDescent="0.3">
      <c r="A17" s="105"/>
      <c r="B17" s="105"/>
      <c r="C17" s="105"/>
      <c r="D17" s="106" t="str">
        <f t="shared" si="0"/>
        <v/>
      </c>
      <c r="E17" s="107"/>
      <c r="F17" s="108"/>
      <c r="G17" s="109"/>
      <c r="H17" s="109"/>
      <c r="I17" s="110"/>
      <c r="J17" s="111" t="str">
        <f t="shared" si="1"/>
        <v/>
      </c>
      <c r="K17" s="112" t="str">
        <f t="shared" si="2"/>
        <v/>
      </c>
      <c r="L17" s="106" t="str">
        <f t="shared" si="3"/>
        <v/>
      </c>
      <c r="M17" s="107"/>
      <c r="N17" s="109"/>
      <c r="O17" s="109"/>
      <c r="P17" s="109"/>
      <c r="Q17" s="111" t="str">
        <f t="shared" si="4"/>
        <v/>
      </c>
      <c r="R17" s="136" t="str">
        <f t="shared" si="5"/>
        <v/>
      </c>
      <c r="S17" s="105"/>
      <c r="T17" s="115" t="str">
        <f t="shared" si="6"/>
        <v/>
      </c>
      <c r="U17" s="116" t="str">
        <f t="shared" si="7"/>
        <v/>
      </c>
      <c r="V17" s="73"/>
      <c r="W17" s="143" t="str">
        <f t="shared" si="8"/>
        <v/>
      </c>
      <c r="X17" s="73"/>
      <c r="Y17" s="143" t="str">
        <f t="shared" si="9"/>
        <v/>
      </c>
      <c r="Z17" s="62" t="str">
        <f t="shared" si="10"/>
        <v/>
      </c>
      <c r="AA17" s="137"/>
      <c r="AB17" s="29"/>
      <c r="AC17" s="138" t="str">
        <f t="shared" si="11"/>
        <v/>
      </c>
      <c r="AD17" s="31" t="str">
        <f t="shared" si="12"/>
        <v/>
      </c>
    </row>
    <row r="18" spans="1:30" ht="30" customHeight="1" thickTop="1" thickBot="1" x14ac:dyDescent="0.3">
      <c r="A18" s="105"/>
      <c r="B18" s="105"/>
      <c r="C18" s="105"/>
      <c r="D18" s="106" t="str">
        <f t="shared" si="0"/>
        <v/>
      </c>
      <c r="E18" s="107"/>
      <c r="F18" s="108"/>
      <c r="G18" s="109"/>
      <c r="H18" s="109"/>
      <c r="I18" s="110"/>
      <c r="J18" s="111" t="str">
        <f t="shared" si="1"/>
        <v/>
      </c>
      <c r="K18" s="112" t="str">
        <f t="shared" si="2"/>
        <v/>
      </c>
      <c r="L18" s="106" t="str">
        <f t="shared" si="3"/>
        <v/>
      </c>
      <c r="M18" s="107"/>
      <c r="N18" s="109"/>
      <c r="O18" s="109"/>
      <c r="P18" s="109"/>
      <c r="Q18" s="111" t="str">
        <f t="shared" si="4"/>
        <v/>
      </c>
      <c r="R18" s="136" t="str">
        <f t="shared" si="5"/>
        <v/>
      </c>
      <c r="S18" s="105"/>
      <c r="T18" s="115" t="str">
        <f t="shared" si="6"/>
        <v/>
      </c>
      <c r="U18" s="116" t="str">
        <f t="shared" si="7"/>
        <v/>
      </c>
      <c r="V18" s="73"/>
      <c r="W18" s="143" t="str">
        <f t="shared" si="8"/>
        <v/>
      </c>
      <c r="X18" s="73"/>
      <c r="Y18" s="143" t="str">
        <f t="shared" si="9"/>
        <v/>
      </c>
      <c r="Z18" s="62" t="str">
        <f t="shared" si="10"/>
        <v/>
      </c>
      <c r="AA18" s="137"/>
      <c r="AB18" s="29"/>
      <c r="AC18" s="138" t="str">
        <f t="shared" si="11"/>
        <v/>
      </c>
      <c r="AD18" s="31" t="str">
        <f t="shared" si="12"/>
        <v/>
      </c>
    </row>
    <row r="19" spans="1:30" ht="30" customHeight="1" thickTop="1" thickBot="1" x14ac:dyDescent="0.3">
      <c r="A19" s="105"/>
      <c r="B19" s="105"/>
      <c r="C19" s="105"/>
      <c r="D19" s="106" t="str">
        <f t="shared" si="0"/>
        <v/>
      </c>
      <c r="E19" s="107"/>
      <c r="F19" s="108"/>
      <c r="G19" s="109"/>
      <c r="H19" s="109"/>
      <c r="I19" s="110"/>
      <c r="J19" s="111" t="str">
        <f t="shared" si="1"/>
        <v/>
      </c>
      <c r="K19" s="112" t="str">
        <f t="shared" si="2"/>
        <v/>
      </c>
      <c r="L19" s="106" t="str">
        <f t="shared" si="3"/>
        <v/>
      </c>
      <c r="M19" s="107"/>
      <c r="N19" s="109"/>
      <c r="O19" s="109"/>
      <c r="P19" s="109"/>
      <c r="Q19" s="111" t="str">
        <f t="shared" si="4"/>
        <v/>
      </c>
      <c r="R19" s="136" t="str">
        <f t="shared" si="5"/>
        <v/>
      </c>
      <c r="S19" s="105"/>
      <c r="T19" s="115" t="str">
        <f t="shared" si="6"/>
        <v/>
      </c>
      <c r="U19" s="116" t="str">
        <f t="shared" si="7"/>
        <v/>
      </c>
      <c r="V19" s="73"/>
      <c r="W19" s="143" t="str">
        <f t="shared" si="8"/>
        <v/>
      </c>
      <c r="X19" s="73"/>
      <c r="Y19" s="143" t="str">
        <f t="shared" si="9"/>
        <v/>
      </c>
      <c r="Z19" s="62" t="str">
        <f t="shared" si="10"/>
        <v/>
      </c>
      <c r="AA19" s="137"/>
      <c r="AB19" s="29"/>
      <c r="AC19" s="138" t="str">
        <f t="shared" si="11"/>
        <v/>
      </c>
      <c r="AD19" s="31" t="str">
        <f t="shared" si="12"/>
        <v/>
      </c>
    </row>
    <row r="20" spans="1:30" ht="30" customHeight="1" thickTop="1" thickBot="1" x14ac:dyDescent="0.3">
      <c r="A20" s="105"/>
      <c r="B20" s="105"/>
      <c r="C20" s="105"/>
      <c r="D20" s="106" t="str">
        <f t="shared" si="0"/>
        <v/>
      </c>
      <c r="E20" s="107"/>
      <c r="F20" s="108"/>
      <c r="G20" s="109"/>
      <c r="H20" s="109"/>
      <c r="I20" s="110"/>
      <c r="J20" s="111" t="str">
        <f t="shared" si="1"/>
        <v/>
      </c>
      <c r="K20" s="112" t="str">
        <f t="shared" si="2"/>
        <v/>
      </c>
      <c r="L20" s="106" t="str">
        <f t="shared" si="3"/>
        <v/>
      </c>
      <c r="M20" s="107"/>
      <c r="N20" s="109"/>
      <c r="O20" s="109"/>
      <c r="P20" s="109"/>
      <c r="Q20" s="111" t="str">
        <f t="shared" si="4"/>
        <v/>
      </c>
      <c r="R20" s="136" t="str">
        <f t="shared" si="5"/>
        <v/>
      </c>
      <c r="S20" s="105"/>
      <c r="T20" s="115" t="str">
        <f t="shared" si="6"/>
        <v/>
      </c>
      <c r="U20" s="116" t="str">
        <f t="shared" si="7"/>
        <v/>
      </c>
      <c r="V20" s="73"/>
      <c r="W20" s="143" t="str">
        <f t="shared" si="8"/>
        <v/>
      </c>
      <c r="X20" s="73"/>
      <c r="Y20" s="143" t="str">
        <f t="shared" si="9"/>
        <v/>
      </c>
      <c r="Z20" s="62" t="str">
        <f t="shared" si="10"/>
        <v/>
      </c>
      <c r="AA20" s="137"/>
      <c r="AB20" s="29"/>
      <c r="AC20" s="138" t="str">
        <f t="shared" si="11"/>
        <v/>
      </c>
      <c r="AD20" s="31" t="str">
        <f t="shared" si="12"/>
        <v/>
      </c>
    </row>
    <row r="21" spans="1:30" ht="30" customHeight="1" thickTop="1" thickBot="1" x14ac:dyDescent="0.3">
      <c r="A21" s="105"/>
      <c r="B21" s="105"/>
      <c r="C21" s="105"/>
      <c r="D21" s="106" t="str">
        <f t="shared" si="0"/>
        <v/>
      </c>
      <c r="E21" s="107"/>
      <c r="F21" s="108"/>
      <c r="G21" s="109"/>
      <c r="H21" s="109"/>
      <c r="I21" s="110"/>
      <c r="J21" s="111" t="str">
        <f t="shared" si="1"/>
        <v/>
      </c>
      <c r="K21" s="112" t="str">
        <f t="shared" si="2"/>
        <v/>
      </c>
      <c r="L21" s="106" t="str">
        <f t="shared" si="3"/>
        <v/>
      </c>
      <c r="M21" s="107"/>
      <c r="N21" s="109"/>
      <c r="O21" s="109"/>
      <c r="P21" s="109"/>
      <c r="Q21" s="111" t="str">
        <f t="shared" si="4"/>
        <v/>
      </c>
      <c r="R21" s="136" t="str">
        <f t="shared" si="5"/>
        <v/>
      </c>
      <c r="S21" s="105"/>
      <c r="T21" s="115" t="str">
        <f t="shared" si="6"/>
        <v/>
      </c>
      <c r="U21" s="116" t="str">
        <f t="shared" si="7"/>
        <v/>
      </c>
      <c r="V21" s="73"/>
      <c r="W21" s="143" t="str">
        <f t="shared" si="8"/>
        <v/>
      </c>
      <c r="X21" s="73"/>
      <c r="Y21" s="143" t="str">
        <f t="shared" si="9"/>
        <v/>
      </c>
      <c r="Z21" s="62" t="str">
        <f t="shared" si="10"/>
        <v/>
      </c>
      <c r="AA21" s="137"/>
      <c r="AB21" s="29"/>
      <c r="AC21" s="138" t="str">
        <f t="shared" si="11"/>
        <v/>
      </c>
      <c r="AD21" s="31" t="str">
        <f t="shared" si="12"/>
        <v/>
      </c>
    </row>
    <row r="22" spans="1:30" ht="30" customHeight="1" thickTop="1" thickBot="1" x14ac:dyDescent="0.3">
      <c r="A22" s="105"/>
      <c r="B22" s="105"/>
      <c r="C22" s="105"/>
      <c r="D22" s="106" t="str">
        <f t="shared" si="0"/>
        <v/>
      </c>
      <c r="E22" s="107"/>
      <c r="F22" s="108"/>
      <c r="G22" s="109"/>
      <c r="H22" s="109"/>
      <c r="I22" s="110"/>
      <c r="J22" s="111" t="str">
        <f t="shared" si="1"/>
        <v/>
      </c>
      <c r="K22" s="112" t="str">
        <f t="shared" si="2"/>
        <v/>
      </c>
      <c r="L22" s="106" t="str">
        <f t="shared" si="3"/>
        <v/>
      </c>
      <c r="M22" s="107"/>
      <c r="N22" s="109"/>
      <c r="O22" s="109"/>
      <c r="P22" s="109"/>
      <c r="Q22" s="111" t="str">
        <f t="shared" si="4"/>
        <v/>
      </c>
      <c r="R22" s="136" t="str">
        <f t="shared" si="5"/>
        <v/>
      </c>
      <c r="S22" s="105"/>
      <c r="T22" s="115" t="str">
        <f t="shared" si="6"/>
        <v/>
      </c>
      <c r="U22" s="116" t="str">
        <f t="shared" si="7"/>
        <v/>
      </c>
      <c r="V22" s="73"/>
      <c r="W22" s="143" t="str">
        <f t="shared" si="8"/>
        <v/>
      </c>
      <c r="X22" s="73"/>
      <c r="Y22" s="143" t="str">
        <f t="shared" si="9"/>
        <v/>
      </c>
      <c r="Z22" s="62" t="str">
        <f t="shared" si="10"/>
        <v/>
      </c>
      <c r="AA22" s="137"/>
      <c r="AB22" s="29"/>
      <c r="AC22" s="138" t="str">
        <f t="shared" si="11"/>
        <v/>
      </c>
      <c r="AD22" s="31" t="str">
        <f t="shared" si="12"/>
        <v/>
      </c>
    </row>
    <row r="23" spans="1:30" ht="30" customHeight="1" thickTop="1" thickBot="1" x14ac:dyDescent="0.3">
      <c r="A23" s="105"/>
      <c r="B23" s="105"/>
      <c r="C23" s="105"/>
      <c r="D23" s="106" t="str">
        <f t="shared" si="0"/>
        <v/>
      </c>
      <c r="E23" s="107"/>
      <c r="F23" s="108"/>
      <c r="G23" s="109"/>
      <c r="H23" s="109"/>
      <c r="I23" s="110"/>
      <c r="J23" s="111" t="str">
        <f t="shared" si="1"/>
        <v/>
      </c>
      <c r="K23" s="112" t="str">
        <f t="shared" si="2"/>
        <v/>
      </c>
      <c r="L23" s="106" t="str">
        <f t="shared" si="3"/>
        <v/>
      </c>
      <c r="M23" s="107"/>
      <c r="N23" s="109"/>
      <c r="O23" s="109"/>
      <c r="P23" s="109"/>
      <c r="Q23" s="111" t="str">
        <f t="shared" si="4"/>
        <v/>
      </c>
      <c r="R23" s="136" t="str">
        <f t="shared" si="5"/>
        <v/>
      </c>
      <c r="S23" s="105"/>
      <c r="T23" s="115" t="str">
        <f t="shared" si="6"/>
        <v/>
      </c>
      <c r="U23" s="116" t="str">
        <f t="shared" si="7"/>
        <v/>
      </c>
      <c r="V23" s="73"/>
      <c r="W23" s="143" t="str">
        <f t="shared" si="8"/>
        <v/>
      </c>
      <c r="X23" s="73"/>
      <c r="Y23" s="143" t="str">
        <f t="shared" si="9"/>
        <v/>
      </c>
      <c r="Z23" s="62" t="str">
        <f t="shared" si="10"/>
        <v/>
      </c>
      <c r="AA23" s="137"/>
      <c r="AB23" s="29"/>
      <c r="AC23" s="138" t="str">
        <f t="shared" si="11"/>
        <v/>
      </c>
      <c r="AD23" s="31" t="str">
        <f t="shared" si="12"/>
        <v/>
      </c>
    </row>
    <row r="24" spans="1:30" ht="30" customHeight="1" thickTop="1" thickBot="1" x14ac:dyDescent="0.3">
      <c r="A24" s="105"/>
      <c r="B24" s="105"/>
      <c r="C24" s="105"/>
      <c r="D24" s="106" t="str">
        <f t="shared" si="0"/>
        <v/>
      </c>
      <c r="E24" s="107"/>
      <c r="F24" s="108"/>
      <c r="G24" s="109"/>
      <c r="H24" s="109"/>
      <c r="I24" s="110"/>
      <c r="J24" s="111" t="str">
        <f t="shared" si="1"/>
        <v/>
      </c>
      <c r="K24" s="112" t="str">
        <f t="shared" si="2"/>
        <v/>
      </c>
      <c r="L24" s="106" t="str">
        <f t="shared" si="3"/>
        <v/>
      </c>
      <c r="M24" s="107"/>
      <c r="N24" s="109"/>
      <c r="O24" s="109"/>
      <c r="P24" s="109"/>
      <c r="Q24" s="111" t="str">
        <f t="shared" si="4"/>
        <v/>
      </c>
      <c r="R24" s="136" t="str">
        <f t="shared" si="5"/>
        <v/>
      </c>
      <c r="S24" s="105"/>
      <c r="T24" s="115" t="str">
        <f t="shared" si="6"/>
        <v/>
      </c>
      <c r="U24" s="116" t="str">
        <f t="shared" si="7"/>
        <v/>
      </c>
      <c r="V24" s="73"/>
      <c r="W24" s="143" t="str">
        <f t="shared" si="8"/>
        <v/>
      </c>
      <c r="X24" s="73"/>
      <c r="Y24" s="143" t="str">
        <f t="shared" si="9"/>
        <v/>
      </c>
      <c r="Z24" s="62" t="str">
        <f t="shared" si="10"/>
        <v/>
      </c>
      <c r="AA24" s="137"/>
      <c r="AB24" s="29"/>
      <c r="AC24" s="138" t="str">
        <f t="shared" si="11"/>
        <v/>
      </c>
      <c r="AD24" s="31" t="str">
        <f t="shared" si="12"/>
        <v/>
      </c>
    </row>
    <row r="25" spans="1:30" ht="30" customHeight="1" thickTop="1" thickBot="1" x14ac:dyDescent="0.3">
      <c r="A25" s="105"/>
      <c r="B25" s="105"/>
      <c r="C25" s="105"/>
      <c r="D25" s="106" t="str">
        <f t="shared" si="0"/>
        <v/>
      </c>
      <c r="E25" s="107"/>
      <c r="F25" s="108"/>
      <c r="G25" s="109"/>
      <c r="H25" s="109"/>
      <c r="I25" s="110"/>
      <c r="J25" s="111" t="str">
        <f t="shared" si="1"/>
        <v/>
      </c>
      <c r="K25" s="112" t="str">
        <f t="shared" si="2"/>
        <v/>
      </c>
      <c r="L25" s="106" t="str">
        <f t="shared" si="3"/>
        <v/>
      </c>
      <c r="M25" s="107"/>
      <c r="N25" s="109"/>
      <c r="O25" s="109"/>
      <c r="P25" s="109"/>
      <c r="Q25" s="111" t="str">
        <f t="shared" si="4"/>
        <v/>
      </c>
      <c r="R25" s="136" t="str">
        <f t="shared" si="5"/>
        <v/>
      </c>
      <c r="S25" s="105"/>
      <c r="T25" s="115" t="str">
        <f t="shared" si="6"/>
        <v/>
      </c>
      <c r="U25" s="116" t="str">
        <f t="shared" si="7"/>
        <v/>
      </c>
      <c r="V25" s="73"/>
      <c r="W25" s="143" t="str">
        <f t="shared" si="8"/>
        <v/>
      </c>
      <c r="X25" s="73"/>
      <c r="Y25" s="143" t="str">
        <f t="shared" si="9"/>
        <v/>
      </c>
      <c r="Z25" s="62" t="str">
        <f t="shared" si="10"/>
        <v/>
      </c>
      <c r="AA25" s="137"/>
      <c r="AB25" s="29"/>
      <c r="AC25" s="138" t="str">
        <f t="shared" si="11"/>
        <v/>
      </c>
      <c r="AD25" s="31" t="str">
        <f t="shared" si="12"/>
        <v/>
      </c>
    </row>
    <row r="26" spans="1:30" ht="30" customHeight="1" thickTop="1" thickBot="1" x14ac:dyDescent="0.3">
      <c r="A26" s="105"/>
      <c r="B26" s="105"/>
      <c r="C26" s="105"/>
      <c r="D26" s="106" t="str">
        <f t="shared" si="0"/>
        <v/>
      </c>
      <c r="E26" s="107"/>
      <c r="F26" s="108"/>
      <c r="G26" s="109"/>
      <c r="H26" s="109"/>
      <c r="I26" s="110"/>
      <c r="J26" s="111" t="str">
        <f t="shared" si="1"/>
        <v/>
      </c>
      <c r="K26" s="112" t="str">
        <f t="shared" si="2"/>
        <v/>
      </c>
      <c r="L26" s="106" t="str">
        <f t="shared" si="3"/>
        <v/>
      </c>
      <c r="M26" s="107"/>
      <c r="N26" s="109"/>
      <c r="O26" s="109"/>
      <c r="P26" s="109"/>
      <c r="Q26" s="111" t="str">
        <f t="shared" si="4"/>
        <v/>
      </c>
      <c r="R26" s="136" t="str">
        <f t="shared" si="5"/>
        <v/>
      </c>
      <c r="S26" s="105"/>
      <c r="T26" s="115" t="str">
        <f t="shared" si="6"/>
        <v/>
      </c>
      <c r="U26" s="116" t="str">
        <f t="shared" si="7"/>
        <v/>
      </c>
      <c r="V26" s="73"/>
      <c r="W26" s="143" t="str">
        <f t="shared" si="8"/>
        <v/>
      </c>
      <c r="X26" s="73"/>
      <c r="Y26" s="143" t="str">
        <f t="shared" si="9"/>
        <v/>
      </c>
      <c r="Z26" s="62" t="str">
        <f t="shared" si="10"/>
        <v/>
      </c>
      <c r="AA26" s="137"/>
      <c r="AB26" s="29"/>
      <c r="AC26" s="138" t="str">
        <f t="shared" si="11"/>
        <v/>
      </c>
      <c r="AD26" s="31" t="str">
        <f t="shared" si="12"/>
        <v/>
      </c>
    </row>
    <row r="27" spans="1:30" ht="30" customHeight="1" thickTop="1" thickBot="1" x14ac:dyDescent="0.3">
      <c r="A27" s="105"/>
      <c r="B27" s="105"/>
      <c r="C27" s="105"/>
      <c r="D27" s="106" t="str">
        <f t="shared" si="0"/>
        <v/>
      </c>
      <c r="E27" s="107"/>
      <c r="F27" s="108"/>
      <c r="G27" s="109"/>
      <c r="H27" s="109"/>
      <c r="I27" s="110"/>
      <c r="J27" s="111" t="str">
        <f t="shared" si="1"/>
        <v/>
      </c>
      <c r="K27" s="112" t="str">
        <f t="shared" si="2"/>
        <v/>
      </c>
      <c r="L27" s="106" t="str">
        <f t="shared" si="3"/>
        <v/>
      </c>
      <c r="M27" s="107"/>
      <c r="N27" s="109"/>
      <c r="O27" s="109"/>
      <c r="P27" s="109"/>
      <c r="Q27" s="111" t="str">
        <f t="shared" si="4"/>
        <v/>
      </c>
      <c r="R27" s="136" t="str">
        <f t="shared" si="5"/>
        <v/>
      </c>
      <c r="S27" s="105"/>
      <c r="T27" s="115" t="str">
        <f t="shared" si="6"/>
        <v/>
      </c>
      <c r="U27" s="116" t="str">
        <f t="shared" si="7"/>
        <v/>
      </c>
      <c r="V27" s="73"/>
      <c r="W27" s="143" t="str">
        <f t="shared" si="8"/>
        <v/>
      </c>
      <c r="X27" s="73"/>
      <c r="Y27" s="143" t="str">
        <f t="shared" si="9"/>
        <v/>
      </c>
      <c r="Z27" s="62" t="str">
        <f t="shared" si="10"/>
        <v/>
      </c>
      <c r="AA27" s="137"/>
      <c r="AB27" s="29"/>
      <c r="AC27" s="138" t="str">
        <f t="shared" si="11"/>
        <v/>
      </c>
      <c r="AD27" s="31" t="str">
        <f t="shared" si="12"/>
        <v/>
      </c>
    </row>
    <row r="28" spans="1:30" ht="30" customHeight="1" thickTop="1" thickBot="1" x14ac:dyDescent="0.3">
      <c r="A28" s="105"/>
      <c r="B28" s="105"/>
      <c r="C28" s="105"/>
      <c r="D28" s="106" t="str">
        <f t="shared" si="0"/>
        <v/>
      </c>
      <c r="E28" s="107"/>
      <c r="F28" s="108"/>
      <c r="G28" s="109"/>
      <c r="H28" s="109"/>
      <c r="I28" s="110"/>
      <c r="J28" s="111" t="str">
        <f t="shared" si="1"/>
        <v/>
      </c>
      <c r="K28" s="112" t="str">
        <f t="shared" si="2"/>
        <v/>
      </c>
      <c r="L28" s="106" t="str">
        <f t="shared" si="3"/>
        <v/>
      </c>
      <c r="M28" s="107"/>
      <c r="N28" s="109"/>
      <c r="O28" s="109"/>
      <c r="P28" s="109"/>
      <c r="Q28" s="111" t="str">
        <f t="shared" si="4"/>
        <v/>
      </c>
      <c r="R28" s="136" t="str">
        <f t="shared" si="5"/>
        <v/>
      </c>
      <c r="S28" s="105"/>
      <c r="T28" s="115" t="str">
        <f t="shared" si="6"/>
        <v/>
      </c>
      <c r="U28" s="116" t="str">
        <f t="shared" si="7"/>
        <v/>
      </c>
      <c r="V28" s="73"/>
      <c r="W28" s="143" t="str">
        <f t="shared" si="8"/>
        <v/>
      </c>
      <c r="X28" s="73"/>
      <c r="Y28" s="143" t="str">
        <f t="shared" si="9"/>
        <v/>
      </c>
      <c r="Z28" s="62" t="str">
        <f t="shared" si="10"/>
        <v/>
      </c>
      <c r="AA28" s="137"/>
      <c r="AB28" s="29"/>
      <c r="AC28" s="138" t="str">
        <f t="shared" si="11"/>
        <v/>
      </c>
      <c r="AD28" s="31" t="str">
        <f t="shared" si="12"/>
        <v/>
      </c>
    </row>
    <row r="29" spans="1:30" ht="30" customHeight="1" thickTop="1" thickBot="1" x14ac:dyDescent="0.3">
      <c r="A29" s="105"/>
      <c r="B29" s="105"/>
      <c r="C29" s="105"/>
      <c r="D29" s="106" t="str">
        <f t="shared" si="0"/>
        <v/>
      </c>
      <c r="E29" s="107"/>
      <c r="F29" s="108"/>
      <c r="G29" s="109"/>
      <c r="H29" s="109"/>
      <c r="I29" s="110"/>
      <c r="J29" s="111" t="str">
        <f t="shared" si="1"/>
        <v/>
      </c>
      <c r="K29" s="112" t="str">
        <f t="shared" si="2"/>
        <v/>
      </c>
      <c r="L29" s="106" t="str">
        <f t="shared" si="3"/>
        <v/>
      </c>
      <c r="M29" s="107"/>
      <c r="N29" s="109"/>
      <c r="O29" s="109"/>
      <c r="P29" s="109"/>
      <c r="Q29" s="111" t="str">
        <f t="shared" si="4"/>
        <v/>
      </c>
      <c r="R29" s="136" t="str">
        <f t="shared" si="5"/>
        <v/>
      </c>
      <c r="S29" s="105"/>
      <c r="T29" s="115" t="str">
        <f t="shared" si="6"/>
        <v/>
      </c>
      <c r="U29" s="116" t="str">
        <f t="shared" si="7"/>
        <v/>
      </c>
      <c r="V29" s="73"/>
      <c r="W29" s="143" t="str">
        <f t="shared" si="8"/>
        <v/>
      </c>
      <c r="X29" s="73"/>
      <c r="Y29" s="143" t="str">
        <f t="shared" si="9"/>
        <v/>
      </c>
      <c r="Z29" s="62" t="str">
        <f t="shared" si="10"/>
        <v/>
      </c>
      <c r="AA29" s="137"/>
      <c r="AB29" s="29"/>
      <c r="AC29" s="138" t="str">
        <f t="shared" si="11"/>
        <v/>
      </c>
      <c r="AD29" s="31" t="str">
        <f t="shared" si="12"/>
        <v/>
      </c>
    </row>
    <row r="30" spans="1:30" ht="30" customHeight="1" thickTop="1" thickBot="1" x14ac:dyDescent="0.3">
      <c r="A30" s="105"/>
      <c r="B30" s="105"/>
      <c r="C30" s="105"/>
      <c r="D30" s="106" t="str">
        <f t="shared" si="0"/>
        <v/>
      </c>
      <c r="E30" s="107"/>
      <c r="F30" s="108"/>
      <c r="G30" s="109"/>
      <c r="H30" s="109"/>
      <c r="I30" s="110"/>
      <c r="J30" s="111" t="str">
        <f t="shared" si="1"/>
        <v/>
      </c>
      <c r="K30" s="112" t="str">
        <f t="shared" si="2"/>
        <v/>
      </c>
      <c r="L30" s="106" t="str">
        <f t="shared" si="3"/>
        <v/>
      </c>
      <c r="M30" s="107"/>
      <c r="N30" s="109"/>
      <c r="O30" s="109"/>
      <c r="P30" s="109"/>
      <c r="Q30" s="111" t="str">
        <f t="shared" si="4"/>
        <v/>
      </c>
      <c r="R30" s="136" t="str">
        <f t="shared" si="5"/>
        <v/>
      </c>
      <c r="S30" s="105"/>
      <c r="T30" s="115" t="str">
        <f t="shared" si="6"/>
        <v/>
      </c>
      <c r="U30" s="116" t="str">
        <f t="shared" si="7"/>
        <v/>
      </c>
      <c r="V30" s="73"/>
      <c r="W30" s="143" t="str">
        <f t="shared" si="8"/>
        <v/>
      </c>
      <c r="X30" s="73"/>
      <c r="Y30" s="143" t="str">
        <f t="shared" si="9"/>
        <v/>
      </c>
      <c r="Z30" s="62" t="str">
        <f t="shared" si="10"/>
        <v/>
      </c>
      <c r="AA30" s="137"/>
      <c r="AB30" s="29"/>
      <c r="AC30" s="138" t="str">
        <f t="shared" si="11"/>
        <v/>
      </c>
      <c r="AD30" s="31" t="str">
        <f t="shared" si="12"/>
        <v/>
      </c>
    </row>
    <row r="31" spans="1:30" ht="30" customHeight="1" thickTop="1" thickBot="1" x14ac:dyDescent="0.3">
      <c r="A31" s="105"/>
      <c r="B31" s="105"/>
      <c r="C31" s="105"/>
      <c r="D31" s="106" t="str">
        <f t="shared" si="0"/>
        <v/>
      </c>
      <c r="E31" s="107"/>
      <c r="F31" s="108"/>
      <c r="G31" s="109"/>
      <c r="H31" s="109"/>
      <c r="I31" s="110"/>
      <c r="J31" s="111" t="str">
        <f t="shared" si="1"/>
        <v/>
      </c>
      <c r="K31" s="112" t="str">
        <f t="shared" si="2"/>
        <v/>
      </c>
      <c r="L31" s="106" t="str">
        <f t="shared" si="3"/>
        <v/>
      </c>
      <c r="M31" s="107"/>
      <c r="N31" s="109"/>
      <c r="O31" s="109"/>
      <c r="P31" s="109"/>
      <c r="Q31" s="111" t="str">
        <f t="shared" si="4"/>
        <v/>
      </c>
      <c r="R31" s="136" t="str">
        <f t="shared" si="5"/>
        <v/>
      </c>
      <c r="S31" s="105"/>
      <c r="T31" s="115" t="str">
        <f t="shared" si="6"/>
        <v/>
      </c>
      <c r="U31" s="116" t="str">
        <f t="shared" si="7"/>
        <v/>
      </c>
      <c r="V31" s="73"/>
      <c r="W31" s="143" t="str">
        <f t="shared" si="8"/>
        <v/>
      </c>
      <c r="X31" s="73"/>
      <c r="Y31" s="143" t="str">
        <f t="shared" si="9"/>
        <v/>
      </c>
      <c r="Z31" s="62" t="str">
        <f t="shared" si="10"/>
        <v/>
      </c>
      <c r="AA31" s="137"/>
      <c r="AB31" s="29"/>
      <c r="AC31" s="138" t="str">
        <f t="shared" si="11"/>
        <v/>
      </c>
      <c r="AD31" s="31" t="str">
        <f t="shared" si="12"/>
        <v/>
      </c>
    </row>
    <row r="32" spans="1:30" ht="30" customHeight="1" thickTop="1" thickBot="1" x14ac:dyDescent="0.3">
      <c r="A32" s="105"/>
      <c r="B32" s="105"/>
      <c r="C32" s="105"/>
      <c r="D32" s="106" t="str">
        <f t="shared" si="0"/>
        <v/>
      </c>
      <c r="E32" s="107"/>
      <c r="F32" s="108"/>
      <c r="G32" s="109"/>
      <c r="H32" s="109"/>
      <c r="I32" s="110"/>
      <c r="J32" s="111" t="str">
        <f t="shared" si="1"/>
        <v/>
      </c>
      <c r="K32" s="112" t="str">
        <f t="shared" si="2"/>
        <v/>
      </c>
      <c r="L32" s="106" t="str">
        <f t="shared" si="3"/>
        <v/>
      </c>
      <c r="M32" s="107"/>
      <c r="N32" s="109"/>
      <c r="O32" s="109"/>
      <c r="P32" s="109"/>
      <c r="Q32" s="111" t="str">
        <f t="shared" si="4"/>
        <v/>
      </c>
      <c r="R32" s="136" t="str">
        <f t="shared" si="5"/>
        <v/>
      </c>
      <c r="S32" s="105"/>
      <c r="T32" s="115" t="str">
        <f t="shared" si="6"/>
        <v/>
      </c>
      <c r="U32" s="116" t="str">
        <f t="shared" si="7"/>
        <v/>
      </c>
      <c r="V32" s="73"/>
      <c r="W32" s="143" t="str">
        <f t="shared" si="8"/>
        <v/>
      </c>
      <c r="X32" s="73"/>
      <c r="Y32" s="143" t="str">
        <f t="shared" si="9"/>
        <v/>
      </c>
      <c r="Z32" s="62" t="str">
        <f t="shared" si="10"/>
        <v/>
      </c>
      <c r="AA32" s="137"/>
      <c r="AB32" s="29"/>
      <c r="AC32" s="138" t="str">
        <f t="shared" si="11"/>
        <v/>
      </c>
      <c r="AD32" s="31" t="str">
        <f t="shared" si="12"/>
        <v/>
      </c>
    </row>
    <row r="33" spans="1:30" ht="30" customHeight="1" thickTop="1" thickBot="1" x14ac:dyDescent="0.3">
      <c r="A33" s="105"/>
      <c r="B33" s="105"/>
      <c r="C33" s="105"/>
      <c r="D33" s="106" t="str">
        <f t="shared" si="0"/>
        <v/>
      </c>
      <c r="E33" s="107"/>
      <c r="F33" s="108"/>
      <c r="G33" s="109"/>
      <c r="H33" s="109"/>
      <c r="I33" s="110"/>
      <c r="J33" s="111" t="str">
        <f t="shared" si="1"/>
        <v/>
      </c>
      <c r="K33" s="112" t="str">
        <f t="shared" si="2"/>
        <v/>
      </c>
      <c r="L33" s="106" t="str">
        <f t="shared" si="3"/>
        <v/>
      </c>
      <c r="M33" s="107"/>
      <c r="N33" s="109"/>
      <c r="O33" s="109"/>
      <c r="P33" s="109"/>
      <c r="Q33" s="111" t="str">
        <f t="shared" si="4"/>
        <v/>
      </c>
      <c r="R33" s="136" t="str">
        <f t="shared" si="5"/>
        <v/>
      </c>
      <c r="S33" s="105"/>
      <c r="T33" s="115" t="str">
        <f t="shared" si="6"/>
        <v/>
      </c>
      <c r="U33" s="116" t="str">
        <f t="shared" si="7"/>
        <v/>
      </c>
      <c r="V33" s="73"/>
      <c r="W33" s="143" t="str">
        <f t="shared" si="8"/>
        <v/>
      </c>
      <c r="X33" s="73"/>
      <c r="Y33" s="143" t="str">
        <f t="shared" si="9"/>
        <v/>
      </c>
      <c r="Z33" s="62" t="str">
        <f t="shared" si="10"/>
        <v/>
      </c>
      <c r="AA33" s="137"/>
      <c r="AB33" s="29"/>
      <c r="AC33" s="138" t="str">
        <f t="shared" si="11"/>
        <v/>
      </c>
      <c r="AD33" s="31" t="str">
        <f t="shared" si="12"/>
        <v/>
      </c>
    </row>
    <row r="34" spans="1:30" ht="30" customHeight="1" thickTop="1" thickBot="1" x14ac:dyDescent="0.3">
      <c r="A34" s="105"/>
      <c r="B34" s="105"/>
      <c r="C34" s="105"/>
      <c r="D34" s="106" t="str">
        <f t="shared" si="0"/>
        <v/>
      </c>
      <c r="E34" s="107"/>
      <c r="F34" s="108"/>
      <c r="G34" s="109"/>
      <c r="H34" s="109"/>
      <c r="I34" s="110"/>
      <c r="J34" s="111" t="str">
        <f t="shared" si="1"/>
        <v/>
      </c>
      <c r="K34" s="112" t="str">
        <f t="shared" si="2"/>
        <v/>
      </c>
      <c r="L34" s="106" t="str">
        <f t="shared" si="3"/>
        <v/>
      </c>
      <c r="M34" s="107"/>
      <c r="N34" s="109"/>
      <c r="O34" s="109"/>
      <c r="P34" s="109"/>
      <c r="Q34" s="111" t="str">
        <f t="shared" si="4"/>
        <v/>
      </c>
      <c r="R34" s="136" t="str">
        <f t="shared" si="5"/>
        <v/>
      </c>
      <c r="S34" s="105"/>
      <c r="T34" s="115" t="str">
        <f t="shared" si="6"/>
        <v/>
      </c>
      <c r="U34" s="116" t="str">
        <f t="shared" si="7"/>
        <v/>
      </c>
      <c r="V34" s="73"/>
      <c r="W34" s="143" t="str">
        <f t="shared" si="8"/>
        <v/>
      </c>
      <c r="X34" s="73"/>
      <c r="Y34" s="143" t="str">
        <f t="shared" si="9"/>
        <v/>
      </c>
      <c r="Z34" s="62" t="str">
        <f t="shared" si="10"/>
        <v/>
      </c>
      <c r="AA34" s="137"/>
      <c r="AB34" s="29"/>
      <c r="AC34" s="138" t="str">
        <f t="shared" si="11"/>
        <v/>
      </c>
      <c r="AD34" s="31" t="str">
        <f t="shared" si="12"/>
        <v/>
      </c>
    </row>
    <row r="35" spans="1:30" ht="30" customHeight="1" thickTop="1" thickBot="1" x14ac:dyDescent="0.3">
      <c r="A35" s="105"/>
      <c r="B35" s="105"/>
      <c r="C35" s="105"/>
      <c r="D35" s="106" t="str">
        <f t="shared" si="0"/>
        <v/>
      </c>
      <c r="E35" s="107"/>
      <c r="F35" s="108"/>
      <c r="G35" s="109"/>
      <c r="H35" s="109"/>
      <c r="I35" s="110"/>
      <c r="J35" s="111" t="str">
        <f t="shared" si="1"/>
        <v/>
      </c>
      <c r="K35" s="112" t="str">
        <f t="shared" si="2"/>
        <v/>
      </c>
      <c r="L35" s="106" t="str">
        <f t="shared" si="3"/>
        <v/>
      </c>
      <c r="M35" s="107"/>
      <c r="N35" s="109"/>
      <c r="O35" s="109"/>
      <c r="P35" s="109"/>
      <c r="Q35" s="111" t="str">
        <f t="shared" si="4"/>
        <v/>
      </c>
      <c r="R35" s="136" t="str">
        <f t="shared" si="5"/>
        <v/>
      </c>
      <c r="S35" s="105"/>
      <c r="T35" s="115" t="str">
        <f t="shared" si="6"/>
        <v/>
      </c>
      <c r="U35" s="116" t="str">
        <f t="shared" si="7"/>
        <v/>
      </c>
      <c r="V35" s="73"/>
      <c r="W35" s="143" t="str">
        <f t="shared" si="8"/>
        <v/>
      </c>
      <c r="X35" s="73"/>
      <c r="Y35" s="143" t="str">
        <f t="shared" si="9"/>
        <v/>
      </c>
      <c r="Z35" s="62" t="str">
        <f t="shared" si="10"/>
        <v/>
      </c>
      <c r="AA35" s="137"/>
      <c r="AB35" s="29"/>
      <c r="AC35" s="138" t="str">
        <f t="shared" si="11"/>
        <v/>
      </c>
      <c r="AD35" s="31" t="str">
        <f t="shared" si="12"/>
        <v/>
      </c>
    </row>
    <row r="36" spans="1:30" ht="30" customHeight="1" thickTop="1" thickBot="1" x14ac:dyDescent="0.3">
      <c r="A36" s="105"/>
      <c r="B36" s="105"/>
      <c r="C36" s="105"/>
      <c r="D36" s="106" t="str">
        <f t="shared" si="0"/>
        <v/>
      </c>
      <c r="E36" s="107"/>
      <c r="F36" s="108"/>
      <c r="G36" s="109"/>
      <c r="H36" s="109"/>
      <c r="I36" s="110"/>
      <c r="J36" s="111" t="str">
        <f t="shared" si="1"/>
        <v/>
      </c>
      <c r="K36" s="112" t="str">
        <f t="shared" si="2"/>
        <v/>
      </c>
      <c r="L36" s="106" t="str">
        <f t="shared" si="3"/>
        <v/>
      </c>
      <c r="M36" s="107"/>
      <c r="N36" s="109"/>
      <c r="O36" s="109"/>
      <c r="P36" s="109"/>
      <c r="Q36" s="111" t="str">
        <f t="shared" si="4"/>
        <v/>
      </c>
      <c r="R36" s="136" t="str">
        <f t="shared" si="5"/>
        <v/>
      </c>
      <c r="S36" s="105"/>
      <c r="T36" s="115" t="str">
        <f t="shared" si="6"/>
        <v/>
      </c>
      <c r="U36" s="116" t="str">
        <f t="shared" si="7"/>
        <v/>
      </c>
      <c r="V36" s="73"/>
      <c r="W36" s="143" t="str">
        <f t="shared" si="8"/>
        <v/>
      </c>
      <c r="X36" s="73"/>
      <c r="Y36" s="143" t="str">
        <f t="shared" si="9"/>
        <v/>
      </c>
      <c r="Z36" s="62" t="str">
        <f t="shared" si="10"/>
        <v/>
      </c>
      <c r="AA36" s="137"/>
      <c r="AB36" s="29"/>
      <c r="AC36" s="138" t="str">
        <f t="shared" si="11"/>
        <v/>
      </c>
      <c r="AD36" s="31" t="str">
        <f t="shared" si="12"/>
        <v/>
      </c>
    </row>
    <row r="37" spans="1:30" ht="30" customHeight="1" thickTop="1" thickBot="1" x14ac:dyDescent="0.3">
      <c r="A37" s="105"/>
      <c r="B37" s="105"/>
      <c r="C37" s="105"/>
      <c r="D37" s="106" t="str">
        <f t="shared" si="0"/>
        <v/>
      </c>
      <c r="E37" s="107"/>
      <c r="F37" s="108"/>
      <c r="G37" s="109"/>
      <c r="H37" s="109"/>
      <c r="I37" s="110"/>
      <c r="J37" s="111" t="str">
        <f t="shared" si="1"/>
        <v/>
      </c>
      <c r="K37" s="112" t="str">
        <f t="shared" si="2"/>
        <v/>
      </c>
      <c r="L37" s="106" t="str">
        <f t="shared" si="3"/>
        <v/>
      </c>
      <c r="M37" s="107"/>
      <c r="N37" s="109"/>
      <c r="O37" s="109"/>
      <c r="P37" s="109"/>
      <c r="Q37" s="111" t="str">
        <f t="shared" si="4"/>
        <v/>
      </c>
      <c r="R37" s="136" t="str">
        <f t="shared" si="5"/>
        <v/>
      </c>
      <c r="S37" s="105"/>
      <c r="T37" s="115" t="str">
        <f t="shared" si="6"/>
        <v/>
      </c>
      <c r="U37" s="116" t="str">
        <f t="shared" si="7"/>
        <v/>
      </c>
      <c r="V37" s="73"/>
      <c r="W37" s="143" t="str">
        <f t="shared" si="8"/>
        <v/>
      </c>
      <c r="X37" s="73"/>
      <c r="Y37" s="143" t="str">
        <f t="shared" si="9"/>
        <v/>
      </c>
      <c r="Z37" s="62" t="str">
        <f t="shared" si="10"/>
        <v/>
      </c>
      <c r="AA37" s="137"/>
      <c r="AB37" s="29"/>
      <c r="AC37" s="138" t="str">
        <f t="shared" si="11"/>
        <v/>
      </c>
      <c r="AD37" s="31" t="str">
        <f t="shared" si="12"/>
        <v/>
      </c>
    </row>
    <row r="38" spans="1:30" ht="30" customHeight="1" thickTop="1" thickBot="1" x14ac:dyDescent="0.3">
      <c r="A38" s="105"/>
      <c r="B38" s="105"/>
      <c r="C38" s="105"/>
      <c r="D38" s="106" t="str">
        <f t="shared" si="0"/>
        <v/>
      </c>
      <c r="E38" s="107"/>
      <c r="F38" s="108"/>
      <c r="G38" s="109"/>
      <c r="H38" s="109"/>
      <c r="I38" s="110"/>
      <c r="J38" s="111" t="str">
        <f t="shared" si="1"/>
        <v/>
      </c>
      <c r="K38" s="112" t="str">
        <f t="shared" si="2"/>
        <v/>
      </c>
      <c r="L38" s="106" t="str">
        <f t="shared" si="3"/>
        <v/>
      </c>
      <c r="M38" s="107"/>
      <c r="N38" s="109"/>
      <c r="O38" s="109"/>
      <c r="P38" s="109"/>
      <c r="Q38" s="111" t="str">
        <f t="shared" si="4"/>
        <v/>
      </c>
      <c r="R38" s="136" t="str">
        <f t="shared" si="5"/>
        <v/>
      </c>
      <c r="S38" s="105"/>
      <c r="T38" s="115" t="str">
        <f t="shared" si="6"/>
        <v/>
      </c>
      <c r="U38" s="116" t="str">
        <f t="shared" si="7"/>
        <v/>
      </c>
      <c r="V38" s="73"/>
      <c r="W38" s="143" t="str">
        <f t="shared" si="8"/>
        <v/>
      </c>
      <c r="X38" s="73"/>
      <c r="Y38" s="143" t="str">
        <f t="shared" si="9"/>
        <v/>
      </c>
      <c r="Z38" s="62" t="str">
        <f t="shared" si="10"/>
        <v/>
      </c>
      <c r="AA38" s="137"/>
      <c r="AB38" s="29"/>
      <c r="AC38" s="138" t="str">
        <f t="shared" si="11"/>
        <v/>
      </c>
      <c r="AD38" s="31" t="str">
        <f t="shared" si="12"/>
        <v/>
      </c>
    </row>
    <row r="39" spans="1:30" ht="30" customHeight="1" thickTop="1" thickBot="1" x14ac:dyDescent="0.3">
      <c r="A39" s="105"/>
      <c r="B39" s="105"/>
      <c r="C39" s="105"/>
      <c r="D39" s="106" t="str">
        <f t="shared" si="0"/>
        <v/>
      </c>
      <c r="E39" s="107"/>
      <c r="F39" s="108"/>
      <c r="G39" s="109"/>
      <c r="H39" s="109"/>
      <c r="I39" s="110"/>
      <c r="J39" s="111" t="str">
        <f t="shared" si="1"/>
        <v/>
      </c>
      <c r="K39" s="112" t="str">
        <f t="shared" si="2"/>
        <v/>
      </c>
      <c r="L39" s="106" t="str">
        <f t="shared" si="3"/>
        <v/>
      </c>
      <c r="M39" s="107"/>
      <c r="N39" s="109"/>
      <c r="O39" s="109"/>
      <c r="P39" s="109"/>
      <c r="Q39" s="111" t="str">
        <f t="shared" si="4"/>
        <v/>
      </c>
      <c r="R39" s="136" t="str">
        <f t="shared" si="5"/>
        <v/>
      </c>
      <c r="S39" s="105"/>
      <c r="T39" s="115" t="str">
        <f t="shared" si="6"/>
        <v/>
      </c>
      <c r="U39" s="116" t="str">
        <f t="shared" si="7"/>
        <v/>
      </c>
      <c r="V39" s="73"/>
      <c r="W39" s="143" t="str">
        <f t="shared" si="8"/>
        <v/>
      </c>
      <c r="X39" s="73"/>
      <c r="Y39" s="143" t="str">
        <f t="shared" si="9"/>
        <v/>
      </c>
      <c r="Z39" s="62" t="str">
        <f t="shared" si="10"/>
        <v/>
      </c>
      <c r="AA39" s="137"/>
      <c r="AB39" s="29"/>
      <c r="AC39" s="138" t="str">
        <f t="shared" si="11"/>
        <v/>
      </c>
      <c r="AD39" s="31" t="str">
        <f t="shared" si="12"/>
        <v/>
      </c>
    </row>
    <row r="40" spans="1:30" ht="30" customHeight="1" thickTop="1" thickBot="1" x14ac:dyDescent="0.3">
      <c r="A40" s="105"/>
      <c r="B40" s="105"/>
      <c r="C40" s="105"/>
      <c r="D40" s="106" t="str">
        <f t="shared" si="0"/>
        <v/>
      </c>
      <c r="E40" s="107"/>
      <c r="F40" s="108"/>
      <c r="G40" s="109"/>
      <c r="H40" s="109"/>
      <c r="I40" s="110"/>
      <c r="J40" s="111" t="str">
        <f t="shared" si="1"/>
        <v/>
      </c>
      <c r="K40" s="112" t="str">
        <f t="shared" si="2"/>
        <v/>
      </c>
      <c r="L40" s="106" t="str">
        <f t="shared" si="3"/>
        <v/>
      </c>
      <c r="M40" s="107"/>
      <c r="N40" s="109"/>
      <c r="O40" s="109"/>
      <c r="P40" s="109"/>
      <c r="Q40" s="111" t="str">
        <f t="shared" si="4"/>
        <v/>
      </c>
      <c r="R40" s="136" t="str">
        <f t="shared" si="5"/>
        <v/>
      </c>
      <c r="S40" s="105"/>
      <c r="T40" s="115" t="str">
        <f t="shared" si="6"/>
        <v/>
      </c>
      <c r="U40" s="116" t="str">
        <f t="shared" si="7"/>
        <v/>
      </c>
      <c r="V40" s="73"/>
      <c r="W40" s="143" t="str">
        <f t="shared" si="8"/>
        <v/>
      </c>
      <c r="X40" s="73"/>
      <c r="Y40" s="143" t="str">
        <f t="shared" si="9"/>
        <v/>
      </c>
      <c r="Z40" s="62" t="str">
        <f t="shared" si="10"/>
        <v/>
      </c>
      <c r="AA40" s="137"/>
      <c r="AB40" s="29"/>
      <c r="AC40" s="138" t="str">
        <f t="shared" si="11"/>
        <v/>
      </c>
      <c r="AD40" s="31" t="str">
        <f t="shared" si="12"/>
        <v/>
      </c>
    </row>
    <row r="41" spans="1:30" ht="30" customHeight="1" thickTop="1" thickBot="1" x14ac:dyDescent="0.3">
      <c r="A41" s="105"/>
      <c r="B41" s="105"/>
      <c r="C41" s="105"/>
      <c r="D41" s="106" t="str">
        <f t="shared" si="0"/>
        <v/>
      </c>
      <c r="E41" s="107"/>
      <c r="F41" s="108"/>
      <c r="G41" s="109"/>
      <c r="H41" s="109"/>
      <c r="I41" s="110"/>
      <c r="J41" s="111" t="str">
        <f t="shared" si="1"/>
        <v/>
      </c>
      <c r="K41" s="112" t="str">
        <f t="shared" si="2"/>
        <v/>
      </c>
      <c r="L41" s="106" t="str">
        <f t="shared" si="3"/>
        <v/>
      </c>
      <c r="M41" s="107"/>
      <c r="N41" s="109"/>
      <c r="O41" s="109"/>
      <c r="P41" s="109"/>
      <c r="Q41" s="111" t="str">
        <f t="shared" si="4"/>
        <v/>
      </c>
      <c r="R41" s="136" t="str">
        <f t="shared" si="5"/>
        <v/>
      </c>
      <c r="S41" s="105"/>
      <c r="T41" s="115" t="str">
        <f t="shared" si="6"/>
        <v/>
      </c>
      <c r="U41" s="116" t="str">
        <f t="shared" si="7"/>
        <v/>
      </c>
      <c r="V41" s="73"/>
      <c r="W41" s="143" t="str">
        <f t="shared" si="8"/>
        <v/>
      </c>
      <c r="X41" s="73"/>
      <c r="Y41" s="143" t="str">
        <f t="shared" si="9"/>
        <v/>
      </c>
      <c r="Z41" s="62" t="str">
        <f t="shared" si="10"/>
        <v/>
      </c>
      <c r="AA41" s="137"/>
      <c r="AB41" s="29"/>
      <c r="AC41" s="138" t="str">
        <f t="shared" si="11"/>
        <v/>
      </c>
      <c r="AD41" s="31" t="str">
        <f t="shared" si="12"/>
        <v/>
      </c>
    </row>
    <row r="42" spans="1:30" ht="30" customHeight="1" thickTop="1" thickBot="1" x14ac:dyDescent="0.3">
      <c r="A42" s="105"/>
      <c r="B42" s="105"/>
      <c r="C42" s="105"/>
      <c r="D42" s="106" t="str">
        <f t="shared" si="0"/>
        <v/>
      </c>
      <c r="E42" s="107"/>
      <c r="F42" s="108"/>
      <c r="G42" s="109"/>
      <c r="H42" s="109"/>
      <c r="I42" s="110"/>
      <c r="J42" s="111" t="str">
        <f t="shared" si="1"/>
        <v/>
      </c>
      <c r="K42" s="112" t="str">
        <f t="shared" si="2"/>
        <v/>
      </c>
      <c r="L42" s="106" t="str">
        <f t="shared" si="3"/>
        <v/>
      </c>
      <c r="M42" s="107"/>
      <c r="N42" s="109"/>
      <c r="O42" s="109"/>
      <c r="P42" s="109"/>
      <c r="Q42" s="111" t="str">
        <f t="shared" si="4"/>
        <v/>
      </c>
      <c r="R42" s="136" t="str">
        <f t="shared" si="5"/>
        <v/>
      </c>
      <c r="S42" s="105"/>
      <c r="T42" s="115" t="str">
        <f t="shared" si="6"/>
        <v/>
      </c>
      <c r="U42" s="116" t="str">
        <f t="shared" si="7"/>
        <v/>
      </c>
      <c r="V42" s="73"/>
      <c r="W42" s="143" t="str">
        <f t="shared" si="8"/>
        <v/>
      </c>
      <c r="X42" s="73"/>
      <c r="Y42" s="143" t="str">
        <f t="shared" si="9"/>
        <v/>
      </c>
      <c r="Z42" s="62" t="str">
        <f t="shared" si="10"/>
        <v/>
      </c>
      <c r="AA42" s="137"/>
      <c r="AB42" s="29"/>
      <c r="AC42" s="138" t="str">
        <f t="shared" si="11"/>
        <v/>
      </c>
      <c r="AD42" s="31" t="str">
        <f t="shared" si="12"/>
        <v/>
      </c>
    </row>
    <row r="43" spans="1:30" ht="30" customHeight="1" thickTop="1" thickBot="1" x14ac:dyDescent="0.3">
      <c r="A43" s="105"/>
      <c r="B43" s="105"/>
      <c r="C43" s="105"/>
      <c r="D43" s="106" t="str">
        <f t="shared" si="0"/>
        <v/>
      </c>
      <c r="E43" s="107"/>
      <c r="F43" s="108"/>
      <c r="G43" s="109"/>
      <c r="H43" s="109"/>
      <c r="I43" s="110"/>
      <c r="J43" s="111" t="str">
        <f t="shared" si="1"/>
        <v/>
      </c>
      <c r="K43" s="112" t="str">
        <f t="shared" si="2"/>
        <v/>
      </c>
      <c r="L43" s="106" t="str">
        <f t="shared" si="3"/>
        <v/>
      </c>
      <c r="M43" s="107"/>
      <c r="N43" s="109"/>
      <c r="O43" s="109"/>
      <c r="P43" s="109"/>
      <c r="Q43" s="111" t="str">
        <f t="shared" si="4"/>
        <v/>
      </c>
      <c r="R43" s="136" t="str">
        <f t="shared" si="5"/>
        <v/>
      </c>
      <c r="S43" s="105"/>
      <c r="T43" s="115" t="str">
        <f t="shared" si="6"/>
        <v/>
      </c>
      <c r="U43" s="116" t="str">
        <f t="shared" si="7"/>
        <v/>
      </c>
      <c r="V43" s="73"/>
      <c r="W43" s="143" t="str">
        <f t="shared" si="8"/>
        <v/>
      </c>
      <c r="X43" s="73"/>
      <c r="Y43" s="143" t="str">
        <f t="shared" si="9"/>
        <v/>
      </c>
      <c r="Z43" s="62" t="str">
        <f t="shared" si="10"/>
        <v/>
      </c>
      <c r="AA43" s="137"/>
      <c r="AB43" s="29"/>
      <c r="AC43" s="138" t="str">
        <f t="shared" si="11"/>
        <v/>
      </c>
      <c r="AD43" s="31" t="str">
        <f t="shared" si="12"/>
        <v/>
      </c>
    </row>
    <row r="44" spans="1:30" ht="30" customHeight="1" thickTop="1" thickBot="1" x14ac:dyDescent="0.3">
      <c r="A44" s="105"/>
      <c r="B44" s="105"/>
      <c r="C44" s="105"/>
      <c r="D44" s="106" t="str">
        <f t="shared" si="0"/>
        <v/>
      </c>
      <c r="E44" s="107"/>
      <c r="F44" s="108"/>
      <c r="G44" s="109"/>
      <c r="H44" s="109"/>
      <c r="I44" s="110"/>
      <c r="J44" s="111" t="str">
        <f t="shared" si="1"/>
        <v/>
      </c>
      <c r="K44" s="112" t="str">
        <f t="shared" si="2"/>
        <v/>
      </c>
      <c r="L44" s="106" t="str">
        <f t="shared" si="3"/>
        <v/>
      </c>
      <c r="M44" s="107"/>
      <c r="N44" s="109"/>
      <c r="O44" s="109"/>
      <c r="P44" s="109"/>
      <c r="Q44" s="111" t="str">
        <f t="shared" si="4"/>
        <v/>
      </c>
      <c r="R44" s="136" t="str">
        <f t="shared" si="5"/>
        <v/>
      </c>
      <c r="S44" s="105"/>
      <c r="T44" s="115" t="str">
        <f t="shared" si="6"/>
        <v/>
      </c>
      <c r="U44" s="116" t="str">
        <f t="shared" si="7"/>
        <v/>
      </c>
      <c r="V44" s="73"/>
      <c r="W44" s="143" t="str">
        <f t="shared" si="8"/>
        <v/>
      </c>
      <c r="X44" s="73"/>
      <c r="Y44" s="143" t="str">
        <f t="shared" si="9"/>
        <v/>
      </c>
      <c r="Z44" s="62" t="str">
        <f t="shared" si="10"/>
        <v/>
      </c>
      <c r="AA44" s="137"/>
      <c r="AB44" s="29"/>
      <c r="AC44" s="138" t="str">
        <f t="shared" si="11"/>
        <v/>
      </c>
      <c r="AD44" s="31" t="str">
        <f t="shared" si="12"/>
        <v/>
      </c>
    </row>
    <row r="45" spans="1:30" ht="30" customHeight="1" thickTop="1" thickBot="1" x14ac:dyDescent="0.3">
      <c r="A45" s="105"/>
      <c r="B45" s="105"/>
      <c r="C45" s="105"/>
      <c r="D45" s="106" t="str">
        <f t="shared" si="0"/>
        <v/>
      </c>
      <c r="E45" s="107"/>
      <c r="F45" s="108"/>
      <c r="G45" s="109"/>
      <c r="H45" s="109"/>
      <c r="I45" s="110"/>
      <c r="J45" s="111" t="str">
        <f t="shared" si="1"/>
        <v/>
      </c>
      <c r="K45" s="112" t="str">
        <f t="shared" si="2"/>
        <v/>
      </c>
      <c r="L45" s="106" t="str">
        <f t="shared" si="3"/>
        <v/>
      </c>
      <c r="M45" s="107"/>
      <c r="N45" s="109"/>
      <c r="O45" s="109"/>
      <c r="P45" s="109"/>
      <c r="Q45" s="111" t="str">
        <f t="shared" si="4"/>
        <v/>
      </c>
      <c r="R45" s="136" t="str">
        <f t="shared" si="5"/>
        <v/>
      </c>
      <c r="S45" s="105"/>
      <c r="T45" s="115" t="str">
        <f t="shared" si="6"/>
        <v/>
      </c>
      <c r="U45" s="116" t="str">
        <f t="shared" si="7"/>
        <v/>
      </c>
      <c r="V45" s="73"/>
      <c r="W45" s="143" t="str">
        <f t="shared" si="8"/>
        <v/>
      </c>
      <c r="X45" s="73"/>
      <c r="Y45" s="143" t="str">
        <f t="shared" si="9"/>
        <v/>
      </c>
      <c r="Z45" s="62" t="str">
        <f t="shared" si="10"/>
        <v/>
      </c>
      <c r="AA45" s="137"/>
      <c r="AB45" s="29"/>
      <c r="AC45" s="138" t="str">
        <f t="shared" si="11"/>
        <v/>
      </c>
      <c r="AD45" s="31" t="str">
        <f t="shared" si="12"/>
        <v/>
      </c>
    </row>
    <row r="46" spans="1:30" ht="30" customHeight="1" thickTop="1" thickBot="1" x14ac:dyDescent="0.3">
      <c r="A46" s="105"/>
      <c r="B46" s="105"/>
      <c r="C46" s="105"/>
      <c r="D46" s="106" t="str">
        <f t="shared" si="0"/>
        <v/>
      </c>
      <c r="E46" s="107"/>
      <c r="F46" s="108"/>
      <c r="G46" s="109"/>
      <c r="H46" s="109"/>
      <c r="I46" s="110"/>
      <c r="J46" s="111" t="str">
        <f t="shared" si="1"/>
        <v/>
      </c>
      <c r="K46" s="112" t="str">
        <f t="shared" si="2"/>
        <v/>
      </c>
      <c r="L46" s="106" t="str">
        <f t="shared" si="3"/>
        <v/>
      </c>
      <c r="M46" s="107"/>
      <c r="N46" s="109"/>
      <c r="O46" s="109"/>
      <c r="P46" s="109"/>
      <c r="Q46" s="111" t="str">
        <f t="shared" si="4"/>
        <v/>
      </c>
      <c r="R46" s="136" t="str">
        <f t="shared" si="5"/>
        <v/>
      </c>
      <c r="S46" s="105"/>
      <c r="T46" s="115" t="str">
        <f t="shared" si="6"/>
        <v/>
      </c>
      <c r="U46" s="116" t="str">
        <f t="shared" si="7"/>
        <v/>
      </c>
      <c r="V46" s="73"/>
      <c r="W46" s="143" t="str">
        <f t="shared" si="8"/>
        <v/>
      </c>
      <c r="X46" s="73"/>
      <c r="Y46" s="143" t="str">
        <f t="shared" si="9"/>
        <v/>
      </c>
      <c r="Z46" s="62" t="str">
        <f t="shared" si="10"/>
        <v/>
      </c>
      <c r="AA46" s="137"/>
      <c r="AB46" s="29"/>
      <c r="AC46" s="138" t="str">
        <f t="shared" si="11"/>
        <v/>
      </c>
      <c r="AD46" s="31" t="str">
        <f t="shared" si="12"/>
        <v/>
      </c>
    </row>
    <row r="47" spans="1:30" ht="30" customHeight="1" thickTop="1" thickBot="1" x14ac:dyDescent="0.3">
      <c r="A47" s="105"/>
      <c r="B47" s="105"/>
      <c r="C47" s="105"/>
      <c r="D47" s="106" t="str">
        <f t="shared" si="0"/>
        <v/>
      </c>
      <c r="E47" s="107"/>
      <c r="F47" s="108"/>
      <c r="G47" s="109"/>
      <c r="H47" s="109"/>
      <c r="I47" s="110"/>
      <c r="J47" s="111" t="str">
        <f t="shared" si="1"/>
        <v/>
      </c>
      <c r="K47" s="112" t="str">
        <f t="shared" si="2"/>
        <v/>
      </c>
      <c r="L47" s="106" t="str">
        <f t="shared" si="3"/>
        <v/>
      </c>
      <c r="M47" s="107"/>
      <c r="N47" s="109"/>
      <c r="O47" s="109"/>
      <c r="P47" s="109"/>
      <c r="Q47" s="111" t="str">
        <f t="shared" si="4"/>
        <v/>
      </c>
      <c r="R47" s="136" t="str">
        <f t="shared" si="5"/>
        <v/>
      </c>
      <c r="S47" s="105"/>
      <c r="T47" s="115" t="str">
        <f t="shared" si="6"/>
        <v/>
      </c>
      <c r="U47" s="116" t="str">
        <f t="shared" si="7"/>
        <v/>
      </c>
      <c r="V47" s="73"/>
      <c r="W47" s="143" t="str">
        <f t="shared" si="8"/>
        <v/>
      </c>
      <c r="X47" s="73"/>
      <c r="Y47" s="143" t="str">
        <f t="shared" si="9"/>
        <v/>
      </c>
      <c r="Z47" s="62" t="str">
        <f t="shared" si="10"/>
        <v/>
      </c>
      <c r="AA47" s="137"/>
      <c r="AB47" s="29"/>
      <c r="AC47" s="138" t="str">
        <f t="shared" si="11"/>
        <v/>
      </c>
      <c r="AD47" s="31" t="str">
        <f t="shared" si="12"/>
        <v/>
      </c>
    </row>
    <row r="48" spans="1:30" ht="30" customHeight="1" thickTop="1" thickBot="1" x14ac:dyDescent="0.3">
      <c r="A48" s="105"/>
      <c r="B48" s="105"/>
      <c r="C48" s="105"/>
      <c r="D48" s="106" t="str">
        <f t="shared" si="0"/>
        <v/>
      </c>
      <c r="E48" s="107"/>
      <c r="F48" s="108"/>
      <c r="G48" s="109"/>
      <c r="H48" s="109"/>
      <c r="I48" s="110"/>
      <c r="J48" s="111" t="str">
        <f t="shared" si="1"/>
        <v/>
      </c>
      <c r="K48" s="112" t="str">
        <f t="shared" si="2"/>
        <v/>
      </c>
      <c r="L48" s="106" t="str">
        <f t="shared" si="3"/>
        <v/>
      </c>
      <c r="M48" s="107"/>
      <c r="N48" s="109"/>
      <c r="O48" s="109"/>
      <c r="P48" s="109"/>
      <c r="Q48" s="111" t="str">
        <f t="shared" si="4"/>
        <v/>
      </c>
      <c r="R48" s="136" t="str">
        <f t="shared" si="5"/>
        <v/>
      </c>
      <c r="S48" s="105"/>
      <c r="T48" s="115" t="str">
        <f t="shared" si="6"/>
        <v/>
      </c>
      <c r="U48" s="116" t="str">
        <f t="shared" si="7"/>
        <v/>
      </c>
      <c r="V48" s="73"/>
      <c r="W48" s="143" t="str">
        <f t="shared" si="8"/>
        <v/>
      </c>
      <c r="X48" s="73"/>
      <c r="Y48" s="143" t="str">
        <f t="shared" si="9"/>
        <v/>
      </c>
      <c r="Z48" s="62" t="str">
        <f t="shared" si="10"/>
        <v/>
      </c>
      <c r="AA48" s="137"/>
      <c r="AB48" s="29"/>
      <c r="AC48" s="138" t="str">
        <f t="shared" si="11"/>
        <v/>
      </c>
      <c r="AD48" s="31" t="str">
        <f t="shared" si="12"/>
        <v/>
      </c>
    </row>
    <row r="49" spans="1:30" ht="30" customHeight="1" thickTop="1" thickBot="1" x14ac:dyDescent="0.3">
      <c r="A49" s="105"/>
      <c r="B49" s="105"/>
      <c r="C49" s="105"/>
      <c r="D49" s="106" t="str">
        <f t="shared" si="0"/>
        <v/>
      </c>
      <c r="E49" s="107"/>
      <c r="F49" s="108"/>
      <c r="G49" s="109"/>
      <c r="H49" s="109"/>
      <c r="I49" s="110"/>
      <c r="J49" s="111" t="str">
        <f t="shared" si="1"/>
        <v/>
      </c>
      <c r="K49" s="112" t="str">
        <f t="shared" si="2"/>
        <v/>
      </c>
      <c r="L49" s="106" t="str">
        <f t="shared" si="3"/>
        <v/>
      </c>
      <c r="M49" s="107"/>
      <c r="N49" s="109"/>
      <c r="O49" s="109"/>
      <c r="P49" s="109"/>
      <c r="Q49" s="111" t="str">
        <f t="shared" si="4"/>
        <v/>
      </c>
      <c r="R49" s="136" t="str">
        <f t="shared" si="5"/>
        <v/>
      </c>
      <c r="S49" s="105"/>
      <c r="T49" s="115" t="str">
        <f t="shared" si="6"/>
        <v/>
      </c>
      <c r="U49" s="116" t="str">
        <f t="shared" si="7"/>
        <v/>
      </c>
      <c r="V49" s="73"/>
      <c r="W49" s="143" t="str">
        <f t="shared" si="8"/>
        <v/>
      </c>
      <c r="X49" s="73"/>
      <c r="Y49" s="143" t="str">
        <f t="shared" si="9"/>
        <v/>
      </c>
      <c r="Z49" s="62" t="str">
        <f t="shared" si="10"/>
        <v/>
      </c>
      <c r="AA49" s="137"/>
      <c r="AB49" s="29"/>
      <c r="AC49" s="138" t="str">
        <f t="shared" si="11"/>
        <v/>
      </c>
      <c r="AD49" s="31" t="str">
        <f t="shared" si="12"/>
        <v/>
      </c>
    </row>
    <row r="50" spans="1:30" ht="30" customHeight="1" thickTop="1" thickBot="1" x14ac:dyDescent="0.3">
      <c r="A50" s="105"/>
      <c r="B50" s="105"/>
      <c r="C50" s="105"/>
      <c r="D50" s="106" t="str">
        <f t="shared" si="0"/>
        <v/>
      </c>
      <c r="E50" s="107"/>
      <c r="F50" s="108"/>
      <c r="G50" s="109"/>
      <c r="H50" s="109"/>
      <c r="I50" s="110"/>
      <c r="J50" s="111" t="str">
        <f t="shared" si="1"/>
        <v/>
      </c>
      <c r="K50" s="112" t="str">
        <f t="shared" si="2"/>
        <v/>
      </c>
      <c r="L50" s="106" t="str">
        <f t="shared" si="3"/>
        <v/>
      </c>
      <c r="M50" s="107"/>
      <c r="N50" s="109"/>
      <c r="O50" s="109"/>
      <c r="P50" s="109"/>
      <c r="Q50" s="111" t="str">
        <f t="shared" si="4"/>
        <v/>
      </c>
      <c r="R50" s="136" t="str">
        <f t="shared" si="5"/>
        <v/>
      </c>
      <c r="S50" s="105"/>
      <c r="T50" s="115" t="str">
        <f t="shared" si="6"/>
        <v/>
      </c>
      <c r="U50" s="116" t="str">
        <f t="shared" si="7"/>
        <v/>
      </c>
      <c r="V50" s="73"/>
      <c r="W50" s="143" t="str">
        <f t="shared" si="8"/>
        <v/>
      </c>
      <c r="X50" s="73"/>
      <c r="Y50" s="143" t="str">
        <f t="shared" si="9"/>
        <v/>
      </c>
      <c r="Z50" s="62" t="str">
        <f t="shared" si="10"/>
        <v/>
      </c>
      <c r="AA50" s="137"/>
      <c r="AB50" s="29"/>
      <c r="AC50" s="138" t="str">
        <f t="shared" si="11"/>
        <v/>
      </c>
      <c r="AD50" s="31" t="str">
        <f t="shared" si="12"/>
        <v/>
      </c>
    </row>
    <row r="51" spans="1:30" ht="30" customHeight="1" thickTop="1" thickBot="1" x14ac:dyDescent="0.3">
      <c r="A51" s="105"/>
      <c r="B51" s="105"/>
      <c r="C51" s="105"/>
      <c r="D51" s="106" t="str">
        <f t="shared" si="0"/>
        <v/>
      </c>
      <c r="E51" s="107"/>
      <c r="F51" s="108"/>
      <c r="G51" s="109"/>
      <c r="H51" s="109"/>
      <c r="I51" s="110"/>
      <c r="J51" s="111" t="str">
        <f t="shared" si="1"/>
        <v/>
      </c>
      <c r="K51" s="112" t="str">
        <f t="shared" si="2"/>
        <v/>
      </c>
      <c r="L51" s="106" t="str">
        <f t="shared" si="3"/>
        <v/>
      </c>
      <c r="M51" s="107"/>
      <c r="N51" s="109"/>
      <c r="O51" s="109"/>
      <c r="P51" s="109"/>
      <c r="Q51" s="111" t="str">
        <f t="shared" si="4"/>
        <v/>
      </c>
      <c r="R51" s="136" t="str">
        <f t="shared" si="5"/>
        <v/>
      </c>
      <c r="S51" s="105"/>
      <c r="T51" s="115" t="str">
        <f t="shared" si="6"/>
        <v/>
      </c>
      <c r="U51" s="116" t="str">
        <f t="shared" si="7"/>
        <v/>
      </c>
      <c r="V51" s="73"/>
      <c r="W51" s="143" t="str">
        <f t="shared" si="8"/>
        <v/>
      </c>
      <c r="X51" s="73"/>
      <c r="Y51" s="143" t="str">
        <f t="shared" si="9"/>
        <v/>
      </c>
      <c r="Z51" s="62" t="str">
        <f t="shared" si="10"/>
        <v/>
      </c>
      <c r="AA51" s="137"/>
      <c r="AB51" s="29"/>
      <c r="AC51" s="138" t="str">
        <f t="shared" si="11"/>
        <v/>
      </c>
      <c r="AD51" s="31" t="str">
        <f t="shared" si="12"/>
        <v/>
      </c>
    </row>
    <row r="52" spans="1:30" ht="30" customHeight="1" thickTop="1" thickBot="1" x14ac:dyDescent="0.3">
      <c r="A52" s="105"/>
      <c r="B52" s="105"/>
      <c r="C52" s="105"/>
      <c r="D52" s="106" t="str">
        <f t="shared" si="0"/>
        <v/>
      </c>
      <c r="E52" s="107"/>
      <c r="F52" s="108"/>
      <c r="G52" s="109"/>
      <c r="H52" s="109"/>
      <c r="I52" s="110"/>
      <c r="J52" s="111" t="str">
        <f t="shared" si="1"/>
        <v/>
      </c>
      <c r="K52" s="112" t="str">
        <f t="shared" si="2"/>
        <v/>
      </c>
      <c r="L52" s="106" t="str">
        <f t="shared" si="3"/>
        <v/>
      </c>
      <c r="M52" s="107"/>
      <c r="N52" s="109"/>
      <c r="O52" s="109"/>
      <c r="P52" s="109"/>
      <c r="Q52" s="111" t="str">
        <f t="shared" si="4"/>
        <v/>
      </c>
      <c r="R52" s="136" t="str">
        <f t="shared" si="5"/>
        <v/>
      </c>
      <c r="S52" s="105"/>
      <c r="T52" s="115" t="str">
        <f t="shared" si="6"/>
        <v/>
      </c>
      <c r="U52" s="116" t="str">
        <f t="shared" si="7"/>
        <v/>
      </c>
      <c r="V52" s="73"/>
      <c r="W52" s="143" t="str">
        <f t="shared" si="8"/>
        <v/>
      </c>
      <c r="X52" s="73"/>
      <c r="Y52" s="143" t="str">
        <f t="shared" si="9"/>
        <v/>
      </c>
      <c r="Z52" s="62" t="str">
        <f t="shared" si="10"/>
        <v/>
      </c>
      <c r="AA52" s="137"/>
      <c r="AB52" s="29"/>
      <c r="AC52" s="138" t="str">
        <f t="shared" si="11"/>
        <v/>
      </c>
      <c r="AD52" s="31" t="str">
        <f t="shared" si="12"/>
        <v/>
      </c>
    </row>
    <row r="53" spans="1:30" ht="30" customHeight="1" thickTop="1" thickBot="1" x14ac:dyDescent="0.3">
      <c r="A53" s="105"/>
      <c r="B53" s="105"/>
      <c r="C53" s="105"/>
      <c r="D53" s="106" t="str">
        <f t="shared" si="0"/>
        <v/>
      </c>
      <c r="E53" s="107"/>
      <c r="F53" s="108"/>
      <c r="G53" s="109"/>
      <c r="H53" s="109"/>
      <c r="I53" s="110"/>
      <c r="J53" s="111" t="str">
        <f t="shared" si="1"/>
        <v/>
      </c>
      <c r="K53" s="112" t="str">
        <f t="shared" si="2"/>
        <v/>
      </c>
      <c r="L53" s="106" t="str">
        <f t="shared" si="3"/>
        <v/>
      </c>
      <c r="M53" s="107"/>
      <c r="N53" s="109"/>
      <c r="O53" s="109"/>
      <c r="P53" s="109"/>
      <c r="Q53" s="111" t="str">
        <f t="shared" si="4"/>
        <v/>
      </c>
      <c r="R53" s="136" t="str">
        <f t="shared" si="5"/>
        <v/>
      </c>
      <c r="S53" s="105"/>
      <c r="T53" s="115" t="str">
        <f t="shared" si="6"/>
        <v/>
      </c>
      <c r="U53" s="116" t="str">
        <f t="shared" si="7"/>
        <v/>
      </c>
      <c r="V53" s="73"/>
      <c r="W53" s="143" t="str">
        <f t="shared" si="8"/>
        <v/>
      </c>
      <c r="X53" s="73"/>
      <c r="Y53" s="143" t="str">
        <f t="shared" si="9"/>
        <v/>
      </c>
      <c r="Z53" s="62" t="str">
        <f t="shared" si="10"/>
        <v/>
      </c>
      <c r="AA53" s="137"/>
      <c r="AB53" s="29"/>
      <c r="AC53" s="138" t="str">
        <f t="shared" si="11"/>
        <v/>
      </c>
      <c r="AD53" s="31" t="str">
        <f t="shared" si="12"/>
        <v/>
      </c>
    </row>
    <row r="54" spans="1:30" ht="30" customHeight="1" thickTop="1" thickBot="1" x14ac:dyDescent="0.3">
      <c r="A54" s="105"/>
      <c r="B54" s="105"/>
      <c r="C54" s="105"/>
      <c r="D54" s="106" t="str">
        <f t="shared" si="0"/>
        <v/>
      </c>
      <c r="E54" s="107"/>
      <c r="F54" s="108"/>
      <c r="G54" s="109"/>
      <c r="H54" s="109"/>
      <c r="I54" s="110"/>
      <c r="J54" s="111" t="str">
        <f t="shared" si="1"/>
        <v/>
      </c>
      <c r="K54" s="112" t="str">
        <f t="shared" si="2"/>
        <v/>
      </c>
      <c r="L54" s="106" t="str">
        <f t="shared" si="3"/>
        <v/>
      </c>
      <c r="M54" s="107"/>
      <c r="N54" s="109"/>
      <c r="O54" s="109"/>
      <c r="P54" s="109"/>
      <c r="Q54" s="111" t="str">
        <f t="shared" si="4"/>
        <v/>
      </c>
      <c r="R54" s="136" t="str">
        <f t="shared" si="5"/>
        <v/>
      </c>
      <c r="S54" s="105"/>
      <c r="T54" s="115" t="str">
        <f t="shared" si="6"/>
        <v/>
      </c>
      <c r="U54" s="116" t="str">
        <f t="shared" si="7"/>
        <v/>
      </c>
      <c r="V54" s="73"/>
      <c r="W54" s="143" t="str">
        <f t="shared" si="8"/>
        <v/>
      </c>
      <c r="X54" s="73"/>
      <c r="Y54" s="143" t="str">
        <f t="shared" si="9"/>
        <v/>
      </c>
      <c r="Z54" s="62" t="str">
        <f t="shared" si="10"/>
        <v/>
      </c>
      <c r="AA54" s="137"/>
      <c r="AB54" s="29"/>
      <c r="AC54" s="138" t="str">
        <f t="shared" si="11"/>
        <v/>
      </c>
      <c r="AD54" s="31" t="str">
        <f t="shared" si="12"/>
        <v/>
      </c>
    </row>
    <row r="55" spans="1:30" ht="30" customHeight="1" thickTop="1" thickBot="1" x14ac:dyDescent="0.3">
      <c r="A55" s="105"/>
      <c r="B55" s="105"/>
      <c r="C55" s="105"/>
      <c r="D55" s="106" t="str">
        <f t="shared" si="0"/>
        <v/>
      </c>
      <c r="E55" s="107"/>
      <c r="F55" s="108"/>
      <c r="G55" s="109"/>
      <c r="H55" s="109"/>
      <c r="I55" s="110"/>
      <c r="J55" s="111" t="str">
        <f t="shared" si="1"/>
        <v/>
      </c>
      <c r="K55" s="112" t="str">
        <f t="shared" si="2"/>
        <v/>
      </c>
      <c r="L55" s="106" t="str">
        <f t="shared" si="3"/>
        <v/>
      </c>
      <c r="M55" s="107"/>
      <c r="N55" s="109"/>
      <c r="O55" s="109"/>
      <c r="P55" s="109"/>
      <c r="Q55" s="111" t="str">
        <f t="shared" si="4"/>
        <v/>
      </c>
      <c r="R55" s="136" t="str">
        <f t="shared" si="5"/>
        <v/>
      </c>
      <c r="S55" s="105"/>
      <c r="T55" s="115" t="str">
        <f t="shared" si="6"/>
        <v/>
      </c>
      <c r="U55" s="116" t="str">
        <f t="shared" si="7"/>
        <v/>
      </c>
      <c r="V55" s="73"/>
      <c r="W55" s="143" t="str">
        <f t="shared" si="8"/>
        <v/>
      </c>
      <c r="X55" s="73"/>
      <c r="Y55" s="143" t="str">
        <f t="shared" si="9"/>
        <v/>
      </c>
      <c r="Z55" s="62" t="str">
        <f t="shared" si="10"/>
        <v/>
      </c>
      <c r="AA55" s="137"/>
      <c r="AB55" s="29"/>
      <c r="AC55" s="138" t="str">
        <f t="shared" si="11"/>
        <v/>
      </c>
      <c r="AD55" s="31" t="str">
        <f t="shared" si="12"/>
        <v/>
      </c>
    </row>
    <row r="56" spans="1:30" ht="30" customHeight="1" thickTop="1" thickBot="1" x14ac:dyDescent="0.3">
      <c r="A56" s="105"/>
      <c r="B56" s="105"/>
      <c r="C56" s="105"/>
      <c r="D56" s="106" t="str">
        <f t="shared" si="0"/>
        <v/>
      </c>
      <c r="E56" s="107"/>
      <c r="F56" s="108"/>
      <c r="G56" s="109"/>
      <c r="H56" s="109"/>
      <c r="I56" s="110"/>
      <c r="J56" s="111" t="str">
        <f t="shared" si="1"/>
        <v/>
      </c>
      <c r="K56" s="112" t="str">
        <f t="shared" si="2"/>
        <v/>
      </c>
      <c r="L56" s="106" t="str">
        <f t="shared" si="3"/>
        <v/>
      </c>
      <c r="M56" s="107"/>
      <c r="N56" s="109"/>
      <c r="O56" s="109"/>
      <c r="P56" s="109"/>
      <c r="Q56" s="111" t="str">
        <f t="shared" si="4"/>
        <v/>
      </c>
      <c r="R56" s="136" t="str">
        <f t="shared" si="5"/>
        <v/>
      </c>
      <c r="S56" s="105"/>
      <c r="T56" s="115" t="str">
        <f t="shared" si="6"/>
        <v/>
      </c>
      <c r="U56" s="116" t="str">
        <f t="shared" si="7"/>
        <v/>
      </c>
      <c r="V56" s="73"/>
      <c r="W56" s="143" t="str">
        <f t="shared" si="8"/>
        <v/>
      </c>
      <c r="X56" s="73"/>
      <c r="Y56" s="143" t="str">
        <f t="shared" si="9"/>
        <v/>
      </c>
      <c r="Z56" s="62" t="str">
        <f t="shared" si="10"/>
        <v/>
      </c>
      <c r="AA56" s="137"/>
      <c r="AB56" s="29"/>
      <c r="AC56" s="138" t="str">
        <f t="shared" si="11"/>
        <v/>
      </c>
      <c r="AD56" s="31" t="str">
        <f t="shared" si="12"/>
        <v/>
      </c>
    </row>
    <row r="57" spans="1:30" ht="30" customHeight="1" thickTop="1" thickBot="1" x14ac:dyDescent="0.3">
      <c r="A57" s="105"/>
      <c r="B57" s="105"/>
      <c r="C57" s="105"/>
      <c r="D57" s="106" t="str">
        <f t="shared" si="0"/>
        <v/>
      </c>
      <c r="E57" s="107"/>
      <c r="F57" s="108"/>
      <c r="G57" s="109"/>
      <c r="H57" s="109"/>
      <c r="I57" s="110"/>
      <c r="J57" s="111" t="str">
        <f t="shared" si="1"/>
        <v/>
      </c>
      <c r="K57" s="112" t="str">
        <f t="shared" si="2"/>
        <v/>
      </c>
      <c r="L57" s="106" t="str">
        <f t="shared" si="3"/>
        <v/>
      </c>
      <c r="M57" s="107"/>
      <c r="N57" s="109"/>
      <c r="O57" s="109"/>
      <c r="P57" s="109"/>
      <c r="Q57" s="111" t="str">
        <f t="shared" si="4"/>
        <v/>
      </c>
      <c r="R57" s="136" t="str">
        <f t="shared" si="5"/>
        <v/>
      </c>
      <c r="S57" s="105"/>
      <c r="T57" s="115" t="str">
        <f t="shared" si="6"/>
        <v/>
      </c>
      <c r="U57" s="116" t="str">
        <f t="shared" si="7"/>
        <v/>
      </c>
      <c r="V57" s="73"/>
      <c r="W57" s="143" t="str">
        <f t="shared" si="8"/>
        <v/>
      </c>
      <c r="X57" s="73"/>
      <c r="Y57" s="143" t="str">
        <f t="shared" si="9"/>
        <v/>
      </c>
      <c r="Z57" s="62" t="str">
        <f t="shared" si="10"/>
        <v/>
      </c>
      <c r="AA57" s="137"/>
      <c r="AB57" s="29"/>
      <c r="AC57" s="138" t="str">
        <f t="shared" si="11"/>
        <v/>
      </c>
      <c r="AD57" s="31" t="str">
        <f t="shared" si="12"/>
        <v/>
      </c>
    </row>
    <row r="58" spans="1:30" ht="30" customHeight="1" thickTop="1" thickBot="1" x14ac:dyDescent="0.3">
      <c r="A58" s="105"/>
      <c r="B58" s="105"/>
      <c r="C58" s="105"/>
      <c r="D58" s="106" t="str">
        <f t="shared" si="0"/>
        <v/>
      </c>
      <c r="E58" s="107"/>
      <c r="F58" s="108"/>
      <c r="G58" s="109"/>
      <c r="H58" s="109"/>
      <c r="I58" s="110"/>
      <c r="J58" s="111" t="str">
        <f t="shared" si="1"/>
        <v/>
      </c>
      <c r="K58" s="112" t="str">
        <f t="shared" si="2"/>
        <v/>
      </c>
      <c r="L58" s="106" t="str">
        <f t="shared" si="3"/>
        <v/>
      </c>
      <c r="M58" s="107"/>
      <c r="N58" s="109"/>
      <c r="O58" s="109"/>
      <c r="P58" s="109"/>
      <c r="Q58" s="111" t="str">
        <f t="shared" si="4"/>
        <v/>
      </c>
      <c r="R58" s="136" t="str">
        <f t="shared" si="5"/>
        <v/>
      </c>
      <c r="S58" s="105"/>
      <c r="T58" s="115" t="str">
        <f t="shared" si="6"/>
        <v/>
      </c>
      <c r="U58" s="116" t="str">
        <f t="shared" si="7"/>
        <v/>
      </c>
      <c r="V58" s="73"/>
      <c r="W58" s="143" t="str">
        <f t="shared" si="8"/>
        <v/>
      </c>
      <c r="X58" s="73"/>
      <c r="Y58" s="143" t="str">
        <f t="shared" si="9"/>
        <v/>
      </c>
      <c r="Z58" s="62" t="str">
        <f t="shared" si="10"/>
        <v/>
      </c>
      <c r="AA58" s="137"/>
      <c r="AB58" s="29"/>
      <c r="AC58" s="138" t="str">
        <f t="shared" si="11"/>
        <v/>
      </c>
      <c r="AD58" s="31" t="str">
        <f t="shared" si="12"/>
        <v/>
      </c>
    </row>
    <row r="59" spans="1:30" ht="30" customHeight="1" thickTop="1" thickBot="1" x14ac:dyDescent="0.3">
      <c r="A59" s="105"/>
      <c r="B59" s="105"/>
      <c r="C59" s="105"/>
      <c r="D59" s="106" t="str">
        <f t="shared" si="0"/>
        <v/>
      </c>
      <c r="E59" s="107"/>
      <c r="F59" s="108"/>
      <c r="G59" s="109"/>
      <c r="H59" s="109"/>
      <c r="I59" s="110"/>
      <c r="J59" s="111" t="str">
        <f t="shared" si="1"/>
        <v/>
      </c>
      <c r="K59" s="112" t="str">
        <f t="shared" si="2"/>
        <v/>
      </c>
      <c r="L59" s="106" t="str">
        <f t="shared" si="3"/>
        <v/>
      </c>
      <c r="M59" s="107"/>
      <c r="N59" s="109"/>
      <c r="O59" s="109"/>
      <c r="P59" s="109"/>
      <c r="Q59" s="111" t="str">
        <f t="shared" si="4"/>
        <v/>
      </c>
      <c r="R59" s="136" t="str">
        <f t="shared" si="5"/>
        <v/>
      </c>
      <c r="S59" s="105"/>
      <c r="T59" s="115" t="str">
        <f t="shared" si="6"/>
        <v/>
      </c>
      <c r="U59" s="116" t="str">
        <f t="shared" si="7"/>
        <v/>
      </c>
      <c r="V59" s="73"/>
      <c r="W59" s="143" t="str">
        <f t="shared" si="8"/>
        <v/>
      </c>
      <c r="X59" s="73"/>
      <c r="Y59" s="143" t="str">
        <f t="shared" si="9"/>
        <v/>
      </c>
      <c r="Z59" s="62" t="str">
        <f t="shared" si="10"/>
        <v/>
      </c>
      <c r="AA59" s="137"/>
      <c r="AB59" s="29"/>
      <c r="AC59" s="138" t="str">
        <f t="shared" si="11"/>
        <v/>
      </c>
      <c r="AD59" s="31" t="str">
        <f t="shared" si="12"/>
        <v/>
      </c>
    </row>
    <row r="60" spans="1:30" ht="30" customHeight="1" thickTop="1" thickBot="1" x14ac:dyDescent="0.3">
      <c r="A60" s="105"/>
      <c r="B60" s="105"/>
      <c r="C60" s="105"/>
      <c r="D60" s="106" t="str">
        <f t="shared" si="0"/>
        <v/>
      </c>
      <c r="E60" s="107"/>
      <c r="F60" s="108"/>
      <c r="G60" s="109"/>
      <c r="H60" s="109"/>
      <c r="I60" s="110"/>
      <c r="J60" s="111" t="str">
        <f t="shared" si="1"/>
        <v/>
      </c>
      <c r="K60" s="112" t="str">
        <f t="shared" si="2"/>
        <v/>
      </c>
      <c r="L60" s="106" t="str">
        <f t="shared" si="3"/>
        <v/>
      </c>
      <c r="M60" s="107"/>
      <c r="N60" s="109"/>
      <c r="O60" s="109"/>
      <c r="P60" s="109"/>
      <c r="Q60" s="111" t="str">
        <f t="shared" si="4"/>
        <v/>
      </c>
      <c r="R60" s="136" t="str">
        <f t="shared" si="5"/>
        <v/>
      </c>
      <c r="S60" s="105"/>
      <c r="T60" s="115" t="str">
        <f t="shared" si="6"/>
        <v/>
      </c>
      <c r="U60" s="116" t="str">
        <f t="shared" si="7"/>
        <v/>
      </c>
      <c r="V60" s="73"/>
      <c r="W60" s="143" t="str">
        <f t="shared" si="8"/>
        <v/>
      </c>
      <c r="X60" s="73"/>
      <c r="Y60" s="143" t="str">
        <f t="shared" si="9"/>
        <v/>
      </c>
      <c r="Z60" s="62" t="str">
        <f t="shared" si="10"/>
        <v/>
      </c>
      <c r="AA60" s="137"/>
      <c r="AB60" s="29"/>
      <c r="AC60" s="138" t="str">
        <f t="shared" si="11"/>
        <v/>
      </c>
      <c r="AD60" s="31" t="str">
        <f t="shared" si="12"/>
        <v/>
      </c>
    </row>
    <row r="61" spans="1:30" ht="30" customHeight="1" thickTop="1" thickBot="1" x14ac:dyDescent="0.3">
      <c r="A61" s="105"/>
      <c r="B61" s="105"/>
      <c r="C61" s="105"/>
      <c r="D61" s="106" t="str">
        <f t="shared" si="0"/>
        <v/>
      </c>
      <c r="E61" s="107"/>
      <c r="F61" s="108"/>
      <c r="G61" s="109"/>
      <c r="H61" s="109"/>
      <c r="I61" s="110"/>
      <c r="J61" s="111" t="str">
        <f t="shared" si="1"/>
        <v/>
      </c>
      <c r="K61" s="112" t="str">
        <f t="shared" si="2"/>
        <v/>
      </c>
      <c r="L61" s="106" t="str">
        <f t="shared" si="3"/>
        <v/>
      </c>
      <c r="M61" s="107"/>
      <c r="N61" s="109"/>
      <c r="O61" s="109"/>
      <c r="P61" s="109"/>
      <c r="Q61" s="111" t="str">
        <f t="shared" si="4"/>
        <v/>
      </c>
      <c r="R61" s="136" t="str">
        <f t="shared" si="5"/>
        <v/>
      </c>
      <c r="S61" s="105"/>
      <c r="T61" s="115" t="str">
        <f t="shared" si="6"/>
        <v/>
      </c>
      <c r="U61" s="116" t="str">
        <f t="shared" si="7"/>
        <v/>
      </c>
      <c r="V61" s="73"/>
      <c r="W61" s="143" t="str">
        <f t="shared" si="8"/>
        <v/>
      </c>
      <c r="X61" s="73"/>
      <c r="Y61" s="143" t="str">
        <f t="shared" si="9"/>
        <v/>
      </c>
      <c r="Z61" s="62" t="str">
        <f t="shared" si="10"/>
        <v/>
      </c>
      <c r="AA61" s="137"/>
      <c r="AB61" s="29"/>
      <c r="AC61" s="138" t="str">
        <f t="shared" si="11"/>
        <v/>
      </c>
      <c r="AD61" s="31" t="str">
        <f t="shared" si="12"/>
        <v/>
      </c>
    </row>
    <row r="62" spans="1:30" ht="30" customHeight="1" thickTop="1" thickBot="1" x14ac:dyDescent="0.3">
      <c r="A62" s="105"/>
      <c r="B62" s="105"/>
      <c r="C62" s="105"/>
      <c r="D62" s="106" t="str">
        <f t="shared" si="0"/>
        <v/>
      </c>
      <c r="E62" s="107"/>
      <c r="F62" s="108"/>
      <c r="G62" s="109"/>
      <c r="H62" s="109"/>
      <c r="I62" s="110"/>
      <c r="J62" s="111" t="str">
        <f t="shared" si="1"/>
        <v/>
      </c>
      <c r="K62" s="112" t="str">
        <f t="shared" si="2"/>
        <v/>
      </c>
      <c r="L62" s="106" t="str">
        <f t="shared" si="3"/>
        <v/>
      </c>
      <c r="M62" s="107"/>
      <c r="N62" s="109"/>
      <c r="O62" s="109"/>
      <c r="P62" s="109"/>
      <c r="Q62" s="111" t="str">
        <f t="shared" si="4"/>
        <v/>
      </c>
      <c r="R62" s="136" t="str">
        <f t="shared" si="5"/>
        <v/>
      </c>
      <c r="S62" s="105"/>
      <c r="T62" s="115" t="str">
        <f t="shared" si="6"/>
        <v/>
      </c>
      <c r="U62" s="116" t="str">
        <f t="shared" si="7"/>
        <v/>
      </c>
      <c r="V62" s="73"/>
      <c r="W62" s="143" t="str">
        <f t="shared" si="8"/>
        <v/>
      </c>
      <c r="X62" s="73"/>
      <c r="Y62" s="143" t="str">
        <f t="shared" si="9"/>
        <v/>
      </c>
      <c r="Z62" s="62" t="str">
        <f t="shared" si="10"/>
        <v/>
      </c>
      <c r="AA62" s="137"/>
      <c r="AB62" s="29"/>
      <c r="AC62" s="138" t="str">
        <f t="shared" si="11"/>
        <v/>
      </c>
      <c r="AD62" s="31" t="str">
        <f t="shared" si="12"/>
        <v/>
      </c>
    </row>
    <row r="63" spans="1:30" ht="30" customHeight="1" thickTop="1" thickBot="1" x14ac:dyDescent="0.3">
      <c r="A63" s="105"/>
      <c r="B63" s="105"/>
      <c r="C63" s="105"/>
      <c r="D63" s="106" t="str">
        <f t="shared" si="0"/>
        <v/>
      </c>
      <c r="E63" s="107"/>
      <c r="F63" s="108"/>
      <c r="G63" s="109"/>
      <c r="H63" s="109"/>
      <c r="I63" s="110"/>
      <c r="J63" s="111" t="str">
        <f t="shared" si="1"/>
        <v/>
      </c>
      <c r="K63" s="112" t="str">
        <f t="shared" si="2"/>
        <v/>
      </c>
      <c r="L63" s="106" t="str">
        <f t="shared" si="3"/>
        <v/>
      </c>
      <c r="M63" s="107"/>
      <c r="N63" s="109"/>
      <c r="O63" s="109"/>
      <c r="P63" s="109"/>
      <c r="Q63" s="111" t="str">
        <f t="shared" si="4"/>
        <v/>
      </c>
      <c r="R63" s="136" t="str">
        <f t="shared" si="5"/>
        <v/>
      </c>
      <c r="S63" s="105"/>
      <c r="T63" s="115" t="str">
        <f t="shared" si="6"/>
        <v/>
      </c>
      <c r="U63" s="116" t="str">
        <f t="shared" si="7"/>
        <v/>
      </c>
      <c r="V63" s="73"/>
      <c r="W63" s="143" t="str">
        <f t="shared" si="8"/>
        <v/>
      </c>
      <c r="X63" s="73"/>
      <c r="Y63" s="143" t="str">
        <f t="shared" si="9"/>
        <v/>
      </c>
      <c r="Z63" s="62" t="str">
        <f t="shared" si="10"/>
        <v/>
      </c>
      <c r="AA63" s="137"/>
      <c r="AB63" s="29"/>
      <c r="AC63" s="138" t="str">
        <f t="shared" si="11"/>
        <v/>
      </c>
      <c r="AD63" s="31" t="str">
        <f t="shared" si="12"/>
        <v/>
      </c>
    </row>
    <row r="64" spans="1:30" ht="30" customHeight="1" thickTop="1" thickBot="1" x14ac:dyDescent="0.3">
      <c r="A64" s="105"/>
      <c r="B64" s="105"/>
      <c r="C64" s="105"/>
      <c r="D64" s="106" t="str">
        <f t="shared" si="0"/>
        <v/>
      </c>
      <c r="E64" s="107"/>
      <c r="F64" s="108"/>
      <c r="G64" s="109"/>
      <c r="H64" s="109"/>
      <c r="I64" s="110"/>
      <c r="J64" s="111" t="str">
        <f t="shared" si="1"/>
        <v/>
      </c>
      <c r="K64" s="112" t="str">
        <f t="shared" si="2"/>
        <v/>
      </c>
      <c r="L64" s="106" t="str">
        <f t="shared" si="3"/>
        <v/>
      </c>
      <c r="M64" s="107"/>
      <c r="N64" s="109"/>
      <c r="O64" s="109"/>
      <c r="P64" s="109"/>
      <c r="Q64" s="111" t="str">
        <f t="shared" si="4"/>
        <v/>
      </c>
      <c r="R64" s="136" t="str">
        <f t="shared" si="5"/>
        <v/>
      </c>
      <c r="S64" s="105"/>
      <c r="T64" s="115" t="str">
        <f t="shared" si="6"/>
        <v/>
      </c>
      <c r="U64" s="116" t="str">
        <f t="shared" si="7"/>
        <v/>
      </c>
      <c r="V64" s="73"/>
      <c r="W64" s="143" t="str">
        <f t="shared" si="8"/>
        <v/>
      </c>
      <c r="X64" s="73"/>
      <c r="Y64" s="143" t="str">
        <f t="shared" si="9"/>
        <v/>
      </c>
      <c r="Z64" s="62" t="str">
        <f t="shared" si="10"/>
        <v/>
      </c>
      <c r="AA64" s="137"/>
      <c r="AB64" s="29"/>
      <c r="AC64" s="138" t="str">
        <f t="shared" si="11"/>
        <v/>
      </c>
      <c r="AD64" s="31" t="str">
        <f t="shared" si="12"/>
        <v/>
      </c>
    </row>
    <row r="65" spans="1:30" ht="30" customHeight="1" thickTop="1" thickBot="1" x14ac:dyDescent="0.3">
      <c r="A65" s="105"/>
      <c r="B65" s="105"/>
      <c r="C65" s="105"/>
      <c r="D65" s="106" t="str">
        <f t="shared" si="0"/>
        <v/>
      </c>
      <c r="E65" s="107"/>
      <c r="F65" s="108"/>
      <c r="G65" s="109"/>
      <c r="H65" s="109"/>
      <c r="I65" s="110"/>
      <c r="J65" s="111" t="str">
        <f t="shared" si="1"/>
        <v/>
      </c>
      <c r="K65" s="112" t="str">
        <f t="shared" si="2"/>
        <v/>
      </c>
      <c r="L65" s="106" t="str">
        <f t="shared" si="3"/>
        <v/>
      </c>
      <c r="M65" s="107"/>
      <c r="N65" s="109"/>
      <c r="O65" s="109"/>
      <c r="P65" s="109"/>
      <c r="Q65" s="111" t="str">
        <f t="shared" si="4"/>
        <v/>
      </c>
      <c r="R65" s="136" t="str">
        <f t="shared" si="5"/>
        <v/>
      </c>
      <c r="S65" s="105"/>
      <c r="T65" s="115" t="str">
        <f t="shared" si="6"/>
        <v/>
      </c>
      <c r="U65" s="116" t="str">
        <f t="shared" si="7"/>
        <v/>
      </c>
      <c r="V65" s="73"/>
      <c r="W65" s="143" t="str">
        <f t="shared" si="8"/>
        <v/>
      </c>
      <c r="X65" s="73"/>
      <c r="Y65" s="143" t="str">
        <f t="shared" si="9"/>
        <v/>
      </c>
      <c r="Z65" s="62" t="str">
        <f t="shared" si="10"/>
        <v/>
      </c>
      <c r="AA65" s="137"/>
      <c r="AB65" s="29"/>
      <c r="AC65" s="138" t="str">
        <f t="shared" si="11"/>
        <v/>
      </c>
      <c r="AD65" s="31" t="str">
        <f t="shared" si="12"/>
        <v/>
      </c>
    </row>
    <row r="66" spans="1:30" ht="30" customHeight="1" thickTop="1" thickBot="1" x14ac:dyDescent="0.3">
      <c r="A66" s="105"/>
      <c r="B66" s="105"/>
      <c r="C66" s="105"/>
      <c r="D66" s="106" t="str">
        <f t="shared" si="0"/>
        <v/>
      </c>
      <c r="E66" s="107"/>
      <c r="F66" s="108"/>
      <c r="G66" s="109"/>
      <c r="H66" s="109"/>
      <c r="I66" s="110"/>
      <c r="J66" s="111" t="str">
        <f t="shared" si="1"/>
        <v/>
      </c>
      <c r="K66" s="112" t="str">
        <f t="shared" si="2"/>
        <v/>
      </c>
      <c r="L66" s="106" t="str">
        <f t="shared" si="3"/>
        <v/>
      </c>
      <c r="M66" s="107"/>
      <c r="N66" s="109"/>
      <c r="O66" s="109"/>
      <c r="P66" s="109"/>
      <c r="Q66" s="111" t="str">
        <f t="shared" si="4"/>
        <v/>
      </c>
      <c r="R66" s="136" t="str">
        <f t="shared" si="5"/>
        <v/>
      </c>
      <c r="S66" s="105"/>
      <c r="T66" s="115" t="str">
        <f t="shared" si="6"/>
        <v/>
      </c>
      <c r="U66" s="116" t="str">
        <f t="shared" si="7"/>
        <v/>
      </c>
      <c r="V66" s="73"/>
      <c r="W66" s="143" t="str">
        <f t="shared" si="8"/>
        <v/>
      </c>
      <c r="X66" s="73"/>
      <c r="Y66" s="143" t="str">
        <f t="shared" si="9"/>
        <v/>
      </c>
      <c r="Z66" s="62" t="str">
        <f t="shared" si="10"/>
        <v/>
      </c>
      <c r="AA66" s="137"/>
      <c r="AB66" s="29"/>
      <c r="AC66" s="138" t="str">
        <f t="shared" si="11"/>
        <v/>
      </c>
      <c r="AD66" s="31" t="str">
        <f t="shared" si="12"/>
        <v/>
      </c>
    </row>
    <row r="67" spans="1:30" ht="30" customHeight="1" thickTop="1" thickBot="1" x14ac:dyDescent="0.3">
      <c r="A67" s="105"/>
      <c r="B67" s="105"/>
      <c r="C67" s="105"/>
      <c r="D67" s="106" t="str">
        <f t="shared" si="0"/>
        <v/>
      </c>
      <c r="E67" s="107"/>
      <c r="F67" s="108"/>
      <c r="G67" s="109"/>
      <c r="H67" s="109"/>
      <c r="I67" s="110"/>
      <c r="J67" s="111" t="str">
        <f t="shared" si="1"/>
        <v/>
      </c>
      <c r="K67" s="112" t="str">
        <f t="shared" si="2"/>
        <v/>
      </c>
      <c r="L67" s="106" t="str">
        <f t="shared" si="3"/>
        <v/>
      </c>
      <c r="M67" s="107"/>
      <c r="N67" s="109"/>
      <c r="O67" s="109"/>
      <c r="P67" s="109"/>
      <c r="Q67" s="111" t="str">
        <f t="shared" si="4"/>
        <v/>
      </c>
      <c r="R67" s="136" t="str">
        <f t="shared" si="5"/>
        <v/>
      </c>
      <c r="S67" s="105"/>
      <c r="T67" s="115" t="str">
        <f t="shared" si="6"/>
        <v/>
      </c>
      <c r="U67" s="116" t="str">
        <f t="shared" si="7"/>
        <v/>
      </c>
      <c r="V67" s="73"/>
      <c r="W67" s="143" t="str">
        <f t="shared" si="8"/>
        <v/>
      </c>
      <c r="X67" s="73"/>
      <c r="Y67" s="143" t="str">
        <f t="shared" si="9"/>
        <v/>
      </c>
      <c r="Z67" s="62" t="str">
        <f t="shared" si="10"/>
        <v/>
      </c>
      <c r="AA67" s="137"/>
      <c r="AB67" s="29"/>
      <c r="AC67" s="138" t="str">
        <f t="shared" si="11"/>
        <v/>
      </c>
      <c r="AD67" s="31" t="str">
        <f t="shared" si="12"/>
        <v/>
      </c>
    </row>
    <row r="68" spans="1:30" ht="30" customHeight="1" thickTop="1" thickBot="1" x14ac:dyDescent="0.3">
      <c r="A68" s="105"/>
      <c r="B68" s="105"/>
      <c r="C68" s="105"/>
      <c r="D68" s="106" t="str">
        <f t="shared" si="0"/>
        <v/>
      </c>
      <c r="E68" s="107"/>
      <c r="F68" s="108"/>
      <c r="G68" s="109"/>
      <c r="H68" s="109"/>
      <c r="I68" s="110"/>
      <c r="J68" s="111" t="str">
        <f t="shared" si="1"/>
        <v/>
      </c>
      <c r="K68" s="112" t="str">
        <f t="shared" si="2"/>
        <v/>
      </c>
      <c r="L68" s="106" t="str">
        <f t="shared" si="3"/>
        <v/>
      </c>
      <c r="M68" s="107"/>
      <c r="N68" s="109"/>
      <c r="O68" s="109"/>
      <c r="P68" s="109"/>
      <c r="Q68" s="111" t="str">
        <f t="shared" si="4"/>
        <v/>
      </c>
      <c r="R68" s="136" t="str">
        <f t="shared" si="5"/>
        <v/>
      </c>
      <c r="S68" s="105"/>
      <c r="T68" s="115" t="str">
        <f t="shared" si="6"/>
        <v/>
      </c>
      <c r="U68" s="116" t="str">
        <f t="shared" si="7"/>
        <v/>
      </c>
      <c r="V68" s="73"/>
      <c r="W68" s="143" t="str">
        <f t="shared" si="8"/>
        <v/>
      </c>
      <c r="X68" s="73"/>
      <c r="Y68" s="143" t="str">
        <f t="shared" si="9"/>
        <v/>
      </c>
      <c r="Z68" s="62" t="str">
        <f t="shared" si="10"/>
        <v/>
      </c>
      <c r="AA68" s="137"/>
      <c r="AB68" s="29"/>
      <c r="AC68" s="138" t="str">
        <f t="shared" si="11"/>
        <v/>
      </c>
      <c r="AD68" s="31" t="str">
        <f t="shared" si="12"/>
        <v/>
      </c>
    </row>
    <row r="69" spans="1:30" ht="30" customHeight="1" thickTop="1" thickBot="1" x14ac:dyDescent="0.3">
      <c r="A69" s="105"/>
      <c r="B69" s="105"/>
      <c r="C69" s="105"/>
      <c r="D69" s="106" t="str">
        <f t="shared" si="0"/>
        <v/>
      </c>
      <c r="E69" s="107"/>
      <c r="F69" s="108"/>
      <c r="G69" s="109"/>
      <c r="H69" s="109"/>
      <c r="I69" s="110"/>
      <c r="J69" s="111" t="str">
        <f t="shared" si="1"/>
        <v/>
      </c>
      <c r="K69" s="112" t="str">
        <f t="shared" si="2"/>
        <v/>
      </c>
      <c r="L69" s="106" t="str">
        <f t="shared" si="3"/>
        <v/>
      </c>
      <c r="M69" s="107"/>
      <c r="N69" s="109"/>
      <c r="O69" s="109"/>
      <c r="P69" s="109"/>
      <c r="Q69" s="111" t="str">
        <f t="shared" si="4"/>
        <v/>
      </c>
      <c r="R69" s="136" t="str">
        <f t="shared" si="5"/>
        <v/>
      </c>
      <c r="S69" s="105"/>
      <c r="T69" s="115" t="str">
        <f t="shared" si="6"/>
        <v/>
      </c>
      <c r="U69" s="116" t="str">
        <f t="shared" si="7"/>
        <v/>
      </c>
      <c r="V69" s="73"/>
      <c r="W69" s="143" t="str">
        <f t="shared" si="8"/>
        <v/>
      </c>
      <c r="X69" s="73"/>
      <c r="Y69" s="143" t="str">
        <f t="shared" si="9"/>
        <v/>
      </c>
      <c r="Z69" s="62" t="str">
        <f t="shared" si="10"/>
        <v/>
      </c>
      <c r="AA69" s="137"/>
      <c r="AB69" s="29"/>
      <c r="AC69" s="138" t="str">
        <f t="shared" si="11"/>
        <v/>
      </c>
      <c r="AD69" s="31" t="str">
        <f t="shared" si="12"/>
        <v/>
      </c>
    </row>
    <row r="70" spans="1:30" ht="30" customHeight="1" thickTop="1" thickBot="1" x14ac:dyDescent="0.3">
      <c r="A70" s="105"/>
      <c r="B70" s="105"/>
      <c r="C70" s="105"/>
      <c r="D70" s="106" t="str">
        <f t="shared" ref="D70:D133" si="13">IF(AND(ISBLANK(H70),ISNUMBER(G70),ISNUMBER(N70)),"Réclamer Réception",IF(AND(ISNUMBER(N70),ISBLANK(G70),ISBLANK(H70)),"Absence de Réception",IF(AND(ISNUMBER(G70),ISNUMBER(H70),ISNUMBER(N70)),"OK","")))</f>
        <v/>
      </c>
      <c r="E70" s="107"/>
      <c r="F70" s="108"/>
      <c r="G70" s="109"/>
      <c r="H70" s="109"/>
      <c r="I70" s="110"/>
      <c r="J70" s="111" t="str">
        <f t="shared" ref="J70:J133" si="14">IF(AND(ISNUMBER(F70),ISNUMBER(H70),ISNUMBER(S70)),(H70-F70)/S70,"")</f>
        <v/>
      </c>
      <c r="K70" s="112" t="str">
        <f t="shared" ref="K70:K133" si="15">IF(AND(J70&lt;75%,ISNUMBER(J70)),"à temps",IF(J70="","","Retard de paiement éventuel dû au retard du traitement de la réception"))</f>
        <v/>
      </c>
      <c r="L70" s="106" t="str">
        <f t="shared" ref="L70:L133" si="16">+IF(N70&lt;F70,"Facture Antidatée",IF(AND(ISNUMBER(H70),ISBLANK(N70)),"Réclamer Facture",IF(AND(ISNUMBER(N70),ISNUMBER(H70)),"à comptabiliser","")))</f>
        <v/>
      </c>
      <c r="M70" s="107"/>
      <c r="N70" s="109"/>
      <c r="O70" s="109"/>
      <c r="P70" s="109"/>
      <c r="Q70" s="111" t="str">
        <f t="shared" ref="Q70:Q133" si="17">IF(AND(ISNUMBER(O70),ISNUMBER(P70),ISNUMBER(S70)),(P70-O70)/S70,"")</f>
        <v/>
      </c>
      <c r="R70" s="136" t="str">
        <f t="shared" ref="R70:R133" si="18">IF(AND(ISNUMBER(O70),ISNUMBER(P70)),P70-O70,"")</f>
        <v/>
      </c>
      <c r="S70" s="105"/>
      <c r="T70" s="115" t="str">
        <f t="shared" ref="T70:T133" si="19">IF(AND(ISNUMBER(F70),ISNUMBER(S70)),F70+S70,"")</f>
        <v/>
      </c>
      <c r="U70" s="116" t="str">
        <f t="shared" ref="U70:U133" si="20">IF(ISNUMBER(T70),T70-$T$1,"")</f>
        <v/>
      </c>
      <c r="V70" s="73"/>
      <c r="W70" s="143" t="str">
        <f t="shared" ref="W70:W133" si="21">+IF(AND(ISNUMBER(V70),ISNUMBER(P70),ISNUMBER(F70),ISNUMBER(S70)),(V70-MAX(P70,F70))/S70,"")</f>
        <v/>
      </c>
      <c r="X70" s="73"/>
      <c r="Y70" s="143" t="str">
        <f t="shared" ref="Y70:Y133" si="22">+IF(AND(ISNUMBER(X70),ISNUMBER(V70),ISNUMBER(S70)),(X70-V70)/S70,"")</f>
        <v/>
      </c>
      <c r="Z70" s="62" t="str">
        <f t="shared" ref="Z70:Z133" si="23">IF(AND(ISNUMBER(X70),ISNUMBER(AA70),ISNUMBER(S70)),(AA70-X70)/S70,"")</f>
        <v/>
      </c>
      <c r="AA70" s="137"/>
      <c r="AB70" s="29"/>
      <c r="AC70" s="138" t="str">
        <f t="shared" ref="AC70:AC133" si="24">IF(AND(ISNUMBER(F70),ISNUMBER(S70),ISNUMBER(AB70)),(AB70-F70)/S70,"")</f>
        <v/>
      </c>
      <c r="AD70" s="31" t="str">
        <f t="shared" ref="AD70:AD133" si="25">IF(AND(ISNUMBER(AC70),AC70&lt;=1),"Paiement à temps",IF(AND(ISNUMBER(AC70),AC70&gt;1),"Dépassement du délai de paiement, Pensez à comptabiliser la Provision",""))</f>
        <v/>
      </c>
    </row>
    <row r="71" spans="1:30" ht="30" customHeight="1" thickTop="1" thickBot="1" x14ac:dyDescent="0.3">
      <c r="A71" s="105"/>
      <c r="B71" s="105"/>
      <c r="C71" s="105"/>
      <c r="D71" s="106" t="str">
        <f t="shared" si="13"/>
        <v/>
      </c>
      <c r="E71" s="107"/>
      <c r="F71" s="108"/>
      <c r="G71" s="109"/>
      <c r="H71" s="109"/>
      <c r="I71" s="110"/>
      <c r="J71" s="111" t="str">
        <f t="shared" si="14"/>
        <v/>
      </c>
      <c r="K71" s="112" t="str">
        <f t="shared" si="15"/>
        <v/>
      </c>
      <c r="L71" s="106" t="str">
        <f t="shared" si="16"/>
        <v/>
      </c>
      <c r="M71" s="107"/>
      <c r="N71" s="109"/>
      <c r="O71" s="109"/>
      <c r="P71" s="109"/>
      <c r="Q71" s="111" t="str">
        <f t="shared" si="17"/>
        <v/>
      </c>
      <c r="R71" s="136" t="str">
        <f t="shared" si="18"/>
        <v/>
      </c>
      <c r="S71" s="105"/>
      <c r="T71" s="115" t="str">
        <f t="shared" si="19"/>
        <v/>
      </c>
      <c r="U71" s="116" t="str">
        <f t="shared" si="20"/>
        <v/>
      </c>
      <c r="V71" s="73"/>
      <c r="W71" s="143" t="str">
        <f t="shared" si="21"/>
        <v/>
      </c>
      <c r="X71" s="73"/>
      <c r="Y71" s="143" t="str">
        <f t="shared" si="22"/>
        <v/>
      </c>
      <c r="Z71" s="62" t="str">
        <f t="shared" si="23"/>
        <v/>
      </c>
      <c r="AA71" s="137"/>
      <c r="AB71" s="29"/>
      <c r="AC71" s="138" t="str">
        <f t="shared" si="24"/>
        <v/>
      </c>
      <c r="AD71" s="31" t="str">
        <f t="shared" si="25"/>
        <v/>
      </c>
    </row>
    <row r="72" spans="1:30" ht="30" customHeight="1" thickTop="1" thickBot="1" x14ac:dyDescent="0.3">
      <c r="A72" s="105"/>
      <c r="B72" s="105"/>
      <c r="C72" s="105"/>
      <c r="D72" s="106" t="str">
        <f t="shared" si="13"/>
        <v/>
      </c>
      <c r="E72" s="107"/>
      <c r="F72" s="108"/>
      <c r="G72" s="109"/>
      <c r="H72" s="109"/>
      <c r="I72" s="110"/>
      <c r="J72" s="111" t="str">
        <f t="shared" si="14"/>
        <v/>
      </c>
      <c r="K72" s="112" t="str">
        <f t="shared" si="15"/>
        <v/>
      </c>
      <c r="L72" s="106" t="str">
        <f t="shared" si="16"/>
        <v/>
      </c>
      <c r="M72" s="107"/>
      <c r="N72" s="109"/>
      <c r="O72" s="109"/>
      <c r="P72" s="109"/>
      <c r="Q72" s="111" t="str">
        <f t="shared" si="17"/>
        <v/>
      </c>
      <c r="R72" s="136" t="str">
        <f t="shared" si="18"/>
        <v/>
      </c>
      <c r="S72" s="105"/>
      <c r="T72" s="115" t="str">
        <f t="shared" si="19"/>
        <v/>
      </c>
      <c r="U72" s="116" t="str">
        <f t="shared" si="20"/>
        <v/>
      </c>
      <c r="V72" s="73"/>
      <c r="W72" s="143" t="str">
        <f t="shared" si="21"/>
        <v/>
      </c>
      <c r="X72" s="73"/>
      <c r="Y72" s="143" t="str">
        <f t="shared" si="22"/>
        <v/>
      </c>
      <c r="Z72" s="62" t="str">
        <f t="shared" si="23"/>
        <v/>
      </c>
      <c r="AA72" s="137"/>
      <c r="AB72" s="29"/>
      <c r="AC72" s="138" t="str">
        <f t="shared" si="24"/>
        <v/>
      </c>
      <c r="AD72" s="31" t="str">
        <f t="shared" si="25"/>
        <v/>
      </c>
    </row>
    <row r="73" spans="1:30" ht="30" customHeight="1" thickTop="1" thickBot="1" x14ac:dyDescent="0.3">
      <c r="A73" s="105"/>
      <c r="B73" s="105"/>
      <c r="C73" s="105"/>
      <c r="D73" s="106" t="str">
        <f t="shared" si="13"/>
        <v/>
      </c>
      <c r="E73" s="107"/>
      <c r="F73" s="108"/>
      <c r="G73" s="109"/>
      <c r="H73" s="109"/>
      <c r="I73" s="110"/>
      <c r="J73" s="111" t="str">
        <f t="shared" si="14"/>
        <v/>
      </c>
      <c r="K73" s="112" t="str">
        <f t="shared" si="15"/>
        <v/>
      </c>
      <c r="L73" s="106" t="str">
        <f t="shared" si="16"/>
        <v/>
      </c>
      <c r="M73" s="107"/>
      <c r="N73" s="109"/>
      <c r="O73" s="109"/>
      <c r="P73" s="109"/>
      <c r="Q73" s="111" t="str">
        <f t="shared" si="17"/>
        <v/>
      </c>
      <c r="R73" s="136" t="str">
        <f t="shared" si="18"/>
        <v/>
      </c>
      <c r="S73" s="105"/>
      <c r="T73" s="115" t="str">
        <f t="shared" si="19"/>
        <v/>
      </c>
      <c r="U73" s="116" t="str">
        <f t="shared" si="20"/>
        <v/>
      </c>
      <c r="V73" s="73"/>
      <c r="W73" s="143" t="str">
        <f t="shared" si="21"/>
        <v/>
      </c>
      <c r="X73" s="73"/>
      <c r="Y73" s="143" t="str">
        <f t="shared" si="22"/>
        <v/>
      </c>
      <c r="Z73" s="62" t="str">
        <f t="shared" si="23"/>
        <v/>
      </c>
      <c r="AA73" s="137"/>
      <c r="AB73" s="29"/>
      <c r="AC73" s="138" t="str">
        <f t="shared" si="24"/>
        <v/>
      </c>
      <c r="AD73" s="31" t="str">
        <f t="shared" si="25"/>
        <v/>
      </c>
    </row>
    <row r="74" spans="1:30" ht="30" customHeight="1" thickTop="1" thickBot="1" x14ac:dyDescent="0.3">
      <c r="A74" s="105"/>
      <c r="B74" s="105"/>
      <c r="C74" s="105"/>
      <c r="D74" s="106" t="str">
        <f t="shared" si="13"/>
        <v/>
      </c>
      <c r="E74" s="107"/>
      <c r="F74" s="108"/>
      <c r="G74" s="109"/>
      <c r="H74" s="109"/>
      <c r="I74" s="110"/>
      <c r="J74" s="111" t="str">
        <f t="shared" si="14"/>
        <v/>
      </c>
      <c r="K74" s="112" t="str">
        <f t="shared" si="15"/>
        <v/>
      </c>
      <c r="L74" s="106" t="str">
        <f t="shared" si="16"/>
        <v/>
      </c>
      <c r="M74" s="107"/>
      <c r="N74" s="109"/>
      <c r="O74" s="109"/>
      <c r="P74" s="109"/>
      <c r="Q74" s="111" t="str">
        <f t="shared" si="17"/>
        <v/>
      </c>
      <c r="R74" s="136" t="str">
        <f t="shared" si="18"/>
        <v/>
      </c>
      <c r="S74" s="105"/>
      <c r="T74" s="115" t="str">
        <f t="shared" si="19"/>
        <v/>
      </c>
      <c r="U74" s="116" t="str">
        <f t="shared" si="20"/>
        <v/>
      </c>
      <c r="V74" s="73"/>
      <c r="W74" s="143" t="str">
        <f t="shared" si="21"/>
        <v/>
      </c>
      <c r="X74" s="73"/>
      <c r="Y74" s="143" t="str">
        <f t="shared" si="22"/>
        <v/>
      </c>
      <c r="Z74" s="62" t="str">
        <f t="shared" si="23"/>
        <v/>
      </c>
      <c r="AA74" s="137"/>
      <c r="AB74" s="29"/>
      <c r="AC74" s="138" t="str">
        <f t="shared" si="24"/>
        <v/>
      </c>
      <c r="AD74" s="31" t="str">
        <f t="shared" si="25"/>
        <v/>
      </c>
    </row>
    <row r="75" spans="1:30" ht="30" customHeight="1" thickTop="1" thickBot="1" x14ac:dyDescent="0.3">
      <c r="A75" s="105"/>
      <c r="B75" s="105"/>
      <c r="C75" s="105"/>
      <c r="D75" s="106" t="str">
        <f t="shared" si="13"/>
        <v/>
      </c>
      <c r="E75" s="107"/>
      <c r="F75" s="108"/>
      <c r="G75" s="109"/>
      <c r="H75" s="109"/>
      <c r="I75" s="110"/>
      <c r="J75" s="111" t="str">
        <f t="shared" si="14"/>
        <v/>
      </c>
      <c r="K75" s="112" t="str">
        <f t="shared" si="15"/>
        <v/>
      </c>
      <c r="L75" s="106" t="str">
        <f t="shared" si="16"/>
        <v/>
      </c>
      <c r="M75" s="107"/>
      <c r="N75" s="109"/>
      <c r="O75" s="109"/>
      <c r="P75" s="109"/>
      <c r="Q75" s="111" t="str">
        <f t="shared" si="17"/>
        <v/>
      </c>
      <c r="R75" s="136" t="str">
        <f t="shared" si="18"/>
        <v/>
      </c>
      <c r="S75" s="105"/>
      <c r="T75" s="115" t="str">
        <f t="shared" si="19"/>
        <v/>
      </c>
      <c r="U75" s="116" t="str">
        <f t="shared" si="20"/>
        <v/>
      </c>
      <c r="V75" s="73"/>
      <c r="W75" s="143" t="str">
        <f t="shared" si="21"/>
        <v/>
      </c>
      <c r="X75" s="73"/>
      <c r="Y75" s="143" t="str">
        <f t="shared" si="22"/>
        <v/>
      </c>
      <c r="Z75" s="62" t="str">
        <f t="shared" si="23"/>
        <v/>
      </c>
      <c r="AA75" s="137"/>
      <c r="AB75" s="29"/>
      <c r="AC75" s="138" t="str">
        <f t="shared" si="24"/>
        <v/>
      </c>
      <c r="AD75" s="31" t="str">
        <f t="shared" si="25"/>
        <v/>
      </c>
    </row>
    <row r="76" spans="1:30" ht="30" customHeight="1" thickTop="1" thickBot="1" x14ac:dyDescent="0.3">
      <c r="A76" s="105"/>
      <c r="B76" s="105"/>
      <c r="C76" s="105"/>
      <c r="D76" s="106" t="str">
        <f t="shared" si="13"/>
        <v/>
      </c>
      <c r="E76" s="107"/>
      <c r="F76" s="108"/>
      <c r="G76" s="109"/>
      <c r="H76" s="109"/>
      <c r="I76" s="110"/>
      <c r="J76" s="111" t="str">
        <f t="shared" si="14"/>
        <v/>
      </c>
      <c r="K76" s="112" t="str">
        <f t="shared" si="15"/>
        <v/>
      </c>
      <c r="L76" s="106" t="str">
        <f t="shared" si="16"/>
        <v/>
      </c>
      <c r="M76" s="107"/>
      <c r="N76" s="109"/>
      <c r="O76" s="109"/>
      <c r="P76" s="109"/>
      <c r="Q76" s="111" t="str">
        <f t="shared" si="17"/>
        <v/>
      </c>
      <c r="R76" s="136" t="str">
        <f t="shared" si="18"/>
        <v/>
      </c>
      <c r="S76" s="105"/>
      <c r="T76" s="115" t="str">
        <f t="shared" si="19"/>
        <v/>
      </c>
      <c r="U76" s="116" t="str">
        <f t="shared" si="20"/>
        <v/>
      </c>
      <c r="V76" s="73"/>
      <c r="W76" s="143" t="str">
        <f t="shared" si="21"/>
        <v/>
      </c>
      <c r="X76" s="73"/>
      <c r="Y76" s="143" t="str">
        <f t="shared" si="22"/>
        <v/>
      </c>
      <c r="Z76" s="62" t="str">
        <f t="shared" si="23"/>
        <v/>
      </c>
      <c r="AA76" s="137"/>
      <c r="AB76" s="29"/>
      <c r="AC76" s="138" t="str">
        <f t="shared" si="24"/>
        <v/>
      </c>
      <c r="AD76" s="31" t="str">
        <f t="shared" si="25"/>
        <v/>
      </c>
    </row>
    <row r="77" spans="1:30" ht="30" customHeight="1" thickTop="1" thickBot="1" x14ac:dyDescent="0.3">
      <c r="A77" s="105"/>
      <c r="B77" s="105"/>
      <c r="C77" s="105"/>
      <c r="D77" s="106" t="str">
        <f t="shared" si="13"/>
        <v/>
      </c>
      <c r="E77" s="107"/>
      <c r="F77" s="108"/>
      <c r="G77" s="109"/>
      <c r="H77" s="109"/>
      <c r="I77" s="110"/>
      <c r="J77" s="111" t="str">
        <f t="shared" si="14"/>
        <v/>
      </c>
      <c r="K77" s="112" t="str">
        <f t="shared" si="15"/>
        <v/>
      </c>
      <c r="L77" s="106" t="str">
        <f t="shared" si="16"/>
        <v/>
      </c>
      <c r="M77" s="107"/>
      <c r="N77" s="109"/>
      <c r="O77" s="109"/>
      <c r="P77" s="109"/>
      <c r="Q77" s="111" t="str">
        <f t="shared" si="17"/>
        <v/>
      </c>
      <c r="R77" s="136" t="str">
        <f t="shared" si="18"/>
        <v/>
      </c>
      <c r="S77" s="105"/>
      <c r="T77" s="115" t="str">
        <f t="shared" si="19"/>
        <v/>
      </c>
      <c r="U77" s="116" t="str">
        <f t="shared" si="20"/>
        <v/>
      </c>
      <c r="V77" s="73"/>
      <c r="W77" s="143" t="str">
        <f t="shared" si="21"/>
        <v/>
      </c>
      <c r="X77" s="73"/>
      <c r="Y77" s="143" t="str">
        <f t="shared" si="22"/>
        <v/>
      </c>
      <c r="Z77" s="62" t="str">
        <f t="shared" si="23"/>
        <v/>
      </c>
      <c r="AA77" s="137"/>
      <c r="AB77" s="29"/>
      <c r="AC77" s="138" t="str">
        <f t="shared" si="24"/>
        <v/>
      </c>
      <c r="AD77" s="31" t="str">
        <f t="shared" si="25"/>
        <v/>
      </c>
    </row>
    <row r="78" spans="1:30" ht="30" customHeight="1" thickTop="1" thickBot="1" x14ac:dyDescent="0.3">
      <c r="A78" s="105"/>
      <c r="B78" s="105"/>
      <c r="C78" s="105"/>
      <c r="D78" s="106" t="str">
        <f t="shared" si="13"/>
        <v/>
      </c>
      <c r="E78" s="107"/>
      <c r="F78" s="108"/>
      <c r="G78" s="109"/>
      <c r="H78" s="109"/>
      <c r="I78" s="110"/>
      <c r="J78" s="111" t="str">
        <f t="shared" si="14"/>
        <v/>
      </c>
      <c r="K78" s="112" t="str">
        <f t="shared" si="15"/>
        <v/>
      </c>
      <c r="L78" s="106" t="str">
        <f t="shared" si="16"/>
        <v/>
      </c>
      <c r="M78" s="107"/>
      <c r="N78" s="109"/>
      <c r="O78" s="109"/>
      <c r="P78" s="109"/>
      <c r="Q78" s="111" t="str">
        <f t="shared" si="17"/>
        <v/>
      </c>
      <c r="R78" s="136" t="str">
        <f t="shared" si="18"/>
        <v/>
      </c>
      <c r="S78" s="105"/>
      <c r="T78" s="115" t="str">
        <f t="shared" si="19"/>
        <v/>
      </c>
      <c r="U78" s="116" t="str">
        <f t="shared" si="20"/>
        <v/>
      </c>
      <c r="V78" s="73"/>
      <c r="W78" s="143" t="str">
        <f t="shared" si="21"/>
        <v/>
      </c>
      <c r="X78" s="73"/>
      <c r="Y78" s="143" t="str">
        <f t="shared" si="22"/>
        <v/>
      </c>
      <c r="Z78" s="62" t="str">
        <f t="shared" si="23"/>
        <v/>
      </c>
      <c r="AA78" s="137"/>
      <c r="AB78" s="29"/>
      <c r="AC78" s="138" t="str">
        <f t="shared" si="24"/>
        <v/>
      </c>
      <c r="AD78" s="31" t="str">
        <f t="shared" si="25"/>
        <v/>
      </c>
    </row>
    <row r="79" spans="1:30" ht="30" customHeight="1" thickTop="1" thickBot="1" x14ac:dyDescent="0.3">
      <c r="A79" s="105"/>
      <c r="B79" s="105"/>
      <c r="C79" s="105"/>
      <c r="D79" s="106" t="str">
        <f t="shared" si="13"/>
        <v/>
      </c>
      <c r="E79" s="107"/>
      <c r="F79" s="108"/>
      <c r="G79" s="109"/>
      <c r="H79" s="109"/>
      <c r="I79" s="110"/>
      <c r="J79" s="111" t="str">
        <f t="shared" si="14"/>
        <v/>
      </c>
      <c r="K79" s="112" t="str">
        <f t="shared" si="15"/>
        <v/>
      </c>
      <c r="L79" s="106" t="str">
        <f t="shared" si="16"/>
        <v/>
      </c>
      <c r="M79" s="107"/>
      <c r="N79" s="109"/>
      <c r="O79" s="109"/>
      <c r="P79" s="109"/>
      <c r="Q79" s="111" t="str">
        <f t="shared" si="17"/>
        <v/>
      </c>
      <c r="R79" s="136" t="str">
        <f t="shared" si="18"/>
        <v/>
      </c>
      <c r="S79" s="105"/>
      <c r="T79" s="115" t="str">
        <f t="shared" si="19"/>
        <v/>
      </c>
      <c r="U79" s="116" t="str">
        <f t="shared" si="20"/>
        <v/>
      </c>
      <c r="V79" s="73"/>
      <c r="W79" s="143" t="str">
        <f t="shared" si="21"/>
        <v/>
      </c>
      <c r="X79" s="73"/>
      <c r="Y79" s="143" t="str">
        <f t="shared" si="22"/>
        <v/>
      </c>
      <c r="Z79" s="62" t="str">
        <f t="shared" si="23"/>
        <v/>
      </c>
      <c r="AA79" s="137"/>
      <c r="AB79" s="29"/>
      <c r="AC79" s="138" t="str">
        <f t="shared" si="24"/>
        <v/>
      </c>
      <c r="AD79" s="31" t="str">
        <f t="shared" si="25"/>
        <v/>
      </c>
    </row>
    <row r="80" spans="1:30" ht="30" customHeight="1" thickTop="1" thickBot="1" x14ac:dyDescent="0.3">
      <c r="A80" s="105"/>
      <c r="B80" s="105"/>
      <c r="C80" s="105"/>
      <c r="D80" s="106" t="str">
        <f t="shared" si="13"/>
        <v/>
      </c>
      <c r="E80" s="107"/>
      <c r="F80" s="108"/>
      <c r="G80" s="109"/>
      <c r="H80" s="109"/>
      <c r="I80" s="110"/>
      <c r="J80" s="111" t="str">
        <f t="shared" si="14"/>
        <v/>
      </c>
      <c r="K80" s="112" t="str">
        <f t="shared" si="15"/>
        <v/>
      </c>
      <c r="L80" s="106" t="str">
        <f t="shared" si="16"/>
        <v/>
      </c>
      <c r="M80" s="107"/>
      <c r="N80" s="109"/>
      <c r="O80" s="109"/>
      <c r="P80" s="109"/>
      <c r="Q80" s="111" t="str">
        <f t="shared" si="17"/>
        <v/>
      </c>
      <c r="R80" s="136" t="str">
        <f t="shared" si="18"/>
        <v/>
      </c>
      <c r="S80" s="105"/>
      <c r="T80" s="115" t="str">
        <f t="shared" si="19"/>
        <v/>
      </c>
      <c r="U80" s="116" t="str">
        <f t="shared" si="20"/>
        <v/>
      </c>
      <c r="V80" s="73"/>
      <c r="W80" s="143" t="str">
        <f t="shared" si="21"/>
        <v/>
      </c>
      <c r="X80" s="73"/>
      <c r="Y80" s="143" t="str">
        <f t="shared" si="22"/>
        <v/>
      </c>
      <c r="Z80" s="62" t="str">
        <f t="shared" si="23"/>
        <v/>
      </c>
      <c r="AA80" s="137"/>
      <c r="AB80" s="29"/>
      <c r="AC80" s="138" t="str">
        <f t="shared" si="24"/>
        <v/>
      </c>
      <c r="AD80" s="31" t="str">
        <f t="shared" si="25"/>
        <v/>
      </c>
    </row>
    <row r="81" spans="1:30" ht="30" customHeight="1" thickTop="1" thickBot="1" x14ac:dyDescent="0.3">
      <c r="A81" s="105"/>
      <c r="B81" s="105"/>
      <c r="C81" s="105"/>
      <c r="D81" s="106" t="str">
        <f t="shared" si="13"/>
        <v/>
      </c>
      <c r="E81" s="107"/>
      <c r="F81" s="108"/>
      <c r="G81" s="109"/>
      <c r="H81" s="109"/>
      <c r="I81" s="110"/>
      <c r="J81" s="111" t="str">
        <f t="shared" si="14"/>
        <v/>
      </c>
      <c r="K81" s="112" t="str">
        <f t="shared" si="15"/>
        <v/>
      </c>
      <c r="L81" s="106" t="str">
        <f t="shared" si="16"/>
        <v/>
      </c>
      <c r="M81" s="107"/>
      <c r="N81" s="109"/>
      <c r="O81" s="109"/>
      <c r="P81" s="109"/>
      <c r="Q81" s="111" t="str">
        <f t="shared" si="17"/>
        <v/>
      </c>
      <c r="R81" s="136" t="str">
        <f t="shared" si="18"/>
        <v/>
      </c>
      <c r="S81" s="105"/>
      <c r="T81" s="115" t="str">
        <f t="shared" si="19"/>
        <v/>
      </c>
      <c r="U81" s="116" t="str">
        <f t="shared" si="20"/>
        <v/>
      </c>
      <c r="V81" s="73"/>
      <c r="W81" s="143" t="str">
        <f t="shared" si="21"/>
        <v/>
      </c>
      <c r="X81" s="73"/>
      <c r="Y81" s="143" t="str">
        <f t="shared" si="22"/>
        <v/>
      </c>
      <c r="Z81" s="62" t="str">
        <f t="shared" si="23"/>
        <v/>
      </c>
      <c r="AA81" s="137"/>
      <c r="AB81" s="29"/>
      <c r="AC81" s="138" t="str">
        <f t="shared" si="24"/>
        <v/>
      </c>
      <c r="AD81" s="31" t="str">
        <f t="shared" si="25"/>
        <v/>
      </c>
    </row>
    <row r="82" spans="1:30" ht="30" customHeight="1" thickTop="1" thickBot="1" x14ac:dyDescent="0.3">
      <c r="A82" s="105"/>
      <c r="B82" s="105"/>
      <c r="C82" s="105"/>
      <c r="D82" s="106" t="str">
        <f t="shared" si="13"/>
        <v/>
      </c>
      <c r="E82" s="107"/>
      <c r="F82" s="108"/>
      <c r="G82" s="109"/>
      <c r="H82" s="109"/>
      <c r="I82" s="110"/>
      <c r="J82" s="111" t="str">
        <f t="shared" si="14"/>
        <v/>
      </c>
      <c r="K82" s="112" t="str">
        <f t="shared" si="15"/>
        <v/>
      </c>
      <c r="L82" s="106" t="str">
        <f t="shared" si="16"/>
        <v/>
      </c>
      <c r="M82" s="107"/>
      <c r="N82" s="109"/>
      <c r="O82" s="109"/>
      <c r="P82" s="109"/>
      <c r="Q82" s="111" t="str">
        <f t="shared" si="17"/>
        <v/>
      </c>
      <c r="R82" s="136" t="str">
        <f t="shared" si="18"/>
        <v/>
      </c>
      <c r="S82" s="105"/>
      <c r="T82" s="115" t="str">
        <f t="shared" si="19"/>
        <v/>
      </c>
      <c r="U82" s="116" t="str">
        <f t="shared" si="20"/>
        <v/>
      </c>
      <c r="V82" s="73"/>
      <c r="W82" s="143" t="str">
        <f t="shared" si="21"/>
        <v/>
      </c>
      <c r="X82" s="73"/>
      <c r="Y82" s="143" t="str">
        <f t="shared" si="22"/>
        <v/>
      </c>
      <c r="Z82" s="62" t="str">
        <f t="shared" si="23"/>
        <v/>
      </c>
      <c r="AA82" s="137"/>
      <c r="AB82" s="29"/>
      <c r="AC82" s="138" t="str">
        <f t="shared" si="24"/>
        <v/>
      </c>
      <c r="AD82" s="31" t="str">
        <f t="shared" si="25"/>
        <v/>
      </c>
    </row>
    <row r="83" spans="1:30" ht="30" customHeight="1" thickTop="1" thickBot="1" x14ac:dyDescent="0.3">
      <c r="A83" s="105"/>
      <c r="B83" s="105"/>
      <c r="C83" s="105"/>
      <c r="D83" s="106" t="str">
        <f t="shared" si="13"/>
        <v/>
      </c>
      <c r="E83" s="107"/>
      <c r="F83" s="108"/>
      <c r="G83" s="109"/>
      <c r="H83" s="109"/>
      <c r="I83" s="110"/>
      <c r="J83" s="111" t="str">
        <f t="shared" si="14"/>
        <v/>
      </c>
      <c r="K83" s="112" t="str">
        <f t="shared" si="15"/>
        <v/>
      </c>
      <c r="L83" s="106" t="str">
        <f t="shared" si="16"/>
        <v/>
      </c>
      <c r="M83" s="107"/>
      <c r="N83" s="109"/>
      <c r="O83" s="109"/>
      <c r="P83" s="109"/>
      <c r="Q83" s="111" t="str">
        <f t="shared" si="17"/>
        <v/>
      </c>
      <c r="R83" s="136" t="str">
        <f t="shared" si="18"/>
        <v/>
      </c>
      <c r="S83" s="105"/>
      <c r="T83" s="115" t="str">
        <f t="shared" si="19"/>
        <v/>
      </c>
      <c r="U83" s="116" t="str">
        <f t="shared" si="20"/>
        <v/>
      </c>
      <c r="V83" s="73"/>
      <c r="W83" s="143" t="str">
        <f t="shared" si="21"/>
        <v/>
      </c>
      <c r="X83" s="73"/>
      <c r="Y83" s="143" t="str">
        <f t="shared" si="22"/>
        <v/>
      </c>
      <c r="Z83" s="62" t="str">
        <f t="shared" si="23"/>
        <v/>
      </c>
      <c r="AA83" s="137"/>
      <c r="AB83" s="29"/>
      <c r="AC83" s="138" t="str">
        <f t="shared" si="24"/>
        <v/>
      </c>
      <c r="AD83" s="31" t="str">
        <f t="shared" si="25"/>
        <v/>
      </c>
    </row>
    <row r="84" spans="1:30" ht="30" customHeight="1" thickTop="1" thickBot="1" x14ac:dyDescent="0.3">
      <c r="A84" s="105"/>
      <c r="B84" s="105"/>
      <c r="C84" s="105"/>
      <c r="D84" s="106" t="str">
        <f t="shared" si="13"/>
        <v/>
      </c>
      <c r="E84" s="107"/>
      <c r="F84" s="108"/>
      <c r="G84" s="109"/>
      <c r="H84" s="109"/>
      <c r="I84" s="110"/>
      <c r="J84" s="111" t="str">
        <f t="shared" si="14"/>
        <v/>
      </c>
      <c r="K84" s="112" t="str">
        <f t="shared" si="15"/>
        <v/>
      </c>
      <c r="L84" s="106" t="str">
        <f t="shared" si="16"/>
        <v/>
      </c>
      <c r="M84" s="107"/>
      <c r="N84" s="109"/>
      <c r="O84" s="109"/>
      <c r="P84" s="109"/>
      <c r="Q84" s="111" t="str">
        <f t="shared" si="17"/>
        <v/>
      </c>
      <c r="R84" s="136" t="str">
        <f t="shared" si="18"/>
        <v/>
      </c>
      <c r="S84" s="105"/>
      <c r="T84" s="115" t="str">
        <f t="shared" si="19"/>
        <v/>
      </c>
      <c r="U84" s="116" t="str">
        <f t="shared" si="20"/>
        <v/>
      </c>
      <c r="V84" s="73"/>
      <c r="W84" s="143" t="str">
        <f t="shared" si="21"/>
        <v/>
      </c>
      <c r="X84" s="73"/>
      <c r="Y84" s="143" t="str">
        <f t="shared" si="22"/>
        <v/>
      </c>
      <c r="Z84" s="62" t="str">
        <f t="shared" si="23"/>
        <v/>
      </c>
      <c r="AA84" s="137"/>
      <c r="AB84" s="29"/>
      <c r="AC84" s="138" t="str">
        <f t="shared" si="24"/>
        <v/>
      </c>
      <c r="AD84" s="31" t="str">
        <f t="shared" si="25"/>
        <v/>
      </c>
    </row>
    <row r="85" spans="1:30" ht="30" customHeight="1" thickTop="1" thickBot="1" x14ac:dyDescent="0.3">
      <c r="A85" s="105"/>
      <c r="B85" s="105"/>
      <c r="C85" s="105"/>
      <c r="D85" s="106" t="str">
        <f t="shared" si="13"/>
        <v/>
      </c>
      <c r="E85" s="107"/>
      <c r="F85" s="108"/>
      <c r="G85" s="109"/>
      <c r="H85" s="109"/>
      <c r="I85" s="110"/>
      <c r="J85" s="111" t="str">
        <f t="shared" si="14"/>
        <v/>
      </c>
      <c r="K85" s="112" t="str">
        <f t="shared" si="15"/>
        <v/>
      </c>
      <c r="L85" s="106" t="str">
        <f t="shared" si="16"/>
        <v/>
      </c>
      <c r="M85" s="107"/>
      <c r="N85" s="109"/>
      <c r="O85" s="109"/>
      <c r="P85" s="109"/>
      <c r="Q85" s="111" t="str">
        <f t="shared" si="17"/>
        <v/>
      </c>
      <c r="R85" s="136" t="str">
        <f t="shared" si="18"/>
        <v/>
      </c>
      <c r="S85" s="105"/>
      <c r="T85" s="115" t="str">
        <f t="shared" si="19"/>
        <v/>
      </c>
      <c r="U85" s="116" t="str">
        <f t="shared" si="20"/>
        <v/>
      </c>
      <c r="V85" s="73"/>
      <c r="W85" s="143" t="str">
        <f t="shared" si="21"/>
        <v/>
      </c>
      <c r="X85" s="73"/>
      <c r="Y85" s="143" t="str">
        <f t="shared" si="22"/>
        <v/>
      </c>
      <c r="Z85" s="62" t="str">
        <f t="shared" si="23"/>
        <v/>
      </c>
      <c r="AA85" s="137"/>
      <c r="AB85" s="29"/>
      <c r="AC85" s="138" t="str">
        <f t="shared" si="24"/>
        <v/>
      </c>
      <c r="AD85" s="31" t="str">
        <f t="shared" si="25"/>
        <v/>
      </c>
    </row>
    <row r="86" spans="1:30" ht="30" customHeight="1" thickTop="1" thickBot="1" x14ac:dyDescent="0.3">
      <c r="A86" s="105"/>
      <c r="B86" s="105"/>
      <c r="C86" s="105"/>
      <c r="D86" s="106" t="str">
        <f t="shared" si="13"/>
        <v/>
      </c>
      <c r="E86" s="107"/>
      <c r="F86" s="108"/>
      <c r="G86" s="109"/>
      <c r="H86" s="109"/>
      <c r="I86" s="110"/>
      <c r="J86" s="111" t="str">
        <f t="shared" si="14"/>
        <v/>
      </c>
      <c r="K86" s="112" t="str">
        <f t="shared" si="15"/>
        <v/>
      </c>
      <c r="L86" s="106" t="str">
        <f t="shared" si="16"/>
        <v/>
      </c>
      <c r="M86" s="107"/>
      <c r="N86" s="109"/>
      <c r="O86" s="109"/>
      <c r="P86" s="109"/>
      <c r="Q86" s="111" t="str">
        <f t="shared" si="17"/>
        <v/>
      </c>
      <c r="R86" s="136" t="str">
        <f t="shared" si="18"/>
        <v/>
      </c>
      <c r="S86" s="105"/>
      <c r="T86" s="115" t="str">
        <f t="shared" si="19"/>
        <v/>
      </c>
      <c r="U86" s="116" t="str">
        <f t="shared" si="20"/>
        <v/>
      </c>
      <c r="V86" s="73"/>
      <c r="W86" s="143" t="str">
        <f t="shared" si="21"/>
        <v/>
      </c>
      <c r="X86" s="73"/>
      <c r="Y86" s="143" t="str">
        <f t="shared" si="22"/>
        <v/>
      </c>
      <c r="Z86" s="62" t="str">
        <f t="shared" si="23"/>
        <v/>
      </c>
      <c r="AA86" s="137"/>
      <c r="AB86" s="29"/>
      <c r="AC86" s="138" t="str">
        <f t="shared" si="24"/>
        <v/>
      </c>
      <c r="AD86" s="31" t="str">
        <f t="shared" si="25"/>
        <v/>
      </c>
    </row>
    <row r="87" spans="1:30" ht="30" customHeight="1" thickTop="1" thickBot="1" x14ac:dyDescent="0.3">
      <c r="A87" s="105"/>
      <c r="B87" s="105"/>
      <c r="C87" s="105"/>
      <c r="D87" s="106" t="str">
        <f t="shared" si="13"/>
        <v/>
      </c>
      <c r="E87" s="107"/>
      <c r="F87" s="108"/>
      <c r="G87" s="109"/>
      <c r="H87" s="109"/>
      <c r="I87" s="110"/>
      <c r="J87" s="111" t="str">
        <f t="shared" si="14"/>
        <v/>
      </c>
      <c r="K87" s="112" t="str">
        <f t="shared" si="15"/>
        <v/>
      </c>
      <c r="L87" s="106" t="str">
        <f t="shared" si="16"/>
        <v/>
      </c>
      <c r="M87" s="107"/>
      <c r="N87" s="109"/>
      <c r="O87" s="109"/>
      <c r="P87" s="109"/>
      <c r="Q87" s="111" t="str">
        <f t="shared" si="17"/>
        <v/>
      </c>
      <c r="R87" s="136" t="str">
        <f t="shared" si="18"/>
        <v/>
      </c>
      <c r="S87" s="105"/>
      <c r="T87" s="115" t="str">
        <f t="shared" si="19"/>
        <v/>
      </c>
      <c r="U87" s="116" t="str">
        <f t="shared" si="20"/>
        <v/>
      </c>
      <c r="V87" s="73"/>
      <c r="W87" s="143" t="str">
        <f t="shared" si="21"/>
        <v/>
      </c>
      <c r="X87" s="73"/>
      <c r="Y87" s="143" t="str">
        <f t="shared" si="22"/>
        <v/>
      </c>
      <c r="Z87" s="62" t="str">
        <f t="shared" si="23"/>
        <v/>
      </c>
      <c r="AA87" s="137"/>
      <c r="AB87" s="29"/>
      <c r="AC87" s="138" t="str">
        <f t="shared" si="24"/>
        <v/>
      </c>
      <c r="AD87" s="31" t="str">
        <f t="shared" si="25"/>
        <v/>
      </c>
    </row>
    <row r="88" spans="1:30" ht="30" customHeight="1" thickTop="1" thickBot="1" x14ac:dyDescent="0.3">
      <c r="A88" s="105"/>
      <c r="B88" s="105"/>
      <c r="C88" s="105"/>
      <c r="D88" s="106" t="str">
        <f t="shared" si="13"/>
        <v/>
      </c>
      <c r="E88" s="107"/>
      <c r="F88" s="108"/>
      <c r="G88" s="109"/>
      <c r="H88" s="109"/>
      <c r="I88" s="110"/>
      <c r="J88" s="111" t="str">
        <f t="shared" si="14"/>
        <v/>
      </c>
      <c r="K88" s="112" t="str">
        <f t="shared" si="15"/>
        <v/>
      </c>
      <c r="L88" s="106" t="str">
        <f t="shared" si="16"/>
        <v/>
      </c>
      <c r="M88" s="107"/>
      <c r="N88" s="109"/>
      <c r="O88" s="109"/>
      <c r="P88" s="109"/>
      <c r="Q88" s="111" t="str">
        <f t="shared" si="17"/>
        <v/>
      </c>
      <c r="R88" s="136" t="str">
        <f t="shared" si="18"/>
        <v/>
      </c>
      <c r="S88" s="105"/>
      <c r="T88" s="115" t="str">
        <f t="shared" si="19"/>
        <v/>
      </c>
      <c r="U88" s="116" t="str">
        <f t="shared" si="20"/>
        <v/>
      </c>
      <c r="V88" s="73"/>
      <c r="W88" s="143" t="str">
        <f t="shared" si="21"/>
        <v/>
      </c>
      <c r="X88" s="73"/>
      <c r="Y88" s="143" t="str">
        <f t="shared" si="22"/>
        <v/>
      </c>
      <c r="Z88" s="62" t="str">
        <f t="shared" si="23"/>
        <v/>
      </c>
      <c r="AA88" s="137"/>
      <c r="AB88" s="29"/>
      <c r="AC88" s="138" t="str">
        <f t="shared" si="24"/>
        <v/>
      </c>
      <c r="AD88" s="31" t="str">
        <f t="shared" si="25"/>
        <v/>
      </c>
    </row>
    <row r="89" spans="1:30" ht="30" customHeight="1" thickTop="1" thickBot="1" x14ac:dyDescent="0.3">
      <c r="A89" s="105"/>
      <c r="B89" s="105"/>
      <c r="C89" s="105"/>
      <c r="D89" s="106" t="str">
        <f t="shared" si="13"/>
        <v/>
      </c>
      <c r="E89" s="107"/>
      <c r="F89" s="108"/>
      <c r="G89" s="109"/>
      <c r="H89" s="109"/>
      <c r="I89" s="110"/>
      <c r="J89" s="111" t="str">
        <f t="shared" si="14"/>
        <v/>
      </c>
      <c r="K89" s="112" t="str">
        <f t="shared" si="15"/>
        <v/>
      </c>
      <c r="L89" s="106" t="str">
        <f t="shared" si="16"/>
        <v/>
      </c>
      <c r="M89" s="107"/>
      <c r="N89" s="109"/>
      <c r="O89" s="109"/>
      <c r="P89" s="109"/>
      <c r="Q89" s="111" t="str">
        <f t="shared" si="17"/>
        <v/>
      </c>
      <c r="R89" s="136" t="str">
        <f t="shared" si="18"/>
        <v/>
      </c>
      <c r="S89" s="105"/>
      <c r="T89" s="115" t="str">
        <f t="shared" si="19"/>
        <v/>
      </c>
      <c r="U89" s="116" t="str">
        <f t="shared" si="20"/>
        <v/>
      </c>
      <c r="V89" s="73"/>
      <c r="W89" s="143" t="str">
        <f t="shared" si="21"/>
        <v/>
      </c>
      <c r="X89" s="73"/>
      <c r="Y89" s="143" t="str">
        <f t="shared" si="22"/>
        <v/>
      </c>
      <c r="Z89" s="62" t="str">
        <f t="shared" si="23"/>
        <v/>
      </c>
      <c r="AA89" s="137"/>
      <c r="AB89" s="29"/>
      <c r="AC89" s="138" t="str">
        <f t="shared" si="24"/>
        <v/>
      </c>
      <c r="AD89" s="31" t="str">
        <f t="shared" si="25"/>
        <v/>
      </c>
    </row>
    <row r="90" spans="1:30" ht="30" customHeight="1" thickTop="1" thickBot="1" x14ac:dyDescent="0.3">
      <c r="A90" s="105"/>
      <c r="B90" s="105"/>
      <c r="C90" s="105"/>
      <c r="D90" s="106" t="str">
        <f t="shared" si="13"/>
        <v/>
      </c>
      <c r="E90" s="107"/>
      <c r="F90" s="108"/>
      <c r="G90" s="109"/>
      <c r="H90" s="109"/>
      <c r="I90" s="110"/>
      <c r="J90" s="111" t="str">
        <f t="shared" si="14"/>
        <v/>
      </c>
      <c r="K90" s="112" t="str">
        <f t="shared" si="15"/>
        <v/>
      </c>
      <c r="L90" s="106" t="str">
        <f t="shared" si="16"/>
        <v/>
      </c>
      <c r="M90" s="107"/>
      <c r="N90" s="109"/>
      <c r="O90" s="109"/>
      <c r="P90" s="109"/>
      <c r="Q90" s="111" t="str">
        <f t="shared" si="17"/>
        <v/>
      </c>
      <c r="R90" s="136" t="str">
        <f t="shared" si="18"/>
        <v/>
      </c>
      <c r="S90" s="105"/>
      <c r="T90" s="115" t="str">
        <f t="shared" si="19"/>
        <v/>
      </c>
      <c r="U90" s="116" t="str">
        <f t="shared" si="20"/>
        <v/>
      </c>
      <c r="V90" s="73"/>
      <c r="W90" s="143" t="str">
        <f t="shared" si="21"/>
        <v/>
      </c>
      <c r="X90" s="73"/>
      <c r="Y90" s="143" t="str">
        <f t="shared" si="22"/>
        <v/>
      </c>
      <c r="Z90" s="62" t="str">
        <f t="shared" si="23"/>
        <v/>
      </c>
      <c r="AA90" s="137"/>
      <c r="AB90" s="29"/>
      <c r="AC90" s="138" t="str">
        <f t="shared" si="24"/>
        <v/>
      </c>
      <c r="AD90" s="31" t="str">
        <f t="shared" si="25"/>
        <v/>
      </c>
    </row>
    <row r="91" spans="1:30" ht="30" customHeight="1" thickTop="1" thickBot="1" x14ac:dyDescent="0.3">
      <c r="A91" s="105"/>
      <c r="B91" s="105"/>
      <c r="C91" s="105"/>
      <c r="D91" s="106" t="str">
        <f t="shared" si="13"/>
        <v/>
      </c>
      <c r="E91" s="107"/>
      <c r="F91" s="108"/>
      <c r="G91" s="109"/>
      <c r="H91" s="109"/>
      <c r="I91" s="110"/>
      <c r="J91" s="111" t="str">
        <f t="shared" si="14"/>
        <v/>
      </c>
      <c r="K91" s="112" t="str">
        <f t="shared" si="15"/>
        <v/>
      </c>
      <c r="L91" s="106" t="str">
        <f t="shared" si="16"/>
        <v/>
      </c>
      <c r="M91" s="107"/>
      <c r="N91" s="109"/>
      <c r="O91" s="109"/>
      <c r="P91" s="109"/>
      <c r="Q91" s="111" t="str">
        <f t="shared" si="17"/>
        <v/>
      </c>
      <c r="R91" s="136" t="str">
        <f t="shared" si="18"/>
        <v/>
      </c>
      <c r="S91" s="105"/>
      <c r="T91" s="115" t="str">
        <f t="shared" si="19"/>
        <v/>
      </c>
      <c r="U91" s="116" t="str">
        <f t="shared" si="20"/>
        <v/>
      </c>
      <c r="V91" s="73"/>
      <c r="W91" s="143" t="str">
        <f t="shared" si="21"/>
        <v/>
      </c>
      <c r="X91" s="73"/>
      <c r="Y91" s="143" t="str">
        <f t="shared" si="22"/>
        <v/>
      </c>
      <c r="Z91" s="62" t="str">
        <f t="shared" si="23"/>
        <v/>
      </c>
      <c r="AA91" s="137"/>
      <c r="AB91" s="29"/>
      <c r="AC91" s="138" t="str">
        <f t="shared" si="24"/>
        <v/>
      </c>
      <c r="AD91" s="31" t="str">
        <f t="shared" si="25"/>
        <v/>
      </c>
    </row>
    <row r="92" spans="1:30" ht="30" customHeight="1" thickTop="1" thickBot="1" x14ac:dyDescent="0.3">
      <c r="A92" s="105"/>
      <c r="B92" s="105"/>
      <c r="C92" s="105"/>
      <c r="D92" s="106" t="str">
        <f t="shared" si="13"/>
        <v/>
      </c>
      <c r="E92" s="107"/>
      <c r="F92" s="108"/>
      <c r="G92" s="109"/>
      <c r="H92" s="109"/>
      <c r="I92" s="110"/>
      <c r="J92" s="111" t="str">
        <f t="shared" si="14"/>
        <v/>
      </c>
      <c r="K92" s="112" t="str">
        <f t="shared" si="15"/>
        <v/>
      </c>
      <c r="L92" s="106" t="str">
        <f t="shared" si="16"/>
        <v/>
      </c>
      <c r="M92" s="107"/>
      <c r="N92" s="109"/>
      <c r="O92" s="109"/>
      <c r="P92" s="109"/>
      <c r="Q92" s="111" t="str">
        <f t="shared" si="17"/>
        <v/>
      </c>
      <c r="R92" s="136" t="str">
        <f t="shared" si="18"/>
        <v/>
      </c>
      <c r="S92" s="105"/>
      <c r="T92" s="115" t="str">
        <f t="shared" si="19"/>
        <v/>
      </c>
      <c r="U92" s="116" t="str">
        <f t="shared" si="20"/>
        <v/>
      </c>
      <c r="V92" s="73"/>
      <c r="W92" s="143" t="str">
        <f t="shared" si="21"/>
        <v/>
      </c>
      <c r="X92" s="73"/>
      <c r="Y92" s="143" t="str">
        <f t="shared" si="22"/>
        <v/>
      </c>
      <c r="Z92" s="62" t="str">
        <f t="shared" si="23"/>
        <v/>
      </c>
      <c r="AA92" s="137"/>
      <c r="AB92" s="29"/>
      <c r="AC92" s="138" t="str">
        <f t="shared" si="24"/>
        <v/>
      </c>
      <c r="AD92" s="31" t="str">
        <f t="shared" si="25"/>
        <v/>
      </c>
    </row>
    <row r="93" spans="1:30" ht="30" customHeight="1" thickTop="1" thickBot="1" x14ac:dyDescent="0.3">
      <c r="A93" s="105"/>
      <c r="B93" s="105"/>
      <c r="C93" s="105"/>
      <c r="D93" s="106" t="str">
        <f t="shared" si="13"/>
        <v/>
      </c>
      <c r="E93" s="107"/>
      <c r="F93" s="108"/>
      <c r="G93" s="109"/>
      <c r="H93" s="109"/>
      <c r="I93" s="110"/>
      <c r="J93" s="111" t="str">
        <f t="shared" si="14"/>
        <v/>
      </c>
      <c r="K93" s="112" t="str">
        <f t="shared" si="15"/>
        <v/>
      </c>
      <c r="L93" s="106" t="str">
        <f t="shared" si="16"/>
        <v/>
      </c>
      <c r="M93" s="107"/>
      <c r="N93" s="109"/>
      <c r="O93" s="109"/>
      <c r="P93" s="109"/>
      <c r="Q93" s="111" t="str">
        <f t="shared" si="17"/>
        <v/>
      </c>
      <c r="R93" s="136" t="str">
        <f t="shared" si="18"/>
        <v/>
      </c>
      <c r="S93" s="105"/>
      <c r="T93" s="115" t="str">
        <f t="shared" si="19"/>
        <v/>
      </c>
      <c r="U93" s="116" t="str">
        <f t="shared" si="20"/>
        <v/>
      </c>
      <c r="V93" s="73"/>
      <c r="W93" s="143" t="str">
        <f t="shared" si="21"/>
        <v/>
      </c>
      <c r="X93" s="73"/>
      <c r="Y93" s="143" t="str">
        <f t="shared" si="22"/>
        <v/>
      </c>
      <c r="Z93" s="62" t="str">
        <f t="shared" si="23"/>
        <v/>
      </c>
      <c r="AA93" s="137"/>
      <c r="AB93" s="29"/>
      <c r="AC93" s="138" t="str">
        <f t="shared" si="24"/>
        <v/>
      </c>
      <c r="AD93" s="31" t="str">
        <f t="shared" si="25"/>
        <v/>
      </c>
    </row>
    <row r="94" spans="1:30" ht="30" customHeight="1" thickTop="1" thickBot="1" x14ac:dyDescent="0.3">
      <c r="A94" s="105"/>
      <c r="B94" s="105"/>
      <c r="C94" s="105"/>
      <c r="D94" s="106" t="str">
        <f t="shared" si="13"/>
        <v/>
      </c>
      <c r="E94" s="107"/>
      <c r="F94" s="108"/>
      <c r="G94" s="109"/>
      <c r="H94" s="109"/>
      <c r="I94" s="110"/>
      <c r="J94" s="111" t="str">
        <f t="shared" si="14"/>
        <v/>
      </c>
      <c r="K94" s="112" t="str">
        <f t="shared" si="15"/>
        <v/>
      </c>
      <c r="L94" s="106" t="str">
        <f t="shared" si="16"/>
        <v/>
      </c>
      <c r="M94" s="107"/>
      <c r="N94" s="109"/>
      <c r="O94" s="109"/>
      <c r="P94" s="109"/>
      <c r="Q94" s="111" t="str">
        <f t="shared" si="17"/>
        <v/>
      </c>
      <c r="R94" s="136" t="str">
        <f t="shared" si="18"/>
        <v/>
      </c>
      <c r="S94" s="105"/>
      <c r="T94" s="115" t="str">
        <f t="shared" si="19"/>
        <v/>
      </c>
      <c r="U94" s="116" t="str">
        <f t="shared" si="20"/>
        <v/>
      </c>
      <c r="V94" s="73"/>
      <c r="W94" s="143" t="str">
        <f t="shared" si="21"/>
        <v/>
      </c>
      <c r="X94" s="73"/>
      <c r="Y94" s="143" t="str">
        <f t="shared" si="22"/>
        <v/>
      </c>
      <c r="Z94" s="62" t="str">
        <f t="shared" si="23"/>
        <v/>
      </c>
      <c r="AA94" s="137"/>
      <c r="AB94" s="29"/>
      <c r="AC94" s="138" t="str">
        <f t="shared" si="24"/>
        <v/>
      </c>
      <c r="AD94" s="31" t="str">
        <f t="shared" si="25"/>
        <v/>
      </c>
    </row>
    <row r="95" spans="1:30" ht="30" customHeight="1" thickTop="1" thickBot="1" x14ac:dyDescent="0.3">
      <c r="A95" s="105"/>
      <c r="B95" s="105"/>
      <c r="C95" s="105"/>
      <c r="D95" s="106" t="str">
        <f t="shared" si="13"/>
        <v/>
      </c>
      <c r="E95" s="107"/>
      <c r="F95" s="108"/>
      <c r="G95" s="109"/>
      <c r="H95" s="109"/>
      <c r="I95" s="110"/>
      <c r="J95" s="111" t="str">
        <f t="shared" si="14"/>
        <v/>
      </c>
      <c r="K95" s="112" t="str">
        <f t="shared" si="15"/>
        <v/>
      </c>
      <c r="L95" s="106" t="str">
        <f t="shared" si="16"/>
        <v/>
      </c>
      <c r="M95" s="107"/>
      <c r="N95" s="109"/>
      <c r="O95" s="109"/>
      <c r="P95" s="109"/>
      <c r="Q95" s="111" t="str">
        <f t="shared" si="17"/>
        <v/>
      </c>
      <c r="R95" s="136" t="str">
        <f t="shared" si="18"/>
        <v/>
      </c>
      <c r="S95" s="105"/>
      <c r="T95" s="115" t="str">
        <f t="shared" si="19"/>
        <v/>
      </c>
      <c r="U95" s="116" t="str">
        <f t="shared" si="20"/>
        <v/>
      </c>
      <c r="V95" s="73"/>
      <c r="W95" s="143" t="str">
        <f t="shared" si="21"/>
        <v/>
      </c>
      <c r="X95" s="73"/>
      <c r="Y95" s="143" t="str">
        <f t="shared" si="22"/>
        <v/>
      </c>
      <c r="Z95" s="62" t="str">
        <f t="shared" si="23"/>
        <v/>
      </c>
      <c r="AA95" s="137"/>
      <c r="AB95" s="29"/>
      <c r="AC95" s="138" t="str">
        <f t="shared" si="24"/>
        <v/>
      </c>
      <c r="AD95" s="31" t="str">
        <f t="shared" si="25"/>
        <v/>
      </c>
    </row>
    <row r="96" spans="1:30" ht="30" customHeight="1" thickTop="1" thickBot="1" x14ac:dyDescent="0.3">
      <c r="A96" s="105"/>
      <c r="B96" s="105"/>
      <c r="C96" s="105"/>
      <c r="D96" s="106" t="str">
        <f t="shared" si="13"/>
        <v/>
      </c>
      <c r="E96" s="107"/>
      <c r="F96" s="108"/>
      <c r="G96" s="109"/>
      <c r="H96" s="109"/>
      <c r="I96" s="110"/>
      <c r="J96" s="111" t="str">
        <f t="shared" si="14"/>
        <v/>
      </c>
      <c r="K96" s="112" t="str">
        <f t="shared" si="15"/>
        <v/>
      </c>
      <c r="L96" s="106" t="str">
        <f t="shared" si="16"/>
        <v/>
      </c>
      <c r="M96" s="107"/>
      <c r="N96" s="109"/>
      <c r="O96" s="109"/>
      <c r="P96" s="109"/>
      <c r="Q96" s="111" t="str">
        <f t="shared" si="17"/>
        <v/>
      </c>
      <c r="R96" s="136" t="str">
        <f t="shared" si="18"/>
        <v/>
      </c>
      <c r="S96" s="105"/>
      <c r="T96" s="115" t="str">
        <f t="shared" si="19"/>
        <v/>
      </c>
      <c r="U96" s="116" t="str">
        <f t="shared" si="20"/>
        <v/>
      </c>
      <c r="V96" s="73"/>
      <c r="W96" s="143" t="str">
        <f t="shared" si="21"/>
        <v/>
      </c>
      <c r="X96" s="73"/>
      <c r="Y96" s="143" t="str">
        <f t="shared" si="22"/>
        <v/>
      </c>
      <c r="Z96" s="62" t="str">
        <f t="shared" si="23"/>
        <v/>
      </c>
      <c r="AA96" s="137"/>
      <c r="AB96" s="29"/>
      <c r="AC96" s="138" t="str">
        <f t="shared" si="24"/>
        <v/>
      </c>
      <c r="AD96" s="31" t="str">
        <f t="shared" si="25"/>
        <v/>
      </c>
    </row>
    <row r="97" spans="1:30" ht="30" customHeight="1" thickTop="1" thickBot="1" x14ac:dyDescent="0.3">
      <c r="A97" s="105"/>
      <c r="B97" s="105"/>
      <c r="C97" s="105"/>
      <c r="D97" s="106" t="str">
        <f t="shared" si="13"/>
        <v/>
      </c>
      <c r="E97" s="107"/>
      <c r="F97" s="108"/>
      <c r="G97" s="109"/>
      <c r="H97" s="109"/>
      <c r="I97" s="110"/>
      <c r="J97" s="111" t="str">
        <f t="shared" si="14"/>
        <v/>
      </c>
      <c r="K97" s="112" t="str">
        <f t="shared" si="15"/>
        <v/>
      </c>
      <c r="L97" s="106" t="str">
        <f t="shared" si="16"/>
        <v/>
      </c>
      <c r="M97" s="107"/>
      <c r="N97" s="109"/>
      <c r="O97" s="109"/>
      <c r="P97" s="109"/>
      <c r="Q97" s="111" t="str">
        <f t="shared" si="17"/>
        <v/>
      </c>
      <c r="R97" s="136" t="str">
        <f t="shared" si="18"/>
        <v/>
      </c>
      <c r="S97" s="105"/>
      <c r="T97" s="115" t="str">
        <f t="shared" si="19"/>
        <v/>
      </c>
      <c r="U97" s="116" t="str">
        <f t="shared" si="20"/>
        <v/>
      </c>
      <c r="V97" s="73"/>
      <c r="W97" s="143" t="str">
        <f t="shared" si="21"/>
        <v/>
      </c>
      <c r="X97" s="73"/>
      <c r="Y97" s="143" t="str">
        <f t="shared" si="22"/>
        <v/>
      </c>
      <c r="Z97" s="62" t="str">
        <f t="shared" si="23"/>
        <v/>
      </c>
      <c r="AA97" s="137"/>
      <c r="AB97" s="29"/>
      <c r="AC97" s="138" t="str">
        <f t="shared" si="24"/>
        <v/>
      </c>
      <c r="AD97" s="31" t="str">
        <f t="shared" si="25"/>
        <v/>
      </c>
    </row>
    <row r="98" spans="1:30" ht="30" customHeight="1" thickTop="1" thickBot="1" x14ac:dyDescent="0.3">
      <c r="A98" s="105"/>
      <c r="B98" s="105"/>
      <c r="C98" s="105"/>
      <c r="D98" s="106" t="str">
        <f t="shared" si="13"/>
        <v/>
      </c>
      <c r="E98" s="107"/>
      <c r="F98" s="108"/>
      <c r="G98" s="109"/>
      <c r="H98" s="109"/>
      <c r="I98" s="110"/>
      <c r="J98" s="111" t="str">
        <f t="shared" si="14"/>
        <v/>
      </c>
      <c r="K98" s="112" t="str">
        <f t="shared" si="15"/>
        <v/>
      </c>
      <c r="L98" s="106" t="str">
        <f t="shared" si="16"/>
        <v/>
      </c>
      <c r="M98" s="107"/>
      <c r="N98" s="109"/>
      <c r="O98" s="109"/>
      <c r="P98" s="109"/>
      <c r="Q98" s="111" t="str">
        <f t="shared" si="17"/>
        <v/>
      </c>
      <c r="R98" s="136" t="str">
        <f t="shared" si="18"/>
        <v/>
      </c>
      <c r="S98" s="105"/>
      <c r="T98" s="115" t="str">
        <f t="shared" si="19"/>
        <v/>
      </c>
      <c r="U98" s="116" t="str">
        <f t="shared" si="20"/>
        <v/>
      </c>
      <c r="V98" s="73"/>
      <c r="W98" s="143" t="str">
        <f t="shared" si="21"/>
        <v/>
      </c>
      <c r="X98" s="73"/>
      <c r="Y98" s="143" t="str">
        <f t="shared" si="22"/>
        <v/>
      </c>
      <c r="Z98" s="62" t="str">
        <f t="shared" si="23"/>
        <v/>
      </c>
      <c r="AA98" s="137"/>
      <c r="AB98" s="29"/>
      <c r="AC98" s="138" t="str">
        <f t="shared" si="24"/>
        <v/>
      </c>
      <c r="AD98" s="31" t="str">
        <f t="shared" si="25"/>
        <v/>
      </c>
    </row>
    <row r="99" spans="1:30" ht="30" customHeight="1" thickTop="1" thickBot="1" x14ac:dyDescent="0.3">
      <c r="A99" s="105"/>
      <c r="B99" s="105"/>
      <c r="C99" s="105"/>
      <c r="D99" s="106" t="str">
        <f t="shared" si="13"/>
        <v/>
      </c>
      <c r="E99" s="107"/>
      <c r="F99" s="108"/>
      <c r="G99" s="109"/>
      <c r="H99" s="109"/>
      <c r="I99" s="110"/>
      <c r="J99" s="111" t="str">
        <f t="shared" si="14"/>
        <v/>
      </c>
      <c r="K99" s="112" t="str">
        <f t="shared" si="15"/>
        <v/>
      </c>
      <c r="L99" s="106" t="str">
        <f t="shared" si="16"/>
        <v/>
      </c>
      <c r="M99" s="107"/>
      <c r="N99" s="109"/>
      <c r="O99" s="109"/>
      <c r="P99" s="109"/>
      <c r="Q99" s="111" t="str">
        <f t="shared" si="17"/>
        <v/>
      </c>
      <c r="R99" s="136" t="str">
        <f t="shared" si="18"/>
        <v/>
      </c>
      <c r="S99" s="105"/>
      <c r="T99" s="115" t="str">
        <f t="shared" si="19"/>
        <v/>
      </c>
      <c r="U99" s="116" t="str">
        <f t="shared" si="20"/>
        <v/>
      </c>
      <c r="V99" s="73"/>
      <c r="W99" s="143" t="str">
        <f t="shared" si="21"/>
        <v/>
      </c>
      <c r="X99" s="73"/>
      <c r="Y99" s="143" t="str">
        <f t="shared" si="22"/>
        <v/>
      </c>
      <c r="Z99" s="62" t="str">
        <f t="shared" si="23"/>
        <v/>
      </c>
      <c r="AA99" s="137"/>
      <c r="AB99" s="29"/>
      <c r="AC99" s="138" t="str">
        <f t="shared" si="24"/>
        <v/>
      </c>
      <c r="AD99" s="31" t="str">
        <f t="shared" si="25"/>
        <v/>
      </c>
    </row>
    <row r="100" spans="1:30" ht="30" customHeight="1" thickTop="1" thickBot="1" x14ac:dyDescent="0.3">
      <c r="A100" s="105"/>
      <c r="B100" s="105"/>
      <c r="C100" s="105"/>
      <c r="D100" s="106" t="str">
        <f t="shared" si="13"/>
        <v/>
      </c>
      <c r="E100" s="107"/>
      <c r="F100" s="108"/>
      <c r="G100" s="109"/>
      <c r="H100" s="109"/>
      <c r="I100" s="110"/>
      <c r="J100" s="111" t="str">
        <f t="shared" si="14"/>
        <v/>
      </c>
      <c r="K100" s="112" t="str">
        <f t="shared" si="15"/>
        <v/>
      </c>
      <c r="L100" s="106" t="str">
        <f t="shared" si="16"/>
        <v/>
      </c>
      <c r="M100" s="107"/>
      <c r="N100" s="109"/>
      <c r="O100" s="109"/>
      <c r="P100" s="109"/>
      <c r="Q100" s="111" t="str">
        <f t="shared" si="17"/>
        <v/>
      </c>
      <c r="R100" s="136" t="str">
        <f t="shared" si="18"/>
        <v/>
      </c>
      <c r="S100" s="105"/>
      <c r="T100" s="115" t="str">
        <f t="shared" si="19"/>
        <v/>
      </c>
      <c r="U100" s="116" t="str">
        <f t="shared" si="20"/>
        <v/>
      </c>
      <c r="V100" s="73"/>
      <c r="W100" s="143" t="str">
        <f t="shared" si="21"/>
        <v/>
      </c>
      <c r="X100" s="73"/>
      <c r="Y100" s="143" t="str">
        <f t="shared" si="22"/>
        <v/>
      </c>
      <c r="Z100" s="62" t="str">
        <f t="shared" si="23"/>
        <v/>
      </c>
      <c r="AA100" s="137"/>
      <c r="AB100" s="29"/>
      <c r="AC100" s="138" t="str">
        <f t="shared" si="24"/>
        <v/>
      </c>
      <c r="AD100" s="31" t="str">
        <f t="shared" si="25"/>
        <v/>
      </c>
    </row>
    <row r="101" spans="1:30" ht="30" customHeight="1" thickTop="1" thickBot="1" x14ac:dyDescent="0.3">
      <c r="A101" s="105"/>
      <c r="B101" s="105"/>
      <c r="C101" s="105"/>
      <c r="D101" s="106" t="str">
        <f t="shared" si="13"/>
        <v/>
      </c>
      <c r="E101" s="107"/>
      <c r="F101" s="108"/>
      <c r="G101" s="109"/>
      <c r="H101" s="109"/>
      <c r="I101" s="110"/>
      <c r="J101" s="111" t="str">
        <f t="shared" si="14"/>
        <v/>
      </c>
      <c r="K101" s="112" t="str">
        <f t="shared" si="15"/>
        <v/>
      </c>
      <c r="L101" s="106" t="str">
        <f t="shared" si="16"/>
        <v/>
      </c>
      <c r="M101" s="107"/>
      <c r="N101" s="109"/>
      <c r="O101" s="109"/>
      <c r="P101" s="109"/>
      <c r="Q101" s="111" t="str">
        <f t="shared" si="17"/>
        <v/>
      </c>
      <c r="R101" s="136" t="str">
        <f t="shared" si="18"/>
        <v/>
      </c>
      <c r="S101" s="105"/>
      <c r="T101" s="115" t="str">
        <f t="shared" si="19"/>
        <v/>
      </c>
      <c r="U101" s="116" t="str">
        <f t="shared" si="20"/>
        <v/>
      </c>
      <c r="V101" s="73"/>
      <c r="W101" s="143" t="str">
        <f t="shared" si="21"/>
        <v/>
      </c>
      <c r="X101" s="73"/>
      <c r="Y101" s="143" t="str">
        <f t="shared" si="22"/>
        <v/>
      </c>
      <c r="Z101" s="62" t="str">
        <f t="shared" si="23"/>
        <v/>
      </c>
      <c r="AA101" s="137"/>
      <c r="AB101" s="29"/>
      <c r="AC101" s="138" t="str">
        <f t="shared" si="24"/>
        <v/>
      </c>
      <c r="AD101" s="31" t="str">
        <f t="shared" si="25"/>
        <v/>
      </c>
    </row>
    <row r="102" spans="1:30" ht="30" customHeight="1" thickTop="1" thickBot="1" x14ac:dyDescent="0.3">
      <c r="A102" s="105"/>
      <c r="B102" s="105"/>
      <c r="C102" s="105"/>
      <c r="D102" s="106" t="str">
        <f t="shared" si="13"/>
        <v/>
      </c>
      <c r="E102" s="107"/>
      <c r="F102" s="108"/>
      <c r="G102" s="109"/>
      <c r="H102" s="109"/>
      <c r="I102" s="110"/>
      <c r="J102" s="111" t="str">
        <f t="shared" si="14"/>
        <v/>
      </c>
      <c r="K102" s="112" t="str">
        <f t="shared" si="15"/>
        <v/>
      </c>
      <c r="L102" s="106" t="str">
        <f t="shared" si="16"/>
        <v/>
      </c>
      <c r="M102" s="107"/>
      <c r="N102" s="109"/>
      <c r="O102" s="109"/>
      <c r="P102" s="109"/>
      <c r="Q102" s="111" t="str">
        <f t="shared" si="17"/>
        <v/>
      </c>
      <c r="R102" s="136" t="str">
        <f t="shared" si="18"/>
        <v/>
      </c>
      <c r="S102" s="105"/>
      <c r="T102" s="115" t="str">
        <f t="shared" si="19"/>
        <v/>
      </c>
      <c r="U102" s="116" t="str">
        <f t="shared" si="20"/>
        <v/>
      </c>
      <c r="V102" s="73"/>
      <c r="W102" s="143" t="str">
        <f t="shared" si="21"/>
        <v/>
      </c>
      <c r="X102" s="73"/>
      <c r="Y102" s="143" t="str">
        <f t="shared" si="22"/>
        <v/>
      </c>
      <c r="Z102" s="62" t="str">
        <f t="shared" si="23"/>
        <v/>
      </c>
      <c r="AA102" s="137"/>
      <c r="AB102" s="29"/>
      <c r="AC102" s="138" t="str">
        <f t="shared" si="24"/>
        <v/>
      </c>
      <c r="AD102" s="31" t="str">
        <f t="shared" si="25"/>
        <v/>
      </c>
    </row>
    <row r="103" spans="1:30" ht="30" customHeight="1" thickTop="1" thickBot="1" x14ac:dyDescent="0.3">
      <c r="A103" s="105"/>
      <c r="B103" s="105"/>
      <c r="C103" s="105"/>
      <c r="D103" s="106" t="str">
        <f t="shared" si="13"/>
        <v/>
      </c>
      <c r="E103" s="107"/>
      <c r="F103" s="108"/>
      <c r="G103" s="109"/>
      <c r="H103" s="109"/>
      <c r="I103" s="110"/>
      <c r="J103" s="111" t="str">
        <f t="shared" si="14"/>
        <v/>
      </c>
      <c r="K103" s="112" t="str">
        <f t="shared" si="15"/>
        <v/>
      </c>
      <c r="L103" s="106" t="str">
        <f t="shared" si="16"/>
        <v/>
      </c>
      <c r="M103" s="107"/>
      <c r="N103" s="109"/>
      <c r="O103" s="109"/>
      <c r="P103" s="109"/>
      <c r="Q103" s="111" t="str">
        <f t="shared" si="17"/>
        <v/>
      </c>
      <c r="R103" s="136" t="str">
        <f t="shared" si="18"/>
        <v/>
      </c>
      <c r="S103" s="105"/>
      <c r="T103" s="115" t="str">
        <f t="shared" si="19"/>
        <v/>
      </c>
      <c r="U103" s="116" t="str">
        <f t="shared" si="20"/>
        <v/>
      </c>
      <c r="V103" s="73"/>
      <c r="W103" s="143" t="str">
        <f t="shared" si="21"/>
        <v/>
      </c>
      <c r="X103" s="73"/>
      <c r="Y103" s="143" t="str">
        <f t="shared" si="22"/>
        <v/>
      </c>
      <c r="Z103" s="62" t="str">
        <f t="shared" si="23"/>
        <v/>
      </c>
      <c r="AA103" s="137"/>
      <c r="AB103" s="29"/>
      <c r="AC103" s="138" t="str">
        <f t="shared" si="24"/>
        <v/>
      </c>
      <c r="AD103" s="31" t="str">
        <f t="shared" si="25"/>
        <v/>
      </c>
    </row>
    <row r="104" spans="1:30" ht="30" customHeight="1" thickTop="1" thickBot="1" x14ac:dyDescent="0.3">
      <c r="A104" s="105"/>
      <c r="B104" s="105"/>
      <c r="C104" s="105"/>
      <c r="D104" s="106" t="str">
        <f t="shared" si="13"/>
        <v/>
      </c>
      <c r="E104" s="107"/>
      <c r="F104" s="108"/>
      <c r="G104" s="109"/>
      <c r="H104" s="109"/>
      <c r="I104" s="110"/>
      <c r="J104" s="111" t="str">
        <f t="shared" si="14"/>
        <v/>
      </c>
      <c r="K104" s="112" t="str">
        <f t="shared" si="15"/>
        <v/>
      </c>
      <c r="L104" s="106" t="str">
        <f t="shared" si="16"/>
        <v/>
      </c>
      <c r="M104" s="107"/>
      <c r="N104" s="109"/>
      <c r="O104" s="109"/>
      <c r="P104" s="109"/>
      <c r="Q104" s="111" t="str">
        <f t="shared" si="17"/>
        <v/>
      </c>
      <c r="R104" s="136" t="str">
        <f t="shared" si="18"/>
        <v/>
      </c>
      <c r="S104" s="105"/>
      <c r="T104" s="115" t="str">
        <f t="shared" si="19"/>
        <v/>
      </c>
      <c r="U104" s="116" t="str">
        <f t="shared" si="20"/>
        <v/>
      </c>
      <c r="V104" s="73"/>
      <c r="W104" s="143" t="str">
        <f t="shared" si="21"/>
        <v/>
      </c>
      <c r="X104" s="73"/>
      <c r="Y104" s="143" t="str">
        <f t="shared" si="22"/>
        <v/>
      </c>
      <c r="Z104" s="62" t="str">
        <f t="shared" si="23"/>
        <v/>
      </c>
      <c r="AA104" s="137"/>
      <c r="AB104" s="29"/>
      <c r="AC104" s="138" t="str">
        <f t="shared" si="24"/>
        <v/>
      </c>
      <c r="AD104" s="31" t="str">
        <f t="shared" si="25"/>
        <v/>
      </c>
    </row>
    <row r="105" spans="1:30" ht="30" customHeight="1" thickTop="1" thickBot="1" x14ac:dyDescent="0.3">
      <c r="A105" s="105"/>
      <c r="B105" s="105"/>
      <c r="C105" s="105"/>
      <c r="D105" s="106" t="str">
        <f t="shared" si="13"/>
        <v/>
      </c>
      <c r="E105" s="107"/>
      <c r="F105" s="108"/>
      <c r="G105" s="109"/>
      <c r="H105" s="109"/>
      <c r="I105" s="110"/>
      <c r="J105" s="111" t="str">
        <f t="shared" si="14"/>
        <v/>
      </c>
      <c r="K105" s="112" t="str">
        <f t="shared" si="15"/>
        <v/>
      </c>
      <c r="L105" s="106" t="str">
        <f t="shared" si="16"/>
        <v/>
      </c>
      <c r="M105" s="107"/>
      <c r="N105" s="109"/>
      <c r="O105" s="109"/>
      <c r="P105" s="109"/>
      <c r="Q105" s="111" t="str">
        <f t="shared" si="17"/>
        <v/>
      </c>
      <c r="R105" s="136" t="str">
        <f t="shared" si="18"/>
        <v/>
      </c>
      <c r="S105" s="105"/>
      <c r="T105" s="115" t="str">
        <f t="shared" si="19"/>
        <v/>
      </c>
      <c r="U105" s="116" t="str">
        <f t="shared" si="20"/>
        <v/>
      </c>
      <c r="V105" s="73"/>
      <c r="W105" s="143" t="str">
        <f t="shared" si="21"/>
        <v/>
      </c>
      <c r="X105" s="73"/>
      <c r="Y105" s="143" t="str">
        <f t="shared" si="22"/>
        <v/>
      </c>
      <c r="Z105" s="62" t="str">
        <f t="shared" si="23"/>
        <v/>
      </c>
      <c r="AA105" s="137"/>
      <c r="AB105" s="29"/>
      <c r="AC105" s="138" t="str">
        <f t="shared" si="24"/>
        <v/>
      </c>
      <c r="AD105" s="31" t="str">
        <f t="shared" si="25"/>
        <v/>
      </c>
    </row>
    <row r="106" spans="1:30" ht="30" customHeight="1" thickTop="1" thickBot="1" x14ac:dyDescent="0.3">
      <c r="A106" s="105"/>
      <c r="B106" s="105"/>
      <c r="C106" s="105"/>
      <c r="D106" s="106" t="str">
        <f t="shared" si="13"/>
        <v/>
      </c>
      <c r="E106" s="107"/>
      <c r="F106" s="108"/>
      <c r="G106" s="109"/>
      <c r="H106" s="109"/>
      <c r="I106" s="110"/>
      <c r="J106" s="111" t="str">
        <f t="shared" si="14"/>
        <v/>
      </c>
      <c r="K106" s="112" t="str">
        <f t="shared" si="15"/>
        <v/>
      </c>
      <c r="L106" s="106" t="str">
        <f t="shared" si="16"/>
        <v/>
      </c>
      <c r="M106" s="107"/>
      <c r="N106" s="109"/>
      <c r="O106" s="109"/>
      <c r="P106" s="109"/>
      <c r="Q106" s="111" t="str">
        <f t="shared" si="17"/>
        <v/>
      </c>
      <c r="R106" s="136" t="str">
        <f t="shared" si="18"/>
        <v/>
      </c>
      <c r="S106" s="105"/>
      <c r="T106" s="115" t="str">
        <f t="shared" si="19"/>
        <v/>
      </c>
      <c r="U106" s="116" t="str">
        <f t="shared" si="20"/>
        <v/>
      </c>
      <c r="V106" s="73"/>
      <c r="W106" s="143" t="str">
        <f t="shared" si="21"/>
        <v/>
      </c>
      <c r="X106" s="73"/>
      <c r="Y106" s="143" t="str">
        <f t="shared" si="22"/>
        <v/>
      </c>
      <c r="Z106" s="62" t="str">
        <f t="shared" si="23"/>
        <v/>
      </c>
      <c r="AA106" s="137"/>
      <c r="AB106" s="29"/>
      <c r="AC106" s="138" t="str">
        <f t="shared" si="24"/>
        <v/>
      </c>
      <c r="AD106" s="31" t="str">
        <f t="shared" si="25"/>
        <v/>
      </c>
    </row>
    <row r="107" spans="1:30" ht="30" customHeight="1" thickTop="1" thickBot="1" x14ac:dyDescent="0.3">
      <c r="A107" s="105"/>
      <c r="B107" s="105"/>
      <c r="C107" s="105"/>
      <c r="D107" s="106" t="str">
        <f t="shared" si="13"/>
        <v/>
      </c>
      <c r="E107" s="107"/>
      <c r="F107" s="108"/>
      <c r="G107" s="109"/>
      <c r="H107" s="109"/>
      <c r="I107" s="110"/>
      <c r="J107" s="111" t="str">
        <f t="shared" si="14"/>
        <v/>
      </c>
      <c r="K107" s="112" t="str">
        <f t="shared" si="15"/>
        <v/>
      </c>
      <c r="L107" s="106" t="str">
        <f t="shared" si="16"/>
        <v/>
      </c>
      <c r="M107" s="107"/>
      <c r="N107" s="109"/>
      <c r="O107" s="109"/>
      <c r="P107" s="109"/>
      <c r="Q107" s="111" t="str">
        <f t="shared" si="17"/>
        <v/>
      </c>
      <c r="R107" s="136" t="str">
        <f t="shared" si="18"/>
        <v/>
      </c>
      <c r="S107" s="105"/>
      <c r="T107" s="115" t="str">
        <f t="shared" si="19"/>
        <v/>
      </c>
      <c r="U107" s="116" t="str">
        <f t="shared" si="20"/>
        <v/>
      </c>
      <c r="V107" s="73"/>
      <c r="W107" s="143" t="str">
        <f t="shared" si="21"/>
        <v/>
      </c>
      <c r="X107" s="73"/>
      <c r="Y107" s="143" t="str">
        <f t="shared" si="22"/>
        <v/>
      </c>
      <c r="Z107" s="62" t="str">
        <f t="shared" si="23"/>
        <v/>
      </c>
      <c r="AA107" s="137"/>
      <c r="AB107" s="29"/>
      <c r="AC107" s="138" t="str">
        <f t="shared" si="24"/>
        <v/>
      </c>
      <c r="AD107" s="31" t="str">
        <f t="shared" si="25"/>
        <v/>
      </c>
    </row>
    <row r="108" spans="1:30" ht="30" customHeight="1" thickTop="1" thickBot="1" x14ac:dyDescent="0.3">
      <c r="A108" s="105"/>
      <c r="B108" s="105"/>
      <c r="C108" s="105"/>
      <c r="D108" s="106" t="str">
        <f t="shared" si="13"/>
        <v/>
      </c>
      <c r="E108" s="107"/>
      <c r="F108" s="108"/>
      <c r="G108" s="109"/>
      <c r="H108" s="109"/>
      <c r="I108" s="110"/>
      <c r="J108" s="111" t="str">
        <f t="shared" si="14"/>
        <v/>
      </c>
      <c r="K108" s="112" t="str">
        <f t="shared" si="15"/>
        <v/>
      </c>
      <c r="L108" s="106" t="str">
        <f t="shared" si="16"/>
        <v/>
      </c>
      <c r="M108" s="107"/>
      <c r="N108" s="109"/>
      <c r="O108" s="109"/>
      <c r="P108" s="109"/>
      <c r="Q108" s="111" t="str">
        <f t="shared" si="17"/>
        <v/>
      </c>
      <c r="R108" s="136" t="str">
        <f t="shared" si="18"/>
        <v/>
      </c>
      <c r="S108" s="105"/>
      <c r="T108" s="115" t="str">
        <f t="shared" si="19"/>
        <v/>
      </c>
      <c r="U108" s="116" t="str">
        <f t="shared" si="20"/>
        <v/>
      </c>
      <c r="V108" s="73"/>
      <c r="W108" s="143" t="str">
        <f t="shared" si="21"/>
        <v/>
      </c>
      <c r="X108" s="73"/>
      <c r="Y108" s="143" t="str">
        <f t="shared" si="22"/>
        <v/>
      </c>
      <c r="Z108" s="62" t="str">
        <f t="shared" si="23"/>
        <v/>
      </c>
      <c r="AA108" s="137"/>
      <c r="AB108" s="29"/>
      <c r="AC108" s="138" t="str">
        <f t="shared" si="24"/>
        <v/>
      </c>
      <c r="AD108" s="31" t="str">
        <f t="shared" si="25"/>
        <v/>
      </c>
    </row>
    <row r="109" spans="1:30" ht="30" customHeight="1" thickTop="1" thickBot="1" x14ac:dyDescent="0.3">
      <c r="A109" s="105"/>
      <c r="B109" s="105"/>
      <c r="C109" s="105"/>
      <c r="D109" s="106" t="str">
        <f t="shared" si="13"/>
        <v/>
      </c>
      <c r="E109" s="107"/>
      <c r="F109" s="108"/>
      <c r="G109" s="109"/>
      <c r="H109" s="109"/>
      <c r="I109" s="110"/>
      <c r="J109" s="111" t="str">
        <f t="shared" si="14"/>
        <v/>
      </c>
      <c r="K109" s="112" t="str">
        <f t="shared" si="15"/>
        <v/>
      </c>
      <c r="L109" s="106" t="str">
        <f t="shared" si="16"/>
        <v/>
      </c>
      <c r="M109" s="107"/>
      <c r="N109" s="109"/>
      <c r="O109" s="109"/>
      <c r="P109" s="109"/>
      <c r="Q109" s="111" t="str">
        <f t="shared" si="17"/>
        <v/>
      </c>
      <c r="R109" s="136" t="str">
        <f t="shared" si="18"/>
        <v/>
      </c>
      <c r="S109" s="105"/>
      <c r="T109" s="115" t="str">
        <f t="shared" si="19"/>
        <v/>
      </c>
      <c r="U109" s="116" t="str">
        <f t="shared" si="20"/>
        <v/>
      </c>
      <c r="V109" s="73"/>
      <c r="W109" s="143" t="str">
        <f t="shared" si="21"/>
        <v/>
      </c>
      <c r="X109" s="73"/>
      <c r="Y109" s="143" t="str">
        <f t="shared" si="22"/>
        <v/>
      </c>
      <c r="Z109" s="62" t="str">
        <f t="shared" si="23"/>
        <v/>
      </c>
      <c r="AA109" s="137"/>
      <c r="AB109" s="29"/>
      <c r="AC109" s="138" t="str">
        <f t="shared" si="24"/>
        <v/>
      </c>
      <c r="AD109" s="31" t="str">
        <f t="shared" si="25"/>
        <v/>
      </c>
    </row>
    <row r="110" spans="1:30" ht="30" customHeight="1" thickTop="1" thickBot="1" x14ac:dyDescent="0.3">
      <c r="A110" s="105"/>
      <c r="B110" s="105"/>
      <c r="C110" s="105"/>
      <c r="D110" s="106" t="str">
        <f t="shared" si="13"/>
        <v/>
      </c>
      <c r="E110" s="107"/>
      <c r="F110" s="108"/>
      <c r="G110" s="109"/>
      <c r="H110" s="109"/>
      <c r="I110" s="110"/>
      <c r="J110" s="111" t="str">
        <f t="shared" si="14"/>
        <v/>
      </c>
      <c r="K110" s="112" t="str">
        <f t="shared" si="15"/>
        <v/>
      </c>
      <c r="L110" s="106" t="str">
        <f t="shared" si="16"/>
        <v/>
      </c>
      <c r="M110" s="107"/>
      <c r="N110" s="109"/>
      <c r="O110" s="109"/>
      <c r="P110" s="109"/>
      <c r="Q110" s="111" t="str">
        <f t="shared" si="17"/>
        <v/>
      </c>
      <c r="R110" s="136" t="str">
        <f t="shared" si="18"/>
        <v/>
      </c>
      <c r="S110" s="105"/>
      <c r="T110" s="115" t="str">
        <f t="shared" si="19"/>
        <v/>
      </c>
      <c r="U110" s="116" t="str">
        <f t="shared" si="20"/>
        <v/>
      </c>
      <c r="V110" s="73"/>
      <c r="W110" s="143" t="str">
        <f t="shared" si="21"/>
        <v/>
      </c>
      <c r="X110" s="73"/>
      <c r="Y110" s="143" t="str">
        <f t="shared" si="22"/>
        <v/>
      </c>
      <c r="Z110" s="62" t="str">
        <f t="shared" si="23"/>
        <v/>
      </c>
      <c r="AA110" s="137"/>
      <c r="AB110" s="29"/>
      <c r="AC110" s="138" t="str">
        <f t="shared" si="24"/>
        <v/>
      </c>
      <c r="AD110" s="31" t="str">
        <f t="shared" si="25"/>
        <v/>
      </c>
    </row>
    <row r="111" spans="1:30" ht="30" customHeight="1" thickTop="1" thickBot="1" x14ac:dyDescent="0.3">
      <c r="A111" s="105"/>
      <c r="B111" s="105"/>
      <c r="C111" s="105"/>
      <c r="D111" s="106" t="str">
        <f t="shared" si="13"/>
        <v/>
      </c>
      <c r="E111" s="107"/>
      <c r="F111" s="108"/>
      <c r="G111" s="109"/>
      <c r="H111" s="109"/>
      <c r="I111" s="110"/>
      <c r="J111" s="111" t="str">
        <f t="shared" si="14"/>
        <v/>
      </c>
      <c r="K111" s="112" t="str">
        <f t="shared" si="15"/>
        <v/>
      </c>
      <c r="L111" s="106" t="str">
        <f t="shared" si="16"/>
        <v/>
      </c>
      <c r="M111" s="107"/>
      <c r="N111" s="109"/>
      <c r="O111" s="109"/>
      <c r="P111" s="109"/>
      <c r="Q111" s="111" t="str">
        <f t="shared" si="17"/>
        <v/>
      </c>
      <c r="R111" s="136" t="str">
        <f t="shared" si="18"/>
        <v/>
      </c>
      <c r="S111" s="105"/>
      <c r="T111" s="115" t="str">
        <f t="shared" si="19"/>
        <v/>
      </c>
      <c r="U111" s="116" t="str">
        <f t="shared" si="20"/>
        <v/>
      </c>
      <c r="V111" s="73"/>
      <c r="W111" s="143" t="str">
        <f t="shared" si="21"/>
        <v/>
      </c>
      <c r="X111" s="73"/>
      <c r="Y111" s="143" t="str">
        <f t="shared" si="22"/>
        <v/>
      </c>
      <c r="Z111" s="62" t="str">
        <f t="shared" si="23"/>
        <v/>
      </c>
      <c r="AA111" s="137"/>
      <c r="AB111" s="29"/>
      <c r="AC111" s="138" t="str">
        <f t="shared" si="24"/>
        <v/>
      </c>
      <c r="AD111" s="31" t="str">
        <f t="shared" si="25"/>
        <v/>
      </c>
    </row>
    <row r="112" spans="1:30" ht="30" customHeight="1" thickTop="1" thickBot="1" x14ac:dyDescent="0.3">
      <c r="A112" s="105"/>
      <c r="B112" s="105"/>
      <c r="C112" s="105"/>
      <c r="D112" s="106" t="str">
        <f t="shared" si="13"/>
        <v/>
      </c>
      <c r="E112" s="107"/>
      <c r="F112" s="108"/>
      <c r="G112" s="109"/>
      <c r="H112" s="109"/>
      <c r="I112" s="110"/>
      <c r="J112" s="111" t="str">
        <f t="shared" si="14"/>
        <v/>
      </c>
      <c r="K112" s="112" t="str">
        <f t="shared" si="15"/>
        <v/>
      </c>
      <c r="L112" s="106" t="str">
        <f t="shared" si="16"/>
        <v/>
      </c>
      <c r="M112" s="107"/>
      <c r="N112" s="109"/>
      <c r="O112" s="109"/>
      <c r="P112" s="109"/>
      <c r="Q112" s="111" t="str">
        <f t="shared" si="17"/>
        <v/>
      </c>
      <c r="R112" s="136" t="str">
        <f t="shared" si="18"/>
        <v/>
      </c>
      <c r="S112" s="105"/>
      <c r="T112" s="115" t="str">
        <f t="shared" si="19"/>
        <v/>
      </c>
      <c r="U112" s="116" t="str">
        <f t="shared" si="20"/>
        <v/>
      </c>
      <c r="V112" s="73"/>
      <c r="W112" s="143" t="str">
        <f t="shared" si="21"/>
        <v/>
      </c>
      <c r="X112" s="73"/>
      <c r="Y112" s="143" t="str">
        <f t="shared" si="22"/>
        <v/>
      </c>
      <c r="Z112" s="62" t="str">
        <f t="shared" si="23"/>
        <v/>
      </c>
      <c r="AA112" s="137"/>
      <c r="AB112" s="29"/>
      <c r="AC112" s="138" t="str">
        <f t="shared" si="24"/>
        <v/>
      </c>
      <c r="AD112" s="31" t="str">
        <f t="shared" si="25"/>
        <v/>
      </c>
    </row>
    <row r="113" spans="1:30" ht="30" customHeight="1" thickTop="1" thickBot="1" x14ac:dyDescent="0.3">
      <c r="A113" s="105"/>
      <c r="B113" s="105"/>
      <c r="C113" s="105"/>
      <c r="D113" s="106" t="str">
        <f t="shared" si="13"/>
        <v/>
      </c>
      <c r="E113" s="107"/>
      <c r="F113" s="108"/>
      <c r="G113" s="109"/>
      <c r="H113" s="109"/>
      <c r="I113" s="110"/>
      <c r="J113" s="111" t="str">
        <f t="shared" si="14"/>
        <v/>
      </c>
      <c r="K113" s="112" t="str">
        <f t="shared" si="15"/>
        <v/>
      </c>
      <c r="L113" s="106" t="str">
        <f t="shared" si="16"/>
        <v/>
      </c>
      <c r="M113" s="107"/>
      <c r="N113" s="109"/>
      <c r="O113" s="109"/>
      <c r="P113" s="109"/>
      <c r="Q113" s="111" t="str">
        <f t="shared" si="17"/>
        <v/>
      </c>
      <c r="R113" s="136" t="str">
        <f t="shared" si="18"/>
        <v/>
      </c>
      <c r="S113" s="105"/>
      <c r="T113" s="115" t="str">
        <f t="shared" si="19"/>
        <v/>
      </c>
      <c r="U113" s="116" t="str">
        <f t="shared" si="20"/>
        <v/>
      </c>
      <c r="V113" s="73"/>
      <c r="W113" s="143" t="str">
        <f t="shared" si="21"/>
        <v/>
      </c>
      <c r="X113" s="73"/>
      <c r="Y113" s="143" t="str">
        <f t="shared" si="22"/>
        <v/>
      </c>
      <c r="Z113" s="62" t="str">
        <f t="shared" si="23"/>
        <v/>
      </c>
      <c r="AA113" s="137"/>
      <c r="AB113" s="29"/>
      <c r="AC113" s="138" t="str">
        <f t="shared" si="24"/>
        <v/>
      </c>
      <c r="AD113" s="31" t="str">
        <f t="shared" si="25"/>
        <v/>
      </c>
    </row>
    <row r="114" spans="1:30" ht="30" customHeight="1" thickTop="1" thickBot="1" x14ac:dyDescent="0.3">
      <c r="A114" s="105"/>
      <c r="B114" s="105"/>
      <c r="C114" s="105"/>
      <c r="D114" s="106" t="str">
        <f t="shared" si="13"/>
        <v/>
      </c>
      <c r="E114" s="107"/>
      <c r="F114" s="108"/>
      <c r="G114" s="109"/>
      <c r="H114" s="109"/>
      <c r="I114" s="110"/>
      <c r="J114" s="111" t="str">
        <f t="shared" si="14"/>
        <v/>
      </c>
      <c r="K114" s="112" t="str">
        <f t="shared" si="15"/>
        <v/>
      </c>
      <c r="L114" s="106" t="str">
        <f t="shared" si="16"/>
        <v/>
      </c>
      <c r="M114" s="107"/>
      <c r="N114" s="109"/>
      <c r="O114" s="109"/>
      <c r="P114" s="109"/>
      <c r="Q114" s="111" t="str">
        <f t="shared" si="17"/>
        <v/>
      </c>
      <c r="R114" s="136" t="str">
        <f t="shared" si="18"/>
        <v/>
      </c>
      <c r="S114" s="105"/>
      <c r="T114" s="115" t="str">
        <f t="shared" si="19"/>
        <v/>
      </c>
      <c r="U114" s="116" t="str">
        <f t="shared" si="20"/>
        <v/>
      </c>
      <c r="V114" s="73"/>
      <c r="W114" s="143" t="str">
        <f t="shared" si="21"/>
        <v/>
      </c>
      <c r="X114" s="73"/>
      <c r="Y114" s="143" t="str">
        <f t="shared" si="22"/>
        <v/>
      </c>
      <c r="Z114" s="62" t="str">
        <f t="shared" si="23"/>
        <v/>
      </c>
      <c r="AA114" s="137"/>
      <c r="AB114" s="29"/>
      <c r="AC114" s="138" t="str">
        <f t="shared" si="24"/>
        <v/>
      </c>
      <c r="AD114" s="31" t="str">
        <f t="shared" si="25"/>
        <v/>
      </c>
    </row>
    <row r="115" spans="1:30" ht="30" customHeight="1" thickTop="1" thickBot="1" x14ac:dyDescent="0.3">
      <c r="A115" s="105"/>
      <c r="B115" s="105"/>
      <c r="C115" s="105"/>
      <c r="D115" s="106" t="str">
        <f t="shared" si="13"/>
        <v/>
      </c>
      <c r="E115" s="107"/>
      <c r="F115" s="108"/>
      <c r="G115" s="109"/>
      <c r="H115" s="109"/>
      <c r="I115" s="110"/>
      <c r="J115" s="111" t="str">
        <f t="shared" si="14"/>
        <v/>
      </c>
      <c r="K115" s="112" t="str">
        <f t="shared" si="15"/>
        <v/>
      </c>
      <c r="L115" s="106" t="str">
        <f t="shared" si="16"/>
        <v/>
      </c>
      <c r="M115" s="107"/>
      <c r="N115" s="109"/>
      <c r="O115" s="109"/>
      <c r="P115" s="109"/>
      <c r="Q115" s="111" t="str">
        <f t="shared" si="17"/>
        <v/>
      </c>
      <c r="R115" s="136" t="str">
        <f t="shared" si="18"/>
        <v/>
      </c>
      <c r="S115" s="105"/>
      <c r="T115" s="115" t="str">
        <f t="shared" si="19"/>
        <v/>
      </c>
      <c r="U115" s="116" t="str">
        <f t="shared" si="20"/>
        <v/>
      </c>
      <c r="V115" s="73"/>
      <c r="W115" s="143" t="str">
        <f t="shared" si="21"/>
        <v/>
      </c>
      <c r="X115" s="73"/>
      <c r="Y115" s="143" t="str">
        <f t="shared" si="22"/>
        <v/>
      </c>
      <c r="Z115" s="62" t="str">
        <f t="shared" si="23"/>
        <v/>
      </c>
      <c r="AA115" s="137"/>
      <c r="AB115" s="29"/>
      <c r="AC115" s="138" t="str">
        <f t="shared" si="24"/>
        <v/>
      </c>
      <c r="AD115" s="31" t="str">
        <f t="shared" si="25"/>
        <v/>
      </c>
    </row>
    <row r="116" spans="1:30" ht="30" customHeight="1" thickTop="1" thickBot="1" x14ac:dyDescent="0.3">
      <c r="A116" s="105"/>
      <c r="B116" s="105"/>
      <c r="C116" s="105"/>
      <c r="D116" s="106" t="str">
        <f t="shared" si="13"/>
        <v/>
      </c>
      <c r="E116" s="107"/>
      <c r="F116" s="108"/>
      <c r="G116" s="109"/>
      <c r="H116" s="109"/>
      <c r="I116" s="110"/>
      <c r="J116" s="111" t="str">
        <f t="shared" si="14"/>
        <v/>
      </c>
      <c r="K116" s="112" t="str">
        <f t="shared" si="15"/>
        <v/>
      </c>
      <c r="L116" s="106" t="str">
        <f t="shared" si="16"/>
        <v/>
      </c>
      <c r="M116" s="107"/>
      <c r="N116" s="109"/>
      <c r="O116" s="109"/>
      <c r="P116" s="109"/>
      <c r="Q116" s="111" t="str">
        <f t="shared" si="17"/>
        <v/>
      </c>
      <c r="R116" s="136" t="str">
        <f t="shared" si="18"/>
        <v/>
      </c>
      <c r="S116" s="105"/>
      <c r="T116" s="115" t="str">
        <f t="shared" si="19"/>
        <v/>
      </c>
      <c r="U116" s="116" t="str">
        <f t="shared" si="20"/>
        <v/>
      </c>
      <c r="V116" s="73"/>
      <c r="W116" s="143" t="str">
        <f t="shared" si="21"/>
        <v/>
      </c>
      <c r="X116" s="73"/>
      <c r="Y116" s="143" t="str">
        <f t="shared" si="22"/>
        <v/>
      </c>
      <c r="Z116" s="62" t="str">
        <f t="shared" si="23"/>
        <v/>
      </c>
      <c r="AA116" s="137"/>
      <c r="AB116" s="29"/>
      <c r="AC116" s="138" t="str">
        <f t="shared" si="24"/>
        <v/>
      </c>
      <c r="AD116" s="31" t="str">
        <f t="shared" si="25"/>
        <v/>
      </c>
    </row>
    <row r="117" spans="1:30" ht="30" customHeight="1" thickTop="1" thickBot="1" x14ac:dyDescent="0.3">
      <c r="A117" s="105"/>
      <c r="B117" s="105"/>
      <c r="C117" s="105"/>
      <c r="D117" s="106" t="str">
        <f t="shared" si="13"/>
        <v/>
      </c>
      <c r="E117" s="107"/>
      <c r="F117" s="108"/>
      <c r="G117" s="109"/>
      <c r="H117" s="109"/>
      <c r="I117" s="110"/>
      <c r="J117" s="111" t="str">
        <f t="shared" si="14"/>
        <v/>
      </c>
      <c r="K117" s="112" t="str">
        <f t="shared" si="15"/>
        <v/>
      </c>
      <c r="L117" s="106" t="str">
        <f t="shared" si="16"/>
        <v/>
      </c>
      <c r="M117" s="107"/>
      <c r="N117" s="109"/>
      <c r="O117" s="109"/>
      <c r="P117" s="109"/>
      <c r="Q117" s="111" t="str">
        <f t="shared" si="17"/>
        <v/>
      </c>
      <c r="R117" s="136" t="str">
        <f t="shared" si="18"/>
        <v/>
      </c>
      <c r="S117" s="105"/>
      <c r="T117" s="115" t="str">
        <f t="shared" si="19"/>
        <v/>
      </c>
      <c r="U117" s="116" t="str">
        <f t="shared" si="20"/>
        <v/>
      </c>
      <c r="V117" s="73"/>
      <c r="W117" s="143" t="str">
        <f t="shared" si="21"/>
        <v/>
      </c>
      <c r="X117" s="73"/>
      <c r="Y117" s="143" t="str">
        <f t="shared" si="22"/>
        <v/>
      </c>
      <c r="Z117" s="62" t="str">
        <f t="shared" si="23"/>
        <v/>
      </c>
      <c r="AA117" s="137"/>
      <c r="AB117" s="29"/>
      <c r="AC117" s="138" t="str">
        <f t="shared" si="24"/>
        <v/>
      </c>
      <c r="AD117" s="31" t="str">
        <f t="shared" si="25"/>
        <v/>
      </c>
    </row>
    <row r="118" spans="1:30" ht="30" customHeight="1" thickTop="1" thickBot="1" x14ac:dyDescent="0.3">
      <c r="A118" s="105"/>
      <c r="B118" s="105"/>
      <c r="C118" s="105"/>
      <c r="D118" s="106" t="str">
        <f t="shared" si="13"/>
        <v/>
      </c>
      <c r="E118" s="107"/>
      <c r="F118" s="108"/>
      <c r="G118" s="109"/>
      <c r="H118" s="109"/>
      <c r="I118" s="110"/>
      <c r="J118" s="111" t="str">
        <f t="shared" si="14"/>
        <v/>
      </c>
      <c r="K118" s="112" t="str">
        <f t="shared" si="15"/>
        <v/>
      </c>
      <c r="L118" s="106" t="str">
        <f t="shared" si="16"/>
        <v/>
      </c>
      <c r="M118" s="107"/>
      <c r="N118" s="109"/>
      <c r="O118" s="109"/>
      <c r="P118" s="109"/>
      <c r="Q118" s="111" t="str">
        <f t="shared" si="17"/>
        <v/>
      </c>
      <c r="R118" s="136" t="str">
        <f t="shared" si="18"/>
        <v/>
      </c>
      <c r="S118" s="105"/>
      <c r="T118" s="115" t="str">
        <f t="shared" si="19"/>
        <v/>
      </c>
      <c r="U118" s="116" t="str">
        <f t="shared" si="20"/>
        <v/>
      </c>
      <c r="V118" s="73"/>
      <c r="W118" s="143" t="str">
        <f t="shared" si="21"/>
        <v/>
      </c>
      <c r="X118" s="73"/>
      <c r="Y118" s="143" t="str">
        <f t="shared" si="22"/>
        <v/>
      </c>
      <c r="Z118" s="62" t="str">
        <f t="shared" si="23"/>
        <v/>
      </c>
      <c r="AA118" s="137"/>
      <c r="AB118" s="29"/>
      <c r="AC118" s="138" t="str">
        <f t="shared" si="24"/>
        <v/>
      </c>
      <c r="AD118" s="31" t="str">
        <f t="shared" si="25"/>
        <v/>
      </c>
    </row>
    <row r="119" spans="1:30" ht="30" customHeight="1" thickTop="1" thickBot="1" x14ac:dyDescent="0.3">
      <c r="A119" s="105"/>
      <c r="B119" s="105"/>
      <c r="C119" s="105"/>
      <c r="D119" s="106" t="str">
        <f t="shared" si="13"/>
        <v/>
      </c>
      <c r="E119" s="107"/>
      <c r="F119" s="108"/>
      <c r="G119" s="109"/>
      <c r="H119" s="109"/>
      <c r="I119" s="110"/>
      <c r="J119" s="111" t="str">
        <f t="shared" si="14"/>
        <v/>
      </c>
      <c r="K119" s="112" t="str">
        <f t="shared" si="15"/>
        <v/>
      </c>
      <c r="L119" s="106" t="str">
        <f t="shared" si="16"/>
        <v/>
      </c>
      <c r="M119" s="107"/>
      <c r="N119" s="109"/>
      <c r="O119" s="109"/>
      <c r="P119" s="109"/>
      <c r="Q119" s="111" t="str">
        <f t="shared" si="17"/>
        <v/>
      </c>
      <c r="R119" s="136" t="str">
        <f t="shared" si="18"/>
        <v/>
      </c>
      <c r="S119" s="105"/>
      <c r="T119" s="115" t="str">
        <f t="shared" si="19"/>
        <v/>
      </c>
      <c r="U119" s="116" t="str">
        <f t="shared" si="20"/>
        <v/>
      </c>
      <c r="V119" s="73"/>
      <c r="W119" s="143" t="str">
        <f t="shared" si="21"/>
        <v/>
      </c>
      <c r="X119" s="73"/>
      <c r="Y119" s="143" t="str">
        <f t="shared" si="22"/>
        <v/>
      </c>
      <c r="Z119" s="62" t="str">
        <f t="shared" si="23"/>
        <v/>
      </c>
      <c r="AA119" s="137"/>
      <c r="AB119" s="29"/>
      <c r="AC119" s="138" t="str">
        <f t="shared" si="24"/>
        <v/>
      </c>
      <c r="AD119" s="31" t="str">
        <f t="shared" si="25"/>
        <v/>
      </c>
    </row>
    <row r="120" spans="1:30" ht="30" customHeight="1" thickTop="1" thickBot="1" x14ac:dyDescent="0.3">
      <c r="A120" s="105"/>
      <c r="B120" s="105"/>
      <c r="C120" s="105"/>
      <c r="D120" s="106" t="str">
        <f t="shared" si="13"/>
        <v/>
      </c>
      <c r="E120" s="107"/>
      <c r="F120" s="108"/>
      <c r="G120" s="109"/>
      <c r="H120" s="109"/>
      <c r="I120" s="110"/>
      <c r="J120" s="111" t="str">
        <f t="shared" si="14"/>
        <v/>
      </c>
      <c r="K120" s="112" t="str">
        <f t="shared" si="15"/>
        <v/>
      </c>
      <c r="L120" s="106" t="str">
        <f t="shared" si="16"/>
        <v/>
      </c>
      <c r="M120" s="107"/>
      <c r="N120" s="109"/>
      <c r="O120" s="109"/>
      <c r="P120" s="109"/>
      <c r="Q120" s="111" t="str">
        <f t="shared" si="17"/>
        <v/>
      </c>
      <c r="R120" s="136" t="str">
        <f t="shared" si="18"/>
        <v/>
      </c>
      <c r="S120" s="105"/>
      <c r="T120" s="115" t="str">
        <f t="shared" si="19"/>
        <v/>
      </c>
      <c r="U120" s="116" t="str">
        <f t="shared" si="20"/>
        <v/>
      </c>
      <c r="V120" s="73"/>
      <c r="W120" s="143" t="str">
        <f t="shared" si="21"/>
        <v/>
      </c>
      <c r="X120" s="73"/>
      <c r="Y120" s="143" t="str">
        <f t="shared" si="22"/>
        <v/>
      </c>
      <c r="Z120" s="62" t="str">
        <f t="shared" si="23"/>
        <v/>
      </c>
      <c r="AA120" s="137"/>
      <c r="AB120" s="29"/>
      <c r="AC120" s="138" t="str">
        <f t="shared" si="24"/>
        <v/>
      </c>
      <c r="AD120" s="31" t="str">
        <f t="shared" si="25"/>
        <v/>
      </c>
    </row>
    <row r="121" spans="1:30" ht="30" customHeight="1" thickTop="1" thickBot="1" x14ac:dyDescent="0.3">
      <c r="A121" s="105"/>
      <c r="B121" s="105"/>
      <c r="C121" s="105"/>
      <c r="D121" s="106" t="str">
        <f t="shared" si="13"/>
        <v/>
      </c>
      <c r="E121" s="107"/>
      <c r="F121" s="108"/>
      <c r="G121" s="109"/>
      <c r="H121" s="109"/>
      <c r="I121" s="110"/>
      <c r="J121" s="111" t="str">
        <f t="shared" si="14"/>
        <v/>
      </c>
      <c r="K121" s="112" t="str">
        <f t="shared" si="15"/>
        <v/>
      </c>
      <c r="L121" s="106" t="str">
        <f t="shared" si="16"/>
        <v/>
      </c>
      <c r="M121" s="107"/>
      <c r="N121" s="109"/>
      <c r="O121" s="109"/>
      <c r="P121" s="109"/>
      <c r="Q121" s="111" t="str">
        <f t="shared" si="17"/>
        <v/>
      </c>
      <c r="R121" s="136" t="str">
        <f t="shared" si="18"/>
        <v/>
      </c>
      <c r="S121" s="105"/>
      <c r="T121" s="115" t="str">
        <f t="shared" si="19"/>
        <v/>
      </c>
      <c r="U121" s="116" t="str">
        <f t="shared" si="20"/>
        <v/>
      </c>
      <c r="V121" s="73"/>
      <c r="W121" s="143" t="str">
        <f t="shared" si="21"/>
        <v/>
      </c>
      <c r="X121" s="73"/>
      <c r="Y121" s="143" t="str">
        <f t="shared" si="22"/>
        <v/>
      </c>
      <c r="Z121" s="62" t="str">
        <f t="shared" si="23"/>
        <v/>
      </c>
      <c r="AA121" s="137"/>
      <c r="AB121" s="29"/>
      <c r="AC121" s="138" t="str">
        <f t="shared" si="24"/>
        <v/>
      </c>
      <c r="AD121" s="31" t="str">
        <f t="shared" si="25"/>
        <v/>
      </c>
    </row>
    <row r="122" spans="1:30" ht="30" customHeight="1" thickTop="1" thickBot="1" x14ac:dyDescent="0.3">
      <c r="A122" s="105"/>
      <c r="B122" s="105"/>
      <c r="C122" s="105"/>
      <c r="D122" s="106" t="str">
        <f t="shared" si="13"/>
        <v/>
      </c>
      <c r="E122" s="107"/>
      <c r="F122" s="108"/>
      <c r="G122" s="109"/>
      <c r="H122" s="109"/>
      <c r="I122" s="110"/>
      <c r="J122" s="111" t="str">
        <f t="shared" si="14"/>
        <v/>
      </c>
      <c r="K122" s="112" t="str">
        <f t="shared" si="15"/>
        <v/>
      </c>
      <c r="L122" s="106" t="str">
        <f t="shared" si="16"/>
        <v/>
      </c>
      <c r="M122" s="107"/>
      <c r="N122" s="109"/>
      <c r="O122" s="109"/>
      <c r="P122" s="109"/>
      <c r="Q122" s="111" t="str">
        <f t="shared" si="17"/>
        <v/>
      </c>
      <c r="R122" s="136" t="str">
        <f t="shared" si="18"/>
        <v/>
      </c>
      <c r="S122" s="105"/>
      <c r="T122" s="115" t="str">
        <f t="shared" si="19"/>
        <v/>
      </c>
      <c r="U122" s="116" t="str">
        <f t="shared" si="20"/>
        <v/>
      </c>
      <c r="V122" s="73"/>
      <c r="W122" s="143" t="str">
        <f t="shared" si="21"/>
        <v/>
      </c>
      <c r="X122" s="73"/>
      <c r="Y122" s="143" t="str">
        <f t="shared" si="22"/>
        <v/>
      </c>
      <c r="Z122" s="62" t="str">
        <f t="shared" si="23"/>
        <v/>
      </c>
      <c r="AA122" s="137"/>
      <c r="AB122" s="29"/>
      <c r="AC122" s="138" t="str">
        <f t="shared" si="24"/>
        <v/>
      </c>
      <c r="AD122" s="31" t="str">
        <f t="shared" si="25"/>
        <v/>
      </c>
    </row>
    <row r="123" spans="1:30" ht="30" customHeight="1" thickTop="1" thickBot="1" x14ac:dyDescent="0.3">
      <c r="A123" s="105"/>
      <c r="B123" s="105"/>
      <c r="C123" s="105"/>
      <c r="D123" s="106" t="str">
        <f t="shared" si="13"/>
        <v/>
      </c>
      <c r="E123" s="107"/>
      <c r="F123" s="108"/>
      <c r="G123" s="109"/>
      <c r="H123" s="109"/>
      <c r="I123" s="110"/>
      <c r="J123" s="111" t="str">
        <f t="shared" si="14"/>
        <v/>
      </c>
      <c r="K123" s="112" t="str">
        <f t="shared" si="15"/>
        <v/>
      </c>
      <c r="L123" s="106" t="str">
        <f t="shared" si="16"/>
        <v/>
      </c>
      <c r="M123" s="107"/>
      <c r="N123" s="109"/>
      <c r="O123" s="109"/>
      <c r="P123" s="109"/>
      <c r="Q123" s="111" t="str">
        <f t="shared" si="17"/>
        <v/>
      </c>
      <c r="R123" s="136" t="str">
        <f t="shared" si="18"/>
        <v/>
      </c>
      <c r="S123" s="105"/>
      <c r="T123" s="115" t="str">
        <f t="shared" si="19"/>
        <v/>
      </c>
      <c r="U123" s="116" t="str">
        <f t="shared" si="20"/>
        <v/>
      </c>
      <c r="V123" s="73"/>
      <c r="W123" s="143" t="str">
        <f t="shared" si="21"/>
        <v/>
      </c>
      <c r="X123" s="73"/>
      <c r="Y123" s="143" t="str">
        <f t="shared" si="22"/>
        <v/>
      </c>
      <c r="Z123" s="62" t="str">
        <f t="shared" si="23"/>
        <v/>
      </c>
      <c r="AA123" s="137"/>
      <c r="AB123" s="29"/>
      <c r="AC123" s="138" t="str">
        <f t="shared" si="24"/>
        <v/>
      </c>
      <c r="AD123" s="31" t="str">
        <f t="shared" si="25"/>
        <v/>
      </c>
    </row>
    <row r="124" spans="1:30" ht="30" customHeight="1" thickTop="1" thickBot="1" x14ac:dyDescent="0.3">
      <c r="A124" s="105"/>
      <c r="B124" s="105"/>
      <c r="C124" s="105"/>
      <c r="D124" s="106" t="str">
        <f t="shared" si="13"/>
        <v/>
      </c>
      <c r="E124" s="107"/>
      <c r="F124" s="108"/>
      <c r="G124" s="109"/>
      <c r="H124" s="109"/>
      <c r="I124" s="110"/>
      <c r="J124" s="111" t="str">
        <f t="shared" si="14"/>
        <v/>
      </c>
      <c r="K124" s="112" t="str">
        <f t="shared" si="15"/>
        <v/>
      </c>
      <c r="L124" s="106" t="str">
        <f t="shared" si="16"/>
        <v/>
      </c>
      <c r="M124" s="107"/>
      <c r="N124" s="109"/>
      <c r="O124" s="109"/>
      <c r="P124" s="109"/>
      <c r="Q124" s="111" t="str">
        <f t="shared" si="17"/>
        <v/>
      </c>
      <c r="R124" s="136" t="str">
        <f t="shared" si="18"/>
        <v/>
      </c>
      <c r="S124" s="105"/>
      <c r="T124" s="115" t="str">
        <f t="shared" si="19"/>
        <v/>
      </c>
      <c r="U124" s="116" t="str">
        <f t="shared" si="20"/>
        <v/>
      </c>
      <c r="V124" s="73"/>
      <c r="W124" s="143" t="str">
        <f t="shared" si="21"/>
        <v/>
      </c>
      <c r="X124" s="73"/>
      <c r="Y124" s="143" t="str">
        <f t="shared" si="22"/>
        <v/>
      </c>
      <c r="Z124" s="62" t="str">
        <f t="shared" si="23"/>
        <v/>
      </c>
      <c r="AA124" s="137"/>
      <c r="AB124" s="29"/>
      <c r="AC124" s="138" t="str">
        <f t="shared" si="24"/>
        <v/>
      </c>
      <c r="AD124" s="31" t="str">
        <f t="shared" si="25"/>
        <v/>
      </c>
    </row>
    <row r="125" spans="1:30" ht="30" customHeight="1" thickTop="1" thickBot="1" x14ac:dyDescent="0.3">
      <c r="A125" s="105"/>
      <c r="B125" s="105"/>
      <c r="C125" s="105"/>
      <c r="D125" s="106" t="str">
        <f t="shared" si="13"/>
        <v/>
      </c>
      <c r="E125" s="107"/>
      <c r="F125" s="108"/>
      <c r="G125" s="109"/>
      <c r="H125" s="109"/>
      <c r="I125" s="110"/>
      <c r="J125" s="111" t="str">
        <f t="shared" si="14"/>
        <v/>
      </c>
      <c r="K125" s="112" t="str">
        <f t="shared" si="15"/>
        <v/>
      </c>
      <c r="L125" s="106" t="str">
        <f t="shared" si="16"/>
        <v/>
      </c>
      <c r="M125" s="107"/>
      <c r="N125" s="109"/>
      <c r="O125" s="109"/>
      <c r="P125" s="109"/>
      <c r="Q125" s="111" t="str">
        <f t="shared" si="17"/>
        <v/>
      </c>
      <c r="R125" s="136" t="str">
        <f t="shared" si="18"/>
        <v/>
      </c>
      <c r="S125" s="105"/>
      <c r="T125" s="115" t="str">
        <f t="shared" si="19"/>
        <v/>
      </c>
      <c r="U125" s="116" t="str">
        <f t="shared" si="20"/>
        <v/>
      </c>
      <c r="V125" s="73"/>
      <c r="W125" s="143" t="str">
        <f t="shared" si="21"/>
        <v/>
      </c>
      <c r="X125" s="73"/>
      <c r="Y125" s="143" t="str">
        <f t="shared" si="22"/>
        <v/>
      </c>
      <c r="Z125" s="62" t="str">
        <f t="shared" si="23"/>
        <v/>
      </c>
      <c r="AA125" s="137"/>
      <c r="AB125" s="29"/>
      <c r="AC125" s="138" t="str">
        <f t="shared" si="24"/>
        <v/>
      </c>
      <c r="AD125" s="31" t="str">
        <f t="shared" si="25"/>
        <v/>
      </c>
    </row>
    <row r="126" spans="1:30" ht="30" customHeight="1" thickTop="1" thickBot="1" x14ac:dyDescent="0.3">
      <c r="A126" s="105"/>
      <c r="B126" s="105"/>
      <c r="C126" s="105"/>
      <c r="D126" s="106" t="str">
        <f t="shared" si="13"/>
        <v/>
      </c>
      <c r="E126" s="107"/>
      <c r="F126" s="108"/>
      <c r="G126" s="109"/>
      <c r="H126" s="109"/>
      <c r="I126" s="110"/>
      <c r="J126" s="111" t="str">
        <f t="shared" si="14"/>
        <v/>
      </c>
      <c r="K126" s="112" t="str">
        <f t="shared" si="15"/>
        <v/>
      </c>
      <c r="L126" s="106" t="str">
        <f t="shared" si="16"/>
        <v/>
      </c>
      <c r="M126" s="107"/>
      <c r="N126" s="109"/>
      <c r="O126" s="109"/>
      <c r="P126" s="109"/>
      <c r="Q126" s="111" t="str">
        <f t="shared" si="17"/>
        <v/>
      </c>
      <c r="R126" s="136" t="str">
        <f t="shared" si="18"/>
        <v/>
      </c>
      <c r="S126" s="105"/>
      <c r="T126" s="115" t="str">
        <f t="shared" si="19"/>
        <v/>
      </c>
      <c r="U126" s="116" t="str">
        <f t="shared" si="20"/>
        <v/>
      </c>
      <c r="V126" s="73"/>
      <c r="W126" s="143" t="str">
        <f t="shared" si="21"/>
        <v/>
      </c>
      <c r="X126" s="73"/>
      <c r="Y126" s="143" t="str">
        <f t="shared" si="22"/>
        <v/>
      </c>
      <c r="Z126" s="62" t="str">
        <f t="shared" si="23"/>
        <v/>
      </c>
      <c r="AA126" s="137"/>
      <c r="AB126" s="29"/>
      <c r="AC126" s="138" t="str">
        <f t="shared" si="24"/>
        <v/>
      </c>
      <c r="AD126" s="31" t="str">
        <f t="shared" si="25"/>
        <v/>
      </c>
    </row>
    <row r="127" spans="1:30" ht="30" customHeight="1" thickTop="1" thickBot="1" x14ac:dyDescent="0.3">
      <c r="A127" s="105"/>
      <c r="B127" s="105"/>
      <c r="C127" s="105"/>
      <c r="D127" s="106" t="str">
        <f t="shared" si="13"/>
        <v/>
      </c>
      <c r="E127" s="107"/>
      <c r="F127" s="108"/>
      <c r="G127" s="109"/>
      <c r="H127" s="109"/>
      <c r="I127" s="110"/>
      <c r="J127" s="111" t="str">
        <f t="shared" si="14"/>
        <v/>
      </c>
      <c r="K127" s="112" t="str">
        <f t="shared" si="15"/>
        <v/>
      </c>
      <c r="L127" s="106" t="str">
        <f t="shared" si="16"/>
        <v/>
      </c>
      <c r="M127" s="107"/>
      <c r="N127" s="109"/>
      <c r="O127" s="109"/>
      <c r="P127" s="109"/>
      <c r="Q127" s="111" t="str">
        <f t="shared" si="17"/>
        <v/>
      </c>
      <c r="R127" s="136" t="str">
        <f t="shared" si="18"/>
        <v/>
      </c>
      <c r="S127" s="105"/>
      <c r="T127" s="115" t="str">
        <f t="shared" si="19"/>
        <v/>
      </c>
      <c r="U127" s="116" t="str">
        <f t="shared" si="20"/>
        <v/>
      </c>
      <c r="V127" s="73"/>
      <c r="W127" s="143" t="str">
        <f t="shared" si="21"/>
        <v/>
      </c>
      <c r="X127" s="73"/>
      <c r="Y127" s="143" t="str">
        <f t="shared" si="22"/>
        <v/>
      </c>
      <c r="Z127" s="62" t="str">
        <f t="shared" si="23"/>
        <v/>
      </c>
      <c r="AA127" s="137"/>
      <c r="AB127" s="29"/>
      <c r="AC127" s="138" t="str">
        <f t="shared" si="24"/>
        <v/>
      </c>
      <c r="AD127" s="31" t="str">
        <f t="shared" si="25"/>
        <v/>
      </c>
    </row>
    <row r="128" spans="1:30" ht="30" customHeight="1" thickTop="1" thickBot="1" x14ac:dyDescent="0.3">
      <c r="A128" s="105"/>
      <c r="B128" s="105"/>
      <c r="C128" s="105"/>
      <c r="D128" s="106" t="str">
        <f t="shared" si="13"/>
        <v/>
      </c>
      <c r="E128" s="107"/>
      <c r="F128" s="108"/>
      <c r="G128" s="109"/>
      <c r="H128" s="109"/>
      <c r="I128" s="110"/>
      <c r="J128" s="111" t="str">
        <f t="shared" si="14"/>
        <v/>
      </c>
      <c r="K128" s="112" t="str">
        <f t="shared" si="15"/>
        <v/>
      </c>
      <c r="L128" s="106" t="str">
        <f t="shared" si="16"/>
        <v/>
      </c>
      <c r="M128" s="107"/>
      <c r="N128" s="109"/>
      <c r="O128" s="109"/>
      <c r="P128" s="109"/>
      <c r="Q128" s="111" t="str">
        <f t="shared" si="17"/>
        <v/>
      </c>
      <c r="R128" s="136" t="str">
        <f t="shared" si="18"/>
        <v/>
      </c>
      <c r="S128" s="105"/>
      <c r="T128" s="115" t="str">
        <f t="shared" si="19"/>
        <v/>
      </c>
      <c r="U128" s="116" t="str">
        <f t="shared" si="20"/>
        <v/>
      </c>
      <c r="V128" s="73"/>
      <c r="W128" s="143" t="str">
        <f t="shared" si="21"/>
        <v/>
      </c>
      <c r="X128" s="73"/>
      <c r="Y128" s="143" t="str">
        <f t="shared" si="22"/>
        <v/>
      </c>
      <c r="Z128" s="62" t="str">
        <f t="shared" si="23"/>
        <v/>
      </c>
      <c r="AA128" s="137"/>
      <c r="AB128" s="29"/>
      <c r="AC128" s="138" t="str">
        <f t="shared" si="24"/>
        <v/>
      </c>
      <c r="AD128" s="31" t="str">
        <f t="shared" si="25"/>
        <v/>
      </c>
    </row>
    <row r="129" spans="1:30" ht="30" customHeight="1" thickTop="1" thickBot="1" x14ac:dyDescent="0.3">
      <c r="A129" s="105"/>
      <c r="B129" s="105"/>
      <c r="C129" s="105"/>
      <c r="D129" s="106" t="str">
        <f t="shared" si="13"/>
        <v/>
      </c>
      <c r="E129" s="107"/>
      <c r="F129" s="108"/>
      <c r="G129" s="109"/>
      <c r="H129" s="109"/>
      <c r="I129" s="110"/>
      <c r="J129" s="111" t="str">
        <f t="shared" si="14"/>
        <v/>
      </c>
      <c r="K129" s="112" t="str">
        <f t="shared" si="15"/>
        <v/>
      </c>
      <c r="L129" s="106" t="str">
        <f t="shared" si="16"/>
        <v/>
      </c>
      <c r="M129" s="107"/>
      <c r="N129" s="109"/>
      <c r="O129" s="109"/>
      <c r="P129" s="109"/>
      <c r="Q129" s="111" t="str">
        <f t="shared" si="17"/>
        <v/>
      </c>
      <c r="R129" s="136" t="str">
        <f t="shared" si="18"/>
        <v/>
      </c>
      <c r="S129" s="105"/>
      <c r="T129" s="115" t="str">
        <f t="shared" si="19"/>
        <v/>
      </c>
      <c r="U129" s="116" t="str">
        <f t="shared" si="20"/>
        <v/>
      </c>
      <c r="V129" s="73"/>
      <c r="W129" s="143" t="str">
        <f t="shared" si="21"/>
        <v/>
      </c>
      <c r="X129" s="73"/>
      <c r="Y129" s="143" t="str">
        <f t="shared" si="22"/>
        <v/>
      </c>
      <c r="Z129" s="62" t="str">
        <f t="shared" si="23"/>
        <v/>
      </c>
      <c r="AA129" s="137"/>
      <c r="AB129" s="29"/>
      <c r="AC129" s="138" t="str">
        <f t="shared" si="24"/>
        <v/>
      </c>
      <c r="AD129" s="31" t="str">
        <f t="shared" si="25"/>
        <v/>
      </c>
    </row>
    <row r="130" spans="1:30" ht="30" customHeight="1" thickTop="1" thickBot="1" x14ac:dyDescent="0.3">
      <c r="A130" s="105"/>
      <c r="B130" s="105"/>
      <c r="C130" s="105"/>
      <c r="D130" s="106" t="str">
        <f t="shared" si="13"/>
        <v/>
      </c>
      <c r="E130" s="107"/>
      <c r="F130" s="108"/>
      <c r="G130" s="109"/>
      <c r="H130" s="109"/>
      <c r="I130" s="110"/>
      <c r="J130" s="111" t="str">
        <f t="shared" si="14"/>
        <v/>
      </c>
      <c r="K130" s="112" t="str">
        <f t="shared" si="15"/>
        <v/>
      </c>
      <c r="L130" s="106" t="str">
        <f t="shared" si="16"/>
        <v/>
      </c>
      <c r="M130" s="107"/>
      <c r="N130" s="109"/>
      <c r="O130" s="109"/>
      <c r="P130" s="109"/>
      <c r="Q130" s="111" t="str">
        <f t="shared" si="17"/>
        <v/>
      </c>
      <c r="R130" s="136" t="str">
        <f t="shared" si="18"/>
        <v/>
      </c>
      <c r="S130" s="105"/>
      <c r="T130" s="115" t="str">
        <f t="shared" si="19"/>
        <v/>
      </c>
      <c r="U130" s="116" t="str">
        <f t="shared" si="20"/>
        <v/>
      </c>
      <c r="V130" s="73"/>
      <c r="W130" s="143" t="str">
        <f t="shared" si="21"/>
        <v/>
      </c>
      <c r="X130" s="73"/>
      <c r="Y130" s="143" t="str">
        <f t="shared" si="22"/>
        <v/>
      </c>
      <c r="Z130" s="62" t="str">
        <f t="shared" si="23"/>
        <v/>
      </c>
      <c r="AA130" s="137"/>
      <c r="AB130" s="29"/>
      <c r="AC130" s="138" t="str">
        <f t="shared" si="24"/>
        <v/>
      </c>
      <c r="AD130" s="31" t="str">
        <f t="shared" si="25"/>
        <v/>
      </c>
    </row>
    <row r="131" spans="1:30" ht="30" customHeight="1" thickTop="1" thickBot="1" x14ac:dyDescent="0.3">
      <c r="A131" s="105"/>
      <c r="B131" s="105"/>
      <c r="C131" s="105"/>
      <c r="D131" s="106" t="str">
        <f t="shared" si="13"/>
        <v/>
      </c>
      <c r="E131" s="107"/>
      <c r="F131" s="108"/>
      <c r="G131" s="109"/>
      <c r="H131" s="109"/>
      <c r="I131" s="110"/>
      <c r="J131" s="111" t="str">
        <f t="shared" si="14"/>
        <v/>
      </c>
      <c r="K131" s="112" t="str">
        <f t="shared" si="15"/>
        <v/>
      </c>
      <c r="L131" s="106" t="str">
        <f t="shared" si="16"/>
        <v/>
      </c>
      <c r="M131" s="107"/>
      <c r="N131" s="109"/>
      <c r="O131" s="109"/>
      <c r="P131" s="109"/>
      <c r="Q131" s="111" t="str">
        <f t="shared" si="17"/>
        <v/>
      </c>
      <c r="R131" s="136" t="str">
        <f t="shared" si="18"/>
        <v/>
      </c>
      <c r="S131" s="105"/>
      <c r="T131" s="115" t="str">
        <f t="shared" si="19"/>
        <v/>
      </c>
      <c r="U131" s="116" t="str">
        <f t="shared" si="20"/>
        <v/>
      </c>
      <c r="V131" s="73"/>
      <c r="W131" s="143" t="str">
        <f t="shared" si="21"/>
        <v/>
      </c>
      <c r="X131" s="73"/>
      <c r="Y131" s="143" t="str">
        <f t="shared" si="22"/>
        <v/>
      </c>
      <c r="Z131" s="62" t="str">
        <f t="shared" si="23"/>
        <v/>
      </c>
      <c r="AA131" s="137"/>
      <c r="AB131" s="29"/>
      <c r="AC131" s="138" t="str">
        <f t="shared" si="24"/>
        <v/>
      </c>
      <c r="AD131" s="31" t="str">
        <f t="shared" si="25"/>
        <v/>
      </c>
    </row>
    <row r="132" spans="1:30" ht="30" customHeight="1" thickTop="1" thickBot="1" x14ac:dyDescent="0.3">
      <c r="A132" s="105"/>
      <c r="B132" s="105"/>
      <c r="C132" s="105"/>
      <c r="D132" s="106" t="str">
        <f t="shared" si="13"/>
        <v/>
      </c>
      <c r="E132" s="107"/>
      <c r="F132" s="108"/>
      <c r="G132" s="109"/>
      <c r="H132" s="109"/>
      <c r="I132" s="110"/>
      <c r="J132" s="111" t="str">
        <f t="shared" si="14"/>
        <v/>
      </c>
      <c r="K132" s="112" t="str">
        <f t="shared" si="15"/>
        <v/>
      </c>
      <c r="L132" s="106" t="str">
        <f t="shared" si="16"/>
        <v/>
      </c>
      <c r="M132" s="107"/>
      <c r="N132" s="109"/>
      <c r="O132" s="109"/>
      <c r="P132" s="109"/>
      <c r="Q132" s="111" t="str">
        <f t="shared" si="17"/>
        <v/>
      </c>
      <c r="R132" s="136" t="str">
        <f t="shared" si="18"/>
        <v/>
      </c>
      <c r="S132" s="105"/>
      <c r="T132" s="115" t="str">
        <f t="shared" si="19"/>
        <v/>
      </c>
      <c r="U132" s="116" t="str">
        <f t="shared" si="20"/>
        <v/>
      </c>
      <c r="V132" s="73"/>
      <c r="W132" s="143" t="str">
        <f t="shared" si="21"/>
        <v/>
      </c>
      <c r="X132" s="73"/>
      <c r="Y132" s="143" t="str">
        <f t="shared" si="22"/>
        <v/>
      </c>
      <c r="Z132" s="62" t="str">
        <f t="shared" si="23"/>
        <v/>
      </c>
      <c r="AA132" s="137"/>
      <c r="AB132" s="29"/>
      <c r="AC132" s="138" t="str">
        <f t="shared" si="24"/>
        <v/>
      </c>
      <c r="AD132" s="31" t="str">
        <f t="shared" si="25"/>
        <v/>
      </c>
    </row>
    <row r="133" spans="1:30" ht="30" customHeight="1" thickTop="1" thickBot="1" x14ac:dyDescent="0.3">
      <c r="A133" s="105"/>
      <c r="B133" s="105"/>
      <c r="C133" s="105"/>
      <c r="D133" s="106" t="str">
        <f t="shared" si="13"/>
        <v/>
      </c>
      <c r="E133" s="107"/>
      <c r="F133" s="108"/>
      <c r="G133" s="109"/>
      <c r="H133" s="109"/>
      <c r="I133" s="110"/>
      <c r="J133" s="111" t="str">
        <f t="shared" si="14"/>
        <v/>
      </c>
      <c r="K133" s="112" t="str">
        <f t="shared" si="15"/>
        <v/>
      </c>
      <c r="L133" s="106" t="str">
        <f t="shared" si="16"/>
        <v/>
      </c>
      <c r="M133" s="107"/>
      <c r="N133" s="109"/>
      <c r="O133" s="109"/>
      <c r="P133" s="109"/>
      <c r="Q133" s="111" t="str">
        <f t="shared" si="17"/>
        <v/>
      </c>
      <c r="R133" s="136" t="str">
        <f t="shared" si="18"/>
        <v/>
      </c>
      <c r="S133" s="105"/>
      <c r="T133" s="115" t="str">
        <f t="shared" si="19"/>
        <v/>
      </c>
      <c r="U133" s="116" t="str">
        <f t="shared" si="20"/>
        <v/>
      </c>
      <c r="V133" s="73"/>
      <c r="W133" s="143" t="str">
        <f t="shared" si="21"/>
        <v/>
      </c>
      <c r="X133" s="73"/>
      <c r="Y133" s="143" t="str">
        <f t="shared" si="22"/>
        <v/>
      </c>
      <c r="Z133" s="62" t="str">
        <f t="shared" si="23"/>
        <v/>
      </c>
      <c r="AA133" s="137"/>
      <c r="AB133" s="29"/>
      <c r="AC133" s="138" t="str">
        <f t="shared" si="24"/>
        <v/>
      </c>
      <c r="AD133" s="31" t="str">
        <f t="shared" si="25"/>
        <v/>
      </c>
    </row>
    <row r="134" spans="1:30" ht="30" customHeight="1" thickTop="1" thickBot="1" x14ac:dyDescent="0.3">
      <c r="A134" s="105"/>
      <c r="B134" s="105"/>
      <c r="C134" s="105"/>
      <c r="D134" s="106" t="str">
        <f t="shared" ref="D134:D182" si="26">IF(AND(ISBLANK(H134),ISNUMBER(G134),ISNUMBER(N134)),"Réclamer Réception",IF(AND(ISNUMBER(N134),ISBLANK(G134),ISBLANK(H134)),"Absence de Réception",IF(AND(ISNUMBER(G134),ISNUMBER(H134),ISNUMBER(N134)),"OK","")))</f>
        <v/>
      </c>
      <c r="E134" s="107"/>
      <c r="F134" s="108"/>
      <c r="G134" s="109"/>
      <c r="H134" s="109"/>
      <c r="I134" s="110"/>
      <c r="J134" s="111" t="str">
        <f t="shared" ref="J134:J182" si="27">IF(AND(ISNUMBER(F134),ISNUMBER(H134),ISNUMBER(S134)),(H134-F134)/S134,"")</f>
        <v/>
      </c>
      <c r="K134" s="112" t="str">
        <f t="shared" ref="K134:K182" si="28">IF(AND(J134&lt;75%,ISNUMBER(J134)),"à temps",IF(J134="","","Retard de paiement éventuel dû au retard du traitement de la réception"))</f>
        <v/>
      </c>
      <c r="L134" s="106" t="str">
        <f t="shared" ref="L134:L182" si="29">+IF(N134&lt;F134,"Facture Antidatée",IF(AND(ISNUMBER(H134),ISBLANK(N134)),"Réclamer Facture",IF(AND(ISNUMBER(N134),ISNUMBER(H134)),"à comptabiliser","")))</f>
        <v/>
      </c>
      <c r="M134" s="107"/>
      <c r="N134" s="109"/>
      <c r="O134" s="109"/>
      <c r="P134" s="109"/>
      <c r="Q134" s="111" t="str">
        <f t="shared" ref="Q134:Q182" si="30">IF(AND(ISNUMBER(O134),ISNUMBER(P134),ISNUMBER(S134)),(P134-O134)/S134,"")</f>
        <v/>
      </c>
      <c r="R134" s="136" t="str">
        <f t="shared" ref="R134:R182" si="31">IF(AND(ISNUMBER(O134),ISNUMBER(P134)),P134-O134,"")</f>
        <v/>
      </c>
      <c r="S134" s="105"/>
      <c r="T134" s="115" t="str">
        <f t="shared" ref="T134:T182" si="32">IF(AND(ISNUMBER(F134),ISNUMBER(S134)),F134+S134,"")</f>
        <v/>
      </c>
      <c r="U134" s="116" t="str">
        <f t="shared" ref="U134:U182" si="33">IF(ISNUMBER(T134),T134-$T$1,"")</f>
        <v/>
      </c>
      <c r="V134" s="73"/>
      <c r="W134" s="143" t="str">
        <f t="shared" ref="W134:W182" si="34">+IF(AND(ISNUMBER(V134),ISNUMBER(P134),ISNUMBER(F134),ISNUMBER(S134)),(V134-MAX(P134,F134))/S134,"")</f>
        <v/>
      </c>
      <c r="X134" s="73"/>
      <c r="Y134" s="143" t="str">
        <f t="shared" ref="Y134:Y182" si="35">+IF(AND(ISNUMBER(X134),ISNUMBER(V134),ISNUMBER(S134)),(X134-V134)/S134,"")</f>
        <v/>
      </c>
      <c r="Z134" s="62" t="str">
        <f t="shared" ref="Z134:Z182" si="36">IF(AND(ISNUMBER(X134),ISNUMBER(AA134),ISNUMBER(S134)),(AA134-X134)/S134,"")</f>
        <v/>
      </c>
      <c r="AA134" s="137"/>
      <c r="AB134" s="29"/>
      <c r="AC134" s="138" t="str">
        <f t="shared" ref="AC134:AC182" si="37">IF(AND(ISNUMBER(F134),ISNUMBER(S134),ISNUMBER(AB134)),(AB134-F134)/S134,"")</f>
        <v/>
      </c>
      <c r="AD134" s="31" t="str">
        <f t="shared" ref="AD134:AD182" si="38">IF(AND(ISNUMBER(AC134),AC134&lt;=1),"Paiement à temps",IF(AND(ISNUMBER(AC134),AC134&gt;1),"Dépassement du délai de paiement, Pensez à comptabiliser la Provision",""))</f>
        <v/>
      </c>
    </row>
    <row r="135" spans="1:30" ht="30" customHeight="1" thickTop="1" thickBot="1" x14ac:dyDescent="0.3">
      <c r="A135" s="105"/>
      <c r="B135" s="105"/>
      <c r="C135" s="105"/>
      <c r="D135" s="106" t="str">
        <f t="shared" si="26"/>
        <v/>
      </c>
      <c r="E135" s="107"/>
      <c r="F135" s="108"/>
      <c r="G135" s="109"/>
      <c r="H135" s="109"/>
      <c r="I135" s="110"/>
      <c r="J135" s="111" t="str">
        <f t="shared" si="27"/>
        <v/>
      </c>
      <c r="K135" s="112" t="str">
        <f t="shared" si="28"/>
        <v/>
      </c>
      <c r="L135" s="106" t="str">
        <f t="shared" si="29"/>
        <v/>
      </c>
      <c r="M135" s="107"/>
      <c r="N135" s="109"/>
      <c r="O135" s="109"/>
      <c r="P135" s="109"/>
      <c r="Q135" s="111" t="str">
        <f t="shared" si="30"/>
        <v/>
      </c>
      <c r="R135" s="136" t="str">
        <f t="shared" si="31"/>
        <v/>
      </c>
      <c r="S135" s="105"/>
      <c r="T135" s="115" t="str">
        <f t="shared" si="32"/>
        <v/>
      </c>
      <c r="U135" s="116" t="str">
        <f t="shared" si="33"/>
        <v/>
      </c>
      <c r="V135" s="73"/>
      <c r="W135" s="143" t="str">
        <f t="shared" si="34"/>
        <v/>
      </c>
      <c r="X135" s="73"/>
      <c r="Y135" s="143" t="str">
        <f t="shared" si="35"/>
        <v/>
      </c>
      <c r="Z135" s="62" t="str">
        <f t="shared" si="36"/>
        <v/>
      </c>
      <c r="AA135" s="137"/>
      <c r="AB135" s="29"/>
      <c r="AC135" s="138" t="str">
        <f t="shared" si="37"/>
        <v/>
      </c>
      <c r="AD135" s="31" t="str">
        <f t="shared" si="38"/>
        <v/>
      </c>
    </row>
    <row r="136" spans="1:30" ht="30" customHeight="1" thickTop="1" thickBot="1" x14ac:dyDescent="0.3">
      <c r="A136" s="105"/>
      <c r="B136" s="105"/>
      <c r="C136" s="105"/>
      <c r="D136" s="106" t="str">
        <f t="shared" si="26"/>
        <v/>
      </c>
      <c r="E136" s="107"/>
      <c r="F136" s="108"/>
      <c r="G136" s="109"/>
      <c r="H136" s="109"/>
      <c r="I136" s="110"/>
      <c r="J136" s="111" t="str">
        <f t="shared" si="27"/>
        <v/>
      </c>
      <c r="K136" s="112" t="str">
        <f t="shared" si="28"/>
        <v/>
      </c>
      <c r="L136" s="106" t="str">
        <f t="shared" si="29"/>
        <v/>
      </c>
      <c r="M136" s="107"/>
      <c r="N136" s="109"/>
      <c r="O136" s="109"/>
      <c r="P136" s="109"/>
      <c r="Q136" s="111" t="str">
        <f t="shared" si="30"/>
        <v/>
      </c>
      <c r="R136" s="136" t="str">
        <f t="shared" si="31"/>
        <v/>
      </c>
      <c r="S136" s="105"/>
      <c r="T136" s="115" t="str">
        <f t="shared" si="32"/>
        <v/>
      </c>
      <c r="U136" s="116" t="str">
        <f t="shared" si="33"/>
        <v/>
      </c>
      <c r="V136" s="73"/>
      <c r="W136" s="143" t="str">
        <f t="shared" si="34"/>
        <v/>
      </c>
      <c r="X136" s="73"/>
      <c r="Y136" s="143" t="str">
        <f t="shared" si="35"/>
        <v/>
      </c>
      <c r="Z136" s="62" t="str">
        <f t="shared" si="36"/>
        <v/>
      </c>
      <c r="AA136" s="137"/>
      <c r="AB136" s="29"/>
      <c r="AC136" s="138" t="str">
        <f t="shared" si="37"/>
        <v/>
      </c>
      <c r="AD136" s="31" t="str">
        <f t="shared" si="38"/>
        <v/>
      </c>
    </row>
    <row r="137" spans="1:30" ht="30" customHeight="1" thickTop="1" thickBot="1" x14ac:dyDescent="0.3">
      <c r="A137" s="105"/>
      <c r="B137" s="105"/>
      <c r="C137" s="105"/>
      <c r="D137" s="106" t="str">
        <f t="shared" si="26"/>
        <v/>
      </c>
      <c r="E137" s="107"/>
      <c r="F137" s="108"/>
      <c r="G137" s="109"/>
      <c r="H137" s="109"/>
      <c r="I137" s="110"/>
      <c r="J137" s="111" t="str">
        <f t="shared" si="27"/>
        <v/>
      </c>
      <c r="K137" s="112" t="str">
        <f t="shared" si="28"/>
        <v/>
      </c>
      <c r="L137" s="106" t="str">
        <f t="shared" si="29"/>
        <v/>
      </c>
      <c r="M137" s="107"/>
      <c r="N137" s="109"/>
      <c r="O137" s="109"/>
      <c r="P137" s="109"/>
      <c r="Q137" s="111" t="str">
        <f t="shared" si="30"/>
        <v/>
      </c>
      <c r="R137" s="136" t="str">
        <f t="shared" si="31"/>
        <v/>
      </c>
      <c r="S137" s="105"/>
      <c r="T137" s="115" t="str">
        <f t="shared" si="32"/>
        <v/>
      </c>
      <c r="U137" s="116" t="str">
        <f t="shared" si="33"/>
        <v/>
      </c>
      <c r="V137" s="73"/>
      <c r="W137" s="143" t="str">
        <f t="shared" si="34"/>
        <v/>
      </c>
      <c r="X137" s="73"/>
      <c r="Y137" s="143" t="str">
        <f t="shared" si="35"/>
        <v/>
      </c>
      <c r="Z137" s="62" t="str">
        <f t="shared" si="36"/>
        <v/>
      </c>
      <c r="AA137" s="137"/>
      <c r="AB137" s="29"/>
      <c r="AC137" s="138" t="str">
        <f t="shared" si="37"/>
        <v/>
      </c>
      <c r="AD137" s="31" t="str">
        <f t="shared" si="38"/>
        <v/>
      </c>
    </row>
    <row r="138" spans="1:30" ht="30" customHeight="1" thickTop="1" thickBot="1" x14ac:dyDescent="0.3">
      <c r="A138" s="105"/>
      <c r="B138" s="105"/>
      <c r="C138" s="105"/>
      <c r="D138" s="106" t="str">
        <f t="shared" si="26"/>
        <v/>
      </c>
      <c r="E138" s="107"/>
      <c r="F138" s="108"/>
      <c r="G138" s="109"/>
      <c r="H138" s="109"/>
      <c r="I138" s="110"/>
      <c r="J138" s="111" t="str">
        <f t="shared" si="27"/>
        <v/>
      </c>
      <c r="K138" s="112" t="str">
        <f t="shared" si="28"/>
        <v/>
      </c>
      <c r="L138" s="106" t="str">
        <f t="shared" si="29"/>
        <v/>
      </c>
      <c r="M138" s="107"/>
      <c r="N138" s="109"/>
      <c r="O138" s="109"/>
      <c r="P138" s="109"/>
      <c r="Q138" s="111" t="str">
        <f t="shared" si="30"/>
        <v/>
      </c>
      <c r="R138" s="136" t="str">
        <f t="shared" si="31"/>
        <v/>
      </c>
      <c r="S138" s="105"/>
      <c r="T138" s="115" t="str">
        <f t="shared" si="32"/>
        <v/>
      </c>
      <c r="U138" s="116" t="str">
        <f t="shared" si="33"/>
        <v/>
      </c>
      <c r="V138" s="73"/>
      <c r="W138" s="143" t="str">
        <f t="shared" si="34"/>
        <v/>
      </c>
      <c r="X138" s="73"/>
      <c r="Y138" s="143" t="str">
        <f t="shared" si="35"/>
        <v/>
      </c>
      <c r="Z138" s="62" t="str">
        <f t="shared" si="36"/>
        <v/>
      </c>
      <c r="AA138" s="137"/>
      <c r="AB138" s="29"/>
      <c r="AC138" s="138" t="str">
        <f t="shared" si="37"/>
        <v/>
      </c>
      <c r="AD138" s="31" t="str">
        <f t="shared" si="38"/>
        <v/>
      </c>
    </row>
    <row r="139" spans="1:30" ht="30" customHeight="1" thickTop="1" thickBot="1" x14ac:dyDescent="0.3">
      <c r="A139" s="105"/>
      <c r="B139" s="105"/>
      <c r="C139" s="105"/>
      <c r="D139" s="106" t="str">
        <f t="shared" si="26"/>
        <v/>
      </c>
      <c r="E139" s="107"/>
      <c r="F139" s="108"/>
      <c r="G139" s="109"/>
      <c r="H139" s="109"/>
      <c r="I139" s="110"/>
      <c r="J139" s="111" t="str">
        <f t="shared" si="27"/>
        <v/>
      </c>
      <c r="K139" s="112" t="str">
        <f t="shared" si="28"/>
        <v/>
      </c>
      <c r="L139" s="106" t="str">
        <f t="shared" si="29"/>
        <v/>
      </c>
      <c r="M139" s="107"/>
      <c r="N139" s="109"/>
      <c r="O139" s="109"/>
      <c r="P139" s="109"/>
      <c r="Q139" s="111" t="str">
        <f t="shared" si="30"/>
        <v/>
      </c>
      <c r="R139" s="136" t="str">
        <f t="shared" si="31"/>
        <v/>
      </c>
      <c r="S139" s="105"/>
      <c r="T139" s="115" t="str">
        <f t="shared" si="32"/>
        <v/>
      </c>
      <c r="U139" s="116" t="str">
        <f t="shared" si="33"/>
        <v/>
      </c>
      <c r="V139" s="73"/>
      <c r="W139" s="143" t="str">
        <f t="shared" si="34"/>
        <v/>
      </c>
      <c r="X139" s="73"/>
      <c r="Y139" s="143" t="str">
        <f t="shared" si="35"/>
        <v/>
      </c>
      <c r="Z139" s="62" t="str">
        <f t="shared" si="36"/>
        <v/>
      </c>
      <c r="AA139" s="137"/>
      <c r="AB139" s="29"/>
      <c r="AC139" s="138" t="str">
        <f t="shared" si="37"/>
        <v/>
      </c>
      <c r="AD139" s="31" t="str">
        <f t="shared" si="38"/>
        <v/>
      </c>
    </row>
    <row r="140" spans="1:30" ht="30" customHeight="1" thickTop="1" thickBot="1" x14ac:dyDescent="0.3">
      <c r="A140" s="105"/>
      <c r="B140" s="105"/>
      <c r="C140" s="105"/>
      <c r="D140" s="106" t="str">
        <f t="shared" si="26"/>
        <v/>
      </c>
      <c r="E140" s="107"/>
      <c r="F140" s="108"/>
      <c r="G140" s="109"/>
      <c r="H140" s="109"/>
      <c r="I140" s="110"/>
      <c r="J140" s="111" t="str">
        <f t="shared" si="27"/>
        <v/>
      </c>
      <c r="K140" s="112" t="str">
        <f t="shared" si="28"/>
        <v/>
      </c>
      <c r="L140" s="106" t="str">
        <f t="shared" si="29"/>
        <v/>
      </c>
      <c r="M140" s="107"/>
      <c r="N140" s="109"/>
      <c r="O140" s="109"/>
      <c r="P140" s="109"/>
      <c r="Q140" s="111" t="str">
        <f t="shared" si="30"/>
        <v/>
      </c>
      <c r="R140" s="136" t="str">
        <f t="shared" si="31"/>
        <v/>
      </c>
      <c r="S140" s="105"/>
      <c r="T140" s="115" t="str">
        <f t="shared" si="32"/>
        <v/>
      </c>
      <c r="U140" s="116" t="str">
        <f t="shared" si="33"/>
        <v/>
      </c>
      <c r="V140" s="73"/>
      <c r="W140" s="143" t="str">
        <f t="shared" si="34"/>
        <v/>
      </c>
      <c r="X140" s="73"/>
      <c r="Y140" s="143" t="str">
        <f t="shared" si="35"/>
        <v/>
      </c>
      <c r="Z140" s="62" t="str">
        <f t="shared" si="36"/>
        <v/>
      </c>
      <c r="AA140" s="137"/>
      <c r="AB140" s="29"/>
      <c r="AC140" s="138" t="str">
        <f t="shared" si="37"/>
        <v/>
      </c>
      <c r="AD140" s="31" t="str">
        <f t="shared" si="38"/>
        <v/>
      </c>
    </row>
    <row r="141" spans="1:30" ht="30" customHeight="1" thickTop="1" thickBot="1" x14ac:dyDescent="0.3">
      <c r="A141" s="105"/>
      <c r="B141" s="105"/>
      <c r="C141" s="105"/>
      <c r="D141" s="106" t="str">
        <f t="shared" si="26"/>
        <v/>
      </c>
      <c r="E141" s="107"/>
      <c r="F141" s="108"/>
      <c r="G141" s="109"/>
      <c r="H141" s="109"/>
      <c r="I141" s="110"/>
      <c r="J141" s="111" t="str">
        <f t="shared" si="27"/>
        <v/>
      </c>
      <c r="K141" s="112" t="str">
        <f t="shared" si="28"/>
        <v/>
      </c>
      <c r="L141" s="106" t="str">
        <f t="shared" si="29"/>
        <v/>
      </c>
      <c r="M141" s="107"/>
      <c r="N141" s="109"/>
      <c r="O141" s="109"/>
      <c r="P141" s="109"/>
      <c r="Q141" s="111" t="str">
        <f t="shared" si="30"/>
        <v/>
      </c>
      <c r="R141" s="136" t="str">
        <f t="shared" si="31"/>
        <v/>
      </c>
      <c r="S141" s="105"/>
      <c r="T141" s="115" t="str">
        <f t="shared" si="32"/>
        <v/>
      </c>
      <c r="U141" s="116" t="str">
        <f t="shared" si="33"/>
        <v/>
      </c>
      <c r="V141" s="73"/>
      <c r="W141" s="143" t="str">
        <f t="shared" si="34"/>
        <v/>
      </c>
      <c r="X141" s="73"/>
      <c r="Y141" s="143" t="str">
        <f t="shared" si="35"/>
        <v/>
      </c>
      <c r="Z141" s="62" t="str">
        <f t="shared" si="36"/>
        <v/>
      </c>
      <c r="AA141" s="137"/>
      <c r="AB141" s="29"/>
      <c r="AC141" s="138" t="str">
        <f t="shared" si="37"/>
        <v/>
      </c>
      <c r="AD141" s="31" t="str">
        <f t="shared" si="38"/>
        <v/>
      </c>
    </row>
    <row r="142" spans="1:30" ht="30" customHeight="1" thickTop="1" thickBot="1" x14ac:dyDescent="0.3">
      <c r="A142" s="105"/>
      <c r="B142" s="105"/>
      <c r="C142" s="105"/>
      <c r="D142" s="106" t="str">
        <f t="shared" si="26"/>
        <v/>
      </c>
      <c r="E142" s="107"/>
      <c r="F142" s="108"/>
      <c r="G142" s="109"/>
      <c r="H142" s="109"/>
      <c r="I142" s="110"/>
      <c r="J142" s="111" t="str">
        <f t="shared" si="27"/>
        <v/>
      </c>
      <c r="K142" s="112" t="str">
        <f t="shared" si="28"/>
        <v/>
      </c>
      <c r="L142" s="106" t="str">
        <f t="shared" si="29"/>
        <v/>
      </c>
      <c r="M142" s="107"/>
      <c r="N142" s="109"/>
      <c r="O142" s="109"/>
      <c r="P142" s="109"/>
      <c r="Q142" s="111" t="str">
        <f t="shared" si="30"/>
        <v/>
      </c>
      <c r="R142" s="136" t="str">
        <f t="shared" si="31"/>
        <v/>
      </c>
      <c r="S142" s="105"/>
      <c r="T142" s="115" t="str">
        <f t="shared" si="32"/>
        <v/>
      </c>
      <c r="U142" s="116" t="str">
        <f t="shared" si="33"/>
        <v/>
      </c>
      <c r="V142" s="73"/>
      <c r="W142" s="143" t="str">
        <f t="shared" si="34"/>
        <v/>
      </c>
      <c r="X142" s="73"/>
      <c r="Y142" s="143" t="str">
        <f t="shared" si="35"/>
        <v/>
      </c>
      <c r="Z142" s="62" t="str">
        <f t="shared" si="36"/>
        <v/>
      </c>
      <c r="AA142" s="137"/>
      <c r="AB142" s="29"/>
      <c r="AC142" s="138" t="str">
        <f t="shared" si="37"/>
        <v/>
      </c>
      <c r="AD142" s="31" t="str">
        <f t="shared" si="38"/>
        <v/>
      </c>
    </row>
    <row r="143" spans="1:30" ht="30" customHeight="1" thickTop="1" thickBot="1" x14ac:dyDescent="0.3">
      <c r="A143" s="105"/>
      <c r="B143" s="105"/>
      <c r="C143" s="105"/>
      <c r="D143" s="106" t="str">
        <f t="shared" si="26"/>
        <v/>
      </c>
      <c r="E143" s="107"/>
      <c r="F143" s="108"/>
      <c r="G143" s="109"/>
      <c r="H143" s="109"/>
      <c r="I143" s="110"/>
      <c r="J143" s="111" t="str">
        <f t="shared" si="27"/>
        <v/>
      </c>
      <c r="K143" s="112" t="str">
        <f t="shared" si="28"/>
        <v/>
      </c>
      <c r="L143" s="106" t="str">
        <f t="shared" si="29"/>
        <v/>
      </c>
      <c r="M143" s="107"/>
      <c r="N143" s="109"/>
      <c r="O143" s="109"/>
      <c r="P143" s="109"/>
      <c r="Q143" s="111" t="str">
        <f t="shared" si="30"/>
        <v/>
      </c>
      <c r="R143" s="136" t="str">
        <f t="shared" si="31"/>
        <v/>
      </c>
      <c r="S143" s="105"/>
      <c r="T143" s="115" t="str">
        <f t="shared" si="32"/>
        <v/>
      </c>
      <c r="U143" s="116" t="str">
        <f t="shared" si="33"/>
        <v/>
      </c>
      <c r="V143" s="73"/>
      <c r="W143" s="143" t="str">
        <f t="shared" si="34"/>
        <v/>
      </c>
      <c r="X143" s="73"/>
      <c r="Y143" s="143" t="str">
        <f t="shared" si="35"/>
        <v/>
      </c>
      <c r="Z143" s="62" t="str">
        <f t="shared" si="36"/>
        <v/>
      </c>
      <c r="AA143" s="137"/>
      <c r="AB143" s="29"/>
      <c r="AC143" s="138" t="str">
        <f t="shared" si="37"/>
        <v/>
      </c>
      <c r="AD143" s="31" t="str">
        <f t="shared" si="38"/>
        <v/>
      </c>
    </row>
    <row r="144" spans="1:30" ht="30" customHeight="1" thickTop="1" thickBot="1" x14ac:dyDescent="0.3">
      <c r="A144" s="105"/>
      <c r="B144" s="105"/>
      <c r="C144" s="105"/>
      <c r="D144" s="106" t="str">
        <f t="shared" si="26"/>
        <v/>
      </c>
      <c r="E144" s="107"/>
      <c r="F144" s="108"/>
      <c r="G144" s="109"/>
      <c r="H144" s="109"/>
      <c r="I144" s="110"/>
      <c r="J144" s="111" t="str">
        <f t="shared" si="27"/>
        <v/>
      </c>
      <c r="K144" s="112" t="str">
        <f t="shared" si="28"/>
        <v/>
      </c>
      <c r="L144" s="106" t="str">
        <f t="shared" si="29"/>
        <v/>
      </c>
      <c r="M144" s="107"/>
      <c r="N144" s="109"/>
      <c r="O144" s="109"/>
      <c r="P144" s="109"/>
      <c r="Q144" s="111" t="str">
        <f t="shared" si="30"/>
        <v/>
      </c>
      <c r="R144" s="136" t="str">
        <f t="shared" si="31"/>
        <v/>
      </c>
      <c r="S144" s="105"/>
      <c r="T144" s="115" t="str">
        <f t="shared" si="32"/>
        <v/>
      </c>
      <c r="U144" s="116" t="str">
        <f t="shared" si="33"/>
        <v/>
      </c>
      <c r="V144" s="73"/>
      <c r="W144" s="143" t="str">
        <f t="shared" si="34"/>
        <v/>
      </c>
      <c r="X144" s="73"/>
      <c r="Y144" s="143" t="str">
        <f t="shared" si="35"/>
        <v/>
      </c>
      <c r="Z144" s="62" t="str">
        <f t="shared" si="36"/>
        <v/>
      </c>
      <c r="AA144" s="137"/>
      <c r="AB144" s="29"/>
      <c r="AC144" s="138" t="str">
        <f t="shared" si="37"/>
        <v/>
      </c>
      <c r="AD144" s="31" t="str">
        <f t="shared" si="38"/>
        <v/>
      </c>
    </row>
    <row r="145" spans="1:30" ht="30" customHeight="1" thickTop="1" thickBot="1" x14ac:dyDescent="0.3">
      <c r="A145" s="105"/>
      <c r="B145" s="105"/>
      <c r="C145" s="105"/>
      <c r="D145" s="106" t="str">
        <f t="shared" si="26"/>
        <v/>
      </c>
      <c r="E145" s="107"/>
      <c r="F145" s="108"/>
      <c r="G145" s="109"/>
      <c r="H145" s="109"/>
      <c r="I145" s="110"/>
      <c r="J145" s="111" t="str">
        <f t="shared" si="27"/>
        <v/>
      </c>
      <c r="K145" s="112" t="str">
        <f t="shared" si="28"/>
        <v/>
      </c>
      <c r="L145" s="106" t="str">
        <f t="shared" si="29"/>
        <v/>
      </c>
      <c r="M145" s="107"/>
      <c r="N145" s="109"/>
      <c r="O145" s="109"/>
      <c r="P145" s="109"/>
      <c r="Q145" s="111" t="str">
        <f t="shared" si="30"/>
        <v/>
      </c>
      <c r="R145" s="136" t="str">
        <f t="shared" si="31"/>
        <v/>
      </c>
      <c r="S145" s="105"/>
      <c r="T145" s="115" t="str">
        <f t="shared" si="32"/>
        <v/>
      </c>
      <c r="U145" s="116" t="str">
        <f t="shared" si="33"/>
        <v/>
      </c>
      <c r="V145" s="73"/>
      <c r="W145" s="143" t="str">
        <f t="shared" si="34"/>
        <v/>
      </c>
      <c r="X145" s="73"/>
      <c r="Y145" s="143" t="str">
        <f t="shared" si="35"/>
        <v/>
      </c>
      <c r="Z145" s="62" t="str">
        <f t="shared" si="36"/>
        <v/>
      </c>
      <c r="AA145" s="137"/>
      <c r="AB145" s="29"/>
      <c r="AC145" s="138" t="str">
        <f t="shared" si="37"/>
        <v/>
      </c>
      <c r="AD145" s="31" t="str">
        <f t="shared" si="38"/>
        <v/>
      </c>
    </row>
    <row r="146" spans="1:30" ht="30" customHeight="1" thickTop="1" thickBot="1" x14ac:dyDescent="0.3">
      <c r="A146" s="105"/>
      <c r="B146" s="105"/>
      <c r="C146" s="105"/>
      <c r="D146" s="106" t="str">
        <f t="shared" si="26"/>
        <v/>
      </c>
      <c r="E146" s="107"/>
      <c r="F146" s="108"/>
      <c r="G146" s="109"/>
      <c r="H146" s="109"/>
      <c r="I146" s="110"/>
      <c r="J146" s="111" t="str">
        <f t="shared" si="27"/>
        <v/>
      </c>
      <c r="K146" s="112" t="str">
        <f t="shared" si="28"/>
        <v/>
      </c>
      <c r="L146" s="106" t="str">
        <f t="shared" si="29"/>
        <v/>
      </c>
      <c r="M146" s="107"/>
      <c r="N146" s="109"/>
      <c r="O146" s="109"/>
      <c r="P146" s="109"/>
      <c r="Q146" s="111" t="str">
        <f t="shared" si="30"/>
        <v/>
      </c>
      <c r="R146" s="136" t="str">
        <f t="shared" si="31"/>
        <v/>
      </c>
      <c r="S146" s="105"/>
      <c r="T146" s="115" t="str">
        <f t="shared" si="32"/>
        <v/>
      </c>
      <c r="U146" s="116" t="str">
        <f t="shared" si="33"/>
        <v/>
      </c>
      <c r="V146" s="73"/>
      <c r="W146" s="143" t="str">
        <f t="shared" si="34"/>
        <v/>
      </c>
      <c r="X146" s="73"/>
      <c r="Y146" s="143" t="str">
        <f t="shared" si="35"/>
        <v/>
      </c>
      <c r="Z146" s="62" t="str">
        <f t="shared" si="36"/>
        <v/>
      </c>
      <c r="AA146" s="137"/>
      <c r="AB146" s="29"/>
      <c r="AC146" s="138" t="str">
        <f t="shared" si="37"/>
        <v/>
      </c>
      <c r="AD146" s="31" t="str">
        <f t="shared" si="38"/>
        <v/>
      </c>
    </row>
    <row r="147" spans="1:30" ht="30" customHeight="1" thickTop="1" thickBot="1" x14ac:dyDescent="0.3">
      <c r="A147" s="105"/>
      <c r="B147" s="105"/>
      <c r="C147" s="105"/>
      <c r="D147" s="106" t="str">
        <f t="shared" si="26"/>
        <v/>
      </c>
      <c r="E147" s="107"/>
      <c r="F147" s="108"/>
      <c r="G147" s="109"/>
      <c r="H147" s="109"/>
      <c r="I147" s="110"/>
      <c r="J147" s="111" t="str">
        <f t="shared" si="27"/>
        <v/>
      </c>
      <c r="K147" s="112" t="str">
        <f t="shared" si="28"/>
        <v/>
      </c>
      <c r="L147" s="106" t="str">
        <f t="shared" si="29"/>
        <v/>
      </c>
      <c r="M147" s="107"/>
      <c r="N147" s="109"/>
      <c r="O147" s="109"/>
      <c r="P147" s="109"/>
      <c r="Q147" s="111" t="str">
        <f t="shared" si="30"/>
        <v/>
      </c>
      <c r="R147" s="136" t="str">
        <f t="shared" si="31"/>
        <v/>
      </c>
      <c r="S147" s="105"/>
      <c r="T147" s="115" t="str">
        <f t="shared" si="32"/>
        <v/>
      </c>
      <c r="U147" s="116" t="str">
        <f t="shared" si="33"/>
        <v/>
      </c>
      <c r="V147" s="73"/>
      <c r="W147" s="143" t="str">
        <f t="shared" si="34"/>
        <v/>
      </c>
      <c r="X147" s="73"/>
      <c r="Y147" s="143" t="str">
        <f t="shared" si="35"/>
        <v/>
      </c>
      <c r="Z147" s="62" t="str">
        <f t="shared" si="36"/>
        <v/>
      </c>
      <c r="AA147" s="137"/>
      <c r="AB147" s="29"/>
      <c r="AC147" s="138" t="str">
        <f t="shared" si="37"/>
        <v/>
      </c>
      <c r="AD147" s="31" t="str">
        <f t="shared" si="38"/>
        <v/>
      </c>
    </row>
    <row r="148" spans="1:30" ht="30" customHeight="1" thickTop="1" thickBot="1" x14ac:dyDescent="0.3">
      <c r="A148" s="105"/>
      <c r="B148" s="105"/>
      <c r="C148" s="105"/>
      <c r="D148" s="106" t="str">
        <f t="shared" si="26"/>
        <v/>
      </c>
      <c r="E148" s="107"/>
      <c r="F148" s="108"/>
      <c r="G148" s="109"/>
      <c r="H148" s="109"/>
      <c r="I148" s="110"/>
      <c r="J148" s="111" t="str">
        <f t="shared" si="27"/>
        <v/>
      </c>
      <c r="K148" s="112" t="str">
        <f t="shared" si="28"/>
        <v/>
      </c>
      <c r="L148" s="106" t="str">
        <f t="shared" si="29"/>
        <v/>
      </c>
      <c r="M148" s="107"/>
      <c r="N148" s="109"/>
      <c r="O148" s="109"/>
      <c r="P148" s="109"/>
      <c r="Q148" s="111" t="str">
        <f t="shared" si="30"/>
        <v/>
      </c>
      <c r="R148" s="136" t="str">
        <f t="shared" si="31"/>
        <v/>
      </c>
      <c r="S148" s="105"/>
      <c r="T148" s="115" t="str">
        <f t="shared" si="32"/>
        <v/>
      </c>
      <c r="U148" s="116" t="str">
        <f t="shared" si="33"/>
        <v/>
      </c>
      <c r="V148" s="73"/>
      <c r="W148" s="143" t="str">
        <f t="shared" si="34"/>
        <v/>
      </c>
      <c r="X148" s="73"/>
      <c r="Y148" s="143" t="str">
        <f t="shared" si="35"/>
        <v/>
      </c>
      <c r="Z148" s="62" t="str">
        <f t="shared" si="36"/>
        <v/>
      </c>
      <c r="AA148" s="137"/>
      <c r="AB148" s="29"/>
      <c r="AC148" s="138" t="str">
        <f t="shared" si="37"/>
        <v/>
      </c>
      <c r="AD148" s="31" t="str">
        <f t="shared" si="38"/>
        <v/>
      </c>
    </row>
    <row r="149" spans="1:30" ht="30" customHeight="1" thickTop="1" thickBot="1" x14ac:dyDescent="0.3">
      <c r="A149" s="105"/>
      <c r="B149" s="105"/>
      <c r="C149" s="105"/>
      <c r="D149" s="106" t="str">
        <f t="shared" si="26"/>
        <v/>
      </c>
      <c r="E149" s="107"/>
      <c r="F149" s="108"/>
      <c r="G149" s="109"/>
      <c r="H149" s="109"/>
      <c r="I149" s="110"/>
      <c r="J149" s="111" t="str">
        <f t="shared" si="27"/>
        <v/>
      </c>
      <c r="K149" s="112" t="str">
        <f t="shared" si="28"/>
        <v/>
      </c>
      <c r="L149" s="106" t="str">
        <f t="shared" si="29"/>
        <v/>
      </c>
      <c r="M149" s="107"/>
      <c r="N149" s="109"/>
      <c r="O149" s="109"/>
      <c r="P149" s="109"/>
      <c r="Q149" s="111" t="str">
        <f t="shared" si="30"/>
        <v/>
      </c>
      <c r="R149" s="136" t="str">
        <f t="shared" si="31"/>
        <v/>
      </c>
      <c r="S149" s="105"/>
      <c r="T149" s="115" t="str">
        <f t="shared" si="32"/>
        <v/>
      </c>
      <c r="U149" s="116" t="str">
        <f t="shared" si="33"/>
        <v/>
      </c>
      <c r="V149" s="73"/>
      <c r="W149" s="143" t="str">
        <f t="shared" si="34"/>
        <v/>
      </c>
      <c r="X149" s="73"/>
      <c r="Y149" s="143" t="str">
        <f t="shared" si="35"/>
        <v/>
      </c>
      <c r="Z149" s="62" t="str">
        <f t="shared" si="36"/>
        <v/>
      </c>
      <c r="AA149" s="137"/>
      <c r="AB149" s="29"/>
      <c r="AC149" s="138" t="str">
        <f t="shared" si="37"/>
        <v/>
      </c>
      <c r="AD149" s="31" t="str">
        <f t="shared" si="38"/>
        <v/>
      </c>
    </row>
    <row r="150" spans="1:30" ht="30" customHeight="1" thickTop="1" thickBot="1" x14ac:dyDescent="0.3">
      <c r="A150" s="105"/>
      <c r="B150" s="105"/>
      <c r="C150" s="105"/>
      <c r="D150" s="106" t="str">
        <f t="shared" si="26"/>
        <v/>
      </c>
      <c r="E150" s="107"/>
      <c r="F150" s="108"/>
      <c r="G150" s="109"/>
      <c r="H150" s="109"/>
      <c r="I150" s="110"/>
      <c r="J150" s="111" t="str">
        <f t="shared" si="27"/>
        <v/>
      </c>
      <c r="K150" s="112" t="str">
        <f t="shared" si="28"/>
        <v/>
      </c>
      <c r="L150" s="106" t="str">
        <f t="shared" si="29"/>
        <v/>
      </c>
      <c r="M150" s="107"/>
      <c r="N150" s="109"/>
      <c r="O150" s="109"/>
      <c r="P150" s="109"/>
      <c r="Q150" s="111" t="str">
        <f t="shared" si="30"/>
        <v/>
      </c>
      <c r="R150" s="136" t="str">
        <f t="shared" si="31"/>
        <v/>
      </c>
      <c r="S150" s="105"/>
      <c r="T150" s="115" t="str">
        <f t="shared" si="32"/>
        <v/>
      </c>
      <c r="U150" s="116" t="str">
        <f t="shared" si="33"/>
        <v/>
      </c>
      <c r="V150" s="73"/>
      <c r="W150" s="143" t="str">
        <f t="shared" si="34"/>
        <v/>
      </c>
      <c r="X150" s="73"/>
      <c r="Y150" s="143" t="str">
        <f t="shared" si="35"/>
        <v/>
      </c>
      <c r="Z150" s="62" t="str">
        <f t="shared" si="36"/>
        <v/>
      </c>
      <c r="AA150" s="137"/>
      <c r="AB150" s="29"/>
      <c r="AC150" s="138" t="str">
        <f t="shared" si="37"/>
        <v/>
      </c>
      <c r="AD150" s="31" t="str">
        <f t="shared" si="38"/>
        <v/>
      </c>
    </row>
    <row r="151" spans="1:30" ht="30" customHeight="1" thickTop="1" thickBot="1" x14ac:dyDescent="0.3">
      <c r="A151" s="105"/>
      <c r="B151" s="105"/>
      <c r="C151" s="105"/>
      <c r="D151" s="106" t="str">
        <f t="shared" si="26"/>
        <v/>
      </c>
      <c r="E151" s="107"/>
      <c r="F151" s="108"/>
      <c r="G151" s="109"/>
      <c r="H151" s="109"/>
      <c r="I151" s="110"/>
      <c r="J151" s="111" t="str">
        <f t="shared" si="27"/>
        <v/>
      </c>
      <c r="K151" s="112" t="str">
        <f t="shared" si="28"/>
        <v/>
      </c>
      <c r="L151" s="106" t="str">
        <f t="shared" si="29"/>
        <v/>
      </c>
      <c r="M151" s="107"/>
      <c r="N151" s="109"/>
      <c r="O151" s="109"/>
      <c r="P151" s="109"/>
      <c r="Q151" s="111" t="str">
        <f t="shared" si="30"/>
        <v/>
      </c>
      <c r="R151" s="136" t="str">
        <f t="shared" si="31"/>
        <v/>
      </c>
      <c r="S151" s="105"/>
      <c r="T151" s="115" t="str">
        <f t="shared" si="32"/>
        <v/>
      </c>
      <c r="U151" s="116" t="str">
        <f t="shared" si="33"/>
        <v/>
      </c>
      <c r="V151" s="73"/>
      <c r="W151" s="143" t="str">
        <f t="shared" si="34"/>
        <v/>
      </c>
      <c r="X151" s="73"/>
      <c r="Y151" s="143" t="str">
        <f t="shared" si="35"/>
        <v/>
      </c>
      <c r="Z151" s="62" t="str">
        <f t="shared" si="36"/>
        <v/>
      </c>
      <c r="AA151" s="137"/>
      <c r="AB151" s="29"/>
      <c r="AC151" s="138" t="str">
        <f t="shared" si="37"/>
        <v/>
      </c>
      <c r="AD151" s="31" t="str">
        <f t="shared" si="38"/>
        <v/>
      </c>
    </row>
    <row r="152" spans="1:30" ht="30" customHeight="1" thickTop="1" thickBot="1" x14ac:dyDescent="0.3">
      <c r="A152" s="105"/>
      <c r="B152" s="105"/>
      <c r="C152" s="105"/>
      <c r="D152" s="106" t="str">
        <f t="shared" si="26"/>
        <v/>
      </c>
      <c r="E152" s="107"/>
      <c r="F152" s="108"/>
      <c r="G152" s="109"/>
      <c r="H152" s="109"/>
      <c r="I152" s="110"/>
      <c r="J152" s="111" t="str">
        <f t="shared" si="27"/>
        <v/>
      </c>
      <c r="K152" s="112" t="str">
        <f t="shared" si="28"/>
        <v/>
      </c>
      <c r="L152" s="106" t="str">
        <f t="shared" si="29"/>
        <v/>
      </c>
      <c r="M152" s="107"/>
      <c r="N152" s="109"/>
      <c r="O152" s="109"/>
      <c r="P152" s="109"/>
      <c r="Q152" s="111" t="str">
        <f t="shared" si="30"/>
        <v/>
      </c>
      <c r="R152" s="136" t="str">
        <f t="shared" si="31"/>
        <v/>
      </c>
      <c r="S152" s="105"/>
      <c r="T152" s="115" t="str">
        <f t="shared" si="32"/>
        <v/>
      </c>
      <c r="U152" s="116" t="str">
        <f t="shared" si="33"/>
        <v/>
      </c>
      <c r="V152" s="73"/>
      <c r="W152" s="143" t="str">
        <f t="shared" si="34"/>
        <v/>
      </c>
      <c r="X152" s="73"/>
      <c r="Y152" s="143" t="str">
        <f t="shared" si="35"/>
        <v/>
      </c>
      <c r="Z152" s="62" t="str">
        <f t="shared" si="36"/>
        <v/>
      </c>
      <c r="AA152" s="137"/>
      <c r="AB152" s="29"/>
      <c r="AC152" s="138" t="str">
        <f t="shared" si="37"/>
        <v/>
      </c>
      <c r="AD152" s="31" t="str">
        <f t="shared" si="38"/>
        <v/>
      </c>
    </row>
    <row r="153" spans="1:30" ht="30" customHeight="1" thickTop="1" thickBot="1" x14ac:dyDescent="0.3">
      <c r="A153" s="105"/>
      <c r="B153" s="105"/>
      <c r="C153" s="105"/>
      <c r="D153" s="106" t="str">
        <f t="shared" si="26"/>
        <v/>
      </c>
      <c r="E153" s="107"/>
      <c r="F153" s="108"/>
      <c r="G153" s="109"/>
      <c r="H153" s="109"/>
      <c r="I153" s="110"/>
      <c r="J153" s="111" t="str">
        <f t="shared" si="27"/>
        <v/>
      </c>
      <c r="K153" s="112" t="str">
        <f t="shared" si="28"/>
        <v/>
      </c>
      <c r="L153" s="106" t="str">
        <f t="shared" si="29"/>
        <v/>
      </c>
      <c r="M153" s="107"/>
      <c r="N153" s="109"/>
      <c r="O153" s="109"/>
      <c r="P153" s="109"/>
      <c r="Q153" s="111" t="str">
        <f t="shared" si="30"/>
        <v/>
      </c>
      <c r="R153" s="136" t="str">
        <f t="shared" si="31"/>
        <v/>
      </c>
      <c r="S153" s="105"/>
      <c r="T153" s="115" t="str">
        <f t="shared" si="32"/>
        <v/>
      </c>
      <c r="U153" s="116" t="str">
        <f t="shared" si="33"/>
        <v/>
      </c>
      <c r="V153" s="73"/>
      <c r="W153" s="143" t="str">
        <f t="shared" si="34"/>
        <v/>
      </c>
      <c r="X153" s="73"/>
      <c r="Y153" s="143" t="str">
        <f t="shared" si="35"/>
        <v/>
      </c>
      <c r="Z153" s="62" t="str">
        <f t="shared" si="36"/>
        <v/>
      </c>
      <c r="AA153" s="137"/>
      <c r="AB153" s="29"/>
      <c r="AC153" s="138" t="str">
        <f t="shared" si="37"/>
        <v/>
      </c>
      <c r="AD153" s="31" t="str">
        <f t="shared" si="38"/>
        <v/>
      </c>
    </row>
    <row r="154" spans="1:30" ht="30" customHeight="1" thickTop="1" thickBot="1" x14ac:dyDescent="0.3">
      <c r="A154" s="105"/>
      <c r="B154" s="105"/>
      <c r="C154" s="105"/>
      <c r="D154" s="106" t="str">
        <f t="shared" si="26"/>
        <v/>
      </c>
      <c r="E154" s="107"/>
      <c r="F154" s="108"/>
      <c r="G154" s="109"/>
      <c r="H154" s="109"/>
      <c r="I154" s="110"/>
      <c r="J154" s="111" t="str">
        <f t="shared" si="27"/>
        <v/>
      </c>
      <c r="K154" s="112" t="str">
        <f t="shared" si="28"/>
        <v/>
      </c>
      <c r="L154" s="106" t="str">
        <f t="shared" si="29"/>
        <v/>
      </c>
      <c r="M154" s="107"/>
      <c r="N154" s="109"/>
      <c r="O154" s="109"/>
      <c r="P154" s="109"/>
      <c r="Q154" s="111" t="str">
        <f t="shared" si="30"/>
        <v/>
      </c>
      <c r="R154" s="136" t="str">
        <f t="shared" si="31"/>
        <v/>
      </c>
      <c r="S154" s="105"/>
      <c r="T154" s="115" t="str">
        <f t="shared" si="32"/>
        <v/>
      </c>
      <c r="U154" s="116" t="str">
        <f t="shared" si="33"/>
        <v/>
      </c>
      <c r="V154" s="73"/>
      <c r="W154" s="143" t="str">
        <f t="shared" si="34"/>
        <v/>
      </c>
      <c r="X154" s="73"/>
      <c r="Y154" s="143" t="str">
        <f t="shared" si="35"/>
        <v/>
      </c>
      <c r="Z154" s="62" t="str">
        <f t="shared" si="36"/>
        <v/>
      </c>
      <c r="AA154" s="137"/>
      <c r="AB154" s="29"/>
      <c r="AC154" s="138" t="str">
        <f t="shared" si="37"/>
        <v/>
      </c>
      <c r="AD154" s="31" t="str">
        <f t="shared" si="38"/>
        <v/>
      </c>
    </row>
    <row r="155" spans="1:30" ht="30" customHeight="1" thickTop="1" thickBot="1" x14ac:dyDescent="0.3">
      <c r="A155" s="105"/>
      <c r="B155" s="105"/>
      <c r="C155" s="105"/>
      <c r="D155" s="106" t="str">
        <f t="shared" si="26"/>
        <v/>
      </c>
      <c r="E155" s="107"/>
      <c r="F155" s="108"/>
      <c r="G155" s="109"/>
      <c r="H155" s="109"/>
      <c r="I155" s="110"/>
      <c r="J155" s="111" t="str">
        <f t="shared" si="27"/>
        <v/>
      </c>
      <c r="K155" s="112" t="str">
        <f t="shared" si="28"/>
        <v/>
      </c>
      <c r="L155" s="106" t="str">
        <f t="shared" si="29"/>
        <v/>
      </c>
      <c r="M155" s="107"/>
      <c r="N155" s="109"/>
      <c r="O155" s="109"/>
      <c r="P155" s="109"/>
      <c r="Q155" s="111" t="str">
        <f t="shared" si="30"/>
        <v/>
      </c>
      <c r="R155" s="136" t="str">
        <f t="shared" si="31"/>
        <v/>
      </c>
      <c r="S155" s="105"/>
      <c r="T155" s="115" t="str">
        <f t="shared" si="32"/>
        <v/>
      </c>
      <c r="U155" s="116" t="str">
        <f t="shared" si="33"/>
        <v/>
      </c>
      <c r="V155" s="73"/>
      <c r="W155" s="143" t="str">
        <f t="shared" si="34"/>
        <v/>
      </c>
      <c r="X155" s="73"/>
      <c r="Y155" s="143" t="str">
        <f t="shared" si="35"/>
        <v/>
      </c>
      <c r="Z155" s="62" t="str">
        <f t="shared" si="36"/>
        <v/>
      </c>
      <c r="AA155" s="137"/>
      <c r="AB155" s="29"/>
      <c r="AC155" s="138" t="str">
        <f t="shared" si="37"/>
        <v/>
      </c>
      <c r="AD155" s="31" t="str">
        <f t="shared" si="38"/>
        <v/>
      </c>
    </row>
    <row r="156" spans="1:30" ht="30" customHeight="1" thickTop="1" thickBot="1" x14ac:dyDescent="0.3">
      <c r="A156" s="105"/>
      <c r="B156" s="105"/>
      <c r="C156" s="105"/>
      <c r="D156" s="106" t="str">
        <f t="shared" si="26"/>
        <v/>
      </c>
      <c r="E156" s="107"/>
      <c r="F156" s="108"/>
      <c r="G156" s="109"/>
      <c r="H156" s="109"/>
      <c r="I156" s="110"/>
      <c r="J156" s="111" t="str">
        <f t="shared" si="27"/>
        <v/>
      </c>
      <c r="K156" s="112" t="str">
        <f t="shared" si="28"/>
        <v/>
      </c>
      <c r="L156" s="106" t="str">
        <f t="shared" si="29"/>
        <v/>
      </c>
      <c r="M156" s="107"/>
      <c r="N156" s="109"/>
      <c r="O156" s="109"/>
      <c r="P156" s="109"/>
      <c r="Q156" s="111" t="str">
        <f t="shared" si="30"/>
        <v/>
      </c>
      <c r="R156" s="136" t="str">
        <f t="shared" si="31"/>
        <v/>
      </c>
      <c r="S156" s="105"/>
      <c r="T156" s="115" t="str">
        <f t="shared" si="32"/>
        <v/>
      </c>
      <c r="U156" s="116" t="str">
        <f t="shared" si="33"/>
        <v/>
      </c>
      <c r="V156" s="73"/>
      <c r="W156" s="143" t="str">
        <f t="shared" si="34"/>
        <v/>
      </c>
      <c r="X156" s="73"/>
      <c r="Y156" s="143" t="str">
        <f t="shared" si="35"/>
        <v/>
      </c>
      <c r="Z156" s="62" t="str">
        <f t="shared" si="36"/>
        <v/>
      </c>
      <c r="AA156" s="137"/>
      <c r="AB156" s="29"/>
      <c r="AC156" s="138" t="str">
        <f t="shared" si="37"/>
        <v/>
      </c>
      <c r="AD156" s="31" t="str">
        <f t="shared" si="38"/>
        <v/>
      </c>
    </row>
    <row r="157" spans="1:30" ht="30" customHeight="1" thickTop="1" thickBot="1" x14ac:dyDescent="0.3">
      <c r="A157" s="105"/>
      <c r="B157" s="105"/>
      <c r="C157" s="105"/>
      <c r="D157" s="106" t="str">
        <f t="shared" si="26"/>
        <v/>
      </c>
      <c r="E157" s="107"/>
      <c r="F157" s="108"/>
      <c r="G157" s="109"/>
      <c r="H157" s="109"/>
      <c r="I157" s="110"/>
      <c r="J157" s="111" t="str">
        <f t="shared" si="27"/>
        <v/>
      </c>
      <c r="K157" s="112" t="str">
        <f t="shared" si="28"/>
        <v/>
      </c>
      <c r="L157" s="106" t="str">
        <f t="shared" si="29"/>
        <v/>
      </c>
      <c r="M157" s="107"/>
      <c r="N157" s="109"/>
      <c r="O157" s="109"/>
      <c r="P157" s="109"/>
      <c r="Q157" s="111" t="str">
        <f t="shared" si="30"/>
        <v/>
      </c>
      <c r="R157" s="136" t="str">
        <f t="shared" si="31"/>
        <v/>
      </c>
      <c r="S157" s="105"/>
      <c r="T157" s="115" t="str">
        <f t="shared" si="32"/>
        <v/>
      </c>
      <c r="U157" s="116" t="str">
        <f t="shared" si="33"/>
        <v/>
      </c>
      <c r="V157" s="73"/>
      <c r="W157" s="143" t="str">
        <f t="shared" si="34"/>
        <v/>
      </c>
      <c r="X157" s="73"/>
      <c r="Y157" s="143" t="str">
        <f t="shared" si="35"/>
        <v/>
      </c>
      <c r="Z157" s="62" t="str">
        <f t="shared" si="36"/>
        <v/>
      </c>
      <c r="AA157" s="137"/>
      <c r="AB157" s="29"/>
      <c r="AC157" s="138" t="str">
        <f t="shared" si="37"/>
        <v/>
      </c>
      <c r="AD157" s="31" t="str">
        <f t="shared" si="38"/>
        <v/>
      </c>
    </row>
    <row r="158" spans="1:30" ht="30" customHeight="1" thickTop="1" thickBot="1" x14ac:dyDescent="0.3">
      <c r="A158" s="105"/>
      <c r="B158" s="105"/>
      <c r="C158" s="105"/>
      <c r="D158" s="106" t="str">
        <f t="shared" si="26"/>
        <v/>
      </c>
      <c r="E158" s="107"/>
      <c r="F158" s="108"/>
      <c r="G158" s="109"/>
      <c r="H158" s="109"/>
      <c r="I158" s="110"/>
      <c r="J158" s="111" t="str">
        <f t="shared" si="27"/>
        <v/>
      </c>
      <c r="K158" s="112" t="str">
        <f t="shared" si="28"/>
        <v/>
      </c>
      <c r="L158" s="106" t="str">
        <f t="shared" si="29"/>
        <v/>
      </c>
      <c r="M158" s="107"/>
      <c r="N158" s="109"/>
      <c r="O158" s="109"/>
      <c r="P158" s="109"/>
      <c r="Q158" s="111" t="str">
        <f t="shared" si="30"/>
        <v/>
      </c>
      <c r="R158" s="136" t="str">
        <f t="shared" si="31"/>
        <v/>
      </c>
      <c r="S158" s="105"/>
      <c r="T158" s="115" t="str">
        <f t="shared" si="32"/>
        <v/>
      </c>
      <c r="U158" s="116" t="str">
        <f t="shared" si="33"/>
        <v/>
      </c>
      <c r="V158" s="73"/>
      <c r="W158" s="143" t="str">
        <f t="shared" si="34"/>
        <v/>
      </c>
      <c r="X158" s="73"/>
      <c r="Y158" s="143" t="str">
        <f t="shared" si="35"/>
        <v/>
      </c>
      <c r="Z158" s="62" t="str">
        <f t="shared" si="36"/>
        <v/>
      </c>
      <c r="AA158" s="137"/>
      <c r="AB158" s="29"/>
      <c r="AC158" s="138" t="str">
        <f t="shared" si="37"/>
        <v/>
      </c>
      <c r="AD158" s="31" t="str">
        <f t="shared" si="38"/>
        <v/>
      </c>
    </row>
    <row r="159" spans="1:30" ht="30" customHeight="1" thickTop="1" thickBot="1" x14ac:dyDescent="0.3">
      <c r="A159" s="105"/>
      <c r="B159" s="105"/>
      <c r="C159" s="105"/>
      <c r="D159" s="106" t="str">
        <f t="shared" si="26"/>
        <v/>
      </c>
      <c r="E159" s="107"/>
      <c r="F159" s="108"/>
      <c r="G159" s="109"/>
      <c r="H159" s="109"/>
      <c r="I159" s="110"/>
      <c r="J159" s="111" t="str">
        <f t="shared" si="27"/>
        <v/>
      </c>
      <c r="K159" s="112" t="str">
        <f t="shared" si="28"/>
        <v/>
      </c>
      <c r="L159" s="106" t="str">
        <f t="shared" si="29"/>
        <v/>
      </c>
      <c r="M159" s="107"/>
      <c r="N159" s="109"/>
      <c r="O159" s="109"/>
      <c r="P159" s="109"/>
      <c r="Q159" s="111" t="str">
        <f t="shared" si="30"/>
        <v/>
      </c>
      <c r="R159" s="136" t="str">
        <f t="shared" si="31"/>
        <v/>
      </c>
      <c r="S159" s="105"/>
      <c r="T159" s="115" t="str">
        <f t="shared" si="32"/>
        <v/>
      </c>
      <c r="U159" s="116" t="str">
        <f t="shared" si="33"/>
        <v/>
      </c>
      <c r="V159" s="73"/>
      <c r="W159" s="143" t="str">
        <f t="shared" si="34"/>
        <v/>
      </c>
      <c r="X159" s="73"/>
      <c r="Y159" s="143" t="str">
        <f t="shared" si="35"/>
        <v/>
      </c>
      <c r="Z159" s="62" t="str">
        <f t="shared" si="36"/>
        <v/>
      </c>
      <c r="AA159" s="137"/>
      <c r="AB159" s="29"/>
      <c r="AC159" s="138" t="str">
        <f t="shared" si="37"/>
        <v/>
      </c>
      <c r="AD159" s="31" t="str">
        <f t="shared" si="38"/>
        <v/>
      </c>
    </row>
    <row r="160" spans="1:30" ht="30" customHeight="1" thickTop="1" thickBot="1" x14ac:dyDescent="0.3">
      <c r="A160" s="105"/>
      <c r="B160" s="105"/>
      <c r="C160" s="105"/>
      <c r="D160" s="106" t="str">
        <f t="shared" si="26"/>
        <v/>
      </c>
      <c r="E160" s="107"/>
      <c r="F160" s="108"/>
      <c r="G160" s="109"/>
      <c r="H160" s="109"/>
      <c r="I160" s="110"/>
      <c r="J160" s="111" t="str">
        <f t="shared" si="27"/>
        <v/>
      </c>
      <c r="K160" s="112" t="str">
        <f t="shared" si="28"/>
        <v/>
      </c>
      <c r="L160" s="106" t="str">
        <f t="shared" si="29"/>
        <v/>
      </c>
      <c r="M160" s="107"/>
      <c r="N160" s="109"/>
      <c r="O160" s="109"/>
      <c r="P160" s="109"/>
      <c r="Q160" s="111" t="str">
        <f t="shared" si="30"/>
        <v/>
      </c>
      <c r="R160" s="136" t="str">
        <f t="shared" si="31"/>
        <v/>
      </c>
      <c r="S160" s="105"/>
      <c r="T160" s="115" t="str">
        <f t="shared" si="32"/>
        <v/>
      </c>
      <c r="U160" s="116" t="str">
        <f t="shared" si="33"/>
        <v/>
      </c>
      <c r="V160" s="73"/>
      <c r="W160" s="143" t="str">
        <f t="shared" si="34"/>
        <v/>
      </c>
      <c r="X160" s="73"/>
      <c r="Y160" s="143" t="str">
        <f t="shared" si="35"/>
        <v/>
      </c>
      <c r="Z160" s="62" t="str">
        <f t="shared" si="36"/>
        <v/>
      </c>
      <c r="AA160" s="137"/>
      <c r="AB160" s="29"/>
      <c r="AC160" s="138" t="str">
        <f t="shared" si="37"/>
        <v/>
      </c>
      <c r="AD160" s="31" t="str">
        <f t="shared" si="38"/>
        <v/>
      </c>
    </row>
    <row r="161" spans="1:30" ht="30" customHeight="1" thickTop="1" thickBot="1" x14ac:dyDescent="0.3">
      <c r="A161" s="105"/>
      <c r="B161" s="105"/>
      <c r="C161" s="105"/>
      <c r="D161" s="106" t="str">
        <f t="shared" si="26"/>
        <v/>
      </c>
      <c r="E161" s="107"/>
      <c r="F161" s="108"/>
      <c r="G161" s="109"/>
      <c r="H161" s="109"/>
      <c r="I161" s="110"/>
      <c r="J161" s="111" t="str">
        <f t="shared" si="27"/>
        <v/>
      </c>
      <c r="K161" s="112" t="str">
        <f t="shared" si="28"/>
        <v/>
      </c>
      <c r="L161" s="106" t="str">
        <f t="shared" si="29"/>
        <v/>
      </c>
      <c r="M161" s="107"/>
      <c r="N161" s="109"/>
      <c r="O161" s="109"/>
      <c r="P161" s="109"/>
      <c r="Q161" s="111" t="str">
        <f t="shared" si="30"/>
        <v/>
      </c>
      <c r="R161" s="136" t="str">
        <f t="shared" si="31"/>
        <v/>
      </c>
      <c r="S161" s="105"/>
      <c r="T161" s="115" t="str">
        <f t="shared" si="32"/>
        <v/>
      </c>
      <c r="U161" s="116" t="str">
        <f t="shared" si="33"/>
        <v/>
      </c>
      <c r="V161" s="73"/>
      <c r="W161" s="143" t="str">
        <f t="shared" si="34"/>
        <v/>
      </c>
      <c r="X161" s="73"/>
      <c r="Y161" s="143" t="str">
        <f t="shared" si="35"/>
        <v/>
      </c>
      <c r="Z161" s="62" t="str">
        <f t="shared" si="36"/>
        <v/>
      </c>
      <c r="AA161" s="137"/>
      <c r="AB161" s="29"/>
      <c r="AC161" s="138" t="str">
        <f t="shared" si="37"/>
        <v/>
      </c>
      <c r="AD161" s="31" t="str">
        <f t="shared" si="38"/>
        <v/>
      </c>
    </row>
    <row r="162" spans="1:30" ht="30" customHeight="1" thickTop="1" thickBot="1" x14ac:dyDescent="0.3">
      <c r="A162" s="105"/>
      <c r="B162" s="105"/>
      <c r="C162" s="105"/>
      <c r="D162" s="106" t="str">
        <f t="shared" si="26"/>
        <v/>
      </c>
      <c r="E162" s="107"/>
      <c r="F162" s="108"/>
      <c r="G162" s="109"/>
      <c r="H162" s="109"/>
      <c r="I162" s="110"/>
      <c r="J162" s="111" t="str">
        <f t="shared" si="27"/>
        <v/>
      </c>
      <c r="K162" s="112" t="str">
        <f t="shared" si="28"/>
        <v/>
      </c>
      <c r="L162" s="106" t="str">
        <f t="shared" si="29"/>
        <v/>
      </c>
      <c r="M162" s="107"/>
      <c r="N162" s="109"/>
      <c r="O162" s="109"/>
      <c r="P162" s="109"/>
      <c r="Q162" s="111" t="str">
        <f t="shared" si="30"/>
        <v/>
      </c>
      <c r="R162" s="136" t="str">
        <f t="shared" si="31"/>
        <v/>
      </c>
      <c r="S162" s="105"/>
      <c r="T162" s="115" t="str">
        <f t="shared" si="32"/>
        <v/>
      </c>
      <c r="U162" s="116" t="str">
        <f t="shared" si="33"/>
        <v/>
      </c>
      <c r="V162" s="73"/>
      <c r="W162" s="143" t="str">
        <f t="shared" si="34"/>
        <v/>
      </c>
      <c r="X162" s="73"/>
      <c r="Y162" s="143" t="str">
        <f t="shared" si="35"/>
        <v/>
      </c>
      <c r="Z162" s="62" t="str">
        <f t="shared" si="36"/>
        <v/>
      </c>
      <c r="AA162" s="137"/>
      <c r="AB162" s="29"/>
      <c r="AC162" s="138" t="str">
        <f t="shared" si="37"/>
        <v/>
      </c>
      <c r="AD162" s="31" t="str">
        <f t="shared" si="38"/>
        <v/>
      </c>
    </row>
    <row r="163" spans="1:30" ht="30" customHeight="1" thickTop="1" thickBot="1" x14ac:dyDescent="0.3">
      <c r="A163" s="105"/>
      <c r="B163" s="105"/>
      <c r="C163" s="105"/>
      <c r="D163" s="106" t="str">
        <f t="shared" si="26"/>
        <v/>
      </c>
      <c r="E163" s="107"/>
      <c r="F163" s="108"/>
      <c r="G163" s="109"/>
      <c r="H163" s="109"/>
      <c r="I163" s="110"/>
      <c r="J163" s="111" t="str">
        <f t="shared" si="27"/>
        <v/>
      </c>
      <c r="K163" s="112" t="str">
        <f t="shared" si="28"/>
        <v/>
      </c>
      <c r="L163" s="106" t="str">
        <f t="shared" si="29"/>
        <v/>
      </c>
      <c r="M163" s="107"/>
      <c r="N163" s="109"/>
      <c r="O163" s="109"/>
      <c r="P163" s="109"/>
      <c r="Q163" s="111" t="str">
        <f t="shared" si="30"/>
        <v/>
      </c>
      <c r="R163" s="136" t="str">
        <f t="shared" si="31"/>
        <v/>
      </c>
      <c r="S163" s="105"/>
      <c r="T163" s="115" t="str">
        <f t="shared" si="32"/>
        <v/>
      </c>
      <c r="U163" s="116" t="str">
        <f t="shared" si="33"/>
        <v/>
      </c>
      <c r="V163" s="73"/>
      <c r="W163" s="143" t="str">
        <f t="shared" si="34"/>
        <v/>
      </c>
      <c r="X163" s="73"/>
      <c r="Y163" s="143" t="str">
        <f t="shared" si="35"/>
        <v/>
      </c>
      <c r="Z163" s="62" t="str">
        <f t="shared" si="36"/>
        <v/>
      </c>
      <c r="AA163" s="137"/>
      <c r="AB163" s="29"/>
      <c r="AC163" s="138" t="str">
        <f t="shared" si="37"/>
        <v/>
      </c>
      <c r="AD163" s="31" t="str">
        <f t="shared" si="38"/>
        <v/>
      </c>
    </row>
    <row r="164" spans="1:30" ht="30" customHeight="1" thickTop="1" thickBot="1" x14ac:dyDescent="0.3">
      <c r="A164" s="105"/>
      <c r="B164" s="105"/>
      <c r="C164" s="105"/>
      <c r="D164" s="106" t="str">
        <f t="shared" si="26"/>
        <v/>
      </c>
      <c r="E164" s="107"/>
      <c r="F164" s="108"/>
      <c r="G164" s="109"/>
      <c r="H164" s="109"/>
      <c r="I164" s="110"/>
      <c r="J164" s="111" t="str">
        <f t="shared" si="27"/>
        <v/>
      </c>
      <c r="K164" s="112" t="str">
        <f t="shared" si="28"/>
        <v/>
      </c>
      <c r="L164" s="106" t="str">
        <f t="shared" si="29"/>
        <v/>
      </c>
      <c r="M164" s="107"/>
      <c r="N164" s="109"/>
      <c r="O164" s="109"/>
      <c r="P164" s="109"/>
      <c r="Q164" s="111" t="str">
        <f t="shared" si="30"/>
        <v/>
      </c>
      <c r="R164" s="136" t="str">
        <f t="shared" si="31"/>
        <v/>
      </c>
      <c r="S164" s="105"/>
      <c r="T164" s="115" t="str">
        <f t="shared" si="32"/>
        <v/>
      </c>
      <c r="U164" s="116" t="str">
        <f t="shared" si="33"/>
        <v/>
      </c>
      <c r="V164" s="73"/>
      <c r="W164" s="143" t="str">
        <f t="shared" si="34"/>
        <v/>
      </c>
      <c r="X164" s="73"/>
      <c r="Y164" s="143" t="str">
        <f t="shared" si="35"/>
        <v/>
      </c>
      <c r="Z164" s="62" t="str">
        <f t="shared" si="36"/>
        <v/>
      </c>
      <c r="AA164" s="137"/>
      <c r="AB164" s="29"/>
      <c r="AC164" s="138" t="str">
        <f t="shared" si="37"/>
        <v/>
      </c>
      <c r="AD164" s="31" t="str">
        <f t="shared" si="38"/>
        <v/>
      </c>
    </row>
    <row r="165" spans="1:30" ht="30" customHeight="1" thickTop="1" thickBot="1" x14ac:dyDescent="0.3">
      <c r="A165" s="105"/>
      <c r="B165" s="105"/>
      <c r="C165" s="105"/>
      <c r="D165" s="106" t="str">
        <f t="shared" si="26"/>
        <v/>
      </c>
      <c r="E165" s="107"/>
      <c r="F165" s="108"/>
      <c r="G165" s="109"/>
      <c r="H165" s="109"/>
      <c r="I165" s="110"/>
      <c r="J165" s="111" t="str">
        <f t="shared" si="27"/>
        <v/>
      </c>
      <c r="K165" s="112" t="str">
        <f t="shared" si="28"/>
        <v/>
      </c>
      <c r="L165" s="106" t="str">
        <f t="shared" si="29"/>
        <v/>
      </c>
      <c r="M165" s="107"/>
      <c r="N165" s="109"/>
      <c r="O165" s="109"/>
      <c r="P165" s="109"/>
      <c r="Q165" s="111" t="str">
        <f t="shared" si="30"/>
        <v/>
      </c>
      <c r="R165" s="136" t="str">
        <f t="shared" si="31"/>
        <v/>
      </c>
      <c r="S165" s="105"/>
      <c r="T165" s="115" t="str">
        <f t="shared" si="32"/>
        <v/>
      </c>
      <c r="U165" s="116" t="str">
        <f t="shared" si="33"/>
        <v/>
      </c>
      <c r="V165" s="73"/>
      <c r="W165" s="143" t="str">
        <f t="shared" si="34"/>
        <v/>
      </c>
      <c r="X165" s="73"/>
      <c r="Y165" s="143" t="str">
        <f t="shared" si="35"/>
        <v/>
      </c>
      <c r="Z165" s="62" t="str">
        <f t="shared" si="36"/>
        <v/>
      </c>
      <c r="AA165" s="137"/>
      <c r="AB165" s="29"/>
      <c r="AC165" s="138" t="str">
        <f t="shared" si="37"/>
        <v/>
      </c>
      <c r="AD165" s="31" t="str">
        <f t="shared" si="38"/>
        <v/>
      </c>
    </row>
    <row r="166" spans="1:30" ht="30" customHeight="1" thickTop="1" thickBot="1" x14ac:dyDescent="0.3">
      <c r="A166" s="105"/>
      <c r="B166" s="105"/>
      <c r="C166" s="105"/>
      <c r="D166" s="106" t="str">
        <f t="shared" si="26"/>
        <v/>
      </c>
      <c r="E166" s="107"/>
      <c r="F166" s="108"/>
      <c r="G166" s="109"/>
      <c r="H166" s="109"/>
      <c r="I166" s="110"/>
      <c r="J166" s="111" t="str">
        <f t="shared" si="27"/>
        <v/>
      </c>
      <c r="K166" s="112" t="str">
        <f t="shared" si="28"/>
        <v/>
      </c>
      <c r="L166" s="106" t="str">
        <f t="shared" si="29"/>
        <v/>
      </c>
      <c r="M166" s="107"/>
      <c r="N166" s="109"/>
      <c r="O166" s="109"/>
      <c r="P166" s="109"/>
      <c r="Q166" s="111" t="str">
        <f t="shared" si="30"/>
        <v/>
      </c>
      <c r="R166" s="136" t="str">
        <f t="shared" si="31"/>
        <v/>
      </c>
      <c r="S166" s="105"/>
      <c r="T166" s="115" t="str">
        <f t="shared" si="32"/>
        <v/>
      </c>
      <c r="U166" s="116" t="str">
        <f t="shared" si="33"/>
        <v/>
      </c>
      <c r="V166" s="73"/>
      <c r="W166" s="143" t="str">
        <f t="shared" si="34"/>
        <v/>
      </c>
      <c r="X166" s="73"/>
      <c r="Y166" s="143" t="str">
        <f t="shared" si="35"/>
        <v/>
      </c>
      <c r="Z166" s="62" t="str">
        <f t="shared" si="36"/>
        <v/>
      </c>
      <c r="AA166" s="137"/>
      <c r="AB166" s="29"/>
      <c r="AC166" s="138" t="str">
        <f t="shared" si="37"/>
        <v/>
      </c>
      <c r="AD166" s="31" t="str">
        <f t="shared" si="38"/>
        <v/>
      </c>
    </row>
    <row r="167" spans="1:30" ht="30" customHeight="1" thickTop="1" thickBot="1" x14ac:dyDescent="0.3">
      <c r="A167" s="105"/>
      <c r="B167" s="105"/>
      <c r="C167" s="105"/>
      <c r="D167" s="106" t="str">
        <f t="shared" si="26"/>
        <v/>
      </c>
      <c r="E167" s="107"/>
      <c r="F167" s="108"/>
      <c r="G167" s="109"/>
      <c r="H167" s="109"/>
      <c r="I167" s="110"/>
      <c r="J167" s="111" t="str">
        <f t="shared" si="27"/>
        <v/>
      </c>
      <c r="K167" s="112" t="str">
        <f t="shared" si="28"/>
        <v/>
      </c>
      <c r="L167" s="106" t="str">
        <f t="shared" si="29"/>
        <v/>
      </c>
      <c r="M167" s="107"/>
      <c r="N167" s="109"/>
      <c r="O167" s="109"/>
      <c r="P167" s="109"/>
      <c r="Q167" s="111" t="str">
        <f t="shared" si="30"/>
        <v/>
      </c>
      <c r="R167" s="136" t="str">
        <f t="shared" si="31"/>
        <v/>
      </c>
      <c r="S167" s="105"/>
      <c r="T167" s="115" t="str">
        <f t="shared" si="32"/>
        <v/>
      </c>
      <c r="U167" s="116" t="str">
        <f t="shared" si="33"/>
        <v/>
      </c>
      <c r="V167" s="73"/>
      <c r="W167" s="143" t="str">
        <f t="shared" si="34"/>
        <v/>
      </c>
      <c r="X167" s="73"/>
      <c r="Y167" s="143" t="str">
        <f t="shared" si="35"/>
        <v/>
      </c>
      <c r="Z167" s="62" t="str">
        <f t="shared" si="36"/>
        <v/>
      </c>
      <c r="AA167" s="137"/>
      <c r="AB167" s="29"/>
      <c r="AC167" s="138" t="str">
        <f t="shared" si="37"/>
        <v/>
      </c>
      <c r="AD167" s="31" t="str">
        <f t="shared" si="38"/>
        <v/>
      </c>
    </row>
    <row r="168" spans="1:30" ht="30" customHeight="1" thickTop="1" thickBot="1" x14ac:dyDescent="0.3">
      <c r="A168" s="105"/>
      <c r="B168" s="105"/>
      <c r="C168" s="105"/>
      <c r="D168" s="106" t="str">
        <f t="shared" si="26"/>
        <v/>
      </c>
      <c r="E168" s="107"/>
      <c r="F168" s="108"/>
      <c r="G168" s="109"/>
      <c r="H168" s="109"/>
      <c r="I168" s="110"/>
      <c r="J168" s="111" t="str">
        <f t="shared" si="27"/>
        <v/>
      </c>
      <c r="K168" s="112" t="str">
        <f t="shared" si="28"/>
        <v/>
      </c>
      <c r="L168" s="106" t="str">
        <f t="shared" si="29"/>
        <v/>
      </c>
      <c r="M168" s="107"/>
      <c r="N168" s="109"/>
      <c r="O168" s="109"/>
      <c r="P168" s="109"/>
      <c r="Q168" s="111" t="str">
        <f t="shared" si="30"/>
        <v/>
      </c>
      <c r="R168" s="136" t="str">
        <f t="shared" si="31"/>
        <v/>
      </c>
      <c r="S168" s="105"/>
      <c r="T168" s="115" t="str">
        <f t="shared" si="32"/>
        <v/>
      </c>
      <c r="U168" s="116" t="str">
        <f t="shared" si="33"/>
        <v/>
      </c>
      <c r="V168" s="73"/>
      <c r="W168" s="143" t="str">
        <f t="shared" si="34"/>
        <v/>
      </c>
      <c r="X168" s="73"/>
      <c r="Y168" s="143" t="str">
        <f t="shared" si="35"/>
        <v/>
      </c>
      <c r="Z168" s="62" t="str">
        <f t="shared" si="36"/>
        <v/>
      </c>
      <c r="AA168" s="137"/>
      <c r="AB168" s="29"/>
      <c r="AC168" s="138" t="str">
        <f t="shared" si="37"/>
        <v/>
      </c>
      <c r="AD168" s="31" t="str">
        <f t="shared" si="38"/>
        <v/>
      </c>
    </row>
    <row r="169" spans="1:30" ht="30" customHeight="1" thickTop="1" thickBot="1" x14ac:dyDescent="0.3">
      <c r="A169" s="105"/>
      <c r="B169" s="105"/>
      <c r="C169" s="105"/>
      <c r="D169" s="106" t="str">
        <f t="shared" si="26"/>
        <v/>
      </c>
      <c r="E169" s="107"/>
      <c r="F169" s="108"/>
      <c r="G169" s="109"/>
      <c r="H169" s="109"/>
      <c r="I169" s="110"/>
      <c r="J169" s="111" t="str">
        <f t="shared" si="27"/>
        <v/>
      </c>
      <c r="K169" s="112" t="str">
        <f t="shared" si="28"/>
        <v/>
      </c>
      <c r="L169" s="106" t="str">
        <f t="shared" si="29"/>
        <v/>
      </c>
      <c r="M169" s="107"/>
      <c r="N169" s="109"/>
      <c r="O169" s="109"/>
      <c r="P169" s="109"/>
      <c r="Q169" s="111" t="str">
        <f t="shared" si="30"/>
        <v/>
      </c>
      <c r="R169" s="136" t="str">
        <f t="shared" si="31"/>
        <v/>
      </c>
      <c r="S169" s="105"/>
      <c r="T169" s="115" t="str">
        <f t="shared" si="32"/>
        <v/>
      </c>
      <c r="U169" s="116" t="str">
        <f t="shared" si="33"/>
        <v/>
      </c>
      <c r="V169" s="73"/>
      <c r="W169" s="143" t="str">
        <f t="shared" si="34"/>
        <v/>
      </c>
      <c r="X169" s="73"/>
      <c r="Y169" s="143" t="str">
        <f t="shared" si="35"/>
        <v/>
      </c>
      <c r="Z169" s="62" t="str">
        <f t="shared" si="36"/>
        <v/>
      </c>
      <c r="AA169" s="137"/>
      <c r="AB169" s="29"/>
      <c r="AC169" s="138" t="str">
        <f t="shared" si="37"/>
        <v/>
      </c>
      <c r="AD169" s="31" t="str">
        <f t="shared" si="38"/>
        <v/>
      </c>
    </row>
    <row r="170" spans="1:30" ht="30" customHeight="1" thickTop="1" thickBot="1" x14ac:dyDescent="0.3">
      <c r="A170" s="105"/>
      <c r="B170" s="105"/>
      <c r="C170" s="105"/>
      <c r="D170" s="106" t="str">
        <f t="shared" si="26"/>
        <v/>
      </c>
      <c r="E170" s="107"/>
      <c r="F170" s="108"/>
      <c r="G170" s="109"/>
      <c r="H170" s="109"/>
      <c r="I170" s="110"/>
      <c r="J170" s="111" t="str">
        <f t="shared" si="27"/>
        <v/>
      </c>
      <c r="K170" s="112" t="str">
        <f t="shared" si="28"/>
        <v/>
      </c>
      <c r="L170" s="106" t="str">
        <f t="shared" si="29"/>
        <v/>
      </c>
      <c r="M170" s="107"/>
      <c r="N170" s="109"/>
      <c r="O170" s="109"/>
      <c r="P170" s="109"/>
      <c r="Q170" s="111" t="str">
        <f t="shared" si="30"/>
        <v/>
      </c>
      <c r="R170" s="136" t="str">
        <f t="shared" si="31"/>
        <v/>
      </c>
      <c r="S170" s="105"/>
      <c r="T170" s="115" t="str">
        <f t="shared" si="32"/>
        <v/>
      </c>
      <c r="U170" s="116" t="str">
        <f t="shared" si="33"/>
        <v/>
      </c>
      <c r="V170" s="73"/>
      <c r="W170" s="143" t="str">
        <f t="shared" si="34"/>
        <v/>
      </c>
      <c r="X170" s="73"/>
      <c r="Y170" s="143" t="str">
        <f t="shared" si="35"/>
        <v/>
      </c>
      <c r="Z170" s="62" t="str">
        <f t="shared" si="36"/>
        <v/>
      </c>
      <c r="AA170" s="137"/>
      <c r="AB170" s="29"/>
      <c r="AC170" s="138" t="str">
        <f t="shared" si="37"/>
        <v/>
      </c>
      <c r="AD170" s="31" t="str">
        <f t="shared" si="38"/>
        <v/>
      </c>
    </row>
    <row r="171" spans="1:30" ht="30" customHeight="1" thickTop="1" thickBot="1" x14ac:dyDescent="0.3">
      <c r="A171" s="105"/>
      <c r="B171" s="105"/>
      <c r="C171" s="105"/>
      <c r="D171" s="106" t="str">
        <f t="shared" si="26"/>
        <v/>
      </c>
      <c r="E171" s="107"/>
      <c r="F171" s="108"/>
      <c r="G171" s="109"/>
      <c r="H171" s="109"/>
      <c r="I171" s="110"/>
      <c r="J171" s="111" t="str">
        <f t="shared" si="27"/>
        <v/>
      </c>
      <c r="K171" s="112" t="str">
        <f t="shared" si="28"/>
        <v/>
      </c>
      <c r="L171" s="106" t="str">
        <f t="shared" si="29"/>
        <v/>
      </c>
      <c r="M171" s="107"/>
      <c r="N171" s="109"/>
      <c r="O171" s="109"/>
      <c r="P171" s="109"/>
      <c r="Q171" s="111" t="str">
        <f t="shared" si="30"/>
        <v/>
      </c>
      <c r="R171" s="136" t="str">
        <f t="shared" si="31"/>
        <v/>
      </c>
      <c r="S171" s="105"/>
      <c r="T171" s="115" t="str">
        <f t="shared" si="32"/>
        <v/>
      </c>
      <c r="U171" s="116" t="str">
        <f t="shared" si="33"/>
        <v/>
      </c>
      <c r="V171" s="73"/>
      <c r="W171" s="143" t="str">
        <f t="shared" si="34"/>
        <v/>
      </c>
      <c r="X171" s="73"/>
      <c r="Y171" s="143" t="str">
        <f t="shared" si="35"/>
        <v/>
      </c>
      <c r="Z171" s="62" t="str">
        <f t="shared" si="36"/>
        <v/>
      </c>
      <c r="AA171" s="137"/>
      <c r="AB171" s="29"/>
      <c r="AC171" s="138" t="str">
        <f t="shared" si="37"/>
        <v/>
      </c>
      <c r="AD171" s="31" t="str">
        <f t="shared" si="38"/>
        <v/>
      </c>
    </row>
    <row r="172" spans="1:30" ht="30" customHeight="1" thickTop="1" thickBot="1" x14ac:dyDescent="0.3">
      <c r="A172" s="105"/>
      <c r="B172" s="105"/>
      <c r="C172" s="105"/>
      <c r="D172" s="106" t="str">
        <f t="shared" si="26"/>
        <v/>
      </c>
      <c r="E172" s="107"/>
      <c r="F172" s="108"/>
      <c r="G172" s="109"/>
      <c r="H172" s="109"/>
      <c r="I172" s="110"/>
      <c r="J172" s="111" t="str">
        <f t="shared" si="27"/>
        <v/>
      </c>
      <c r="K172" s="112" t="str">
        <f t="shared" si="28"/>
        <v/>
      </c>
      <c r="L172" s="106" t="str">
        <f t="shared" si="29"/>
        <v/>
      </c>
      <c r="M172" s="107"/>
      <c r="N172" s="109"/>
      <c r="O172" s="109"/>
      <c r="P172" s="109"/>
      <c r="Q172" s="111" t="str">
        <f t="shared" si="30"/>
        <v/>
      </c>
      <c r="R172" s="136" t="str">
        <f t="shared" si="31"/>
        <v/>
      </c>
      <c r="S172" s="105"/>
      <c r="T172" s="115" t="str">
        <f t="shared" si="32"/>
        <v/>
      </c>
      <c r="U172" s="116" t="str">
        <f t="shared" si="33"/>
        <v/>
      </c>
      <c r="V172" s="73"/>
      <c r="W172" s="143" t="str">
        <f t="shared" si="34"/>
        <v/>
      </c>
      <c r="X172" s="73"/>
      <c r="Y172" s="143" t="str">
        <f t="shared" si="35"/>
        <v/>
      </c>
      <c r="Z172" s="62" t="str">
        <f t="shared" si="36"/>
        <v/>
      </c>
      <c r="AA172" s="137"/>
      <c r="AB172" s="29"/>
      <c r="AC172" s="138" t="str">
        <f t="shared" si="37"/>
        <v/>
      </c>
      <c r="AD172" s="31" t="str">
        <f t="shared" si="38"/>
        <v/>
      </c>
    </row>
    <row r="173" spans="1:30" ht="30" customHeight="1" thickTop="1" thickBot="1" x14ac:dyDescent="0.3">
      <c r="A173" s="105"/>
      <c r="B173" s="105"/>
      <c r="C173" s="105"/>
      <c r="D173" s="106" t="str">
        <f t="shared" si="26"/>
        <v/>
      </c>
      <c r="E173" s="107"/>
      <c r="F173" s="108"/>
      <c r="G173" s="109"/>
      <c r="H173" s="109"/>
      <c r="I173" s="110"/>
      <c r="J173" s="111" t="str">
        <f t="shared" si="27"/>
        <v/>
      </c>
      <c r="K173" s="112" t="str">
        <f t="shared" si="28"/>
        <v/>
      </c>
      <c r="L173" s="106" t="str">
        <f t="shared" si="29"/>
        <v/>
      </c>
      <c r="M173" s="107"/>
      <c r="N173" s="109"/>
      <c r="O173" s="109"/>
      <c r="P173" s="109"/>
      <c r="Q173" s="111" t="str">
        <f t="shared" si="30"/>
        <v/>
      </c>
      <c r="R173" s="136" t="str">
        <f t="shared" si="31"/>
        <v/>
      </c>
      <c r="S173" s="105"/>
      <c r="T173" s="115" t="str">
        <f t="shared" si="32"/>
        <v/>
      </c>
      <c r="U173" s="116" t="str">
        <f t="shared" si="33"/>
        <v/>
      </c>
      <c r="V173" s="73"/>
      <c r="W173" s="143" t="str">
        <f t="shared" si="34"/>
        <v/>
      </c>
      <c r="X173" s="73"/>
      <c r="Y173" s="143" t="str">
        <f t="shared" si="35"/>
        <v/>
      </c>
      <c r="Z173" s="62" t="str">
        <f t="shared" si="36"/>
        <v/>
      </c>
      <c r="AA173" s="137"/>
      <c r="AB173" s="29"/>
      <c r="AC173" s="138" t="str">
        <f t="shared" si="37"/>
        <v/>
      </c>
      <c r="AD173" s="31" t="str">
        <f t="shared" si="38"/>
        <v/>
      </c>
    </row>
    <row r="174" spans="1:30" ht="30" customHeight="1" thickTop="1" thickBot="1" x14ac:dyDescent="0.3">
      <c r="A174" s="105"/>
      <c r="B174" s="105"/>
      <c r="C174" s="105"/>
      <c r="D174" s="106" t="str">
        <f t="shared" si="26"/>
        <v/>
      </c>
      <c r="E174" s="107"/>
      <c r="F174" s="108"/>
      <c r="G174" s="109"/>
      <c r="H174" s="109"/>
      <c r="I174" s="110"/>
      <c r="J174" s="111" t="str">
        <f t="shared" si="27"/>
        <v/>
      </c>
      <c r="K174" s="112" t="str">
        <f t="shared" si="28"/>
        <v/>
      </c>
      <c r="L174" s="106" t="str">
        <f t="shared" si="29"/>
        <v/>
      </c>
      <c r="M174" s="107"/>
      <c r="N174" s="109"/>
      <c r="O174" s="109"/>
      <c r="P174" s="109"/>
      <c r="Q174" s="111" t="str">
        <f t="shared" si="30"/>
        <v/>
      </c>
      <c r="R174" s="136" t="str">
        <f t="shared" si="31"/>
        <v/>
      </c>
      <c r="S174" s="105"/>
      <c r="T174" s="115" t="str">
        <f t="shared" si="32"/>
        <v/>
      </c>
      <c r="U174" s="116" t="str">
        <f t="shared" si="33"/>
        <v/>
      </c>
      <c r="V174" s="73"/>
      <c r="W174" s="143" t="str">
        <f t="shared" si="34"/>
        <v/>
      </c>
      <c r="X174" s="73"/>
      <c r="Y174" s="143" t="str">
        <f t="shared" si="35"/>
        <v/>
      </c>
      <c r="Z174" s="62" t="str">
        <f t="shared" si="36"/>
        <v/>
      </c>
      <c r="AA174" s="137"/>
      <c r="AB174" s="29"/>
      <c r="AC174" s="138" t="str">
        <f t="shared" si="37"/>
        <v/>
      </c>
      <c r="AD174" s="31" t="str">
        <f t="shared" si="38"/>
        <v/>
      </c>
    </row>
    <row r="175" spans="1:30" ht="30" customHeight="1" thickTop="1" thickBot="1" x14ac:dyDescent="0.3">
      <c r="A175" s="105"/>
      <c r="B175" s="105"/>
      <c r="C175" s="105"/>
      <c r="D175" s="106" t="str">
        <f t="shared" si="26"/>
        <v/>
      </c>
      <c r="E175" s="107"/>
      <c r="F175" s="108"/>
      <c r="G175" s="109"/>
      <c r="H175" s="109"/>
      <c r="I175" s="110"/>
      <c r="J175" s="111" t="str">
        <f t="shared" si="27"/>
        <v/>
      </c>
      <c r="K175" s="112" t="str">
        <f t="shared" si="28"/>
        <v/>
      </c>
      <c r="L175" s="106" t="str">
        <f t="shared" si="29"/>
        <v/>
      </c>
      <c r="M175" s="107"/>
      <c r="N175" s="109"/>
      <c r="O175" s="109"/>
      <c r="P175" s="109"/>
      <c r="Q175" s="111" t="str">
        <f t="shared" si="30"/>
        <v/>
      </c>
      <c r="R175" s="136" t="str">
        <f t="shared" si="31"/>
        <v/>
      </c>
      <c r="S175" s="105"/>
      <c r="T175" s="115" t="str">
        <f t="shared" si="32"/>
        <v/>
      </c>
      <c r="U175" s="116" t="str">
        <f t="shared" si="33"/>
        <v/>
      </c>
      <c r="V175" s="73"/>
      <c r="W175" s="143" t="str">
        <f t="shared" si="34"/>
        <v/>
      </c>
      <c r="X175" s="73"/>
      <c r="Y175" s="143" t="str">
        <f t="shared" si="35"/>
        <v/>
      </c>
      <c r="Z175" s="62" t="str">
        <f t="shared" si="36"/>
        <v/>
      </c>
      <c r="AA175" s="137"/>
      <c r="AB175" s="29"/>
      <c r="AC175" s="138" t="str">
        <f t="shared" si="37"/>
        <v/>
      </c>
      <c r="AD175" s="31" t="str">
        <f t="shared" si="38"/>
        <v/>
      </c>
    </row>
    <row r="176" spans="1:30" ht="30" customHeight="1" thickTop="1" thickBot="1" x14ac:dyDescent="0.3">
      <c r="A176" s="105"/>
      <c r="B176" s="105"/>
      <c r="C176" s="105"/>
      <c r="D176" s="106" t="str">
        <f t="shared" si="26"/>
        <v/>
      </c>
      <c r="E176" s="107"/>
      <c r="F176" s="108"/>
      <c r="G176" s="109"/>
      <c r="H176" s="109"/>
      <c r="I176" s="110"/>
      <c r="J176" s="111" t="str">
        <f t="shared" si="27"/>
        <v/>
      </c>
      <c r="K176" s="112" t="str">
        <f t="shared" si="28"/>
        <v/>
      </c>
      <c r="L176" s="106" t="str">
        <f t="shared" si="29"/>
        <v/>
      </c>
      <c r="M176" s="107"/>
      <c r="N176" s="109"/>
      <c r="O176" s="109"/>
      <c r="P176" s="109"/>
      <c r="Q176" s="111" t="str">
        <f t="shared" si="30"/>
        <v/>
      </c>
      <c r="R176" s="136" t="str">
        <f t="shared" si="31"/>
        <v/>
      </c>
      <c r="S176" s="105"/>
      <c r="T176" s="115" t="str">
        <f t="shared" si="32"/>
        <v/>
      </c>
      <c r="U176" s="116" t="str">
        <f t="shared" si="33"/>
        <v/>
      </c>
      <c r="V176" s="73"/>
      <c r="W176" s="143" t="str">
        <f t="shared" si="34"/>
        <v/>
      </c>
      <c r="X176" s="73"/>
      <c r="Y176" s="143" t="str">
        <f t="shared" si="35"/>
        <v/>
      </c>
      <c r="Z176" s="62" t="str">
        <f t="shared" si="36"/>
        <v/>
      </c>
      <c r="AA176" s="137"/>
      <c r="AB176" s="29"/>
      <c r="AC176" s="138" t="str">
        <f t="shared" si="37"/>
        <v/>
      </c>
      <c r="AD176" s="31" t="str">
        <f t="shared" si="38"/>
        <v/>
      </c>
    </row>
    <row r="177" spans="1:30" ht="30" customHeight="1" thickTop="1" thickBot="1" x14ac:dyDescent="0.3">
      <c r="A177" s="105"/>
      <c r="B177" s="105"/>
      <c r="C177" s="105"/>
      <c r="D177" s="106" t="str">
        <f t="shared" si="26"/>
        <v/>
      </c>
      <c r="E177" s="107"/>
      <c r="F177" s="108"/>
      <c r="G177" s="109"/>
      <c r="H177" s="109"/>
      <c r="I177" s="110"/>
      <c r="J177" s="111" t="str">
        <f t="shared" si="27"/>
        <v/>
      </c>
      <c r="K177" s="112" t="str">
        <f t="shared" si="28"/>
        <v/>
      </c>
      <c r="L177" s="106" t="str">
        <f t="shared" si="29"/>
        <v/>
      </c>
      <c r="M177" s="107"/>
      <c r="N177" s="109"/>
      <c r="O177" s="109"/>
      <c r="P177" s="109"/>
      <c r="Q177" s="111" t="str">
        <f t="shared" si="30"/>
        <v/>
      </c>
      <c r="R177" s="136" t="str">
        <f t="shared" si="31"/>
        <v/>
      </c>
      <c r="S177" s="105"/>
      <c r="T177" s="115" t="str">
        <f t="shared" si="32"/>
        <v/>
      </c>
      <c r="U177" s="116" t="str">
        <f t="shared" si="33"/>
        <v/>
      </c>
      <c r="V177" s="73"/>
      <c r="W177" s="143" t="str">
        <f t="shared" si="34"/>
        <v/>
      </c>
      <c r="X177" s="73"/>
      <c r="Y177" s="143" t="str">
        <f t="shared" si="35"/>
        <v/>
      </c>
      <c r="Z177" s="62" t="str">
        <f t="shared" si="36"/>
        <v/>
      </c>
      <c r="AA177" s="137"/>
      <c r="AB177" s="29"/>
      <c r="AC177" s="138" t="str">
        <f t="shared" si="37"/>
        <v/>
      </c>
      <c r="AD177" s="31" t="str">
        <f t="shared" si="38"/>
        <v/>
      </c>
    </row>
    <row r="178" spans="1:30" ht="30" customHeight="1" thickTop="1" thickBot="1" x14ac:dyDescent="0.3">
      <c r="A178" s="105"/>
      <c r="B178" s="105"/>
      <c r="C178" s="105"/>
      <c r="D178" s="106" t="str">
        <f t="shared" si="26"/>
        <v/>
      </c>
      <c r="E178" s="107"/>
      <c r="F178" s="108"/>
      <c r="G178" s="109"/>
      <c r="H178" s="109"/>
      <c r="I178" s="110"/>
      <c r="J178" s="111" t="str">
        <f t="shared" si="27"/>
        <v/>
      </c>
      <c r="K178" s="112" t="str">
        <f t="shared" si="28"/>
        <v/>
      </c>
      <c r="L178" s="106" t="str">
        <f t="shared" si="29"/>
        <v/>
      </c>
      <c r="M178" s="107"/>
      <c r="N178" s="109"/>
      <c r="O178" s="109"/>
      <c r="P178" s="109"/>
      <c r="Q178" s="111" t="str">
        <f t="shared" si="30"/>
        <v/>
      </c>
      <c r="R178" s="136" t="str">
        <f t="shared" si="31"/>
        <v/>
      </c>
      <c r="S178" s="105"/>
      <c r="T178" s="115" t="str">
        <f t="shared" si="32"/>
        <v/>
      </c>
      <c r="U178" s="116" t="str">
        <f t="shared" si="33"/>
        <v/>
      </c>
      <c r="V178" s="73"/>
      <c r="W178" s="143" t="str">
        <f t="shared" si="34"/>
        <v/>
      </c>
      <c r="X178" s="73"/>
      <c r="Y178" s="143" t="str">
        <f t="shared" si="35"/>
        <v/>
      </c>
      <c r="Z178" s="62" t="str">
        <f t="shared" si="36"/>
        <v/>
      </c>
      <c r="AA178" s="137"/>
      <c r="AB178" s="29"/>
      <c r="AC178" s="138" t="str">
        <f t="shared" si="37"/>
        <v/>
      </c>
      <c r="AD178" s="31" t="str">
        <f t="shared" si="38"/>
        <v/>
      </c>
    </row>
    <row r="179" spans="1:30" ht="30" customHeight="1" thickTop="1" thickBot="1" x14ac:dyDescent="0.3">
      <c r="A179" s="105"/>
      <c r="B179" s="105"/>
      <c r="C179" s="105"/>
      <c r="D179" s="106" t="str">
        <f t="shared" si="26"/>
        <v/>
      </c>
      <c r="E179" s="107"/>
      <c r="F179" s="108"/>
      <c r="G179" s="109"/>
      <c r="H179" s="109"/>
      <c r="I179" s="110"/>
      <c r="J179" s="111" t="str">
        <f t="shared" si="27"/>
        <v/>
      </c>
      <c r="K179" s="112" t="str">
        <f t="shared" si="28"/>
        <v/>
      </c>
      <c r="L179" s="106" t="str">
        <f t="shared" si="29"/>
        <v/>
      </c>
      <c r="M179" s="107"/>
      <c r="N179" s="109"/>
      <c r="O179" s="109"/>
      <c r="P179" s="109"/>
      <c r="Q179" s="111" t="str">
        <f t="shared" si="30"/>
        <v/>
      </c>
      <c r="R179" s="136" t="str">
        <f t="shared" si="31"/>
        <v/>
      </c>
      <c r="S179" s="105"/>
      <c r="T179" s="115" t="str">
        <f t="shared" si="32"/>
        <v/>
      </c>
      <c r="U179" s="116" t="str">
        <f t="shared" si="33"/>
        <v/>
      </c>
      <c r="V179" s="73"/>
      <c r="W179" s="143" t="str">
        <f t="shared" si="34"/>
        <v/>
      </c>
      <c r="X179" s="73"/>
      <c r="Y179" s="143" t="str">
        <f t="shared" si="35"/>
        <v/>
      </c>
      <c r="Z179" s="62" t="str">
        <f t="shared" si="36"/>
        <v/>
      </c>
      <c r="AA179" s="137"/>
      <c r="AB179" s="29"/>
      <c r="AC179" s="138" t="str">
        <f t="shared" si="37"/>
        <v/>
      </c>
      <c r="AD179" s="31" t="str">
        <f t="shared" si="38"/>
        <v/>
      </c>
    </row>
    <row r="180" spans="1:30" ht="30" customHeight="1" thickTop="1" thickBot="1" x14ac:dyDescent="0.3">
      <c r="A180" s="105"/>
      <c r="B180" s="105"/>
      <c r="C180" s="105"/>
      <c r="D180" s="106" t="str">
        <f t="shared" si="26"/>
        <v/>
      </c>
      <c r="E180" s="107"/>
      <c r="F180" s="108"/>
      <c r="G180" s="109"/>
      <c r="H180" s="109"/>
      <c r="I180" s="110"/>
      <c r="J180" s="111" t="str">
        <f t="shared" si="27"/>
        <v/>
      </c>
      <c r="K180" s="112" t="str">
        <f t="shared" si="28"/>
        <v/>
      </c>
      <c r="L180" s="106" t="str">
        <f t="shared" si="29"/>
        <v/>
      </c>
      <c r="M180" s="107"/>
      <c r="N180" s="109"/>
      <c r="O180" s="109"/>
      <c r="P180" s="109"/>
      <c r="Q180" s="111" t="str">
        <f t="shared" si="30"/>
        <v/>
      </c>
      <c r="R180" s="136" t="str">
        <f t="shared" si="31"/>
        <v/>
      </c>
      <c r="S180" s="105"/>
      <c r="T180" s="115" t="str">
        <f t="shared" si="32"/>
        <v/>
      </c>
      <c r="U180" s="116" t="str">
        <f t="shared" si="33"/>
        <v/>
      </c>
      <c r="V180" s="73"/>
      <c r="W180" s="143" t="str">
        <f t="shared" si="34"/>
        <v/>
      </c>
      <c r="X180" s="73"/>
      <c r="Y180" s="143" t="str">
        <f t="shared" si="35"/>
        <v/>
      </c>
      <c r="Z180" s="62" t="str">
        <f t="shared" si="36"/>
        <v/>
      </c>
      <c r="AA180" s="137"/>
      <c r="AB180" s="29"/>
      <c r="AC180" s="138" t="str">
        <f t="shared" si="37"/>
        <v/>
      </c>
      <c r="AD180" s="31" t="str">
        <f t="shared" si="38"/>
        <v/>
      </c>
    </row>
    <row r="181" spans="1:30" ht="30" customHeight="1" thickTop="1" thickBot="1" x14ac:dyDescent="0.3">
      <c r="A181" s="105"/>
      <c r="B181" s="105"/>
      <c r="C181" s="105"/>
      <c r="D181" s="106" t="str">
        <f t="shared" si="26"/>
        <v/>
      </c>
      <c r="E181" s="107"/>
      <c r="F181" s="108"/>
      <c r="G181" s="109"/>
      <c r="H181" s="109"/>
      <c r="I181" s="110"/>
      <c r="J181" s="111" t="str">
        <f t="shared" si="27"/>
        <v/>
      </c>
      <c r="K181" s="112" t="str">
        <f t="shared" si="28"/>
        <v/>
      </c>
      <c r="L181" s="106" t="str">
        <f t="shared" si="29"/>
        <v/>
      </c>
      <c r="M181" s="107"/>
      <c r="N181" s="109"/>
      <c r="O181" s="109"/>
      <c r="P181" s="109"/>
      <c r="Q181" s="111" t="str">
        <f t="shared" si="30"/>
        <v/>
      </c>
      <c r="R181" s="136" t="str">
        <f t="shared" si="31"/>
        <v/>
      </c>
      <c r="S181" s="105"/>
      <c r="T181" s="115" t="str">
        <f t="shared" si="32"/>
        <v/>
      </c>
      <c r="U181" s="116" t="str">
        <f t="shared" si="33"/>
        <v/>
      </c>
      <c r="V181" s="73"/>
      <c r="W181" s="143" t="str">
        <f t="shared" si="34"/>
        <v/>
      </c>
      <c r="X181" s="73"/>
      <c r="Y181" s="143" t="str">
        <f t="shared" si="35"/>
        <v/>
      </c>
      <c r="Z181" s="62" t="str">
        <f t="shared" si="36"/>
        <v/>
      </c>
      <c r="AA181" s="137"/>
      <c r="AB181" s="29"/>
      <c r="AC181" s="138" t="str">
        <f t="shared" si="37"/>
        <v/>
      </c>
      <c r="AD181" s="31" t="str">
        <f t="shared" si="38"/>
        <v/>
      </c>
    </row>
    <row r="182" spans="1:30" ht="30" customHeight="1" thickTop="1" thickBot="1" x14ac:dyDescent="0.3">
      <c r="A182" s="105"/>
      <c r="B182" s="105"/>
      <c r="C182" s="105"/>
      <c r="D182" s="106" t="str">
        <f t="shared" si="26"/>
        <v/>
      </c>
      <c r="E182" s="107"/>
      <c r="F182" s="108"/>
      <c r="G182" s="109"/>
      <c r="H182" s="109"/>
      <c r="I182" s="110"/>
      <c r="J182" s="111" t="str">
        <f t="shared" si="27"/>
        <v/>
      </c>
      <c r="K182" s="112" t="str">
        <f t="shared" si="28"/>
        <v/>
      </c>
      <c r="L182" s="106" t="str">
        <f t="shared" si="29"/>
        <v/>
      </c>
      <c r="M182" s="107"/>
      <c r="N182" s="109"/>
      <c r="O182" s="109"/>
      <c r="P182" s="109"/>
      <c r="Q182" s="111" t="str">
        <f t="shared" si="30"/>
        <v/>
      </c>
      <c r="R182" s="136" t="str">
        <f t="shared" si="31"/>
        <v/>
      </c>
      <c r="S182" s="105"/>
      <c r="T182" s="115" t="str">
        <f t="shared" si="32"/>
        <v/>
      </c>
      <c r="U182" s="116" t="str">
        <f t="shared" si="33"/>
        <v/>
      </c>
      <c r="V182" s="73"/>
      <c r="W182" s="143" t="str">
        <f t="shared" si="34"/>
        <v/>
      </c>
      <c r="X182" s="73"/>
      <c r="Y182" s="143" t="str">
        <f t="shared" si="35"/>
        <v/>
      </c>
      <c r="Z182" s="62" t="str">
        <f t="shared" si="36"/>
        <v/>
      </c>
      <c r="AA182" s="137"/>
      <c r="AB182" s="29"/>
      <c r="AC182" s="138" t="str">
        <f t="shared" si="37"/>
        <v/>
      </c>
      <c r="AD182" s="31" t="str">
        <f t="shared" si="38"/>
        <v/>
      </c>
    </row>
    <row r="183" spans="1:30" ht="16.5" thickTop="1" x14ac:dyDescent="0.25"/>
  </sheetData>
  <mergeCells count="37">
    <mergeCell ref="A1:I1"/>
    <mergeCell ref="R1:S1"/>
    <mergeCell ref="A2:B2"/>
    <mergeCell ref="C2:I2"/>
    <mergeCell ref="L2:P2"/>
    <mergeCell ref="AD2:AD4"/>
    <mergeCell ref="A3:A4"/>
    <mergeCell ref="B3:B4"/>
    <mergeCell ref="C3:C4"/>
    <mergeCell ref="D3:D4"/>
    <mergeCell ref="E3:E4"/>
    <mergeCell ref="Q2:Q4"/>
    <mergeCell ref="R2:R4"/>
    <mergeCell ref="AC2:AC4"/>
    <mergeCell ref="M3:M4"/>
    <mergeCell ref="N3:N4"/>
    <mergeCell ref="O3:O4"/>
    <mergeCell ref="P3:P4"/>
    <mergeCell ref="S3:S4"/>
    <mergeCell ref="T3:T4"/>
    <mergeCell ref="U3:U4"/>
    <mergeCell ref="Z2:Z4"/>
    <mergeCell ref="AA3:AA4"/>
    <mergeCell ref="AB3:AB4"/>
    <mergeCell ref="AA2:AB2"/>
    <mergeCell ref="F3:F4"/>
    <mergeCell ref="G3:G4"/>
    <mergeCell ref="H3:H4"/>
    <mergeCell ref="I3:I4"/>
    <mergeCell ref="L3:L4"/>
    <mergeCell ref="J2:J4"/>
    <mergeCell ref="K2:K4"/>
    <mergeCell ref="S2:V2"/>
    <mergeCell ref="V3:V4"/>
    <mergeCell ref="W2:W4"/>
    <mergeCell ref="X3:X4"/>
    <mergeCell ref="Y2:Y4"/>
  </mergeCells>
  <conditionalFormatting sqref="S2 L1:M2 L5:M182">
    <cfRule type="cellIs" dxfId="23" priority="88" operator="equal">
      <formula>"à comptabiliser"</formula>
    </cfRule>
    <cfRule type="cellIs" dxfId="22" priority="89" operator="equal">
      <formula>"Réclamer Facture"</formula>
    </cfRule>
    <cfRule type="cellIs" dxfId="21" priority="90" operator="equal">
      <formula>"Facture Antidatée"</formula>
    </cfRule>
    <cfRule type="expression" dxfId="20" priority="91">
      <formula>"SI(M6&lt;F6;""Facture Antidatée"";SI(ET(ESTNUM(H6);ESTVIDE(M6));$G$1""Réclamer Facture"";SI(ET(ESTNUM(M6);ESTNUM(H6));""à comptabiliser"";"""")))"</formula>
    </cfRule>
    <cfRule type="containsText" dxfId="19" priority="92" operator="containsText" text="Facture antidatée">
      <formula>NOT(ISERROR(SEARCH("Facture antidatée",L1)))</formula>
    </cfRule>
  </conditionalFormatting>
  <conditionalFormatting sqref="D5:D182">
    <cfRule type="expression" dxfId="18" priority="87">
      <formula>"SI(ET(ESTVIDE(H6);ESTNUM(G6);ESTNUM(M6));""Réclamer Réception"";SI(ET(ESTNUM(M6);ESTVIDE(G6);ESTVIDE(H6));""Absence de Réception"";""""))"</formula>
    </cfRule>
  </conditionalFormatting>
  <conditionalFormatting sqref="D2 D5:D182">
    <cfRule type="cellIs" dxfId="17" priority="84" operator="equal">
      <formula>"Absence de Réception"</formula>
    </cfRule>
    <cfRule type="cellIs" dxfId="16" priority="85" operator="equal">
      <formula>"Réclamer Réception"</formula>
    </cfRule>
    <cfRule type="cellIs" dxfId="15" priority="86" operator="equal">
      <formula>"Réclamer Réception"</formula>
    </cfRule>
  </conditionalFormatting>
  <conditionalFormatting sqref="Q1 Q5:Q182">
    <cfRule type="cellIs" dxfId="14" priority="83" operator="equal">
      <formula>""""""</formula>
    </cfRule>
  </conditionalFormatting>
  <conditionalFormatting sqref="E3:E4 A3:C4 D1:D182">
    <cfRule type="cellIs" dxfId="13" priority="73" operator="equal">
      <formula>"OK"</formula>
    </cfRule>
    <cfRule type="cellIs" dxfId="12" priority="74" operator="equal">
      <formula>"Absence de Réception"</formula>
    </cfRule>
    <cfRule type="cellIs" dxfId="11" priority="75" operator="equal">
      <formula>"Réclamer Réception"</formula>
    </cfRule>
    <cfRule type="cellIs" dxfId="10" priority="76" operator="equal">
      <formula>"OK"</formula>
    </cfRule>
    <cfRule type="cellIs" dxfId="9" priority="77" operator="equal">
      <formula>"OK"</formula>
    </cfRule>
  </conditionalFormatting>
  <conditionalFormatting sqref="N3:P4 L1:M182">
    <cfRule type="cellIs" dxfId="8" priority="70" operator="equal">
      <formula>"Réclamer Facture"</formula>
    </cfRule>
    <cfRule type="cellIs" dxfId="7" priority="71" operator="equal">
      <formula>"Facture Antidatée"</formula>
    </cfRule>
    <cfRule type="cellIs" dxfId="6" priority="72" operator="equal">
      <formula>"à comptabiliser"</formula>
    </cfRule>
  </conditionalFormatting>
  <conditionalFormatting sqref="AD5:AD182 AC2:AD2">
    <cfRule type="cellIs" dxfId="5" priority="68" operator="equal">
      <formula>"paiement à temps"</formula>
    </cfRule>
    <cfRule type="cellIs" dxfId="4" priority="69" operator="equal">
      <formula>"Retard de paiement,pensez à comptabiliser la provision"</formula>
    </cfRule>
  </conditionalFormatting>
  <conditionalFormatting sqref="K1:K1048576">
    <cfRule type="cellIs" dxfId="3" priority="49" operator="equal">
      <formula>"Retard de paiement éventuel dû au retard du traitement de la réception"</formula>
    </cfRule>
    <cfRule type="cellIs" dxfId="2" priority="50" operator="equal">
      <formula>"à temps"</formula>
    </cfRule>
  </conditionalFormatting>
  <conditionalFormatting sqref="AD5:AD1048576 AD1:AD2 AC2">
    <cfRule type="cellIs" dxfId="1" priority="42" operator="equal">
      <formula>"Paiement à temps"</formula>
    </cfRule>
    <cfRule type="cellIs" dxfId="0" priority="43" operator="equal">
      <formula>"Dépassement du délai de paiement, Pensez à comptabiliser la Provision"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tint="-0.249977111117893"/>
  </sheetPr>
  <dimension ref="A1:M165"/>
  <sheetViews>
    <sheetView topLeftCell="A2" workbookViewId="0">
      <selection activeCell="C2" sqref="C2:I2"/>
    </sheetView>
  </sheetViews>
  <sheetFormatPr baseColWidth="10" defaultRowHeight="15" x14ac:dyDescent="0.25"/>
  <cols>
    <col min="1" max="1" width="16.42578125" style="47" customWidth="1"/>
    <col min="2" max="2" width="16.85546875" style="47" customWidth="1"/>
    <col min="3" max="3" width="17.42578125" style="47" customWidth="1"/>
    <col min="4" max="4" width="16.7109375" style="47" customWidth="1"/>
    <col min="5" max="5" width="16.85546875" style="57" customWidth="1"/>
    <col min="6" max="7" width="18.28515625" style="57" customWidth="1"/>
    <col min="8" max="8" width="19.28515625" style="60" customWidth="1"/>
    <col min="9" max="9" width="18.42578125" style="57" customWidth="1"/>
    <col min="10" max="10" width="21.7109375" style="56" customWidth="1"/>
  </cols>
  <sheetData>
    <row r="1" spans="1:13" ht="23.25" thickBot="1" x14ac:dyDescent="0.3">
      <c r="A1" s="221" t="s">
        <v>25</v>
      </c>
      <c r="B1" s="221"/>
      <c r="C1" s="221"/>
      <c r="D1" s="221"/>
      <c r="E1" s="221"/>
      <c r="F1" s="221"/>
      <c r="G1" s="221"/>
      <c r="H1" s="221"/>
      <c r="I1" s="221"/>
      <c r="J1" s="221"/>
      <c r="K1" s="6"/>
      <c r="L1" s="6"/>
      <c r="M1" s="6"/>
    </row>
    <row r="2" spans="1:13" ht="16.5" customHeight="1" thickBot="1" x14ac:dyDescent="0.3">
      <c r="A2" s="222" t="s">
        <v>7</v>
      </c>
      <c r="B2" s="223"/>
      <c r="C2" s="222" t="s">
        <v>8</v>
      </c>
      <c r="D2" s="224"/>
      <c r="E2" s="224"/>
      <c r="F2" s="224"/>
      <c r="G2" s="224"/>
      <c r="H2" s="224"/>
      <c r="I2" s="223"/>
      <c r="J2" s="228" t="s">
        <v>39</v>
      </c>
      <c r="K2" s="215" t="s">
        <v>66</v>
      </c>
      <c r="L2" s="216"/>
      <c r="M2" s="217"/>
    </row>
    <row r="3" spans="1:13" ht="15" customHeight="1" x14ac:dyDescent="0.25">
      <c r="A3" s="225" t="s">
        <v>0</v>
      </c>
      <c r="B3" s="225" t="s">
        <v>1</v>
      </c>
      <c r="C3" s="225" t="s">
        <v>17</v>
      </c>
      <c r="D3" s="225" t="s">
        <v>19</v>
      </c>
      <c r="E3" s="211" t="s">
        <v>26</v>
      </c>
      <c r="F3" s="211" t="s">
        <v>27</v>
      </c>
      <c r="G3" s="211" t="s">
        <v>136</v>
      </c>
      <c r="H3" s="213" t="s">
        <v>137</v>
      </c>
      <c r="I3" s="211" t="s">
        <v>138</v>
      </c>
      <c r="J3" s="229"/>
      <c r="K3" s="218"/>
      <c r="L3" s="219"/>
      <c r="M3" s="220"/>
    </row>
    <row r="4" spans="1:13" ht="27.75" customHeight="1" thickBot="1" x14ac:dyDescent="0.3">
      <c r="A4" s="226"/>
      <c r="B4" s="226"/>
      <c r="C4" s="226"/>
      <c r="D4" s="226"/>
      <c r="E4" s="227"/>
      <c r="F4" s="227"/>
      <c r="G4" s="212"/>
      <c r="H4" s="214"/>
      <c r="I4" s="227"/>
      <c r="J4" s="229"/>
      <c r="K4" s="218"/>
      <c r="L4" s="219"/>
      <c r="M4" s="220"/>
    </row>
    <row r="5" spans="1:13" ht="30" customHeight="1" thickTop="1" thickBot="1" x14ac:dyDescent="0.3">
      <c r="A5" s="1">
        <v>4501081526</v>
      </c>
      <c r="B5" s="1" t="s">
        <v>44</v>
      </c>
      <c r="C5" s="1" t="s">
        <v>45</v>
      </c>
      <c r="D5" s="4">
        <v>217364</v>
      </c>
      <c r="E5" s="46">
        <v>41736</v>
      </c>
      <c r="F5" s="2">
        <v>41739</v>
      </c>
      <c r="G5" s="2">
        <v>41739</v>
      </c>
      <c r="H5" s="59">
        <f>IF(AND(ISNUMBER(G5),ISNUMBER(E5)),G5-E5,"")</f>
        <v>3</v>
      </c>
      <c r="I5" s="2"/>
      <c r="J5" s="5" t="str">
        <f t="shared" ref="J5:J36" si="0">IF(AND(ISNUMBER(I5),ISNUMBER(E5)),I5-E5,"")</f>
        <v/>
      </c>
      <c r="K5" s="208"/>
      <c r="L5" s="209"/>
      <c r="M5" s="210"/>
    </row>
    <row r="6" spans="1:13" ht="30" customHeight="1" thickTop="1" thickBot="1" x14ac:dyDescent="0.3">
      <c r="A6" s="1">
        <v>4300053586</v>
      </c>
      <c r="B6" s="1" t="s">
        <v>46</v>
      </c>
      <c r="C6" s="1" t="s">
        <v>47</v>
      </c>
      <c r="D6" s="4">
        <v>35411</v>
      </c>
      <c r="E6" s="46">
        <v>41737</v>
      </c>
      <c r="F6" s="2"/>
      <c r="G6" s="2"/>
      <c r="H6" s="59" t="str">
        <f t="shared" ref="H6:H69" si="1">IF(AND(ISNUMBER(G6),ISNUMBER(E6)),G6-E6,"")</f>
        <v/>
      </c>
      <c r="I6" s="2"/>
      <c r="J6" s="5" t="str">
        <f t="shared" si="0"/>
        <v/>
      </c>
      <c r="K6" s="208"/>
      <c r="L6" s="209"/>
      <c r="M6" s="210"/>
    </row>
    <row r="7" spans="1:13" ht="30" customHeight="1" thickTop="1" thickBot="1" x14ac:dyDescent="0.3">
      <c r="A7" s="1"/>
      <c r="B7" s="1" t="s">
        <v>48</v>
      </c>
      <c r="C7" s="1"/>
      <c r="D7" s="4" t="s">
        <v>49</v>
      </c>
      <c r="E7" s="46">
        <v>41737</v>
      </c>
      <c r="F7" s="2"/>
      <c r="G7" s="2"/>
      <c r="H7" s="59" t="str">
        <f t="shared" si="1"/>
        <v/>
      </c>
      <c r="I7" s="2"/>
      <c r="J7" s="5" t="str">
        <f t="shared" si="0"/>
        <v/>
      </c>
      <c r="K7" s="208"/>
      <c r="L7" s="209"/>
      <c r="M7" s="210"/>
    </row>
    <row r="8" spans="1:13" ht="30" customHeight="1" thickTop="1" thickBot="1" x14ac:dyDescent="0.3">
      <c r="A8" s="1">
        <v>4501080614</v>
      </c>
      <c r="B8" s="1" t="s">
        <v>50</v>
      </c>
      <c r="C8" s="1" t="s">
        <v>51</v>
      </c>
      <c r="D8" s="4">
        <v>219</v>
      </c>
      <c r="E8" s="46">
        <v>41737</v>
      </c>
      <c r="F8" s="2">
        <v>41739</v>
      </c>
      <c r="G8" s="2"/>
      <c r="H8" s="59" t="str">
        <f t="shared" si="1"/>
        <v/>
      </c>
      <c r="I8" s="2">
        <v>41740</v>
      </c>
      <c r="J8" s="5">
        <f t="shared" si="0"/>
        <v>3</v>
      </c>
      <c r="K8" s="208"/>
      <c r="L8" s="209"/>
      <c r="M8" s="210"/>
    </row>
    <row r="9" spans="1:13" ht="30" customHeight="1" thickTop="1" thickBot="1" x14ac:dyDescent="0.3">
      <c r="A9" s="1">
        <v>4501010491</v>
      </c>
      <c r="B9" s="1" t="s">
        <v>50</v>
      </c>
      <c r="C9" s="1" t="s">
        <v>51</v>
      </c>
      <c r="D9" s="4">
        <v>219</v>
      </c>
      <c r="E9" s="46">
        <v>41737</v>
      </c>
      <c r="F9" s="2">
        <v>41739</v>
      </c>
      <c r="G9" s="2"/>
      <c r="H9" s="59" t="str">
        <f t="shared" si="1"/>
        <v/>
      </c>
      <c r="I9" s="2">
        <v>41740</v>
      </c>
      <c r="J9" s="5">
        <f t="shared" si="0"/>
        <v>3</v>
      </c>
      <c r="K9" s="208"/>
      <c r="L9" s="209"/>
      <c r="M9" s="210"/>
    </row>
    <row r="10" spans="1:13" ht="30" customHeight="1" thickTop="1" thickBot="1" x14ac:dyDescent="0.3">
      <c r="A10" s="1">
        <v>4501078639</v>
      </c>
      <c r="B10" s="1" t="s">
        <v>52</v>
      </c>
      <c r="C10" s="1" t="s">
        <v>51</v>
      </c>
      <c r="D10" s="4">
        <v>56815</v>
      </c>
      <c r="E10" s="46">
        <v>41737</v>
      </c>
      <c r="F10" s="2">
        <v>41739</v>
      </c>
      <c r="G10" s="2"/>
      <c r="H10" s="59" t="str">
        <f t="shared" si="1"/>
        <v/>
      </c>
      <c r="I10" s="2">
        <v>41740</v>
      </c>
      <c r="J10" s="5">
        <f t="shared" si="0"/>
        <v>3</v>
      </c>
      <c r="K10" s="208"/>
      <c r="L10" s="209"/>
      <c r="M10" s="210"/>
    </row>
    <row r="11" spans="1:13" ht="30" customHeight="1" thickTop="1" thickBot="1" x14ac:dyDescent="0.3">
      <c r="A11" s="1">
        <v>4501053211</v>
      </c>
      <c r="B11" s="1" t="s">
        <v>53</v>
      </c>
      <c r="C11" s="1" t="s">
        <v>54</v>
      </c>
      <c r="D11" s="4" t="s">
        <v>55</v>
      </c>
      <c r="E11" s="46">
        <v>41738</v>
      </c>
      <c r="F11" s="2">
        <v>41739</v>
      </c>
      <c r="G11" s="2"/>
      <c r="H11" s="59" t="str">
        <f t="shared" si="1"/>
        <v/>
      </c>
      <c r="I11" s="2"/>
      <c r="J11" s="5" t="str">
        <f t="shared" si="0"/>
        <v/>
      </c>
      <c r="K11" s="208"/>
      <c r="L11" s="209"/>
      <c r="M11" s="210"/>
    </row>
    <row r="12" spans="1:13" ht="30" customHeight="1" thickTop="1" thickBot="1" x14ac:dyDescent="0.3">
      <c r="A12" s="1">
        <v>4501048868</v>
      </c>
      <c r="B12" s="1" t="s">
        <v>56</v>
      </c>
      <c r="C12" s="1" t="s">
        <v>51</v>
      </c>
      <c r="D12" s="4" t="s">
        <v>57</v>
      </c>
      <c r="E12" s="46">
        <v>41738</v>
      </c>
      <c r="F12" s="2">
        <v>41740</v>
      </c>
      <c r="G12" s="2"/>
      <c r="H12" s="59" t="str">
        <f t="shared" si="1"/>
        <v/>
      </c>
      <c r="I12" s="2">
        <v>41744</v>
      </c>
      <c r="J12" s="5">
        <f t="shared" si="0"/>
        <v>6</v>
      </c>
      <c r="K12" s="208"/>
      <c r="L12" s="209"/>
      <c r="M12" s="210"/>
    </row>
    <row r="13" spans="1:13" ht="30" customHeight="1" thickTop="1" thickBot="1" x14ac:dyDescent="0.3">
      <c r="A13" s="1">
        <v>4501077317</v>
      </c>
      <c r="B13" s="1" t="s">
        <v>58</v>
      </c>
      <c r="C13" s="1" t="s">
        <v>59</v>
      </c>
      <c r="D13" s="4" t="s">
        <v>60</v>
      </c>
      <c r="E13" s="46">
        <v>41737</v>
      </c>
      <c r="F13" s="2">
        <v>41739</v>
      </c>
      <c r="G13" s="2"/>
      <c r="H13" s="59" t="str">
        <f t="shared" si="1"/>
        <v/>
      </c>
      <c r="I13" s="2">
        <v>41740</v>
      </c>
      <c r="J13" s="5">
        <f t="shared" si="0"/>
        <v>3</v>
      </c>
      <c r="K13" s="208"/>
      <c r="L13" s="209"/>
      <c r="M13" s="210"/>
    </row>
    <row r="14" spans="1:13" ht="30" customHeight="1" thickTop="1" thickBot="1" x14ac:dyDescent="0.3">
      <c r="A14" s="1">
        <v>4501068518</v>
      </c>
      <c r="B14" s="1" t="s">
        <v>61</v>
      </c>
      <c r="C14" s="1" t="s">
        <v>62</v>
      </c>
      <c r="D14" s="4" t="s">
        <v>63</v>
      </c>
      <c r="E14" s="46">
        <v>41743</v>
      </c>
      <c r="F14" s="2">
        <v>41744</v>
      </c>
      <c r="G14" s="2"/>
      <c r="H14" s="59" t="str">
        <f t="shared" si="1"/>
        <v/>
      </c>
      <c r="I14" s="2">
        <v>41744</v>
      </c>
      <c r="J14" s="5">
        <f t="shared" si="0"/>
        <v>1</v>
      </c>
      <c r="K14" s="208"/>
      <c r="L14" s="209"/>
      <c r="M14" s="210"/>
    </row>
    <row r="15" spans="1:13" ht="30" customHeight="1" thickTop="1" thickBot="1" x14ac:dyDescent="0.3">
      <c r="A15" s="1">
        <v>4501079585</v>
      </c>
      <c r="B15" s="1" t="s">
        <v>64</v>
      </c>
      <c r="C15" s="1" t="s">
        <v>51</v>
      </c>
      <c r="D15" s="4" t="s">
        <v>65</v>
      </c>
      <c r="E15" s="46">
        <v>41740</v>
      </c>
      <c r="F15" s="2"/>
      <c r="G15" s="2"/>
      <c r="H15" s="59" t="str">
        <f t="shared" si="1"/>
        <v/>
      </c>
      <c r="I15" s="2"/>
      <c r="J15" s="5" t="str">
        <f t="shared" si="0"/>
        <v/>
      </c>
      <c r="K15" s="208"/>
      <c r="L15" s="209"/>
      <c r="M15" s="210"/>
    </row>
    <row r="16" spans="1:13" ht="30" customHeight="1" thickTop="1" thickBot="1" x14ac:dyDescent="0.3">
      <c r="A16" s="1"/>
      <c r="B16" s="1"/>
      <c r="C16" s="1"/>
      <c r="D16" s="4"/>
      <c r="E16" s="46"/>
      <c r="F16" s="2"/>
      <c r="G16" s="2"/>
      <c r="H16" s="59" t="str">
        <f t="shared" si="1"/>
        <v/>
      </c>
      <c r="I16" s="2"/>
      <c r="J16" s="5" t="str">
        <f t="shared" si="0"/>
        <v/>
      </c>
      <c r="K16" s="208"/>
      <c r="L16" s="209"/>
      <c r="M16" s="210"/>
    </row>
    <row r="17" spans="1:13" ht="30" customHeight="1" thickTop="1" thickBot="1" x14ac:dyDescent="0.3">
      <c r="A17" s="1"/>
      <c r="B17" s="1"/>
      <c r="C17" s="1"/>
      <c r="D17" s="4"/>
      <c r="E17" s="46"/>
      <c r="F17" s="2"/>
      <c r="G17" s="2"/>
      <c r="H17" s="59" t="str">
        <f t="shared" si="1"/>
        <v/>
      </c>
      <c r="I17" s="2"/>
      <c r="J17" s="5" t="str">
        <f t="shared" si="0"/>
        <v/>
      </c>
      <c r="K17" s="208"/>
      <c r="L17" s="209"/>
      <c r="M17" s="210"/>
    </row>
    <row r="18" spans="1:13" ht="30" customHeight="1" thickTop="1" thickBot="1" x14ac:dyDescent="0.3">
      <c r="A18" s="1"/>
      <c r="B18" s="1"/>
      <c r="C18" s="1"/>
      <c r="D18" s="4"/>
      <c r="E18" s="46"/>
      <c r="F18" s="2"/>
      <c r="G18" s="2"/>
      <c r="H18" s="59" t="str">
        <f t="shared" si="1"/>
        <v/>
      </c>
      <c r="I18" s="2"/>
      <c r="J18" s="5" t="str">
        <f t="shared" si="0"/>
        <v/>
      </c>
      <c r="K18" s="208"/>
      <c r="L18" s="209"/>
      <c r="M18" s="210"/>
    </row>
    <row r="19" spans="1:13" ht="30" customHeight="1" thickTop="1" thickBot="1" x14ac:dyDescent="0.3">
      <c r="A19" s="1"/>
      <c r="B19" s="1"/>
      <c r="C19" s="1"/>
      <c r="D19" s="4"/>
      <c r="E19" s="46"/>
      <c r="F19" s="2"/>
      <c r="G19" s="2"/>
      <c r="H19" s="59" t="str">
        <f t="shared" si="1"/>
        <v/>
      </c>
      <c r="I19" s="2"/>
      <c r="J19" s="5" t="str">
        <f t="shared" si="0"/>
        <v/>
      </c>
      <c r="K19" s="208"/>
      <c r="L19" s="209"/>
      <c r="M19" s="210"/>
    </row>
    <row r="20" spans="1:13" ht="30" customHeight="1" thickTop="1" thickBot="1" x14ac:dyDescent="0.3">
      <c r="A20" s="1"/>
      <c r="B20" s="1"/>
      <c r="C20" s="1"/>
      <c r="D20" s="4"/>
      <c r="E20" s="46"/>
      <c r="F20" s="2"/>
      <c r="G20" s="2"/>
      <c r="H20" s="59" t="str">
        <f t="shared" si="1"/>
        <v/>
      </c>
      <c r="I20" s="2"/>
      <c r="J20" s="5" t="str">
        <f t="shared" si="0"/>
        <v/>
      </c>
      <c r="K20" s="208"/>
      <c r="L20" s="209"/>
      <c r="M20" s="210"/>
    </row>
    <row r="21" spans="1:13" ht="30" customHeight="1" thickTop="1" thickBot="1" x14ac:dyDescent="0.3">
      <c r="A21" s="1"/>
      <c r="B21" s="1"/>
      <c r="C21" s="1"/>
      <c r="D21" s="4"/>
      <c r="E21" s="46"/>
      <c r="F21" s="2"/>
      <c r="G21" s="2"/>
      <c r="H21" s="59" t="str">
        <f t="shared" si="1"/>
        <v/>
      </c>
      <c r="I21" s="2"/>
      <c r="J21" s="5" t="str">
        <f t="shared" si="0"/>
        <v/>
      </c>
      <c r="K21" s="208"/>
      <c r="L21" s="209"/>
      <c r="M21" s="210"/>
    </row>
    <row r="22" spans="1:13" ht="30" customHeight="1" thickTop="1" thickBot="1" x14ac:dyDescent="0.3">
      <c r="A22" s="1"/>
      <c r="B22" s="1"/>
      <c r="C22" s="1"/>
      <c r="D22" s="4"/>
      <c r="E22" s="46"/>
      <c r="F22" s="2"/>
      <c r="G22" s="2"/>
      <c r="H22" s="59" t="str">
        <f t="shared" si="1"/>
        <v/>
      </c>
      <c r="I22" s="2"/>
      <c r="J22" s="5" t="str">
        <f t="shared" si="0"/>
        <v/>
      </c>
      <c r="K22" s="208"/>
      <c r="L22" s="209"/>
      <c r="M22" s="210"/>
    </row>
    <row r="23" spans="1:13" ht="30" customHeight="1" thickTop="1" thickBot="1" x14ac:dyDescent="0.3">
      <c r="A23" s="1"/>
      <c r="B23" s="1"/>
      <c r="C23" s="1"/>
      <c r="D23" s="4"/>
      <c r="E23" s="46"/>
      <c r="F23" s="2"/>
      <c r="G23" s="2"/>
      <c r="H23" s="59" t="str">
        <f t="shared" si="1"/>
        <v/>
      </c>
      <c r="I23" s="2"/>
      <c r="J23" s="5" t="str">
        <f t="shared" si="0"/>
        <v/>
      </c>
      <c r="K23" s="208"/>
      <c r="L23" s="209"/>
      <c r="M23" s="210"/>
    </row>
    <row r="24" spans="1:13" ht="30" customHeight="1" thickTop="1" thickBot="1" x14ac:dyDescent="0.3">
      <c r="A24" s="1"/>
      <c r="B24" s="1"/>
      <c r="C24" s="1"/>
      <c r="D24" s="4"/>
      <c r="E24" s="46"/>
      <c r="F24" s="2"/>
      <c r="G24" s="2"/>
      <c r="H24" s="59" t="str">
        <f t="shared" si="1"/>
        <v/>
      </c>
      <c r="I24" s="2"/>
      <c r="J24" s="5" t="str">
        <f t="shared" si="0"/>
        <v/>
      </c>
      <c r="K24" s="208"/>
      <c r="L24" s="209"/>
      <c r="M24" s="210"/>
    </row>
    <row r="25" spans="1:13" ht="30" customHeight="1" thickTop="1" thickBot="1" x14ac:dyDescent="0.3">
      <c r="A25" s="1"/>
      <c r="B25" s="1"/>
      <c r="C25" s="1"/>
      <c r="D25" s="4"/>
      <c r="E25" s="46"/>
      <c r="F25" s="2"/>
      <c r="G25" s="2"/>
      <c r="H25" s="59" t="str">
        <f t="shared" si="1"/>
        <v/>
      </c>
      <c r="I25" s="2"/>
      <c r="J25" s="5" t="str">
        <f t="shared" si="0"/>
        <v/>
      </c>
      <c r="K25" s="208"/>
      <c r="L25" s="209"/>
      <c r="M25" s="210"/>
    </row>
    <row r="26" spans="1:13" ht="30" customHeight="1" thickTop="1" thickBot="1" x14ac:dyDescent="0.3">
      <c r="A26" s="1"/>
      <c r="B26" s="1"/>
      <c r="C26" s="1"/>
      <c r="D26" s="4"/>
      <c r="E26" s="46"/>
      <c r="F26" s="2"/>
      <c r="G26" s="2"/>
      <c r="H26" s="59" t="str">
        <f t="shared" si="1"/>
        <v/>
      </c>
      <c r="I26" s="2"/>
      <c r="J26" s="5" t="str">
        <f t="shared" si="0"/>
        <v/>
      </c>
      <c r="K26" s="208"/>
      <c r="L26" s="209"/>
      <c r="M26" s="210"/>
    </row>
    <row r="27" spans="1:13" ht="30" customHeight="1" thickTop="1" thickBot="1" x14ac:dyDescent="0.3">
      <c r="A27" s="1"/>
      <c r="B27" s="1"/>
      <c r="C27" s="1"/>
      <c r="D27" s="4"/>
      <c r="E27" s="46"/>
      <c r="F27" s="2"/>
      <c r="G27" s="2"/>
      <c r="H27" s="59" t="str">
        <f t="shared" si="1"/>
        <v/>
      </c>
      <c r="I27" s="2"/>
      <c r="J27" s="5" t="str">
        <f t="shared" si="0"/>
        <v/>
      </c>
      <c r="K27" s="208"/>
      <c r="L27" s="209"/>
      <c r="M27" s="210"/>
    </row>
    <row r="28" spans="1:13" ht="30" customHeight="1" thickTop="1" thickBot="1" x14ac:dyDescent="0.3">
      <c r="A28" s="1"/>
      <c r="B28" s="1"/>
      <c r="C28" s="1"/>
      <c r="D28" s="4"/>
      <c r="E28" s="46"/>
      <c r="F28" s="2"/>
      <c r="G28" s="2"/>
      <c r="H28" s="59" t="str">
        <f t="shared" si="1"/>
        <v/>
      </c>
      <c r="I28" s="2"/>
      <c r="J28" s="5" t="str">
        <f t="shared" si="0"/>
        <v/>
      </c>
      <c r="K28" s="208"/>
      <c r="L28" s="209"/>
      <c r="M28" s="210"/>
    </row>
    <row r="29" spans="1:13" ht="30" customHeight="1" thickTop="1" thickBot="1" x14ac:dyDescent="0.3">
      <c r="A29" s="1"/>
      <c r="B29" s="1"/>
      <c r="C29" s="1"/>
      <c r="D29" s="4"/>
      <c r="E29" s="46"/>
      <c r="F29" s="2"/>
      <c r="G29" s="2"/>
      <c r="H29" s="59" t="str">
        <f t="shared" si="1"/>
        <v/>
      </c>
      <c r="I29" s="2"/>
      <c r="J29" s="5" t="str">
        <f t="shared" si="0"/>
        <v/>
      </c>
      <c r="K29" s="208"/>
      <c r="L29" s="209"/>
      <c r="M29" s="210"/>
    </row>
    <row r="30" spans="1:13" ht="30" customHeight="1" thickTop="1" thickBot="1" x14ac:dyDescent="0.3">
      <c r="A30" s="1"/>
      <c r="B30" s="1"/>
      <c r="C30" s="1"/>
      <c r="D30" s="4"/>
      <c r="E30" s="46"/>
      <c r="F30" s="2"/>
      <c r="G30" s="2"/>
      <c r="H30" s="59" t="str">
        <f t="shared" si="1"/>
        <v/>
      </c>
      <c r="I30" s="2"/>
      <c r="J30" s="5" t="str">
        <f t="shared" si="0"/>
        <v/>
      </c>
      <c r="K30" s="208"/>
      <c r="L30" s="209"/>
      <c r="M30" s="210"/>
    </row>
    <row r="31" spans="1:13" ht="30" customHeight="1" thickTop="1" thickBot="1" x14ac:dyDescent="0.3">
      <c r="A31" s="1"/>
      <c r="B31" s="1"/>
      <c r="C31" s="1"/>
      <c r="D31" s="4"/>
      <c r="E31" s="46"/>
      <c r="F31" s="2"/>
      <c r="G31" s="2"/>
      <c r="H31" s="59" t="str">
        <f t="shared" si="1"/>
        <v/>
      </c>
      <c r="I31" s="2"/>
      <c r="J31" s="5" t="str">
        <f t="shared" si="0"/>
        <v/>
      </c>
      <c r="K31" s="208"/>
      <c r="L31" s="209"/>
      <c r="M31" s="210"/>
    </row>
    <row r="32" spans="1:13" ht="30" customHeight="1" thickTop="1" thickBot="1" x14ac:dyDescent="0.3">
      <c r="A32" s="1"/>
      <c r="B32" s="1"/>
      <c r="C32" s="1"/>
      <c r="D32" s="4"/>
      <c r="E32" s="46"/>
      <c r="F32" s="2"/>
      <c r="G32" s="2"/>
      <c r="H32" s="59" t="str">
        <f t="shared" si="1"/>
        <v/>
      </c>
      <c r="I32" s="2"/>
      <c r="J32" s="5" t="str">
        <f t="shared" si="0"/>
        <v/>
      </c>
      <c r="K32" s="208"/>
      <c r="L32" s="209"/>
      <c r="M32" s="210"/>
    </row>
    <row r="33" spans="1:13" ht="30" customHeight="1" thickTop="1" thickBot="1" x14ac:dyDescent="0.3">
      <c r="A33" s="1"/>
      <c r="B33" s="1"/>
      <c r="C33" s="1"/>
      <c r="D33" s="4"/>
      <c r="E33" s="46"/>
      <c r="F33" s="2"/>
      <c r="G33" s="2"/>
      <c r="H33" s="59" t="str">
        <f t="shared" si="1"/>
        <v/>
      </c>
      <c r="I33" s="2"/>
      <c r="J33" s="5" t="str">
        <f t="shared" si="0"/>
        <v/>
      </c>
      <c r="K33" s="208"/>
      <c r="L33" s="209"/>
      <c r="M33" s="210"/>
    </row>
    <row r="34" spans="1:13" ht="30" customHeight="1" thickTop="1" thickBot="1" x14ac:dyDescent="0.3">
      <c r="A34" s="1"/>
      <c r="B34" s="1"/>
      <c r="C34" s="1"/>
      <c r="D34" s="4"/>
      <c r="E34" s="46"/>
      <c r="F34" s="2"/>
      <c r="G34" s="2"/>
      <c r="H34" s="59" t="str">
        <f t="shared" si="1"/>
        <v/>
      </c>
      <c r="I34" s="2"/>
      <c r="J34" s="5" t="str">
        <f t="shared" si="0"/>
        <v/>
      </c>
      <c r="K34" s="208"/>
      <c r="L34" s="209"/>
      <c r="M34" s="210"/>
    </row>
    <row r="35" spans="1:13" ht="30" customHeight="1" thickTop="1" thickBot="1" x14ac:dyDescent="0.3">
      <c r="A35" s="1"/>
      <c r="B35" s="1"/>
      <c r="C35" s="1"/>
      <c r="D35" s="4"/>
      <c r="E35" s="46"/>
      <c r="F35" s="2"/>
      <c r="G35" s="2"/>
      <c r="H35" s="59" t="str">
        <f t="shared" si="1"/>
        <v/>
      </c>
      <c r="I35" s="2"/>
      <c r="J35" s="5" t="str">
        <f t="shared" si="0"/>
        <v/>
      </c>
      <c r="K35" s="208"/>
      <c r="L35" s="209"/>
      <c r="M35" s="210"/>
    </row>
    <row r="36" spans="1:13" ht="30" customHeight="1" thickTop="1" thickBot="1" x14ac:dyDescent="0.3">
      <c r="A36" s="1"/>
      <c r="B36" s="1"/>
      <c r="C36" s="1"/>
      <c r="D36" s="4"/>
      <c r="E36" s="46"/>
      <c r="F36" s="2"/>
      <c r="G36" s="2"/>
      <c r="H36" s="59" t="str">
        <f t="shared" si="1"/>
        <v/>
      </c>
      <c r="I36" s="2"/>
      <c r="J36" s="5" t="str">
        <f t="shared" si="0"/>
        <v/>
      </c>
      <c r="K36" s="208"/>
      <c r="L36" s="209"/>
      <c r="M36" s="210"/>
    </row>
    <row r="37" spans="1:13" ht="30" customHeight="1" thickTop="1" thickBot="1" x14ac:dyDescent="0.3">
      <c r="A37" s="1"/>
      <c r="B37" s="1"/>
      <c r="C37" s="1"/>
      <c r="D37" s="4"/>
      <c r="E37" s="46"/>
      <c r="F37" s="2"/>
      <c r="G37" s="2"/>
      <c r="H37" s="59" t="str">
        <f t="shared" si="1"/>
        <v/>
      </c>
      <c r="I37" s="2"/>
      <c r="J37" s="5" t="str">
        <f t="shared" ref="J37:J68" si="2">IF(AND(ISNUMBER(I37),ISNUMBER(E37)),I37-E37,"")</f>
        <v/>
      </c>
      <c r="K37" s="208"/>
      <c r="L37" s="209"/>
      <c r="M37" s="210"/>
    </row>
    <row r="38" spans="1:13" ht="30" customHeight="1" thickTop="1" thickBot="1" x14ac:dyDescent="0.3">
      <c r="A38" s="1"/>
      <c r="B38" s="1"/>
      <c r="C38" s="1"/>
      <c r="D38" s="4"/>
      <c r="E38" s="46"/>
      <c r="F38" s="2"/>
      <c r="G38" s="2"/>
      <c r="H38" s="59" t="str">
        <f t="shared" si="1"/>
        <v/>
      </c>
      <c r="I38" s="2"/>
      <c r="J38" s="5" t="str">
        <f t="shared" si="2"/>
        <v/>
      </c>
      <c r="K38" s="208"/>
      <c r="L38" s="209"/>
      <c r="M38" s="210"/>
    </row>
    <row r="39" spans="1:13" ht="30" customHeight="1" thickTop="1" thickBot="1" x14ac:dyDescent="0.3">
      <c r="A39" s="1"/>
      <c r="B39" s="1"/>
      <c r="C39" s="1"/>
      <c r="D39" s="4"/>
      <c r="E39" s="46"/>
      <c r="F39" s="2"/>
      <c r="G39" s="2"/>
      <c r="H39" s="59" t="str">
        <f t="shared" si="1"/>
        <v/>
      </c>
      <c r="I39" s="2"/>
      <c r="J39" s="5" t="str">
        <f t="shared" si="2"/>
        <v/>
      </c>
      <c r="K39" s="208"/>
      <c r="L39" s="209"/>
      <c r="M39" s="210"/>
    </row>
    <row r="40" spans="1:13" ht="30" customHeight="1" thickTop="1" thickBot="1" x14ac:dyDescent="0.3">
      <c r="A40" s="1"/>
      <c r="B40" s="1"/>
      <c r="C40" s="1"/>
      <c r="D40" s="4"/>
      <c r="E40" s="46"/>
      <c r="F40" s="2"/>
      <c r="G40" s="2"/>
      <c r="H40" s="59" t="str">
        <f t="shared" si="1"/>
        <v/>
      </c>
      <c r="I40" s="2"/>
      <c r="J40" s="5" t="str">
        <f t="shared" si="2"/>
        <v/>
      </c>
      <c r="K40" s="208"/>
      <c r="L40" s="209"/>
      <c r="M40" s="210"/>
    </row>
    <row r="41" spans="1:13" ht="30" customHeight="1" thickTop="1" thickBot="1" x14ac:dyDescent="0.3">
      <c r="A41" s="1"/>
      <c r="B41" s="1"/>
      <c r="C41" s="1"/>
      <c r="D41" s="4"/>
      <c r="E41" s="46"/>
      <c r="F41" s="2"/>
      <c r="G41" s="2"/>
      <c r="H41" s="59" t="str">
        <f t="shared" si="1"/>
        <v/>
      </c>
      <c r="I41" s="2"/>
      <c r="J41" s="5" t="str">
        <f t="shared" si="2"/>
        <v/>
      </c>
      <c r="K41" s="208"/>
      <c r="L41" s="209"/>
      <c r="M41" s="210"/>
    </row>
    <row r="42" spans="1:13" ht="30" customHeight="1" thickTop="1" thickBot="1" x14ac:dyDescent="0.3">
      <c r="A42" s="1"/>
      <c r="B42" s="1"/>
      <c r="C42" s="1"/>
      <c r="D42" s="4"/>
      <c r="E42" s="46"/>
      <c r="F42" s="2"/>
      <c r="G42" s="2"/>
      <c r="H42" s="59" t="str">
        <f t="shared" si="1"/>
        <v/>
      </c>
      <c r="I42" s="2"/>
      <c r="J42" s="5" t="str">
        <f t="shared" si="2"/>
        <v/>
      </c>
      <c r="K42" s="208"/>
      <c r="L42" s="209"/>
      <c r="M42" s="210"/>
    </row>
    <row r="43" spans="1:13" ht="30" customHeight="1" thickTop="1" thickBot="1" x14ac:dyDescent="0.3">
      <c r="A43" s="1"/>
      <c r="B43" s="1"/>
      <c r="C43" s="1"/>
      <c r="D43" s="4"/>
      <c r="E43" s="46"/>
      <c r="F43" s="2"/>
      <c r="G43" s="2"/>
      <c r="H43" s="59" t="str">
        <f t="shared" si="1"/>
        <v/>
      </c>
      <c r="I43" s="2"/>
      <c r="J43" s="5" t="str">
        <f t="shared" si="2"/>
        <v/>
      </c>
      <c r="K43" s="208"/>
      <c r="L43" s="209"/>
      <c r="M43" s="210"/>
    </row>
    <row r="44" spans="1:13" ht="30" customHeight="1" thickTop="1" thickBot="1" x14ac:dyDescent="0.3">
      <c r="A44" s="1"/>
      <c r="B44" s="1"/>
      <c r="C44" s="1"/>
      <c r="D44" s="4"/>
      <c r="E44" s="46"/>
      <c r="F44" s="2"/>
      <c r="G44" s="2"/>
      <c r="H44" s="59" t="str">
        <f t="shared" si="1"/>
        <v/>
      </c>
      <c r="I44" s="2"/>
      <c r="J44" s="5" t="str">
        <f t="shared" si="2"/>
        <v/>
      </c>
      <c r="K44" s="208"/>
      <c r="L44" s="209"/>
      <c r="M44" s="210"/>
    </row>
    <row r="45" spans="1:13" ht="30" customHeight="1" thickTop="1" thickBot="1" x14ac:dyDescent="0.3">
      <c r="A45" s="1"/>
      <c r="B45" s="1"/>
      <c r="C45" s="1"/>
      <c r="D45" s="4"/>
      <c r="E45" s="46"/>
      <c r="F45" s="2"/>
      <c r="G45" s="2"/>
      <c r="H45" s="59" t="str">
        <f t="shared" si="1"/>
        <v/>
      </c>
      <c r="I45" s="2"/>
      <c r="J45" s="5" t="str">
        <f t="shared" si="2"/>
        <v/>
      </c>
      <c r="K45" s="208"/>
      <c r="L45" s="209"/>
      <c r="M45" s="210"/>
    </row>
    <row r="46" spans="1:13" ht="30" customHeight="1" thickTop="1" thickBot="1" x14ac:dyDescent="0.3">
      <c r="A46" s="1"/>
      <c r="B46" s="1"/>
      <c r="C46" s="1"/>
      <c r="D46" s="4"/>
      <c r="E46" s="46"/>
      <c r="F46" s="2"/>
      <c r="G46" s="2"/>
      <c r="H46" s="59" t="str">
        <f t="shared" si="1"/>
        <v/>
      </c>
      <c r="I46" s="2"/>
      <c r="J46" s="5" t="str">
        <f t="shared" si="2"/>
        <v/>
      </c>
      <c r="K46" s="208"/>
      <c r="L46" s="209"/>
      <c r="M46" s="210"/>
    </row>
    <row r="47" spans="1:13" ht="30" customHeight="1" thickTop="1" thickBot="1" x14ac:dyDescent="0.3">
      <c r="A47" s="1"/>
      <c r="B47" s="1"/>
      <c r="C47" s="1"/>
      <c r="D47" s="4"/>
      <c r="E47" s="46"/>
      <c r="F47" s="2"/>
      <c r="G47" s="2"/>
      <c r="H47" s="59" t="str">
        <f t="shared" si="1"/>
        <v/>
      </c>
      <c r="I47" s="2"/>
      <c r="J47" s="5" t="str">
        <f t="shared" si="2"/>
        <v/>
      </c>
      <c r="K47" s="208"/>
      <c r="L47" s="209"/>
      <c r="M47" s="210"/>
    </row>
    <row r="48" spans="1:13" ht="30" customHeight="1" thickTop="1" thickBot="1" x14ac:dyDescent="0.3">
      <c r="A48" s="1"/>
      <c r="B48" s="1"/>
      <c r="C48" s="1"/>
      <c r="D48" s="4"/>
      <c r="E48" s="46"/>
      <c r="F48" s="2"/>
      <c r="G48" s="2"/>
      <c r="H48" s="59" t="str">
        <f t="shared" si="1"/>
        <v/>
      </c>
      <c r="I48" s="2"/>
      <c r="J48" s="5" t="str">
        <f t="shared" si="2"/>
        <v/>
      </c>
      <c r="K48" s="208"/>
      <c r="L48" s="209"/>
      <c r="M48" s="210"/>
    </row>
    <row r="49" spans="1:13" ht="30" customHeight="1" thickTop="1" thickBot="1" x14ac:dyDescent="0.3">
      <c r="A49" s="1"/>
      <c r="B49" s="1"/>
      <c r="C49" s="1"/>
      <c r="D49" s="4"/>
      <c r="E49" s="46"/>
      <c r="F49" s="2"/>
      <c r="G49" s="2"/>
      <c r="H49" s="59" t="str">
        <f t="shared" si="1"/>
        <v/>
      </c>
      <c r="I49" s="2"/>
      <c r="J49" s="5" t="str">
        <f t="shared" si="2"/>
        <v/>
      </c>
      <c r="K49" s="208"/>
      <c r="L49" s="209"/>
      <c r="M49" s="210"/>
    </row>
    <row r="50" spans="1:13" ht="30" customHeight="1" thickTop="1" thickBot="1" x14ac:dyDescent="0.3">
      <c r="A50" s="1"/>
      <c r="B50" s="1"/>
      <c r="C50" s="1"/>
      <c r="D50" s="4"/>
      <c r="E50" s="46"/>
      <c r="F50" s="2"/>
      <c r="G50" s="2"/>
      <c r="H50" s="59" t="str">
        <f t="shared" si="1"/>
        <v/>
      </c>
      <c r="I50" s="2"/>
      <c r="J50" s="5" t="str">
        <f t="shared" si="2"/>
        <v/>
      </c>
      <c r="K50" s="208"/>
      <c r="L50" s="209"/>
      <c r="M50" s="210"/>
    </row>
    <row r="51" spans="1:13" ht="30" customHeight="1" thickTop="1" thickBot="1" x14ac:dyDescent="0.3">
      <c r="A51" s="1"/>
      <c r="B51" s="1"/>
      <c r="C51" s="1"/>
      <c r="D51" s="4"/>
      <c r="E51" s="46"/>
      <c r="F51" s="2"/>
      <c r="G51" s="2"/>
      <c r="H51" s="59" t="str">
        <f t="shared" si="1"/>
        <v/>
      </c>
      <c r="I51" s="2"/>
      <c r="J51" s="5" t="str">
        <f t="shared" si="2"/>
        <v/>
      </c>
      <c r="K51" s="208"/>
      <c r="L51" s="209"/>
      <c r="M51" s="210"/>
    </row>
    <row r="52" spans="1:13" ht="30" customHeight="1" thickTop="1" thickBot="1" x14ac:dyDescent="0.3">
      <c r="A52" s="1"/>
      <c r="B52" s="1"/>
      <c r="C52" s="1"/>
      <c r="D52" s="4"/>
      <c r="E52" s="46"/>
      <c r="F52" s="2"/>
      <c r="G52" s="2"/>
      <c r="H52" s="59" t="str">
        <f t="shared" si="1"/>
        <v/>
      </c>
      <c r="I52" s="2"/>
      <c r="J52" s="5" t="str">
        <f t="shared" si="2"/>
        <v/>
      </c>
      <c r="K52" s="208"/>
      <c r="L52" s="209"/>
      <c r="M52" s="210"/>
    </row>
    <row r="53" spans="1:13" ht="30" customHeight="1" thickTop="1" thickBot="1" x14ac:dyDescent="0.3">
      <c r="A53" s="1"/>
      <c r="B53" s="1"/>
      <c r="C53" s="1"/>
      <c r="D53" s="4"/>
      <c r="E53" s="46"/>
      <c r="F53" s="2"/>
      <c r="G53" s="2"/>
      <c r="H53" s="59" t="str">
        <f t="shared" si="1"/>
        <v/>
      </c>
      <c r="I53" s="2"/>
      <c r="J53" s="5" t="str">
        <f t="shared" si="2"/>
        <v/>
      </c>
      <c r="K53" s="208"/>
      <c r="L53" s="209"/>
      <c r="M53" s="210"/>
    </row>
    <row r="54" spans="1:13" ht="30" customHeight="1" thickTop="1" thickBot="1" x14ac:dyDescent="0.3">
      <c r="A54" s="1"/>
      <c r="B54" s="1"/>
      <c r="C54" s="1"/>
      <c r="D54" s="4"/>
      <c r="E54" s="46"/>
      <c r="F54" s="2"/>
      <c r="G54" s="2"/>
      <c r="H54" s="59" t="str">
        <f t="shared" si="1"/>
        <v/>
      </c>
      <c r="I54" s="2"/>
      <c r="J54" s="5" t="str">
        <f t="shared" si="2"/>
        <v/>
      </c>
      <c r="K54" s="208"/>
      <c r="L54" s="209"/>
      <c r="M54" s="210"/>
    </row>
    <row r="55" spans="1:13" ht="30" customHeight="1" thickTop="1" thickBot="1" x14ac:dyDescent="0.3">
      <c r="A55" s="1"/>
      <c r="B55" s="1"/>
      <c r="C55" s="1"/>
      <c r="D55" s="4"/>
      <c r="E55" s="46"/>
      <c r="F55" s="2"/>
      <c r="G55" s="2"/>
      <c r="H55" s="59" t="str">
        <f t="shared" si="1"/>
        <v/>
      </c>
      <c r="I55" s="2"/>
      <c r="J55" s="5" t="str">
        <f t="shared" si="2"/>
        <v/>
      </c>
      <c r="K55" s="208"/>
      <c r="L55" s="209"/>
      <c r="M55" s="210"/>
    </row>
    <row r="56" spans="1:13" ht="30" customHeight="1" thickTop="1" thickBot="1" x14ac:dyDescent="0.3">
      <c r="A56" s="1"/>
      <c r="B56" s="1"/>
      <c r="C56" s="1"/>
      <c r="D56" s="4"/>
      <c r="E56" s="46"/>
      <c r="F56" s="2"/>
      <c r="G56" s="2"/>
      <c r="H56" s="59" t="str">
        <f t="shared" si="1"/>
        <v/>
      </c>
      <c r="I56" s="2"/>
      <c r="J56" s="5" t="str">
        <f t="shared" si="2"/>
        <v/>
      </c>
      <c r="K56" s="208"/>
      <c r="L56" s="209"/>
      <c r="M56" s="210"/>
    </row>
    <row r="57" spans="1:13" ht="30" customHeight="1" thickTop="1" thickBot="1" x14ac:dyDescent="0.3">
      <c r="A57" s="1"/>
      <c r="B57" s="1"/>
      <c r="C57" s="1"/>
      <c r="D57" s="4"/>
      <c r="E57" s="46"/>
      <c r="F57" s="2"/>
      <c r="G57" s="2"/>
      <c r="H57" s="59" t="str">
        <f t="shared" si="1"/>
        <v/>
      </c>
      <c r="I57" s="2"/>
      <c r="J57" s="5" t="str">
        <f t="shared" si="2"/>
        <v/>
      </c>
      <c r="K57" s="208"/>
      <c r="L57" s="209"/>
      <c r="M57" s="210"/>
    </row>
    <row r="58" spans="1:13" ht="30" customHeight="1" thickTop="1" thickBot="1" x14ac:dyDescent="0.3">
      <c r="A58" s="1"/>
      <c r="B58" s="1"/>
      <c r="C58" s="1"/>
      <c r="D58" s="4"/>
      <c r="E58" s="46"/>
      <c r="F58" s="2"/>
      <c r="G58" s="2"/>
      <c r="H58" s="59" t="str">
        <f t="shared" si="1"/>
        <v/>
      </c>
      <c r="I58" s="2"/>
      <c r="J58" s="5" t="str">
        <f t="shared" si="2"/>
        <v/>
      </c>
      <c r="K58" s="208"/>
      <c r="L58" s="209"/>
      <c r="M58" s="210"/>
    </row>
    <row r="59" spans="1:13" ht="30" customHeight="1" thickTop="1" thickBot="1" x14ac:dyDescent="0.3">
      <c r="A59" s="1"/>
      <c r="B59" s="1"/>
      <c r="C59" s="1"/>
      <c r="D59" s="4"/>
      <c r="E59" s="46"/>
      <c r="F59" s="2"/>
      <c r="G59" s="2"/>
      <c r="H59" s="59" t="str">
        <f t="shared" si="1"/>
        <v/>
      </c>
      <c r="I59" s="2"/>
      <c r="J59" s="5" t="str">
        <f t="shared" si="2"/>
        <v/>
      </c>
      <c r="K59" s="208"/>
      <c r="L59" s="209"/>
      <c r="M59" s="210"/>
    </row>
    <row r="60" spans="1:13" ht="30" customHeight="1" thickTop="1" thickBot="1" x14ac:dyDescent="0.3">
      <c r="A60" s="1"/>
      <c r="B60" s="1"/>
      <c r="C60" s="1"/>
      <c r="D60" s="4"/>
      <c r="E60" s="46"/>
      <c r="F60" s="2"/>
      <c r="G60" s="2"/>
      <c r="H60" s="59" t="str">
        <f t="shared" si="1"/>
        <v/>
      </c>
      <c r="I60" s="2"/>
      <c r="J60" s="5" t="str">
        <f t="shared" si="2"/>
        <v/>
      </c>
      <c r="K60" s="208"/>
      <c r="L60" s="209"/>
      <c r="M60" s="210"/>
    </row>
    <row r="61" spans="1:13" ht="30" customHeight="1" thickTop="1" thickBot="1" x14ac:dyDescent="0.3">
      <c r="A61" s="1"/>
      <c r="B61" s="1"/>
      <c r="C61" s="1"/>
      <c r="D61" s="4"/>
      <c r="E61" s="46"/>
      <c r="F61" s="2"/>
      <c r="G61" s="2"/>
      <c r="H61" s="59" t="str">
        <f t="shared" si="1"/>
        <v/>
      </c>
      <c r="I61" s="2"/>
      <c r="J61" s="5" t="str">
        <f t="shared" si="2"/>
        <v/>
      </c>
      <c r="K61" s="208"/>
      <c r="L61" s="209"/>
      <c r="M61" s="210"/>
    </row>
    <row r="62" spans="1:13" ht="30" customHeight="1" thickTop="1" thickBot="1" x14ac:dyDescent="0.3">
      <c r="A62" s="1"/>
      <c r="B62" s="1"/>
      <c r="C62" s="1"/>
      <c r="D62" s="4"/>
      <c r="E62" s="46"/>
      <c r="F62" s="2"/>
      <c r="G62" s="2"/>
      <c r="H62" s="59" t="str">
        <f t="shared" si="1"/>
        <v/>
      </c>
      <c r="I62" s="2"/>
      <c r="J62" s="5" t="str">
        <f t="shared" si="2"/>
        <v/>
      </c>
      <c r="K62" s="208"/>
      <c r="L62" s="209"/>
      <c r="M62" s="210"/>
    </row>
    <row r="63" spans="1:13" ht="30" customHeight="1" thickTop="1" thickBot="1" x14ac:dyDescent="0.3">
      <c r="A63" s="1"/>
      <c r="B63" s="1"/>
      <c r="C63" s="1"/>
      <c r="D63" s="4"/>
      <c r="E63" s="46"/>
      <c r="F63" s="2"/>
      <c r="G63" s="2"/>
      <c r="H63" s="59" t="str">
        <f t="shared" si="1"/>
        <v/>
      </c>
      <c r="I63" s="2"/>
      <c r="J63" s="5" t="str">
        <f t="shared" si="2"/>
        <v/>
      </c>
      <c r="K63" s="208"/>
      <c r="L63" s="209"/>
      <c r="M63" s="210"/>
    </row>
    <row r="64" spans="1:13" ht="30" customHeight="1" thickTop="1" thickBot="1" x14ac:dyDescent="0.3">
      <c r="A64" s="1"/>
      <c r="B64" s="1"/>
      <c r="C64" s="1"/>
      <c r="D64" s="4"/>
      <c r="E64" s="46"/>
      <c r="F64" s="2"/>
      <c r="G64" s="2"/>
      <c r="H64" s="59" t="str">
        <f t="shared" si="1"/>
        <v/>
      </c>
      <c r="I64" s="2"/>
      <c r="J64" s="5" t="str">
        <f t="shared" si="2"/>
        <v/>
      </c>
      <c r="K64" s="208"/>
      <c r="L64" s="209"/>
      <c r="M64" s="210"/>
    </row>
    <row r="65" spans="1:13" ht="30" customHeight="1" thickTop="1" thickBot="1" x14ac:dyDescent="0.3">
      <c r="A65" s="1"/>
      <c r="B65" s="1"/>
      <c r="C65" s="1"/>
      <c r="D65" s="4"/>
      <c r="E65" s="46"/>
      <c r="F65" s="2"/>
      <c r="G65" s="2"/>
      <c r="H65" s="59" t="str">
        <f t="shared" si="1"/>
        <v/>
      </c>
      <c r="I65" s="2"/>
      <c r="J65" s="5" t="str">
        <f t="shared" si="2"/>
        <v/>
      </c>
      <c r="K65" s="208"/>
      <c r="L65" s="209"/>
      <c r="M65" s="210"/>
    </row>
    <row r="66" spans="1:13" ht="30" customHeight="1" thickTop="1" thickBot="1" x14ac:dyDescent="0.3">
      <c r="A66" s="1"/>
      <c r="B66" s="1"/>
      <c r="C66" s="1"/>
      <c r="D66" s="4"/>
      <c r="E66" s="46"/>
      <c r="F66" s="2"/>
      <c r="G66" s="2"/>
      <c r="H66" s="59" t="str">
        <f t="shared" si="1"/>
        <v/>
      </c>
      <c r="I66" s="2"/>
      <c r="J66" s="5" t="str">
        <f t="shared" si="2"/>
        <v/>
      </c>
      <c r="K66" s="208"/>
      <c r="L66" s="209"/>
      <c r="M66" s="210"/>
    </row>
    <row r="67" spans="1:13" ht="30" customHeight="1" thickTop="1" thickBot="1" x14ac:dyDescent="0.3">
      <c r="A67" s="1"/>
      <c r="B67" s="1"/>
      <c r="C67" s="1"/>
      <c r="D67" s="4"/>
      <c r="E67" s="46"/>
      <c r="F67" s="2"/>
      <c r="G67" s="2"/>
      <c r="H67" s="59" t="str">
        <f t="shared" si="1"/>
        <v/>
      </c>
      <c r="I67" s="2"/>
      <c r="J67" s="5" t="str">
        <f t="shared" si="2"/>
        <v/>
      </c>
      <c r="K67" s="208"/>
      <c r="L67" s="209"/>
      <c r="M67" s="210"/>
    </row>
    <row r="68" spans="1:13" ht="30" customHeight="1" thickTop="1" thickBot="1" x14ac:dyDescent="0.3">
      <c r="A68" s="1"/>
      <c r="B68" s="1"/>
      <c r="C68" s="1"/>
      <c r="D68" s="4"/>
      <c r="E68" s="46"/>
      <c r="F68" s="2"/>
      <c r="G68" s="2"/>
      <c r="H68" s="59" t="str">
        <f t="shared" si="1"/>
        <v/>
      </c>
      <c r="I68" s="2"/>
      <c r="J68" s="5" t="str">
        <f t="shared" si="2"/>
        <v/>
      </c>
      <c r="K68" s="208"/>
      <c r="L68" s="209"/>
      <c r="M68" s="210"/>
    </row>
    <row r="69" spans="1:13" ht="30" customHeight="1" thickTop="1" thickBot="1" x14ac:dyDescent="0.3">
      <c r="A69" s="1"/>
      <c r="B69" s="1"/>
      <c r="C69" s="1"/>
      <c r="D69" s="4"/>
      <c r="E69" s="46"/>
      <c r="F69" s="2"/>
      <c r="G69" s="2"/>
      <c r="H69" s="59" t="str">
        <f t="shared" si="1"/>
        <v/>
      </c>
      <c r="I69" s="2"/>
      <c r="J69" s="5" t="str">
        <f t="shared" ref="J69:J100" si="3">IF(AND(ISNUMBER(I69),ISNUMBER(E69)),I69-E69,"")</f>
        <v/>
      </c>
      <c r="K69" s="208"/>
      <c r="L69" s="209"/>
      <c r="M69" s="210"/>
    </row>
    <row r="70" spans="1:13" ht="30" customHeight="1" thickTop="1" thickBot="1" x14ac:dyDescent="0.3">
      <c r="A70" s="1"/>
      <c r="B70" s="1"/>
      <c r="C70" s="1"/>
      <c r="D70" s="4"/>
      <c r="E70" s="46"/>
      <c r="F70" s="2"/>
      <c r="G70" s="2"/>
      <c r="H70" s="59" t="str">
        <f t="shared" ref="H70:H133" si="4">IF(AND(ISNUMBER(G70),ISNUMBER(E70)),G70-E70,"")</f>
        <v/>
      </c>
      <c r="I70" s="2"/>
      <c r="J70" s="5" t="str">
        <f t="shared" si="3"/>
        <v/>
      </c>
      <c r="K70" s="208"/>
      <c r="L70" s="209"/>
      <c r="M70" s="210"/>
    </row>
    <row r="71" spans="1:13" ht="30" customHeight="1" thickTop="1" thickBot="1" x14ac:dyDescent="0.3">
      <c r="A71" s="1"/>
      <c r="B71" s="1"/>
      <c r="C71" s="1"/>
      <c r="D71" s="4"/>
      <c r="E71" s="46"/>
      <c r="F71" s="2"/>
      <c r="G71" s="2"/>
      <c r="H71" s="59" t="str">
        <f t="shared" si="4"/>
        <v/>
      </c>
      <c r="I71" s="2"/>
      <c r="J71" s="5" t="str">
        <f t="shared" si="3"/>
        <v/>
      </c>
      <c r="K71" s="208"/>
      <c r="L71" s="209"/>
      <c r="M71" s="210"/>
    </row>
    <row r="72" spans="1:13" ht="30" customHeight="1" thickTop="1" thickBot="1" x14ac:dyDescent="0.3">
      <c r="A72" s="1"/>
      <c r="B72" s="1"/>
      <c r="C72" s="1"/>
      <c r="D72" s="4"/>
      <c r="E72" s="46"/>
      <c r="F72" s="2"/>
      <c r="G72" s="2"/>
      <c r="H72" s="59" t="str">
        <f t="shared" si="4"/>
        <v/>
      </c>
      <c r="I72" s="2"/>
      <c r="J72" s="5" t="str">
        <f t="shared" si="3"/>
        <v/>
      </c>
      <c r="K72" s="208"/>
      <c r="L72" s="209"/>
      <c r="M72" s="210"/>
    </row>
    <row r="73" spans="1:13" ht="30" customHeight="1" thickTop="1" thickBot="1" x14ac:dyDescent="0.3">
      <c r="A73" s="1"/>
      <c r="B73" s="1"/>
      <c r="C73" s="1"/>
      <c r="D73" s="4"/>
      <c r="E73" s="46"/>
      <c r="F73" s="2"/>
      <c r="G73" s="2"/>
      <c r="H73" s="59" t="str">
        <f t="shared" si="4"/>
        <v/>
      </c>
      <c r="I73" s="2"/>
      <c r="J73" s="5" t="str">
        <f t="shared" si="3"/>
        <v/>
      </c>
      <c r="K73" s="208"/>
      <c r="L73" s="209"/>
      <c r="M73" s="210"/>
    </row>
    <row r="74" spans="1:13" ht="30" customHeight="1" thickTop="1" thickBot="1" x14ac:dyDescent="0.3">
      <c r="A74" s="1"/>
      <c r="B74" s="1"/>
      <c r="C74" s="1"/>
      <c r="D74" s="4"/>
      <c r="E74" s="46"/>
      <c r="F74" s="2"/>
      <c r="G74" s="2"/>
      <c r="H74" s="59" t="str">
        <f t="shared" si="4"/>
        <v/>
      </c>
      <c r="I74" s="2"/>
      <c r="J74" s="5" t="str">
        <f t="shared" si="3"/>
        <v/>
      </c>
      <c r="K74" s="208"/>
      <c r="L74" s="209"/>
      <c r="M74" s="210"/>
    </row>
    <row r="75" spans="1:13" ht="30" customHeight="1" thickTop="1" thickBot="1" x14ac:dyDescent="0.3">
      <c r="A75" s="1"/>
      <c r="B75" s="1"/>
      <c r="C75" s="1"/>
      <c r="D75" s="4"/>
      <c r="E75" s="46"/>
      <c r="F75" s="2"/>
      <c r="G75" s="2"/>
      <c r="H75" s="59" t="str">
        <f t="shared" si="4"/>
        <v/>
      </c>
      <c r="I75" s="2"/>
      <c r="J75" s="5" t="str">
        <f t="shared" si="3"/>
        <v/>
      </c>
      <c r="K75" s="208"/>
      <c r="L75" s="209"/>
      <c r="M75" s="210"/>
    </row>
    <row r="76" spans="1:13" ht="30" customHeight="1" thickTop="1" thickBot="1" x14ac:dyDescent="0.3">
      <c r="A76" s="1"/>
      <c r="B76" s="1"/>
      <c r="C76" s="1"/>
      <c r="D76" s="4"/>
      <c r="E76" s="46"/>
      <c r="F76" s="2"/>
      <c r="G76" s="2"/>
      <c r="H76" s="59" t="str">
        <f t="shared" si="4"/>
        <v/>
      </c>
      <c r="I76" s="2"/>
      <c r="J76" s="5" t="str">
        <f t="shared" si="3"/>
        <v/>
      </c>
      <c r="K76" s="208"/>
      <c r="L76" s="209"/>
      <c r="M76" s="210"/>
    </row>
    <row r="77" spans="1:13" ht="30" customHeight="1" thickTop="1" thickBot="1" x14ac:dyDescent="0.3">
      <c r="A77" s="1"/>
      <c r="B77" s="1"/>
      <c r="C77" s="1"/>
      <c r="D77" s="4"/>
      <c r="E77" s="46"/>
      <c r="F77" s="2"/>
      <c r="G77" s="2"/>
      <c r="H77" s="59" t="str">
        <f t="shared" si="4"/>
        <v/>
      </c>
      <c r="I77" s="2"/>
      <c r="J77" s="5" t="str">
        <f t="shared" si="3"/>
        <v/>
      </c>
      <c r="K77" s="208"/>
      <c r="L77" s="209"/>
      <c r="M77" s="210"/>
    </row>
    <row r="78" spans="1:13" ht="30" customHeight="1" thickTop="1" thickBot="1" x14ac:dyDescent="0.3">
      <c r="A78" s="1"/>
      <c r="B78" s="1"/>
      <c r="C78" s="1"/>
      <c r="D78" s="4"/>
      <c r="E78" s="46"/>
      <c r="F78" s="2"/>
      <c r="G78" s="2"/>
      <c r="H78" s="59" t="str">
        <f t="shared" si="4"/>
        <v/>
      </c>
      <c r="I78" s="2"/>
      <c r="J78" s="5" t="str">
        <f t="shared" si="3"/>
        <v/>
      </c>
      <c r="K78" s="208"/>
      <c r="L78" s="209"/>
      <c r="M78" s="210"/>
    </row>
    <row r="79" spans="1:13" ht="30" customHeight="1" thickTop="1" thickBot="1" x14ac:dyDescent="0.3">
      <c r="A79" s="1"/>
      <c r="B79" s="1"/>
      <c r="C79" s="1"/>
      <c r="D79" s="4"/>
      <c r="E79" s="46"/>
      <c r="F79" s="2"/>
      <c r="G79" s="2"/>
      <c r="H79" s="59" t="str">
        <f t="shared" si="4"/>
        <v/>
      </c>
      <c r="I79" s="2"/>
      <c r="J79" s="5" t="str">
        <f t="shared" si="3"/>
        <v/>
      </c>
      <c r="K79" s="208"/>
      <c r="L79" s="209"/>
      <c r="M79" s="210"/>
    </row>
    <row r="80" spans="1:13" ht="30" customHeight="1" thickTop="1" thickBot="1" x14ac:dyDescent="0.3">
      <c r="A80" s="1"/>
      <c r="B80" s="1"/>
      <c r="C80" s="1"/>
      <c r="D80" s="4"/>
      <c r="E80" s="46"/>
      <c r="F80" s="2"/>
      <c r="G80" s="2"/>
      <c r="H80" s="59" t="str">
        <f t="shared" si="4"/>
        <v/>
      </c>
      <c r="I80" s="2"/>
      <c r="J80" s="5" t="str">
        <f t="shared" si="3"/>
        <v/>
      </c>
      <c r="K80" s="208"/>
      <c r="L80" s="209"/>
      <c r="M80" s="210"/>
    </row>
    <row r="81" spans="1:13" ht="30" customHeight="1" thickTop="1" thickBot="1" x14ac:dyDescent="0.3">
      <c r="A81" s="1"/>
      <c r="B81" s="1"/>
      <c r="C81" s="1"/>
      <c r="D81" s="4"/>
      <c r="E81" s="46"/>
      <c r="F81" s="2"/>
      <c r="G81" s="2"/>
      <c r="H81" s="59" t="str">
        <f t="shared" si="4"/>
        <v/>
      </c>
      <c r="I81" s="2"/>
      <c r="J81" s="5" t="str">
        <f t="shared" si="3"/>
        <v/>
      </c>
      <c r="K81" s="208"/>
      <c r="L81" s="209"/>
      <c r="M81" s="210"/>
    </row>
    <row r="82" spans="1:13" ht="30" customHeight="1" thickTop="1" thickBot="1" x14ac:dyDescent="0.3">
      <c r="A82" s="1"/>
      <c r="B82" s="1"/>
      <c r="C82" s="1"/>
      <c r="D82" s="4"/>
      <c r="E82" s="46"/>
      <c r="F82" s="2"/>
      <c r="G82" s="2"/>
      <c r="H82" s="59" t="str">
        <f t="shared" si="4"/>
        <v/>
      </c>
      <c r="I82" s="2"/>
      <c r="J82" s="5" t="str">
        <f t="shared" si="3"/>
        <v/>
      </c>
      <c r="K82" s="208"/>
      <c r="L82" s="209"/>
      <c r="M82" s="210"/>
    </row>
    <row r="83" spans="1:13" ht="30" customHeight="1" thickTop="1" thickBot="1" x14ac:dyDescent="0.3">
      <c r="A83" s="1"/>
      <c r="B83" s="1"/>
      <c r="C83" s="1"/>
      <c r="D83" s="4"/>
      <c r="E83" s="46"/>
      <c r="F83" s="2"/>
      <c r="G83" s="2"/>
      <c r="H83" s="59" t="str">
        <f t="shared" si="4"/>
        <v/>
      </c>
      <c r="I83" s="2"/>
      <c r="J83" s="5" t="str">
        <f t="shared" si="3"/>
        <v/>
      </c>
      <c r="K83" s="208"/>
      <c r="L83" s="209"/>
      <c r="M83" s="210"/>
    </row>
    <row r="84" spans="1:13" ht="30" customHeight="1" thickTop="1" thickBot="1" x14ac:dyDescent="0.3">
      <c r="A84" s="1"/>
      <c r="B84" s="1"/>
      <c r="C84" s="1"/>
      <c r="D84" s="4"/>
      <c r="E84" s="46"/>
      <c r="F84" s="2"/>
      <c r="G84" s="2"/>
      <c r="H84" s="59" t="str">
        <f t="shared" si="4"/>
        <v/>
      </c>
      <c r="I84" s="2"/>
      <c r="J84" s="5" t="str">
        <f t="shared" si="3"/>
        <v/>
      </c>
      <c r="K84" s="208"/>
      <c r="L84" s="209"/>
      <c r="M84" s="210"/>
    </row>
    <row r="85" spans="1:13" ht="30" customHeight="1" thickTop="1" thickBot="1" x14ac:dyDescent="0.3">
      <c r="A85" s="1"/>
      <c r="B85" s="1"/>
      <c r="C85" s="1"/>
      <c r="D85" s="4"/>
      <c r="E85" s="46"/>
      <c r="F85" s="2"/>
      <c r="G85" s="2"/>
      <c r="H85" s="59" t="str">
        <f t="shared" si="4"/>
        <v/>
      </c>
      <c r="I85" s="2"/>
      <c r="J85" s="5" t="str">
        <f t="shared" si="3"/>
        <v/>
      </c>
      <c r="K85" s="208"/>
      <c r="L85" s="209"/>
      <c r="M85" s="210"/>
    </row>
    <row r="86" spans="1:13" ht="30" customHeight="1" thickTop="1" thickBot="1" x14ac:dyDescent="0.3">
      <c r="A86" s="1"/>
      <c r="B86" s="1"/>
      <c r="C86" s="1"/>
      <c r="D86" s="4"/>
      <c r="E86" s="46"/>
      <c r="F86" s="2"/>
      <c r="G86" s="2"/>
      <c r="H86" s="59" t="str">
        <f t="shared" si="4"/>
        <v/>
      </c>
      <c r="I86" s="2"/>
      <c r="J86" s="5" t="str">
        <f t="shared" si="3"/>
        <v/>
      </c>
      <c r="K86" s="208"/>
      <c r="L86" s="209"/>
      <c r="M86" s="210"/>
    </row>
    <row r="87" spans="1:13" ht="30" customHeight="1" thickTop="1" thickBot="1" x14ac:dyDescent="0.3">
      <c r="A87" s="1"/>
      <c r="B87" s="1"/>
      <c r="C87" s="1"/>
      <c r="D87" s="4"/>
      <c r="E87" s="46"/>
      <c r="F87" s="2"/>
      <c r="G87" s="2"/>
      <c r="H87" s="59" t="str">
        <f t="shared" si="4"/>
        <v/>
      </c>
      <c r="I87" s="2"/>
      <c r="J87" s="5" t="str">
        <f t="shared" si="3"/>
        <v/>
      </c>
      <c r="K87" s="208"/>
      <c r="L87" s="209"/>
      <c r="M87" s="210"/>
    </row>
    <row r="88" spans="1:13" ht="30" customHeight="1" thickTop="1" thickBot="1" x14ac:dyDescent="0.3">
      <c r="A88" s="1"/>
      <c r="B88" s="1"/>
      <c r="C88" s="1"/>
      <c r="D88" s="4"/>
      <c r="E88" s="46"/>
      <c r="F88" s="2"/>
      <c r="G88" s="2"/>
      <c r="H88" s="59" t="str">
        <f t="shared" si="4"/>
        <v/>
      </c>
      <c r="I88" s="2"/>
      <c r="J88" s="5" t="str">
        <f t="shared" si="3"/>
        <v/>
      </c>
      <c r="K88" s="208"/>
      <c r="L88" s="209"/>
      <c r="M88" s="210"/>
    </row>
    <row r="89" spans="1:13" ht="30" customHeight="1" thickTop="1" thickBot="1" x14ac:dyDescent="0.3">
      <c r="A89" s="1"/>
      <c r="B89" s="1"/>
      <c r="C89" s="1"/>
      <c r="D89" s="4"/>
      <c r="E89" s="46"/>
      <c r="F89" s="2"/>
      <c r="G89" s="2"/>
      <c r="H89" s="59" t="str">
        <f t="shared" si="4"/>
        <v/>
      </c>
      <c r="I89" s="2"/>
      <c r="J89" s="5" t="str">
        <f t="shared" si="3"/>
        <v/>
      </c>
      <c r="K89" s="208"/>
      <c r="L89" s="209"/>
      <c r="M89" s="210"/>
    </row>
    <row r="90" spans="1:13" ht="30" customHeight="1" thickTop="1" thickBot="1" x14ac:dyDescent="0.3">
      <c r="A90" s="1"/>
      <c r="B90" s="1"/>
      <c r="C90" s="1"/>
      <c r="D90" s="4"/>
      <c r="E90" s="46"/>
      <c r="F90" s="2"/>
      <c r="G90" s="2"/>
      <c r="H90" s="59" t="str">
        <f t="shared" si="4"/>
        <v/>
      </c>
      <c r="I90" s="2"/>
      <c r="J90" s="5" t="str">
        <f t="shared" si="3"/>
        <v/>
      </c>
      <c r="K90" s="208"/>
      <c r="L90" s="209"/>
      <c r="M90" s="210"/>
    </row>
    <row r="91" spans="1:13" ht="30" customHeight="1" thickTop="1" thickBot="1" x14ac:dyDescent="0.3">
      <c r="A91" s="1"/>
      <c r="B91" s="1"/>
      <c r="C91" s="1"/>
      <c r="D91" s="4"/>
      <c r="E91" s="46"/>
      <c r="F91" s="2"/>
      <c r="G91" s="2"/>
      <c r="H91" s="59" t="str">
        <f t="shared" si="4"/>
        <v/>
      </c>
      <c r="I91" s="2"/>
      <c r="J91" s="5" t="str">
        <f t="shared" si="3"/>
        <v/>
      </c>
      <c r="K91" s="208"/>
      <c r="L91" s="209"/>
      <c r="M91" s="210"/>
    </row>
    <row r="92" spans="1:13" ht="30" customHeight="1" thickTop="1" thickBot="1" x14ac:dyDescent="0.3">
      <c r="A92" s="1"/>
      <c r="B92" s="1"/>
      <c r="C92" s="1"/>
      <c r="D92" s="4"/>
      <c r="E92" s="46"/>
      <c r="F92" s="2"/>
      <c r="G92" s="2"/>
      <c r="H92" s="59" t="str">
        <f t="shared" si="4"/>
        <v/>
      </c>
      <c r="I92" s="2"/>
      <c r="J92" s="5" t="str">
        <f t="shared" si="3"/>
        <v/>
      </c>
      <c r="K92" s="208"/>
      <c r="L92" s="209"/>
      <c r="M92" s="210"/>
    </row>
    <row r="93" spans="1:13" ht="30" customHeight="1" thickTop="1" thickBot="1" x14ac:dyDescent="0.3">
      <c r="A93" s="1"/>
      <c r="B93" s="1"/>
      <c r="C93" s="1"/>
      <c r="D93" s="4"/>
      <c r="E93" s="46"/>
      <c r="F93" s="2"/>
      <c r="G93" s="2"/>
      <c r="H93" s="59" t="str">
        <f t="shared" si="4"/>
        <v/>
      </c>
      <c r="I93" s="2"/>
      <c r="J93" s="5" t="str">
        <f t="shared" si="3"/>
        <v/>
      </c>
      <c r="K93" s="208"/>
      <c r="L93" s="209"/>
      <c r="M93" s="210"/>
    </row>
    <row r="94" spans="1:13" ht="30" customHeight="1" thickTop="1" thickBot="1" x14ac:dyDescent="0.3">
      <c r="A94" s="1"/>
      <c r="B94" s="1"/>
      <c r="C94" s="1"/>
      <c r="D94" s="4"/>
      <c r="E94" s="46"/>
      <c r="F94" s="2"/>
      <c r="G94" s="2"/>
      <c r="H94" s="59" t="str">
        <f t="shared" si="4"/>
        <v/>
      </c>
      <c r="I94" s="2"/>
      <c r="J94" s="5" t="str">
        <f t="shared" si="3"/>
        <v/>
      </c>
      <c r="K94" s="208"/>
      <c r="L94" s="209"/>
      <c r="M94" s="210"/>
    </row>
    <row r="95" spans="1:13" ht="30" customHeight="1" thickTop="1" thickBot="1" x14ac:dyDescent="0.3">
      <c r="A95" s="1"/>
      <c r="B95" s="1"/>
      <c r="C95" s="1"/>
      <c r="D95" s="4"/>
      <c r="E95" s="46"/>
      <c r="F95" s="2"/>
      <c r="G95" s="2"/>
      <c r="H95" s="59" t="str">
        <f t="shared" si="4"/>
        <v/>
      </c>
      <c r="I95" s="2"/>
      <c r="J95" s="5" t="str">
        <f t="shared" si="3"/>
        <v/>
      </c>
      <c r="K95" s="208"/>
      <c r="L95" s="209"/>
      <c r="M95" s="210"/>
    </row>
    <row r="96" spans="1:13" ht="30" customHeight="1" thickTop="1" thickBot="1" x14ac:dyDescent="0.3">
      <c r="A96" s="1"/>
      <c r="B96" s="1"/>
      <c r="C96" s="1"/>
      <c r="D96" s="4"/>
      <c r="E96" s="46"/>
      <c r="F96" s="2"/>
      <c r="G96" s="2"/>
      <c r="H96" s="59" t="str">
        <f t="shared" si="4"/>
        <v/>
      </c>
      <c r="I96" s="2"/>
      <c r="J96" s="5" t="str">
        <f t="shared" si="3"/>
        <v/>
      </c>
      <c r="K96" s="208"/>
      <c r="L96" s="209"/>
      <c r="M96" s="210"/>
    </row>
    <row r="97" spans="1:13" ht="30" customHeight="1" thickTop="1" thickBot="1" x14ac:dyDescent="0.3">
      <c r="A97" s="1"/>
      <c r="B97" s="1"/>
      <c r="C97" s="1"/>
      <c r="D97" s="4"/>
      <c r="E97" s="46"/>
      <c r="F97" s="2"/>
      <c r="G97" s="2"/>
      <c r="H97" s="59" t="str">
        <f t="shared" si="4"/>
        <v/>
      </c>
      <c r="I97" s="2"/>
      <c r="J97" s="5" t="str">
        <f t="shared" si="3"/>
        <v/>
      </c>
      <c r="K97" s="208"/>
      <c r="L97" s="209"/>
      <c r="M97" s="210"/>
    </row>
    <row r="98" spans="1:13" ht="30" customHeight="1" thickTop="1" thickBot="1" x14ac:dyDescent="0.3">
      <c r="A98" s="1"/>
      <c r="B98" s="1"/>
      <c r="C98" s="1"/>
      <c r="D98" s="4"/>
      <c r="E98" s="46"/>
      <c r="F98" s="2"/>
      <c r="G98" s="2"/>
      <c r="H98" s="59" t="str">
        <f t="shared" si="4"/>
        <v/>
      </c>
      <c r="I98" s="2"/>
      <c r="J98" s="5" t="str">
        <f t="shared" si="3"/>
        <v/>
      </c>
      <c r="K98" s="208"/>
      <c r="L98" s="209"/>
      <c r="M98" s="210"/>
    </row>
    <row r="99" spans="1:13" ht="30" customHeight="1" thickTop="1" thickBot="1" x14ac:dyDescent="0.3">
      <c r="A99" s="1"/>
      <c r="B99" s="1"/>
      <c r="C99" s="1"/>
      <c r="D99" s="4"/>
      <c r="E99" s="46"/>
      <c r="F99" s="2"/>
      <c r="G99" s="2"/>
      <c r="H99" s="59" t="str">
        <f t="shared" si="4"/>
        <v/>
      </c>
      <c r="I99" s="2"/>
      <c r="J99" s="5" t="str">
        <f t="shared" si="3"/>
        <v/>
      </c>
      <c r="K99" s="208"/>
      <c r="L99" s="209"/>
      <c r="M99" s="210"/>
    </row>
    <row r="100" spans="1:13" ht="30" customHeight="1" thickTop="1" thickBot="1" x14ac:dyDescent="0.3">
      <c r="A100" s="1"/>
      <c r="B100" s="1"/>
      <c r="C100" s="1"/>
      <c r="D100" s="4"/>
      <c r="E100" s="46"/>
      <c r="F100" s="2"/>
      <c r="G100" s="2"/>
      <c r="H100" s="59" t="str">
        <f t="shared" si="4"/>
        <v/>
      </c>
      <c r="I100" s="2"/>
      <c r="J100" s="5" t="str">
        <f t="shared" si="3"/>
        <v/>
      </c>
      <c r="K100" s="208"/>
      <c r="L100" s="209"/>
      <c r="M100" s="210"/>
    </row>
    <row r="101" spans="1:13" ht="30" customHeight="1" thickTop="1" thickBot="1" x14ac:dyDescent="0.3">
      <c r="A101" s="1"/>
      <c r="B101" s="1"/>
      <c r="C101" s="1"/>
      <c r="D101" s="4"/>
      <c r="E101" s="46"/>
      <c r="F101" s="2"/>
      <c r="G101" s="2"/>
      <c r="H101" s="59" t="str">
        <f t="shared" si="4"/>
        <v/>
      </c>
      <c r="I101" s="2"/>
      <c r="J101" s="5" t="str">
        <f t="shared" ref="J101:J132" si="5">IF(AND(ISNUMBER(I101),ISNUMBER(E101)),I101-E101,"")</f>
        <v/>
      </c>
      <c r="K101" s="208"/>
      <c r="L101" s="209"/>
      <c r="M101" s="210"/>
    </row>
    <row r="102" spans="1:13" ht="30" customHeight="1" thickTop="1" thickBot="1" x14ac:dyDescent="0.3">
      <c r="A102" s="1"/>
      <c r="B102" s="1"/>
      <c r="C102" s="1"/>
      <c r="D102" s="4"/>
      <c r="E102" s="46"/>
      <c r="F102" s="2"/>
      <c r="G102" s="2"/>
      <c r="H102" s="59" t="str">
        <f t="shared" si="4"/>
        <v/>
      </c>
      <c r="I102" s="2"/>
      <c r="J102" s="5" t="str">
        <f t="shared" si="5"/>
        <v/>
      </c>
      <c r="K102" s="208"/>
      <c r="L102" s="209"/>
      <c r="M102" s="210"/>
    </row>
    <row r="103" spans="1:13" ht="30" customHeight="1" thickTop="1" thickBot="1" x14ac:dyDescent="0.3">
      <c r="A103" s="1"/>
      <c r="B103" s="1"/>
      <c r="C103" s="1"/>
      <c r="D103" s="4"/>
      <c r="E103" s="46"/>
      <c r="F103" s="2"/>
      <c r="G103" s="2"/>
      <c r="H103" s="59" t="str">
        <f t="shared" si="4"/>
        <v/>
      </c>
      <c r="I103" s="2"/>
      <c r="J103" s="5" t="str">
        <f t="shared" si="5"/>
        <v/>
      </c>
      <c r="K103" s="208"/>
      <c r="L103" s="209"/>
      <c r="M103" s="210"/>
    </row>
    <row r="104" spans="1:13" ht="30" customHeight="1" thickTop="1" thickBot="1" x14ac:dyDescent="0.3">
      <c r="A104" s="1"/>
      <c r="B104" s="1"/>
      <c r="C104" s="1"/>
      <c r="D104" s="4"/>
      <c r="E104" s="46"/>
      <c r="F104" s="2"/>
      <c r="G104" s="2"/>
      <c r="H104" s="59" t="str">
        <f t="shared" si="4"/>
        <v/>
      </c>
      <c r="I104" s="2"/>
      <c r="J104" s="5" t="str">
        <f t="shared" si="5"/>
        <v/>
      </c>
      <c r="K104" s="208"/>
      <c r="L104" s="209"/>
      <c r="M104" s="210"/>
    </row>
    <row r="105" spans="1:13" ht="30" customHeight="1" thickTop="1" thickBot="1" x14ac:dyDescent="0.3">
      <c r="A105" s="1"/>
      <c r="B105" s="1"/>
      <c r="C105" s="1"/>
      <c r="D105" s="4"/>
      <c r="E105" s="46"/>
      <c r="F105" s="2"/>
      <c r="G105" s="2"/>
      <c r="H105" s="59" t="str">
        <f t="shared" si="4"/>
        <v/>
      </c>
      <c r="I105" s="2"/>
      <c r="J105" s="5" t="str">
        <f t="shared" si="5"/>
        <v/>
      </c>
      <c r="K105" s="208"/>
      <c r="L105" s="209"/>
      <c r="M105" s="210"/>
    </row>
    <row r="106" spans="1:13" ht="30" customHeight="1" thickTop="1" thickBot="1" x14ac:dyDescent="0.3">
      <c r="A106" s="1"/>
      <c r="B106" s="1"/>
      <c r="C106" s="1"/>
      <c r="D106" s="4"/>
      <c r="E106" s="46"/>
      <c r="F106" s="2"/>
      <c r="G106" s="2"/>
      <c r="H106" s="59" t="str">
        <f t="shared" si="4"/>
        <v/>
      </c>
      <c r="I106" s="2"/>
      <c r="J106" s="5" t="str">
        <f t="shared" si="5"/>
        <v/>
      </c>
      <c r="K106" s="208"/>
      <c r="L106" s="209"/>
      <c r="M106" s="210"/>
    </row>
    <row r="107" spans="1:13" ht="30" customHeight="1" thickTop="1" thickBot="1" x14ac:dyDescent="0.3">
      <c r="A107" s="1"/>
      <c r="B107" s="1"/>
      <c r="C107" s="1"/>
      <c r="D107" s="4"/>
      <c r="E107" s="46"/>
      <c r="F107" s="2"/>
      <c r="G107" s="2"/>
      <c r="H107" s="59" t="str">
        <f t="shared" si="4"/>
        <v/>
      </c>
      <c r="I107" s="2"/>
      <c r="J107" s="5" t="str">
        <f t="shared" si="5"/>
        <v/>
      </c>
      <c r="K107" s="208"/>
      <c r="L107" s="209"/>
      <c r="M107" s="210"/>
    </row>
    <row r="108" spans="1:13" ht="30" customHeight="1" thickTop="1" thickBot="1" x14ac:dyDescent="0.3">
      <c r="A108" s="1"/>
      <c r="B108" s="1"/>
      <c r="C108" s="1"/>
      <c r="D108" s="4"/>
      <c r="E108" s="46"/>
      <c r="F108" s="2"/>
      <c r="G108" s="2"/>
      <c r="H108" s="59" t="str">
        <f t="shared" si="4"/>
        <v/>
      </c>
      <c r="I108" s="2"/>
      <c r="J108" s="5" t="str">
        <f t="shared" si="5"/>
        <v/>
      </c>
      <c r="K108" s="208"/>
      <c r="L108" s="209"/>
      <c r="M108" s="210"/>
    </row>
    <row r="109" spans="1:13" ht="30" customHeight="1" thickTop="1" thickBot="1" x14ac:dyDescent="0.3">
      <c r="A109" s="1"/>
      <c r="B109" s="1"/>
      <c r="C109" s="1"/>
      <c r="D109" s="4"/>
      <c r="E109" s="46"/>
      <c r="F109" s="2"/>
      <c r="G109" s="2"/>
      <c r="H109" s="59" t="str">
        <f t="shared" si="4"/>
        <v/>
      </c>
      <c r="I109" s="2"/>
      <c r="J109" s="5" t="str">
        <f t="shared" si="5"/>
        <v/>
      </c>
      <c r="K109" s="208"/>
      <c r="L109" s="209"/>
      <c r="M109" s="210"/>
    </row>
    <row r="110" spans="1:13" ht="30" customHeight="1" thickTop="1" thickBot="1" x14ac:dyDescent="0.3">
      <c r="A110" s="1"/>
      <c r="B110" s="1"/>
      <c r="C110" s="1"/>
      <c r="D110" s="4"/>
      <c r="E110" s="46"/>
      <c r="F110" s="2"/>
      <c r="G110" s="2"/>
      <c r="H110" s="59" t="str">
        <f t="shared" si="4"/>
        <v/>
      </c>
      <c r="I110" s="2"/>
      <c r="J110" s="5" t="str">
        <f t="shared" si="5"/>
        <v/>
      </c>
      <c r="K110" s="208"/>
      <c r="L110" s="209"/>
      <c r="M110" s="210"/>
    </row>
    <row r="111" spans="1:13" ht="30" customHeight="1" thickTop="1" thickBot="1" x14ac:dyDescent="0.3">
      <c r="A111" s="1"/>
      <c r="B111" s="1"/>
      <c r="C111" s="1"/>
      <c r="D111" s="4"/>
      <c r="E111" s="46"/>
      <c r="F111" s="2"/>
      <c r="G111" s="2"/>
      <c r="H111" s="59" t="str">
        <f t="shared" si="4"/>
        <v/>
      </c>
      <c r="I111" s="2"/>
      <c r="J111" s="5" t="str">
        <f t="shared" si="5"/>
        <v/>
      </c>
      <c r="K111" s="208"/>
      <c r="L111" s="209"/>
      <c r="M111" s="210"/>
    </row>
    <row r="112" spans="1:13" ht="30" customHeight="1" thickTop="1" thickBot="1" x14ac:dyDescent="0.3">
      <c r="A112" s="1"/>
      <c r="B112" s="1"/>
      <c r="C112" s="1"/>
      <c r="D112" s="4"/>
      <c r="E112" s="46"/>
      <c r="F112" s="2"/>
      <c r="G112" s="2"/>
      <c r="H112" s="59" t="str">
        <f t="shared" si="4"/>
        <v/>
      </c>
      <c r="I112" s="2"/>
      <c r="J112" s="5" t="str">
        <f t="shared" si="5"/>
        <v/>
      </c>
      <c r="K112" s="208"/>
      <c r="L112" s="209"/>
      <c r="M112" s="210"/>
    </row>
    <row r="113" spans="1:13" ht="30" customHeight="1" thickTop="1" thickBot="1" x14ac:dyDescent="0.3">
      <c r="A113" s="1"/>
      <c r="B113" s="1"/>
      <c r="C113" s="1"/>
      <c r="D113" s="4"/>
      <c r="E113" s="46"/>
      <c r="F113" s="2"/>
      <c r="G113" s="2"/>
      <c r="H113" s="59" t="str">
        <f t="shared" si="4"/>
        <v/>
      </c>
      <c r="I113" s="2"/>
      <c r="J113" s="5" t="str">
        <f t="shared" si="5"/>
        <v/>
      </c>
      <c r="K113" s="208"/>
      <c r="L113" s="209"/>
      <c r="M113" s="210"/>
    </row>
    <row r="114" spans="1:13" ht="30" customHeight="1" thickTop="1" thickBot="1" x14ac:dyDescent="0.3">
      <c r="A114" s="1"/>
      <c r="B114" s="1"/>
      <c r="C114" s="1"/>
      <c r="D114" s="4"/>
      <c r="E114" s="46"/>
      <c r="F114" s="2"/>
      <c r="G114" s="2"/>
      <c r="H114" s="59" t="str">
        <f t="shared" si="4"/>
        <v/>
      </c>
      <c r="I114" s="2"/>
      <c r="J114" s="5" t="str">
        <f t="shared" si="5"/>
        <v/>
      </c>
      <c r="K114" s="208"/>
      <c r="L114" s="209"/>
      <c r="M114" s="210"/>
    </row>
    <row r="115" spans="1:13" ht="30" customHeight="1" thickTop="1" thickBot="1" x14ac:dyDescent="0.3">
      <c r="A115" s="1"/>
      <c r="B115" s="1"/>
      <c r="C115" s="1"/>
      <c r="D115" s="4"/>
      <c r="E115" s="46"/>
      <c r="F115" s="2"/>
      <c r="G115" s="2"/>
      <c r="H115" s="59" t="str">
        <f t="shared" si="4"/>
        <v/>
      </c>
      <c r="I115" s="2"/>
      <c r="J115" s="5" t="str">
        <f t="shared" si="5"/>
        <v/>
      </c>
      <c r="K115" s="208"/>
      <c r="L115" s="209"/>
      <c r="M115" s="210"/>
    </row>
    <row r="116" spans="1:13" ht="30" customHeight="1" thickTop="1" thickBot="1" x14ac:dyDescent="0.3">
      <c r="A116" s="1"/>
      <c r="B116" s="1"/>
      <c r="C116" s="1"/>
      <c r="D116" s="4"/>
      <c r="E116" s="46"/>
      <c r="F116" s="2"/>
      <c r="G116" s="2"/>
      <c r="H116" s="59" t="str">
        <f t="shared" si="4"/>
        <v/>
      </c>
      <c r="I116" s="2"/>
      <c r="J116" s="5" t="str">
        <f t="shared" si="5"/>
        <v/>
      </c>
      <c r="K116" s="208"/>
      <c r="L116" s="209"/>
      <c r="M116" s="210"/>
    </row>
    <row r="117" spans="1:13" ht="30" customHeight="1" thickTop="1" thickBot="1" x14ac:dyDescent="0.3">
      <c r="A117" s="1"/>
      <c r="B117" s="1"/>
      <c r="C117" s="1"/>
      <c r="D117" s="4"/>
      <c r="E117" s="46"/>
      <c r="F117" s="2"/>
      <c r="G117" s="2"/>
      <c r="H117" s="59" t="str">
        <f t="shared" si="4"/>
        <v/>
      </c>
      <c r="I117" s="2"/>
      <c r="J117" s="5" t="str">
        <f t="shared" si="5"/>
        <v/>
      </c>
      <c r="K117" s="208"/>
      <c r="L117" s="209"/>
      <c r="M117" s="210"/>
    </row>
    <row r="118" spans="1:13" ht="30" customHeight="1" thickTop="1" thickBot="1" x14ac:dyDescent="0.3">
      <c r="A118" s="1"/>
      <c r="B118" s="1"/>
      <c r="C118" s="1"/>
      <c r="D118" s="4"/>
      <c r="E118" s="46"/>
      <c r="F118" s="2"/>
      <c r="G118" s="2"/>
      <c r="H118" s="59" t="str">
        <f t="shared" si="4"/>
        <v/>
      </c>
      <c r="I118" s="2"/>
      <c r="J118" s="5" t="str">
        <f t="shared" si="5"/>
        <v/>
      </c>
      <c r="K118" s="208"/>
      <c r="L118" s="209"/>
      <c r="M118" s="210"/>
    </row>
    <row r="119" spans="1:13" ht="30" customHeight="1" thickTop="1" thickBot="1" x14ac:dyDescent="0.3">
      <c r="A119" s="1"/>
      <c r="B119" s="1"/>
      <c r="C119" s="1"/>
      <c r="D119" s="4"/>
      <c r="E119" s="46"/>
      <c r="F119" s="2"/>
      <c r="G119" s="2"/>
      <c r="H119" s="59" t="str">
        <f t="shared" si="4"/>
        <v/>
      </c>
      <c r="I119" s="2"/>
      <c r="J119" s="5" t="str">
        <f t="shared" si="5"/>
        <v/>
      </c>
      <c r="K119" s="208"/>
      <c r="L119" s="209"/>
      <c r="M119" s="210"/>
    </row>
    <row r="120" spans="1:13" ht="30" customHeight="1" thickTop="1" thickBot="1" x14ac:dyDescent="0.3">
      <c r="A120" s="1"/>
      <c r="B120" s="1"/>
      <c r="C120" s="1"/>
      <c r="D120" s="4"/>
      <c r="E120" s="46"/>
      <c r="F120" s="2"/>
      <c r="G120" s="2"/>
      <c r="H120" s="59" t="str">
        <f t="shared" si="4"/>
        <v/>
      </c>
      <c r="I120" s="2"/>
      <c r="J120" s="5" t="str">
        <f t="shared" si="5"/>
        <v/>
      </c>
      <c r="K120" s="208"/>
      <c r="L120" s="209"/>
      <c r="M120" s="210"/>
    </row>
    <row r="121" spans="1:13" ht="30" customHeight="1" thickTop="1" thickBot="1" x14ac:dyDescent="0.3">
      <c r="A121" s="1"/>
      <c r="B121" s="1"/>
      <c r="C121" s="1"/>
      <c r="D121" s="4"/>
      <c r="E121" s="46"/>
      <c r="F121" s="2"/>
      <c r="G121" s="2"/>
      <c r="H121" s="59" t="str">
        <f t="shared" si="4"/>
        <v/>
      </c>
      <c r="I121" s="2"/>
      <c r="J121" s="5" t="str">
        <f t="shared" si="5"/>
        <v/>
      </c>
      <c r="K121" s="208"/>
      <c r="L121" s="209"/>
      <c r="M121" s="210"/>
    </row>
    <row r="122" spans="1:13" ht="30" customHeight="1" thickTop="1" thickBot="1" x14ac:dyDescent="0.3">
      <c r="A122" s="1"/>
      <c r="B122" s="1"/>
      <c r="C122" s="1"/>
      <c r="D122" s="4"/>
      <c r="E122" s="46"/>
      <c r="F122" s="2"/>
      <c r="G122" s="2"/>
      <c r="H122" s="59" t="str">
        <f t="shared" si="4"/>
        <v/>
      </c>
      <c r="I122" s="2"/>
      <c r="J122" s="5" t="str">
        <f t="shared" si="5"/>
        <v/>
      </c>
      <c r="K122" s="208"/>
      <c r="L122" s="209"/>
      <c r="M122" s="210"/>
    </row>
    <row r="123" spans="1:13" ht="30" customHeight="1" thickTop="1" thickBot="1" x14ac:dyDescent="0.3">
      <c r="A123" s="1"/>
      <c r="B123" s="1"/>
      <c r="C123" s="1"/>
      <c r="D123" s="4"/>
      <c r="E123" s="46"/>
      <c r="F123" s="2"/>
      <c r="G123" s="2"/>
      <c r="H123" s="59" t="str">
        <f t="shared" si="4"/>
        <v/>
      </c>
      <c r="I123" s="2"/>
      <c r="J123" s="5" t="str">
        <f t="shared" si="5"/>
        <v/>
      </c>
      <c r="K123" s="208"/>
      <c r="L123" s="209"/>
      <c r="M123" s="210"/>
    </row>
    <row r="124" spans="1:13" ht="30" customHeight="1" thickTop="1" thickBot="1" x14ac:dyDescent="0.3">
      <c r="A124" s="1"/>
      <c r="B124" s="1"/>
      <c r="C124" s="1"/>
      <c r="D124" s="4"/>
      <c r="E124" s="46"/>
      <c r="F124" s="2"/>
      <c r="G124" s="2"/>
      <c r="H124" s="59" t="str">
        <f t="shared" si="4"/>
        <v/>
      </c>
      <c r="I124" s="2"/>
      <c r="J124" s="5" t="str">
        <f t="shared" si="5"/>
        <v/>
      </c>
      <c r="K124" s="208"/>
      <c r="L124" s="209"/>
      <c r="M124" s="210"/>
    </row>
    <row r="125" spans="1:13" ht="30" customHeight="1" thickTop="1" thickBot="1" x14ac:dyDescent="0.3">
      <c r="A125" s="1"/>
      <c r="B125" s="1"/>
      <c r="C125" s="1"/>
      <c r="D125" s="4"/>
      <c r="E125" s="46"/>
      <c r="F125" s="2"/>
      <c r="G125" s="2"/>
      <c r="H125" s="59" t="str">
        <f t="shared" si="4"/>
        <v/>
      </c>
      <c r="I125" s="2"/>
      <c r="J125" s="5" t="str">
        <f t="shared" si="5"/>
        <v/>
      </c>
      <c r="K125" s="208"/>
      <c r="L125" s="209"/>
      <c r="M125" s="210"/>
    </row>
    <row r="126" spans="1:13" ht="30" customHeight="1" thickTop="1" thickBot="1" x14ac:dyDescent="0.3">
      <c r="A126" s="1"/>
      <c r="B126" s="1"/>
      <c r="C126" s="1"/>
      <c r="D126" s="4"/>
      <c r="E126" s="46"/>
      <c r="F126" s="2"/>
      <c r="G126" s="2"/>
      <c r="H126" s="59" t="str">
        <f t="shared" si="4"/>
        <v/>
      </c>
      <c r="I126" s="2"/>
      <c r="J126" s="5" t="str">
        <f t="shared" si="5"/>
        <v/>
      </c>
      <c r="K126" s="208"/>
      <c r="L126" s="209"/>
      <c r="M126" s="210"/>
    </row>
    <row r="127" spans="1:13" ht="30" customHeight="1" thickTop="1" thickBot="1" x14ac:dyDescent="0.3">
      <c r="A127" s="1"/>
      <c r="B127" s="1"/>
      <c r="C127" s="1"/>
      <c r="D127" s="4"/>
      <c r="E127" s="46"/>
      <c r="F127" s="2"/>
      <c r="G127" s="2"/>
      <c r="H127" s="59" t="str">
        <f t="shared" si="4"/>
        <v/>
      </c>
      <c r="I127" s="2"/>
      <c r="J127" s="5" t="str">
        <f t="shared" si="5"/>
        <v/>
      </c>
      <c r="K127" s="208"/>
      <c r="L127" s="209"/>
      <c r="M127" s="210"/>
    </row>
    <row r="128" spans="1:13" ht="30" customHeight="1" thickTop="1" thickBot="1" x14ac:dyDescent="0.3">
      <c r="A128" s="1"/>
      <c r="B128" s="1"/>
      <c r="C128" s="1"/>
      <c r="D128" s="4"/>
      <c r="E128" s="46"/>
      <c r="F128" s="2"/>
      <c r="G128" s="2"/>
      <c r="H128" s="59" t="str">
        <f t="shared" si="4"/>
        <v/>
      </c>
      <c r="I128" s="2"/>
      <c r="J128" s="5" t="str">
        <f t="shared" si="5"/>
        <v/>
      </c>
      <c r="K128" s="208"/>
      <c r="L128" s="209"/>
      <c r="M128" s="210"/>
    </row>
    <row r="129" spans="1:13" ht="30" customHeight="1" thickTop="1" thickBot="1" x14ac:dyDescent="0.3">
      <c r="A129" s="1"/>
      <c r="B129" s="1"/>
      <c r="C129" s="1"/>
      <c r="D129" s="4"/>
      <c r="E129" s="46"/>
      <c r="F129" s="2"/>
      <c r="G129" s="2"/>
      <c r="H129" s="59" t="str">
        <f t="shared" si="4"/>
        <v/>
      </c>
      <c r="I129" s="2"/>
      <c r="J129" s="5" t="str">
        <f t="shared" si="5"/>
        <v/>
      </c>
      <c r="K129" s="208"/>
      <c r="L129" s="209"/>
      <c r="M129" s="210"/>
    </row>
    <row r="130" spans="1:13" ht="30" customHeight="1" thickTop="1" thickBot="1" x14ac:dyDescent="0.3">
      <c r="A130" s="1"/>
      <c r="B130" s="1"/>
      <c r="C130" s="1"/>
      <c r="D130" s="4"/>
      <c r="E130" s="46"/>
      <c r="F130" s="2"/>
      <c r="G130" s="2"/>
      <c r="H130" s="59" t="str">
        <f t="shared" si="4"/>
        <v/>
      </c>
      <c r="I130" s="2"/>
      <c r="J130" s="5" t="str">
        <f t="shared" si="5"/>
        <v/>
      </c>
      <c r="K130" s="208"/>
      <c r="L130" s="209"/>
      <c r="M130" s="210"/>
    </row>
    <row r="131" spans="1:13" ht="30" customHeight="1" thickTop="1" thickBot="1" x14ac:dyDescent="0.3">
      <c r="A131" s="1"/>
      <c r="B131" s="1"/>
      <c r="C131" s="1"/>
      <c r="D131" s="4"/>
      <c r="E131" s="46"/>
      <c r="F131" s="2"/>
      <c r="G131" s="2"/>
      <c r="H131" s="59" t="str">
        <f t="shared" si="4"/>
        <v/>
      </c>
      <c r="I131" s="2"/>
      <c r="J131" s="5" t="str">
        <f t="shared" si="5"/>
        <v/>
      </c>
      <c r="K131" s="208"/>
      <c r="L131" s="209"/>
      <c r="M131" s="210"/>
    </row>
    <row r="132" spans="1:13" ht="30" customHeight="1" thickTop="1" thickBot="1" x14ac:dyDescent="0.3">
      <c r="A132" s="1"/>
      <c r="B132" s="1"/>
      <c r="C132" s="1"/>
      <c r="D132" s="4"/>
      <c r="E132" s="46"/>
      <c r="F132" s="2"/>
      <c r="G132" s="2"/>
      <c r="H132" s="59" t="str">
        <f t="shared" si="4"/>
        <v/>
      </c>
      <c r="I132" s="2"/>
      <c r="J132" s="5" t="str">
        <f t="shared" si="5"/>
        <v/>
      </c>
      <c r="K132" s="208"/>
      <c r="L132" s="209"/>
      <c r="M132" s="210"/>
    </row>
    <row r="133" spans="1:13" ht="30" customHeight="1" thickTop="1" thickBot="1" x14ac:dyDescent="0.3">
      <c r="A133" s="1"/>
      <c r="B133" s="1"/>
      <c r="C133" s="1"/>
      <c r="D133" s="4"/>
      <c r="E133" s="46"/>
      <c r="F133" s="2"/>
      <c r="G133" s="2"/>
      <c r="H133" s="59" t="str">
        <f t="shared" si="4"/>
        <v/>
      </c>
      <c r="I133" s="2"/>
      <c r="J133" s="5" t="str">
        <f t="shared" ref="J133:J164" si="6">IF(AND(ISNUMBER(I133),ISNUMBER(E133)),I133-E133,"")</f>
        <v/>
      </c>
      <c r="K133" s="208"/>
      <c r="L133" s="209"/>
      <c r="M133" s="210"/>
    </row>
    <row r="134" spans="1:13" ht="30" customHeight="1" thickTop="1" thickBot="1" x14ac:dyDescent="0.3">
      <c r="A134" s="1"/>
      <c r="B134" s="1"/>
      <c r="C134" s="1"/>
      <c r="D134" s="4"/>
      <c r="E134" s="46"/>
      <c r="F134" s="2"/>
      <c r="G134" s="2"/>
      <c r="H134" s="59" t="str">
        <f t="shared" ref="H134:H164" si="7">IF(AND(ISNUMBER(G134),ISNUMBER(E134)),G134-E134,"")</f>
        <v/>
      </c>
      <c r="I134" s="2"/>
      <c r="J134" s="5" t="str">
        <f t="shared" si="6"/>
        <v/>
      </c>
      <c r="K134" s="208"/>
      <c r="L134" s="209"/>
      <c r="M134" s="210"/>
    </row>
    <row r="135" spans="1:13" ht="30" customHeight="1" thickTop="1" thickBot="1" x14ac:dyDescent="0.3">
      <c r="A135" s="1"/>
      <c r="B135" s="1"/>
      <c r="C135" s="1"/>
      <c r="D135" s="4"/>
      <c r="E135" s="46"/>
      <c r="F135" s="2"/>
      <c r="G135" s="2"/>
      <c r="H135" s="59" t="str">
        <f t="shared" si="7"/>
        <v/>
      </c>
      <c r="I135" s="2"/>
      <c r="J135" s="5" t="str">
        <f t="shared" si="6"/>
        <v/>
      </c>
      <c r="K135" s="208"/>
      <c r="L135" s="209"/>
      <c r="M135" s="210"/>
    </row>
    <row r="136" spans="1:13" ht="30" customHeight="1" thickTop="1" thickBot="1" x14ac:dyDescent="0.3">
      <c r="A136" s="1"/>
      <c r="B136" s="1"/>
      <c r="C136" s="1"/>
      <c r="D136" s="4"/>
      <c r="E136" s="46"/>
      <c r="F136" s="2"/>
      <c r="G136" s="2"/>
      <c r="H136" s="59" t="str">
        <f t="shared" si="7"/>
        <v/>
      </c>
      <c r="I136" s="2"/>
      <c r="J136" s="5" t="str">
        <f t="shared" si="6"/>
        <v/>
      </c>
      <c r="K136" s="208"/>
      <c r="L136" s="209"/>
      <c r="M136" s="210"/>
    </row>
    <row r="137" spans="1:13" ht="30" customHeight="1" thickTop="1" thickBot="1" x14ac:dyDescent="0.3">
      <c r="A137" s="1"/>
      <c r="B137" s="1"/>
      <c r="C137" s="1"/>
      <c r="D137" s="4"/>
      <c r="E137" s="46"/>
      <c r="F137" s="2"/>
      <c r="G137" s="2"/>
      <c r="H137" s="59" t="str">
        <f t="shared" si="7"/>
        <v/>
      </c>
      <c r="I137" s="2"/>
      <c r="J137" s="5" t="str">
        <f t="shared" si="6"/>
        <v/>
      </c>
      <c r="K137" s="208"/>
      <c r="L137" s="209"/>
      <c r="M137" s="210"/>
    </row>
    <row r="138" spans="1:13" ht="30" customHeight="1" thickTop="1" thickBot="1" x14ac:dyDescent="0.3">
      <c r="A138" s="1"/>
      <c r="B138" s="1"/>
      <c r="C138" s="1"/>
      <c r="D138" s="4"/>
      <c r="E138" s="46"/>
      <c r="F138" s="2"/>
      <c r="G138" s="2"/>
      <c r="H138" s="59" t="str">
        <f t="shared" si="7"/>
        <v/>
      </c>
      <c r="I138" s="2"/>
      <c r="J138" s="5" t="str">
        <f t="shared" si="6"/>
        <v/>
      </c>
      <c r="K138" s="208"/>
      <c r="L138" s="209"/>
      <c r="M138" s="210"/>
    </row>
    <row r="139" spans="1:13" ht="30" customHeight="1" thickTop="1" thickBot="1" x14ac:dyDescent="0.3">
      <c r="A139" s="1"/>
      <c r="B139" s="1"/>
      <c r="C139" s="1"/>
      <c r="D139" s="4"/>
      <c r="E139" s="46"/>
      <c r="F139" s="2"/>
      <c r="G139" s="2"/>
      <c r="H139" s="59" t="str">
        <f t="shared" si="7"/>
        <v/>
      </c>
      <c r="I139" s="2"/>
      <c r="J139" s="5" t="str">
        <f t="shared" si="6"/>
        <v/>
      </c>
      <c r="K139" s="208"/>
      <c r="L139" s="209"/>
      <c r="M139" s="210"/>
    </row>
    <row r="140" spans="1:13" ht="30" customHeight="1" thickTop="1" thickBot="1" x14ac:dyDescent="0.3">
      <c r="A140" s="1"/>
      <c r="B140" s="1"/>
      <c r="C140" s="1"/>
      <c r="D140" s="4"/>
      <c r="E140" s="46"/>
      <c r="F140" s="2"/>
      <c r="G140" s="2"/>
      <c r="H140" s="59" t="str">
        <f t="shared" si="7"/>
        <v/>
      </c>
      <c r="I140" s="2"/>
      <c r="J140" s="5" t="str">
        <f t="shared" si="6"/>
        <v/>
      </c>
      <c r="K140" s="208"/>
      <c r="L140" s="209"/>
      <c r="M140" s="210"/>
    </row>
    <row r="141" spans="1:13" ht="30" customHeight="1" thickTop="1" thickBot="1" x14ac:dyDescent="0.3">
      <c r="A141" s="1"/>
      <c r="B141" s="1"/>
      <c r="C141" s="1"/>
      <c r="D141" s="4"/>
      <c r="E141" s="46"/>
      <c r="F141" s="2"/>
      <c r="G141" s="2"/>
      <c r="H141" s="59" t="str">
        <f t="shared" si="7"/>
        <v/>
      </c>
      <c r="I141" s="2"/>
      <c r="J141" s="5" t="str">
        <f t="shared" si="6"/>
        <v/>
      </c>
      <c r="K141" s="208"/>
      <c r="L141" s="209"/>
      <c r="M141" s="210"/>
    </row>
    <row r="142" spans="1:13" ht="30" customHeight="1" thickTop="1" thickBot="1" x14ac:dyDescent="0.3">
      <c r="A142" s="1"/>
      <c r="B142" s="1"/>
      <c r="C142" s="1"/>
      <c r="D142" s="4"/>
      <c r="E142" s="46"/>
      <c r="F142" s="2"/>
      <c r="G142" s="2"/>
      <c r="H142" s="59" t="str">
        <f t="shared" si="7"/>
        <v/>
      </c>
      <c r="I142" s="2"/>
      <c r="J142" s="5" t="str">
        <f t="shared" si="6"/>
        <v/>
      </c>
      <c r="K142" s="208"/>
      <c r="L142" s="209"/>
      <c r="M142" s="210"/>
    </row>
    <row r="143" spans="1:13" ht="30" customHeight="1" thickTop="1" thickBot="1" x14ac:dyDescent="0.3">
      <c r="A143" s="1"/>
      <c r="B143" s="1"/>
      <c r="C143" s="1"/>
      <c r="D143" s="4"/>
      <c r="E143" s="46"/>
      <c r="F143" s="2"/>
      <c r="G143" s="2"/>
      <c r="H143" s="59" t="str">
        <f t="shared" si="7"/>
        <v/>
      </c>
      <c r="I143" s="2"/>
      <c r="J143" s="5" t="str">
        <f t="shared" si="6"/>
        <v/>
      </c>
      <c r="K143" s="208"/>
      <c r="L143" s="209"/>
      <c r="M143" s="210"/>
    </row>
    <row r="144" spans="1:13" ht="30" customHeight="1" thickTop="1" thickBot="1" x14ac:dyDescent="0.3">
      <c r="A144" s="1"/>
      <c r="B144" s="1"/>
      <c r="C144" s="1"/>
      <c r="D144" s="4"/>
      <c r="E144" s="46"/>
      <c r="F144" s="2"/>
      <c r="G144" s="2"/>
      <c r="H144" s="59" t="str">
        <f t="shared" si="7"/>
        <v/>
      </c>
      <c r="I144" s="2"/>
      <c r="J144" s="5" t="str">
        <f t="shared" si="6"/>
        <v/>
      </c>
      <c r="K144" s="208"/>
      <c r="L144" s="209"/>
      <c r="M144" s="210"/>
    </row>
    <row r="145" spans="1:13" ht="30" customHeight="1" thickTop="1" thickBot="1" x14ac:dyDescent="0.3">
      <c r="A145" s="1"/>
      <c r="B145" s="1"/>
      <c r="C145" s="1"/>
      <c r="D145" s="4"/>
      <c r="E145" s="46"/>
      <c r="F145" s="2"/>
      <c r="G145" s="2"/>
      <c r="H145" s="59" t="str">
        <f t="shared" si="7"/>
        <v/>
      </c>
      <c r="I145" s="2"/>
      <c r="J145" s="5" t="str">
        <f t="shared" si="6"/>
        <v/>
      </c>
      <c r="K145" s="208"/>
      <c r="L145" s="209"/>
      <c r="M145" s="210"/>
    </row>
    <row r="146" spans="1:13" ht="30" customHeight="1" thickTop="1" thickBot="1" x14ac:dyDescent="0.3">
      <c r="A146" s="1"/>
      <c r="B146" s="1"/>
      <c r="C146" s="1"/>
      <c r="D146" s="4"/>
      <c r="E146" s="46"/>
      <c r="F146" s="2"/>
      <c r="G146" s="2"/>
      <c r="H146" s="59" t="str">
        <f t="shared" si="7"/>
        <v/>
      </c>
      <c r="I146" s="2"/>
      <c r="J146" s="5" t="str">
        <f t="shared" si="6"/>
        <v/>
      </c>
      <c r="K146" s="208"/>
      <c r="L146" s="209"/>
      <c r="M146" s="210"/>
    </row>
    <row r="147" spans="1:13" ht="30" customHeight="1" thickTop="1" thickBot="1" x14ac:dyDescent="0.3">
      <c r="A147" s="1"/>
      <c r="B147" s="1"/>
      <c r="C147" s="1"/>
      <c r="D147" s="4"/>
      <c r="E147" s="46"/>
      <c r="F147" s="2"/>
      <c r="G147" s="2"/>
      <c r="H147" s="59" t="str">
        <f t="shared" si="7"/>
        <v/>
      </c>
      <c r="I147" s="2"/>
      <c r="J147" s="5" t="str">
        <f t="shared" si="6"/>
        <v/>
      </c>
      <c r="K147" s="208"/>
      <c r="L147" s="209"/>
      <c r="M147" s="210"/>
    </row>
    <row r="148" spans="1:13" ht="30" customHeight="1" thickTop="1" thickBot="1" x14ac:dyDescent="0.3">
      <c r="A148" s="1"/>
      <c r="B148" s="1"/>
      <c r="C148" s="1"/>
      <c r="D148" s="4"/>
      <c r="E148" s="46"/>
      <c r="F148" s="2"/>
      <c r="G148" s="2"/>
      <c r="H148" s="59" t="str">
        <f t="shared" si="7"/>
        <v/>
      </c>
      <c r="I148" s="2"/>
      <c r="J148" s="5" t="str">
        <f t="shared" si="6"/>
        <v/>
      </c>
      <c r="K148" s="208"/>
      <c r="L148" s="209"/>
      <c r="M148" s="210"/>
    </row>
    <row r="149" spans="1:13" ht="30" customHeight="1" thickTop="1" thickBot="1" x14ac:dyDescent="0.3">
      <c r="A149" s="1"/>
      <c r="B149" s="1"/>
      <c r="C149" s="1"/>
      <c r="D149" s="4"/>
      <c r="E149" s="46"/>
      <c r="F149" s="2"/>
      <c r="G149" s="2"/>
      <c r="H149" s="59" t="str">
        <f t="shared" si="7"/>
        <v/>
      </c>
      <c r="I149" s="2"/>
      <c r="J149" s="5" t="str">
        <f t="shared" si="6"/>
        <v/>
      </c>
      <c r="K149" s="208"/>
      <c r="L149" s="209"/>
      <c r="M149" s="210"/>
    </row>
    <row r="150" spans="1:13" ht="30" customHeight="1" thickTop="1" thickBot="1" x14ac:dyDescent="0.3">
      <c r="A150" s="1"/>
      <c r="B150" s="1"/>
      <c r="C150" s="1"/>
      <c r="D150" s="4"/>
      <c r="E150" s="46"/>
      <c r="F150" s="2"/>
      <c r="G150" s="2"/>
      <c r="H150" s="59" t="str">
        <f t="shared" si="7"/>
        <v/>
      </c>
      <c r="I150" s="2"/>
      <c r="J150" s="5" t="str">
        <f t="shared" si="6"/>
        <v/>
      </c>
      <c r="K150" s="208"/>
      <c r="L150" s="209"/>
      <c r="M150" s="210"/>
    </row>
    <row r="151" spans="1:13" ht="30" customHeight="1" thickTop="1" thickBot="1" x14ac:dyDescent="0.3">
      <c r="A151" s="1"/>
      <c r="B151" s="1"/>
      <c r="C151" s="1"/>
      <c r="D151" s="4"/>
      <c r="E151" s="46"/>
      <c r="F151" s="2"/>
      <c r="G151" s="2"/>
      <c r="H151" s="59" t="str">
        <f t="shared" si="7"/>
        <v/>
      </c>
      <c r="I151" s="2"/>
      <c r="J151" s="5" t="str">
        <f t="shared" si="6"/>
        <v/>
      </c>
      <c r="K151" s="208"/>
      <c r="L151" s="209"/>
      <c r="M151" s="210"/>
    </row>
    <row r="152" spans="1:13" ht="30" customHeight="1" thickTop="1" thickBot="1" x14ac:dyDescent="0.3">
      <c r="A152" s="1"/>
      <c r="B152" s="1"/>
      <c r="C152" s="1"/>
      <c r="D152" s="4"/>
      <c r="E152" s="46"/>
      <c r="F152" s="2"/>
      <c r="G152" s="2"/>
      <c r="H152" s="59" t="str">
        <f t="shared" si="7"/>
        <v/>
      </c>
      <c r="I152" s="2"/>
      <c r="J152" s="5" t="str">
        <f t="shared" si="6"/>
        <v/>
      </c>
      <c r="K152" s="208"/>
      <c r="L152" s="209"/>
      <c r="M152" s="210"/>
    </row>
    <row r="153" spans="1:13" ht="30" customHeight="1" thickTop="1" thickBot="1" x14ac:dyDescent="0.3">
      <c r="A153" s="1"/>
      <c r="B153" s="1"/>
      <c r="C153" s="1"/>
      <c r="D153" s="4"/>
      <c r="E153" s="46"/>
      <c r="F153" s="2"/>
      <c r="G153" s="2"/>
      <c r="H153" s="59" t="str">
        <f t="shared" si="7"/>
        <v/>
      </c>
      <c r="I153" s="2"/>
      <c r="J153" s="5" t="str">
        <f t="shared" si="6"/>
        <v/>
      </c>
      <c r="K153" s="208"/>
      <c r="L153" s="209"/>
      <c r="M153" s="210"/>
    </row>
    <row r="154" spans="1:13" ht="30" customHeight="1" thickTop="1" thickBot="1" x14ac:dyDescent="0.3">
      <c r="A154" s="1"/>
      <c r="B154" s="1"/>
      <c r="C154" s="1"/>
      <c r="D154" s="4"/>
      <c r="E154" s="46"/>
      <c r="F154" s="2"/>
      <c r="G154" s="2"/>
      <c r="H154" s="59" t="str">
        <f t="shared" si="7"/>
        <v/>
      </c>
      <c r="I154" s="2"/>
      <c r="J154" s="5" t="str">
        <f t="shared" si="6"/>
        <v/>
      </c>
      <c r="K154" s="208"/>
      <c r="L154" s="209"/>
      <c r="M154" s="210"/>
    </row>
    <row r="155" spans="1:13" ht="30" customHeight="1" thickTop="1" thickBot="1" x14ac:dyDescent="0.3">
      <c r="A155" s="1"/>
      <c r="B155" s="1"/>
      <c r="C155" s="1"/>
      <c r="D155" s="4"/>
      <c r="E155" s="46"/>
      <c r="F155" s="2"/>
      <c r="G155" s="2"/>
      <c r="H155" s="59" t="str">
        <f t="shared" si="7"/>
        <v/>
      </c>
      <c r="I155" s="2"/>
      <c r="J155" s="5" t="str">
        <f t="shared" si="6"/>
        <v/>
      </c>
      <c r="K155" s="208"/>
      <c r="L155" s="209"/>
      <c r="M155" s="210"/>
    </row>
    <row r="156" spans="1:13" ht="30" customHeight="1" thickTop="1" thickBot="1" x14ac:dyDescent="0.3">
      <c r="A156" s="1"/>
      <c r="B156" s="1"/>
      <c r="C156" s="1"/>
      <c r="D156" s="4"/>
      <c r="E156" s="46"/>
      <c r="F156" s="2"/>
      <c r="G156" s="2"/>
      <c r="H156" s="59" t="str">
        <f t="shared" si="7"/>
        <v/>
      </c>
      <c r="I156" s="2"/>
      <c r="J156" s="5" t="str">
        <f t="shared" si="6"/>
        <v/>
      </c>
      <c r="K156" s="208"/>
      <c r="L156" s="209"/>
      <c r="M156" s="210"/>
    </row>
    <row r="157" spans="1:13" ht="30" customHeight="1" thickTop="1" thickBot="1" x14ac:dyDescent="0.3">
      <c r="A157" s="1"/>
      <c r="B157" s="1"/>
      <c r="C157" s="1"/>
      <c r="D157" s="4"/>
      <c r="E157" s="46"/>
      <c r="F157" s="2"/>
      <c r="G157" s="2"/>
      <c r="H157" s="59" t="str">
        <f t="shared" si="7"/>
        <v/>
      </c>
      <c r="I157" s="2"/>
      <c r="J157" s="5" t="str">
        <f t="shared" si="6"/>
        <v/>
      </c>
      <c r="K157" s="208"/>
      <c r="L157" s="209"/>
      <c r="M157" s="210"/>
    </row>
    <row r="158" spans="1:13" ht="30" customHeight="1" thickTop="1" thickBot="1" x14ac:dyDescent="0.3">
      <c r="A158" s="1"/>
      <c r="B158" s="1"/>
      <c r="C158" s="1"/>
      <c r="D158" s="4"/>
      <c r="E158" s="46"/>
      <c r="F158" s="2"/>
      <c r="G158" s="2"/>
      <c r="H158" s="59" t="str">
        <f t="shared" si="7"/>
        <v/>
      </c>
      <c r="I158" s="2"/>
      <c r="J158" s="5" t="str">
        <f t="shared" si="6"/>
        <v/>
      </c>
      <c r="K158" s="208"/>
      <c r="L158" s="209"/>
      <c r="M158" s="210"/>
    </row>
    <row r="159" spans="1:13" ht="30" customHeight="1" thickTop="1" thickBot="1" x14ac:dyDescent="0.3">
      <c r="A159" s="1"/>
      <c r="B159" s="1"/>
      <c r="C159" s="1"/>
      <c r="D159" s="4"/>
      <c r="E159" s="46"/>
      <c r="F159" s="2"/>
      <c r="G159" s="2"/>
      <c r="H159" s="59" t="str">
        <f t="shared" si="7"/>
        <v/>
      </c>
      <c r="I159" s="2"/>
      <c r="J159" s="5" t="str">
        <f t="shared" si="6"/>
        <v/>
      </c>
      <c r="K159" s="208"/>
      <c r="L159" s="209"/>
      <c r="M159" s="210"/>
    </row>
    <row r="160" spans="1:13" ht="30" customHeight="1" thickTop="1" thickBot="1" x14ac:dyDescent="0.3">
      <c r="A160" s="1"/>
      <c r="B160" s="1"/>
      <c r="C160" s="1"/>
      <c r="D160" s="4"/>
      <c r="E160" s="46"/>
      <c r="F160" s="2"/>
      <c r="G160" s="2"/>
      <c r="H160" s="59" t="str">
        <f t="shared" si="7"/>
        <v/>
      </c>
      <c r="I160" s="2"/>
      <c r="J160" s="5" t="str">
        <f t="shared" si="6"/>
        <v/>
      </c>
      <c r="K160" s="208"/>
      <c r="L160" s="209"/>
      <c r="M160" s="210"/>
    </row>
    <row r="161" spans="1:13" ht="30" customHeight="1" thickTop="1" thickBot="1" x14ac:dyDescent="0.3">
      <c r="A161" s="1"/>
      <c r="B161" s="1"/>
      <c r="C161" s="1"/>
      <c r="D161" s="4"/>
      <c r="E161" s="46"/>
      <c r="F161" s="2"/>
      <c r="G161" s="2"/>
      <c r="H161" s="59" t="str">
        <f t="shared" si="7"/>
        <v/>
      </c>
      <c r="I161" s="2"/>
      <c r="J161" s="5" t="str">
        <f t="shared" si="6"/>
        <v/>
      </c>
      <c r="K161" s="208"/>
      <c r="L161" s="209"/>
      <c r="M161" s="210"/>
    </row>
    <row r="162" spans="1:13" ht="30" customHeight="1" thickTop="1" thickBot="1" x14ac:dyDescent="0.3">
      <c r="A162" s="1"/>
      <c r="B162" s="1"/>
      <c r="C162" s="1"/>
      <c r="D162" s="4"/>
      <c r="E162" s="46"/>
      <c r="F162" s="2"/>
      <c r="G162" s="2"/>
      <c r="H162" s="59" t="str">
        <f t="shared" si="7"/>
        <v/>
      </c>
      <c r="I162" s="2"/>
      <c r="J162" s="5" t="str">
        <f t="shared" si="6"/>
        <v/>
      </c>
      <c r="K162" s="208"/>
      <c r="L162" s="209"/>
      <c r="M162" s="210"/>
    </row>
    <row r="163" spans="1:13" ht="30" customHeight="1" thickTop="1" thickBot="1" x14ac:dyDescent="0.3">
      <c r="A163" s="1"/>
      <c r="B163" s="1"/>
      <c r="C163" s="1"/>
      <c r="D163" s="4"/>
      <c r="E163" s="46"/>
      <c r="F163" s="2"/>
      <c r="G163" s="2"/>
      <c r="H163" s="59" t="str">
        <f t="shared" si="7"/>
        <v/>
      </c>
      <c r="I163" s="2"/>
      <c r="J163" s="5" t="str">
        <f t="shared" si="6"/>
        <v/>
      </c>
      <c r="K163" s="208"/>
      <c r="L163" s="209"/>
      <c r="M163" s="210"/>
    </row>
    <row r="164" spans="1:13" ht="30" customHeight="1" thickTop="1" thickBot="1" x14ac:dyDescent="0.3">
      <c r="A164" s="1"/>
      <c r="B164" s="1"/>
      <c r="C164" s="1"/>
      <c r="D164" s="4"/>
      <c r="E164" s="46"/>
      <c r="F164" s="2"/>
      <c r="G164" s="2"/>
      <c r="H164" s="59" t="str">
        <f t="shared" si="7"/>
        <v/>
      </c>
      <c r="I164" s="2"/>
      <c r="J164" s="5" t="str">
        <f t="shared" si="6"/>
        <v/>
      </c>
      <c r="K164" s="208"/>
      <c r="L164" s="209"/>
      <c r="M164" s="210"/>
    </row>
    <row r="165" spans="1:13" ht="15.75" thickTop="1" x14ac:dyDescent="0.25"/>
  </sheetData>
  <mergeCells count="174">
    <mergeCell ref="A1:J1"/>
    <mergeCell ref="A2:B2"/>
    <mergeCell ref="C2:I2"/>
    <mergeCell ref="A3:A4"/>
    <mergeCell ref="B3:B4"/>
    <mergeCell ref="C3:C4"/>
    <mergeCell ref="I3:I4"/>
    <mergeCell ref="D3:D4"/>
    <mergeCell ref="E3:E4"/>
    <mergeCell ref="F3:F4"/>
    <mergeCell ref="J2:J4"/>
    <mergeCell ref="K8:M8"/>
    <mergeCell ref="K9:M9"/>
    <mergeCell ref="K10:M10"/>
    <mergeCell ref="K11:M11"/>
    <mergeCell ref="K12:M12"/>
    <mergeCell ref="K2:M4"/>
    <mergeCell ref="K5:M5"/>
    <mergeCell ref="K6:M6"/>
    <mergeCell ref="K7:M7"/>
    <mergeCell ref="K18:M18"/>
    <mergeCell ref="K19:M19"/>
    <mergeCell ref="K20:M20"/>
    <mergeCell ref="K21:M21"/>
    <mergeCell ref="K22:M22"/>
    <mergeCell ref="K13:M13"/>
    <mergeCell ref="K14:M14"/>
    <mergeCell ref="K15:M15"/>
    <mergeCell ref="K16:M16"/>
    <mergeCell ref="K17:M17"/>
    <mergeCell ref="K28:M28"/>
    <mergeCell ref="K29:M29"/>
    <mergeCell ref="K30:M30"/>
    <mergeCell ref="K31:M31"/>
    <mergeCell ref="K32:M32"/>
    <mergeCell ref="K23:M23"/>
    <mergeCell ref="K24:M24"/>
    <mergeCell ref="K25:M25"/>
    <mergeCell ref="K26:M26"/>
    <mergeCell ref="K27:M27"/>
    <mergeCell ref="K38:M38"/>
    <mergeCell ref="K39:M39"/>
    <mergeCell ref="K40:M40"/>
    <mergeCell ref="K41:M41"/>
    <mergeCell ref="K42:M42"/>
    <mergeCell ref="K33:M33"/>
    <mergeCell ref="K34:M34"/>
    <mergeCell ref="K35:M35"/>
    <mergeCell ref="K36:M36"/>
    <mergeCell ref="K37:M37"/>
    <mergeCell ref="K48:M48"/>
    <mergeCell ref="K49:M49"/>
    <mergeCell ref="K50:M50"/>
    <mergeCell ref="K51:M51"/>
    <mergeCell ref="K52:M52"/>
    <mergeCell ref="K43:M43"/>
    <mergeCell ref="K44:M44"/>
    <mergeCell ref="K45:M45"/>
    <mergeCell ref="K46:M46"/>
    <mergeCell ref="K47:M47"/>
    <mergeCell ref="K58:M58"/>
    <mergeCell ref="K59:M59"/>
    <mergeCell ref="K60:M60"/>
    <mergeCell ref="K61:M61"/>
    <mergeCell ref="K62:M62"/>
    <mergeCell ref="K53:M53"/>
    <mergeCell ref="K54:M54"/>
    <mergeCell ref="K55:M55"/>
    <mergeCell ref="K56:M56"/>
    <mergeCell ref="K57:M57"/>
    <mergeCell ref="K68:M68"/>
    <mergeCell ref="K69:M69"/>
    <mergeCell ref="K70:M70"/>
    <mergeCell ref="K71:M71"/>
    <mergeCell ref="K72:M72"/>
    <mergeCell ref="K63:M63"/>
    <mergeCell ref="K64:M64"/>
    <mergeCell ref="K65:M65"/>
    <mergeCell ref="K66:M66"/>
    <mergeCell ref="K67:M67"/>
    <mergeCell ref="K78:M78"/>
    <mergeCell ref="K79:M79"/>
    <mergeCell ref="K80:M80"/>
    <mergeCell ref="K81:M81"/>
    <mergeCell ref="K82:M82"/>
    <mergeCell ref="K73:M73"/>
    <mergeCell ref="K74:M74"/>
    <mergeCell ref="K75:M75"/>
    <mergeCell ref="K76:M76"/>
    <mergeCell ref="K77:M77"/>
    <mergeCell ref="K88:M88"/>
    <mergeCell ref="K89:M89"/>
    <mergeCell ref="K90:M90"/>
    <mergeCell ref="K91:M91"/>
    <mergeCell ref="K92:M92"/>
    <mergeCell ref="K83:M83"/>
    <mergeCell ref="K84:M84"/>
    <mergeCell ref="K85:M85"/>
    <mergeCell ref="K86:M86"/>
    <mergeCell ref="K87:M87"/>
    <mergeCell ref="K98:M98"/>
    <mergeCell ref="K99:M99"/>
    <mergeCell ref="K100:M100"/>
    <mergeCell ref="K101:M101"/>
    <mergeCell ref="K102:M102"/>
    <mergeCell ref="K93:M93"/>
    <mergeCell ref="K94:M94"/>
    <mergeCell ref="K95:M95"/>
    <mergeCell ref="K96:M96"/>
    <mergeCell ref="K97:M97"/>
    <mergeCell ref="K108:M108"/>
    <mergeCell ref="K109:M109"/>
    <mergeCell ref="K110:M110"/>
    <mergeCell ref="K111:M111"/>
    <mergeCell ref="K112:M112"/>
    <mergeCell ref="K103:M103"/>
    <mergeCell ref="K104:M104"/>
    <mergeCell ref="K105:M105"/>
    <mergeCell ref="K106:M106"/>
    <mergeCell ref="K107:M107"/>
    <mergeCell ref="K118:M118"/>
    <mergeCell ref="K119:M119"/>
    <mergeCell ref="K120:M120"/>
    <mergeCell ref="K121:M121"/>
    <mergeCell ref="K122:M122"/>
    <mergeCell ref="K113:M113"/>
    <mergeCell ref="K114:M114"/>
    <mergeCell ref="K115:M115"/>
    <mergeCell ref="K116:M116"/>
    <mergeCell ref="K117:M117"/>
    <mergeCell ref="K128:M128"/>
    <mergeCell ref="K129:M129"/>
    <mergeCell ref="K130:M130"/>
    <mergeCell ref="K131:M131"/>
    <mergeCell ref="K132:M132"/>
    <mergeCell ref="K123:M123"/>
    <mergeCell ref="K124:M124"/>
    <mergeCell ref="K125:M125"/>
    <mergeCell ref="K126:M126"/>
    <mergeCell ref="K127:M127"/>
    <mergeCell ref="K138:M138"/>
    <mergeCell ref="K139:M139"/>
    <mergeCell ref="K140:M140"/>
    <mergeCell ref="K141:M141"/>
    <mergeCell ref="K142:M142"/>
    <mergeCell ref="K133:M133"/>
    <mergeCell ref="K134:M134"/>
    <mergeCell ref="K135:M135"/>
    <mergeCell ref="K136:M136"/>
    <mergeCell ref="K137:M137"/>
    <mergeCell ref="K163:M163"/>
    <mergeCell ref="K164:M164"/>
    <mergeCell ref="G3:G4"/>
    <mergeCell ref="H3:H4"/>
    <mergeCell ref="K158:M158"/>
    <mergeCell ref="K159:M159"/>
    <mergeCell ref="K160:M160"/>
    <mergeCell ref="K161:M161"/>
    <mergeCell ref="K162:M162"/>
    <mergeCell ref="K153:M153"/>
    <mergeCell ref="K154:M154"/>
    <mergeCell ref="K155:M155"/>
    <mergeCell ref="K156:M156"/>
    <mergeCell ref="K157:M157"/>
    <mergeCell ref="K148:M148"/>
    <mergeCell ref="K149:M149"/>
    <mergeCell ref="K150:M150"/>
    <mergeCell ref="K151:M151"/>
    <mergeCell ref="K152:M152"/>
    <mergeCell ref="K143:M143"/>
    <mergeCell ref="K144:M144"/>
    <mergeCell ref="K145:M145"/>
    <mergeCell ref="K146:M146"/>
    <mergeCell ref="K147:M14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A50021"/>
  </sheetPr>
  <dimension ref="B1:J7"/>
  <sheetViews>
    <sheetView topLeftCell="A2" workbookViewId="0">
      <selection activeCell="D12" sqref="D12"/>
    </sheetView>
  </sheetViews>
  <sheetFormatPr baseColWidth="10" defaultRowHeight="15" x14ac:dyDescent="0.25"/>
  <cols>
    <col min="1" max="1" width="9.42578125" style="16" customWidth="1"/>
    <col min="2" max="2" width="4" style="16" customWidth="1"/>
    <col min="3" max="3" width="10.140625" style="48" customWidth="1"/>
    <col min="4" max="5" width="6.7109375" style="16" customWidth="1"/>
    <col min="6" max="6" width="11.42578125" style="16"/>
    <col min="7" max="7" width="9.7109375" style="16" customWidth="1"/>
    <col min="8" max="8" width="4.140625" style="16" customWidth="1"/>
    <col min="9" max="9" width="6.7109375" style="16" customWidth="1"/>
    <col min="10" max="10" width="6.7109375" style="51" customWidth="1"/>
    <col min="11" max="15" width="6.7109375" style="16" customWidth="1"/>
    <col min="16" max="16384" width="11.42578125" style="16"/>
  </cols>
  <sheetData>
    <row r="1" spans="2:10" ht="15.75" thickBot="1" x14ac:dyDescent="0.3"/>
    <row r="2" spans="2:10" ht="36" customHeight="1" thickBot="1" x14ac:dyDescent="0.3">
      <c r="B2" s="230" t="s">
        <v>31</v>
      </c>
      <c r="C2" s="231"/>
      <c r="D2" s="231"/>
      <c r="E2" s="231"/>
      <c r="F2" s="231"/>
      <c r="G2" s="231"/>
      <c r="H2" s="231"/>
      <c r="I2" s="232"/>
      <c r="J2" s="82"/>
    </row>
    <row r="3" spans="2:10" ht="44.25" customHeight="1" thickBot="1" x14ac:dyDescent="0.3">
      <c r="B3" s="238" t="s">
        <v>41</v>
      </c>
      <c r="C3" s="239"/>
      <c r="D3" s="235" t="s">
        <v>42</v>
      </c>
      <c r="E3" s="236"/>
      <c r="F3" s="237"/>
      <c r="G3" s="235" t="s">
        <v>43</v>
      </c>
      <c r="H3" s="236"/>
      <c r="I3" s="237"/>
      <c r="J3" s="83"/>
    </row>
    <row r="4" spans="2:10" ht="21" customHeight="1" thickBot="1" x14ac:dyDescent="0.3">
      <c r="B4" s="240"/>
      <c r="C4" s="241"/>
      <c r="D4" s="49" t="s">
        <v>37</v>
      </c>
      <c r="E4" s="52" t="s">
        <v>38</v>
      </c>
      <c r="F4" s="50" t="s">
        <v>40</v>
      </c>
      <c r="G4" s="50" t="s">
        <v>37</v>
      </c>
      <c r="H4" s="50" t="s">
        <v>38</v>
      </c>
      <c r="I4" s="50" t="s">
        <v>40</v>
      </c>
      <c r="J4" s="84"/>
    </row>
    <row r="5" spans="2:10" ht="16.5" thickBot="1" x14ac:dyDescent="0.3">
      <c r="B5" s="233" t="s">
        <v>28</v>
      </c>
      <c r="C5" s="234"/>
      <c r="D5" s="54">
        <f>AVERAGE(mm!Q:Q)</f>
        <v>3.0158730158730159E-2</v>
      </c>
      <c r="E5" s="55" t="e">
        <f>AVERAGE('import-export'!Q:Q)</f>
        <v>#DIV/0!</v>
      </c>
      <c r="F5" s="53" t="str">
        <f>IF(ISNUMBER('frais généraux'!Q:Q),AVERAGE( 'frais généraux'!Q:Q),"")</f>
        <v/>
      </c>
      <c r="G5" s="58">
        <f>AVERAGE(mm!R:R)</f>
        <v>3.4375</v>
      </c>
      <c r="H5" s="58" t="e">
        <f>AVERAGE('import-export'!R:R)</f>
        <v>#DIV/0!</v>
      </c>
      <c r="I5" s="58" t="str">
        <f>IF(ISNUMBER('frais généraux'!R:R),AVERAGE('frais généraux'!R:R),"")</f>
        <v/>
      </c>
      <c r="J5" s="81"/>
    </row>
    <row r="6" spans="2:10" ht="16.5" thickBot="1" x14ac:dyDescent="0.3">
      <c r="B6" s="233" t="s">
        <v>29</v>
      </c>
      <c r="C6" s="234"/>
      <c r="D6" s="54">
        <f>MAX(mm!Q:Q)</f>
        <v>4.4444444444444446E-2</v>
      </c>
      <c r="E6" s="55">
        <f>MAX('import-export'!Q:Q)</f>
        <v>0</v>
      </c>
      <c r="F6" s="53" t="str">
        <f>IF(ISNUMBER('frais généraux'!Q:Q),MAX('frais généraux'!Q:Q),"")</f>
        <v/>
      </c>
      <c r="G6" s="58">
        <f>MAX(mm!R:R)</f>
        <v>10</v>
      </c>
      <c r="H6" s="58" t="str">
        <f>+IF(ISNUMBER('import-export'!R:R),MAX('import-export'!R:R),"")</f>
        <v/>
      </c>
      <c r="I6" s="58" t="str">
        <f>IF(ISNUMBER('frais généraux'!R:R),MAX('frais généraux'!R:R),"")</f>
        <v/>
      </c>
      <c r="J6" s="81"/>
    </row>
    <row r="7" spans="2:10" ht="16.5" thickBot="1" x14ac:dyDescent="0.3">
      <c r="B7" s="233" t="s">
        <v>30</v>
      </c>
      <c r="C7" s="234"/>
      <c r="D7" s="54">
        <f>MIN(mm!Q:Q)</f>
        <v>2.2222222222222223E-2</v>
      </c>
      <c r="E7" s="55">
        <f>MIN('import-export'!Q:Q)</f>
        <v>0</v>
      </c>
      <c r="F7" s="53" t="str">
        <f>IF(ISNUMBER('frais généraux'!Q:Q),MIN('frais généraux'!Q:Q),"")</f>
        <v/>
      </c>
      <c r="G7" s="58">
        <f>MIN(mm!R:R)</f>
        <v>1</v>
      </c>
      <c r="H7" s="58" t="str">
        <f>IF(ISNUMBER('import-export'!R:R),MIN('import-export'!R:R),"")</f>
        <v/>
      </c>
      <c r="I7" s="58" t="str">
        <f>IF(ISNUMBER('frais généraux'!R:R),MIN('frais généraux'!R:R),"")</f>
        <v/>
      </c>
      <c r="J7" s="81"/>
    </row>
  </sheetData>
  <mergeCells count="7">
    <mergeCell ref="B2:I2"/>
    <mergeCell ref="B5:C5"/>
    <mergeCell ref="B6:C6"/>
    <mergeCell ref="B7:C7"/>
    <mergeCell ref="D3:F3"/>
    <mergeCell ref="G3:I3"/>
    <mergeCell ref="B3:C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22"/>
  <sheetViews>
    <sheetView tabSelected="1" workbookViewId="0">
      <selection activeCell="B4" sqref="B4"/>
    </sheetView>
  </sheetViews>
  <sheetFormatPr baseColWidth="10" defaultRowHeight="15" x14ac:dyDescent="0.25"/>
  <sheetData>
    <row r="1" spans="1:13" ht="15.75" thickBot="1" x14ac:dyDescent="0.3"/>
    <row r="2" spans="1:13" ht="15.75" thickBot="1" x14ac:dyDescent="0.3">
      <c r="B2" s="242" t="s">
        <v>151</v>
      </c>
      <c r="C2" s="243"/>
      <c r="D2" s="243"/>
      <c r="E2" s="244"/>
      <c r="F2" s="242" t="s">
        <v>149</v>
      </c>
      <c r="G2" s="243"/>
      <c r="H2" s="243"/>
      <c r="I2" s="244"/>
      <c r="J2" s="242" t="s">
        <v>150</v>
      </c>
      <c r="K2" s="243"/>
      <c r="L2" s="243"/>
      <c r="M2" s="244"/>
    </row>
    <row r="3" spans="1:13" x14ac:dyDescent="0.25">
      <c r="B3" s="149" t="s">
        <v>145</v>
      </c>
      <c r="C3" s="150" t="s">
        <v>146</v>
      </c>
      <c r="D3" s="150" t="s">
        <v>147</v>
      </c>
      <c r="E3" s="151" t="s">
        <v>148</v>
      </c>
      <c r="F3" s="149" t="s">
        <v>145</v>
      </c>
      <c r="G3" s="150" t="s">
        <v>146</v>
      </c>
      <c r="H3" s="150" t="s">
        <v>147</v>
      </c>
      <c r="I3" s="151" t="s">
        <v>148</v>
      </c>
      <c r="J3" s="149" t="s">
        <v>145</v>
      </c>
      <c r="K3" s="150" t="s">
        <v>146</v>
      </c>
      <c r="L3" s="150" t="s">
        <v>147</v>
      </c>
      <c r="M3" s="151" t="s">
        <v>148</v>
      </c>
    </row>
    <row r="4" spans="1:13" ht="16.5" thickBot="1" x14ac:dyDescent="0.3">
      <c r="A4" s="152" t="s">
        <v>152</v>
      </c>
      <c r="B4" s="154">
        <f>AVERAGE('import-export'!J:J)</f>
        <v>0.19166666666666665</v>
      </c>
      <c r="C4" s="155" t="str">
        <f>IF(ISNUMBER('import-export'!W:W),AVERAGE('import-export'!W:W),"")</f>
        <v/>
      </c>
      <c r="D4" s="155" t="str">
        <f>IF(ISNUMBER('import-export'!Y:Y),AVERAGE('import-export'!Y:Y),"")</f>
        <v/>
      </c>
      <c r="E4" s="156" t="str">
        <f>IF(ISNUMBER('import-export'!Z:Z),AVERAGE('import-export'!Z:Z),"")</f>
        <v/>
      </c>
      <c r="F4" s="154" t="str">
        <f>+IF(ISNUMBER(mm!J:J),AVERAGE(mm!J:J),"")</f>
        <v/>
      </c>
      <c r="G4" s="155" t="str">
        <f>+IF(ISNUMBER(mm!W:W),AVERAGE(mm!W:W),"")</f>
        <v/>
      </c>
      <c r="H4" s="155" t="str">
        <f>IF(ISNUMBER(mm!Y:Y),AVERAGE(mm!Y:Y),"")</f>
        <v/>
      </c>
      <c r="I4" s="156" t="str">
        <f>IF(ISNUMBER(mm!Z:Z),AVERAGE(mm!Z:Z),"")</f>
        <v/>
      </c>
      <c r="J4" s="154" t="str">
        <f>IF(ISNUMBER('frais généraux'!J:J),AVERAGE('frais généraux'!J:J),"")</f>
        <v/>
      </c>
      <c r="K4" s="155" t="str">
        <f>IF(ISNUMBER('frais généraux'!W:W),AVERAGE('frais généraux'!W:W),"")</f>
        <v/>
      </c>
      <c r="L4" s="155" t="str">
        <f>IF(ISNUMBER('frais généraux'!Y:Y),AVERAGE('frais généraux'!Y:Y),"")</f>
        <v/>
      </c>
      <c r="M4" s="156" t="str">
        <f>IF(ISNUMBER('frais généraux'!Z:Z),AVERAGE('frais généraux'!Z:Z),"")</f>
        <v/>
      </c>
    </row>
    <row r="5" spans="1:13" ht="15.75" x14ac:dyDescent="0.25">
      <c r="A5" s="153" t="s">
        <v>153</v>
      </c>
      <c r="B5" s="148">
        <f>MAX('import-export'!J:J)</f>
        <v>0.28333333333333333</v>
      </c>
      <c r="C5" s="148">
        <f>MAX('import-export'!W:W)</f>
        <v>0.25</v>
      </c>
      <c r="D5" s="148">
        <f>MAX('import-export'!Y:Y)</f>
        <v>0.26666666666666666</v>
      </c>
      <c r="E5" s="148">
        <f>MAX('import-export'!Z:Z)</f>
        <v>0</v>
      </c>
      <c r="F5" s="148">
        <f>MAX(mm!J:J)</f>
        <v>0</v>
      </c>
      <c r="G5" s="148">
        <f>MAX(mm!W:W)</f>
        <v>6.6666666666666666E-2</v>
      </c>
      <c r="H5" s="148">
        <f>MAX(mm!Y:Y)</f>
        <v>0.33333333333333331</v>
      </c>
      <c r="I5" s="148">
        <f>MAX(mm!Z:Z)</f>
        <v>0</v>
      </c>
      <c r="J5" s="148">
        <f>MAX('frais généraux'!J:J)</f>
        <v>0</v>
      </c>
      <c r="K5" s="148">
        <f>MAX('frais généraux'!W:W)</f>
        <v>0</v>
      </c>
      <c r="L5" s="148">
        <f>MAX('frais généraux'!Y:Y)</f>
        <v>0</v>
      </c>
      <c r="M5" s="148">
        <f>MAX('frais généraux'!Z:Z)</f>
        <v>0</v>
      </c>
    </row>
    <row r="6" spans="1:13" ht="15.75" x14ac:dyDescent="0.25">
      <c r="A6" s="153" t="s">
        <v>154</v>
      </c>
      <c r="B6" s="85">
        <f>MIN('import-export'!J:J)</f>
        <v>0.1</v>
      </c>
      <c r="C6" s="85">
        <f>MIN('import-export'!W:W)</f>
        <v>0.11666666666666667</v>
      </c>
      <c r="D6" s="85">
        <f>MIN('import-export'!Y:Y)</f>
        <v>0.16666666666666666</v>
      </c>
      <c r="E6" s="85">
        <f>MIN('import-export'!Z:Z)</f>
        <v>0</v>
      </c>
      <c r="F6" s="85">
        <f>MIN(mm!J:J)</f>
        <v>0</v>
      </c>
      <c r="G6" s="85">
        <f>MIN(mm!W:W)</f>
        <v>6.6666666666666666E-2</v>
      </c>
      <c r="H6" s="85">
        <f>MIN(mm!Y:Y)</f>
        <v>0.33333333333333331</v>
      </c>
      <c r="I6" s="85">
        <f>MIN(mm!Z:Z)</f>
        <v>0</v>
      </c>
      <c r="J6" s="85">
        <f>MIN('frais généraux'!J:J)</f>
        <v>0</v>
      </c>
      <c r="K6" s="85">
        <f>MIN(mm!W:W)</f>
        <v>6.6666666666666666E-2</v>
      </c>
      <c r="L6" s="85">
        <f>MIN('frais généraux'!Y:Y)</f>
        <v>0</v>
      </c>
      <c r="M6" s="85">
        <f>MIN('frais généraux'!Z:Z)</f>
        <v>0</v>
      </c>
    </row>
    <row r="7" spans="1:13" ht="16.5" thickBot="1" x14ac:dyDescent="0.3">
      <c r="A7" s="86"/>
      <c r="B7" s="87"/>
      <c r="C7" s="87"/>
      <c r="D7" s="87"/>
      <c r="E7" s="87"/>
      <c r="F7" s="87"/>
      <c r="G7" s="87"/>
      <c r="H7" s="87"/>
      <c r="I7" s="87"/>
      <c r="J7" s="87"/>
      <c r="K7" s="87"/>
      <c r="L7" s="87"/>
      <c r="M7" s="87"/>
    </row>
    <row r="8" spans="1:13" ht="15.75" thickBot="1" x14ac:dyDescent="0.3">
      <c r="B8" s="245" t="s">
        <v>156</v>
      </c>
      <c r="C8" s="246"/>
      <c r="D8" s="246"/>
      <c r="E8" s="246"/>
      <c r="F8" s="246"/>
      <c r="G8" s="246"/>
      <c r="H8" s="246"/>
      <c r="I8" s="246"/>
      <c r="J8" s="246"/>
      <c r="K8" s="246"/>
      <c r="L8" s="246"/>
      <c r="M8" s="247"/>
    </row>
    <row r="9" spans="1:13" ht="15.75" thickBot="1" x14ac:dyDescent="0.3">
      <c r="B9" s="242" t="s">
        <v>158</v>
      </c>
      <c r="C9" s="243"/>
      <c r="D9" s="243"/>
      <c r="E9" s="244"/>
      <c r="F9" s="242" t="s">
        <v>157</v>
      </c>
      <c r="G9" s="243"/>
      <c r="H9" s="243"/>
      <c r="I9" s="244"/>
      <c r="J9" s="242" t="s">
        <v>159</v>
      </c>
      <c r="K9" s="243"/>
      <c r="L9" s="243"/>
      <c r="M9" s="244"/>
    </row>
    <row r="10" spans="1:13" x14ac:dyDescent="0.25">
      <c r="B10" s="88"/>
      <c r="C10" s="89"/>
      <c r="D10" s="89"/>
      <c r="E10" s="90"/>
      <c r="F10" s="88"/>
      <c r="G10" s="89"/>
      <c r="H10" s="89"/>
      <c r="I10" s="90"/>
      <c r="J10" s="89"/>
      <c r="K10" s="89"/>
      <c r="L10" s="89"/>
      <c r="M10" s="90"/>
    </row>
    <row r="11" spans="1:13" x14ac:dyDescent="0.25">
      <c r="B11" s="91"/>
      <c r="C11" s="86"/>
      <c r="D11" s="86"/>
      <c r="E11" s="92"/>
      <c r="F11" s="91"/>
      <c r="G11" s="86"/>
      <c r="H11" s="86"/>
      <c r="I11" s="92"/>
      <c r="J11" s="86"/>
      <c r="K11" s="86"/>
      <c r="L11" s="86"/>
      <c r="M11" s="92"/>
    </row>
    <row r="12" spans="1:13" x14ac:dyDescent="0.25">
      <c r="B12" s="91"/>
      <c r="C12" s="86"/>
      <c r="D12" s="86"/>
      <c r="E12" s="92"/>
      <c r="F12" s="91"/>
      <c r="G12" s="86"/>
      <c r="H12" s="86"/>
      <c r="I12" s="92"/>
      <c r="J12" s="86"/>
      <c r="K12" s="86"/>
      <c r="L12" s="86"/>
      <c r="M12" s="92"/>
    </row>
    <row r="13" spans="1:13" x14ac:dyDescent="0.25">
      <c r="B13" s="91"/>
      <c r="C13" s="86"/>
      <c r="D13" s="86"/>
      <c r="E13" s="92"/>
      <c r="F13" s="91"/>
      <c r="G13" s="86"/>
      <c r="H13" s="86"/>
      <c r="I13" s="92"/>
      <c r="J13" s="86"/>
      <c r="K13" s="86"/>
      <c r="L13" s="86"/>
      <c r="M13" s="92"/>
    </row>
    <row r="14" spans="1:13" x14ac:dyDescent="0.25">
      <c r="B14" s="91"/>
      <c r="C14" s="86"/>
      <c r="D14" s="86"/>
      <c r="E14" s="92"/>
      <c r="F14" s="91"/>
      <c r="G14" s="86"/>
      <c r="H14" s="86"/>
      <c r="I14" s="92"/>
      <c r="J14" s="86"/>
      <c r="K14" s="86"/>
      <c r="L14" s="86"/>
      <c r="M14" s="92"/>
    </row>
    <row r="15" spans="1:13" x14ac:dyDescent="0.25">
      <c r="B15" s="91"/>
      <c r="C15" s="86"/>
      <c r="D15" s="86"/>
      <c r="E15" s="92"/>
      <c r="F15" s="91"/>
      <c r="G15" s="86"/>
      <c r="H15" s="86"/>
      <c r="I15" s="92"/>
      <c r="J15" s="86"/>
      <c r="K15" s="86"/>
      <c r="L15" s="86"/>
      <c r="M15" s="92"/>
    </row>
    <row r="16" spans="1:13" x14ac:dyDescent="0.25">
      <c r="B16" s="91"/>
      <c r="C16" s="86"/>
      <c r="D16" s="86"/>
      <c r="E16" s="92"/>
      <c r="F16" s="91"/>
      <c r="G16" s="86"/>
      <c r="H16" s="86"/>
      <c r="I16" s="92"/>
      <c r="J16" s="86"/>
      <c r="K16" s="86"/>
      <c r="L16" s="86"/>
      <c r="M16" s="92"/>
    </row>
    <row r="17" spans="2:13" x14ac:dyDescent="0.25">
      <c r="B17" s="91"/>
      <c r="C17" s="86"/>
      <c r="D17" s="86"/>
      <c r="E17" s="92"/>
      <c r="F17" s="91"/>
      <c r="G17" s="86"/>
      <c r="H17" s="86"/>
      <c r="I17" s="92"/>
      <c r="J17" s="86"/>
      <c r="K17" s="86"/>
      <c r="L17" s="86"/>
      <c r="M17" s="92"/>
    </row>
    <row r="18" spans="2:13" x14ac:dyDescent="0.25">
      <c r="B18" s="91"/>
      <c r="C18" s="86"/>
      <c r="D18" s="86"/>
      <c r="E18" s="92"/>
      <c r="F18" s="91"/>
      <c r="G18" s="86"/>
      <c r="H18" s="86"/>
      <c r="I18" s="92"/>
      <c r="J18" s="86"/>
      <c r="K18" s="86"/>
      <c r="L18" s="86"/>
      <c r="M18" s="92"/>
    </row>
    <row r="19" spans="2:13" x14ac:dyDescent="0.25">
      <c r="B19" s="91"/>
      <c r="C19" s="86"/>
      <c r="D19" s="86"/>
      <c r="E19" s="92"/>
      <c r="F19" s="91"/>
      <c r="G19" s="86"/>
      <c r="H19" s="86"/>
      <c r="I19" s="92"/>
      <c r="J19" s="86"/>
      <c r="K19" s="86"/>
      <c r="L19" s="86"/>
      <c r="M19" s="92"/>
    </row>
    <row r="20" spans="2:13" x14ac:dyDescent="0.25">
      <c r="B20" s="91"/>
      <c r="C20" s="86"/>
      <c r="D20" s="86"/>
      <c r="E20" s="92"/>
      <c r="F20" s="91"/>
      <c r="G20" s="86"/>
      <c r="H20" s="86"/>
      <c r="I20" s="92"/>
      <c r="J20" s="86"/>
      <c r="K20" s="86"/>
      <c r="L20" s="86"/>
      <c r="M20" s="92"/>
    </row>
    <row r="21" spans="2:13" x14ac:dyDescent="0.25">
      <c r="B21" s="91"/>
      <c r="C21" s="86"/>
      <c r="D21" s="86"/>
      <c r="E21" s="92"/>
      <c r="F21" s="91"/>
      <c r="G21" s="86"/>
      <c r="H21" s="86"/>
      <c r="I21" s="92"/>
      <c r="J21" s="86"/>
      <c r="K21" s="86"/>
      <c r="L21" s="86"/>
      <c r="M21" s="92"/>
    </row>
    <row r="22" spans="2:13" ht="15.75" thickBot="1" x14ac:dyDescent="0.3">
      <c r="B22" s="93"/>
      <c r="C22" s="94"/>
      <c r="D22" s="94"/>
      <c r="E22" s="95"/>
      <c r="F22" s="93"/>
      <c r="G22" s="94"/>
      <c r="H22" s="94"/>
      <c r="I22" s="95"/>
      <c r="J22" s="94"/>
      <c r="K22" s="94"/>
      <c r="L22" s="94"/>
      <c r="M22" s="95"/>
    </row>
  </sheetData>
  <mergeCells count="7">
    <mergeCell ref="B2:E2"/>
    <mergeCell ref="F2:I2"/>
    <mergeCell ref="J2:M2"/>
    <mergeCell ref="B9:E9"/>
    <mergeCell ref="F9:I9"/>
    <mergeCell ref="J9:M9"/>
    <mergeCell ref="B8:M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3"/>
  <sheetViews>
    <sheetView workbookViewId="0">
      <selection activeCell="D11" sqref="D11"/>
    </sheetView>
  </sheetViews>
  <sheetFormatPr baseColWidth="10" defaultRowHeight="15" x14ac:dyDescent="0.25"/>
  <sheetData>
    <row r="1" spans="1:12" ht="15.75" thickBot="1" x14ac:dyDescent="0.3"/>
    <row r="2" spans="1:12" x14ac:dyDescent="0.25">
      <c r="A2" s="248" t="s">
        <v>160</v>
      </c>
      <c r="B2" s="249"/>
      <c r="C2" s="249"/>
      <c r="D2" s="250"/>
      <c r="E2" s="248" t="s">
        <v>161</v>
      </c>
      <c r="F2" s="249"/>
      <c r="G2" s="249"/>
      <c r="H2" s="250"/>
      <c r="I2" s="248" t="s">
        <v>162</v>
      </c>
      <c r="J2" s="249"/>
      <c r="K2" s="249"/>
      <c r="L2" s="250"/>
    </row>
    <row r="3" spans="1:12" x14ac:dyDescent="0.25">
      <c r="A3" s="157" t="s">
        <v>145</v>
      </c>
      <c r="B3" s="157" t="s">
        <v>146</v>
      </c>
      <c r="C3" s="157" t="s">
        <v>147</v>
      </c>
      <c r="D3" s="157" t="s">
        <v>148</v>
      </c>
      <c r="E3" s="157" t="s">
        <v>145</v>
      </c>
      <c r="F3" s="157" t="s">
        <v>146</v>
      </c>
      <c r="G3" s="157" t="s">
        <v>147</v>
      </c>
      <c r="H3" s="157" t="s">
        <v>148</v>
      </c>
      <c r="I3" s="157" t="s">
        <v>145</v>
      </c>
      <c r="J3" s="157" t="s">
        <v>146</v>
      </c>
      <c r="K3" s="157" t="s">
        <v>147</v>
      </c>
      <c r="L3" s="157" t="s">
        <v>148</v>
      </c>
    </row>
  </sheetData>
  <mergeCells count="3">
    <mergeCell ref="A2:D2"/>
    <mergeCell ref="E2:H2"/>
    <mergeCell ref="I2: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import-export</vt:lpstr>
      <vt:lpstr>mm</vt:lpstr>
      <vt:lpstr>frais généraux</vt:lpstr>
      <vt:lpstr>magasin</vt:lpstr>
      <vt:lpstr>TB indicateur préventif</vt:lpstr>
      <vt:lpstr>TB indicateur de performance</vt:lpstr>
      <vt:lpstr>Histo Iindicateur Performance</vt:lpstr>
      <vt:lpstr>commande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Guy Blancher</cp:lastModifiedBy>
  <dcterms:created xsi:type="dcterms:W3CDTF">2014-04-08T07:50:12Z</dcterms:created>
  <dcterms:modified xsi:type="dcterms:W3CDTF">2014-04-18T22:03:11Z</dcterms:modified>
</cp:coreProperties>
</file>