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20" windowHeight="9735"/>
  </bookViews>
  <sheets>
    <sheet name="Janvier" sheetId="1" r:id="rId1"/>
    <sheet name="VALEURS" sheetId="2" r:id="rId2"/>
    <sheet name="Franc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D4" i="1"/>
  <c r="A9" i="1" s="1"/>
  <c r="A5" i="1" l="1"/>
  <c r="G4" i="1"/>
  <c r="B1" i="3"/>
  <c r="B3" i="3" s="1"/>
  <c r="C3" i="3"/>
  <c r="B4" i="3" l="1"/>
  <c r="B5" i="3" s="1"/>
  <c r="B6" i="3"/>
  <c r="B7" i="3"/>
  <c r="B11" i="3"/>
  <c r="B12" i="3"/>
  <c r="B13" i="3"/>
  <c r="B14" i="3"/>
  <c r="B15" i="3"/>
  <c r="C4" i="3"/>
  <c r="C9" i="3"/>
  <c r="C14" i="3"/>
  <c r="C12" i="3"/>
  <c r="C13" i="3"/>
  <c r="C11" i="3"/>
  <c r="C5" i="3"/>
  <c r="C10" i="3"/>
  <c r="C6" i="3"/>
  <c r="C8" i="3"/>
  <c r="C7" i="3"/>
  <c r="C15" i="3"/>
  <c r="B10" i="3" l="1"/>
  <c r="B8" i="3"/>
  <c r="B9" i="3"/>
  <c r="H21" i="1"/>
  <c r="H23" i="1"/>
  <c r="H25" i="1"/>
  <c r="H27" i="1"/>
  <c r="H29" i="1"/>
  <c r="H31" i="1"/>
  <c r="H33" i="1"/>
  <c r="H35" i="1"/>
  <c r="H37" i="1"/>
  <c r="H39" i="1"/>
  <c r="H41" i="1"/>
  <c r="H43" i="1"/>
  <c r="H45" i="1"/>
  <c r="H47" i="1"/>
  <c r="H49" i="1"/>
  <c r="H51" i="1"/>
  <c r="H53" i="1"/>
  <c r="H55" i="1"/>
  <c r="H57" i="1"/>
  <c r="H59" i="1"/>
  <c r="H61" i="1"/>
  <c r="H63" i="1"/>
  <c r="H11" i="1"/>
  <c r="H13" i="1"/>
  <c r="H15" i="1"/>
  <c r="H17" i="1"/>
  <c r="H19" i="1"/>
  <c r="H9" i="1"/>
  <c r="A11" i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39" i="1" s="1"/>
  <c r="A41" i="1" s="1"/>
  <c r="A43" i="1" s="1"/>
  <c r="A45" i="1" s="1"/>
  <c r="A47" i="1" s="1"/>
  <c r="A49" i="1" s="1"/>
  <c r="A51" i="1" s="1"/>
  <c r="A53" i="1" s="1"/>
  <c r="A55" i="1" s="1"/>
  <c r="A57" i="1" s="1"/>
  <c r="A59" i="1" s="1"/>
  <c r="A61" i="1" s="1"/>
  <c r="A63" i="1" s="1"/>
  <c r="A65" i="1" s="1"/>
  <c r="H65" i="1" s="1"/>
  <c r="A69" i="1" l="1"/>
  <c r="H69" i="1" s="1"/>
  <c r="A67" i="1"/>
  <c r="H67" i="1" s="1"/>
</calcChain>
</file>

<file path=xl/sharedStrings.xml><?xml version="1.0" encoding="utf-8"?>
<sst xmlns="http://schemas.openxmlformats.org/spreadsheetml/2006/main" count="50" uniqueCount="47">
  <si>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</si>
  <si>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</si>
  <si>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</si>
  <si>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</si>
  <si>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</si>
  <si>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</si>
  <si>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</si>
  <si>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</si>
  <si>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</si>
  <si>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</si>
  <si>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</si>
  <si>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</si>
  <si>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</si>
  <si>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</si>
  <si>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NOM</t>
  </si>
  <si>
    <t>JOURS</t>
  </si>
  <si>
    <t>MISSION</t>
  </si>
  <si>
    <t>DUREE</t>
  </si>
  <si>
    <t>MATIN</t>
  </si>
  <si>
    <t>APRES-MIDI</t>
  </si>
  <si>
    <t>TOTAL h/j</t>
  </si>
  <si>
    <t>TOTAL h/s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</si>
  <si>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</si>
  <si>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</si>
  <si>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</si>
  <si>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</si>
  <si>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</si>
  <si>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</si>
  <si>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</si>
  <si>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</si>
  <si>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</si>
  <si>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25 Décembre</t>
  </si>
  <si>
    <t>11 Novembre</t>
  </si>
  <si>
    <t>15 Août</t>
  </si>
  <si>
    <t>14 Juillet</t>
  </si>
  <si>
    <t>8 Mai</t>
  </si>
  <si>
    <t>CDF TSV</t>
  </si>
  <si>
    <t>CDM ISSF Handisport</t>
  </si>
  <si>
    <t>CDM TSV</t>
  </si>
  <si>
    <t>CNTS</t>
  </si>
  <si>
    <t>ESPACE VERT</t>
  </si>
  <si>
    <t>ISSF</t>
  </si>
  <si>
    <t>PLATEAU</t>
  </si>
  <si>
    <t>LONGUES DISTANCES</t>
  </si>
  <si>
    <t>TSV</t>
  </si>
  <si>
    <t>AUTRE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</si>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</sst>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h:mm;@"/>
    <numFmt numFmtId="166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6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dashed">
        <color indexed="64"/>
      </bottom>
      <diagonal/>
    </border>
    <border>
      <left/>
      <right/>
      <top style="thick">
        <color indexed="64"/>
      </top>
      <bottom style="dashed">
        <color indexed="64"/>
      </bottom>
      <diagonal/>
    </border>
    <border>
      <left/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thick">
        <color indexed="64"/>
      </right>
      <top/>
      <bottom/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6" fontId="0" fillId="0" borderId="0" xfId="0" applyNumberForma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3" fillId="0" borderId="0" xfId="1"/>
    <xf numFmtId="0" fontId="3" fillId="0" borderId="43" xfId="1" applyBorder="1"/>
    <xf numFmtId="14" fontId="3" fillId="0" borderId="44" xfId="1" applyNumberFormat="1" applyBorder="1"/>
    <xf numFmtId="16" fontId="3" fillId="0" borderId="45" xfId="1" quotePrefix="1" applyNumberFormat="1" applyBorder="1"/>
    <xf numFmtId="0" fontId="3" fillId="0" borderId="46" xfId="1" applyBorder="1"/>
    <xf numFmtId="14" fontId="3" fillId="0" borderId="47" xfId="1" applyNumberFormat="1" applyBorder="1"/>
    <xf numFmtId="0" fontId="3" fillId="0" borderId="48" xfId="1" quotePrefix="1" applyBorder="1"/>
    <xf numFmtId="0" fontId="3" fillId="0" borderId="48" xfId="1" applyBorder="1"/>
    <xf numFmtId="16" fontId="3" fillId="0" borderId="48" xfId="1" quotePrefix="1" applyNumberFormat="1" applyBorder="1"/>
    <xf numFmtId="0" fontId="3" fillId="0" borderId="49" xfId="1" applyBorder="1"/>
    <xf numFmtId="14" fontId="3" fillId="0" borderId="50" xfId="1" applyNumberFormat="1" applyBorder="1"/>
    <xf numFmtId="0" fontId="3" fillId="0" borderId="51" xfId="1" applyBorder="1"/>
    <xf numFmtId="0" fontId="3" fillId="0" borderId="52" xfId="1" applyBorder="1"/>
    <xf numFmtId="0" fontId="3" fillId="0" borderId="53" xfId="1" applyBorder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/>
  </cellStyles>
  <dxfs count="2">
    <dxf>
      <fill>
        <patternFill>
          <bgColor theme="0" tint="-0.34998626667073579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C$3" fmlaRange="VALEURS!$A$2:$A$13" noThreeD="1" sel="2" val="0"/>
</file>

<file path=xl/ctrlProps/ctrlProp2.xml><?xml version="1.0" encoding="utf-8"?>
<formControlPr xmlns="http://schemas.microsoft.com/office/spreadsheetml/2009/9/main" objectType="Drop" dropStyle="combo" dx="20" fmlaLink="$F$3" fmlaRange="VALEURS!$B$2:$B$13" noThreeD="1" sel="3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</xdr:row>
          <xdr:rowOff>0</xdr:rowOff>
        </xdr:from>
        <xdr:to>
          <xdr:col>5</xdr:col>
          <xdr:colOff>0</xdr:colOff>
          <xdr:row>2</xdr:row>
          <xdr:rowOff>171450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1"/>
  <sheetViews>
    <sheetView tabSelected="1" zoomScale="70" zoomScaleNormal="70" workbookViewId="0">
      <selection activeCell="B4" sqref="B4"/>
    </sheetView>
  </sheetViews>
  <sheetFormatPr baseColWidth="10" defaultColWidth="11.5703125" defaultRowHeight="15" x14ac:dyDescent="0.25"/>
  <cols>
    <col min="1" max="1" width="11.5703125" style="2" customWidth="1"/>
    <col min="2" max="2" width="22.7109375" style="2" customWidth="1"/>
    <col min="3" max="3" width="3.140625" style="2" customWidth="1"/>
    <col min="4" max="4" width="11.5703125" style="2"/>
    <col min="5" max="5" width="23.140625" style="2" customWidth="1"/>
    <col min="6" max="6" width="3.140625" style="2" customWidth="1"/>
    <col min="7" max="10" width="11.5703125" style="2"/>
    <col min="11" max="11" width="16.28515625" style="2" customWidth="1"/>
    <col min="12" max="16384" width="11.5703125" style="2"/>
  </cols>
  <sheetData>
    <row r="1" spans="1:15" x14ac:dyDescent="0.25">
      <c r="A1" s="84" t="s">
        <v>14</v>
      </c>
      <c r="B1" s="84"/>
      <c r="C1" s="84"/>
      <c r="D1" s="84"/>
      <c r="E1" s="84"/>
      <c r="F1" s="84"/>
      <c r="G1" s="84"/>
      <c r="H1" s="84"/>
      <c r="I1" s="84"/>
    </row>
    <row r="2" spans="1:15" x14ac:dyDescent="0.25">
      <c r="A2" s="84"/>
      <c r="B2" s="84"/>
      <c r="C2" s="84"/>
      <c r="D2" s="84"/>
      <c r="E2" s="84"/>
      <c r="F2" s="84"/>
      <c r="G2" s="84"/>
      <c r="H2" s="84"/>
      <c r="I2" s="84"/>
    </row>
    <row r="3" spans="1:15" x14ac:dyDescent="0.25">
      <c r="C3" s="42">
        <v>2</v>
      </c>
      <c r="F3" s="42">
        <v>3</v>
      </c>
    </row>
    <row r="4" spans="1:15" x14ac:dyDescent="0.25">
      <c r="D4" s="6">
        <f>DATE(F3+2017,C3,1)</f>
        <v>43862</v>
      </c>
      <c r="F4" s="5"/>
      <c r="G4" s="6">
        <f>DATE(F3+2017,C3+1,1)-1</f>
        <v>43890</v>
      </c>
    </row>
    <row r="5" spans="1:15" x14ac:dyDescent="0.25">
      <c r="A5" s="53" t="str">
        <f>"Période du "&amp;TEXT(DATE(F3+2017,C3,1),"jj mmmm aaaa")&amp;" au "&amp;TEXT(DATE(F3+2017,C3+1,1)-1,"jj mmmm aaaa")</f>
        <v>Période du 01 février 2020 au 29 février 2020</v>
      </c>
      <c r="B5" s="54"/>
      <c r="C5" s="54"/>
      <c r="D5" s="54"/>
      <c r="E5" s="54"/>
      <c r="F5" s="54"/>
      <c r="G5" s="54"/>
      <c r="H5" s="54"/>
      <c r="I5" s="54"/>
    </row>
    <row r="6" spans="1:15" ht="15.75" thickBot="1" x14ac:dyDescent="0.3">
      <c r="A6" s="53"/>
      <c r="B6" s="54"/>
      <c r="C6" s="54"/>
      <c r="D6" s="54"/>
      <c r="E6" s="54"/>
      <c r="F6" s="54"/>
      <c r="G6" s="54"/>
      <c r="H6" s="54"/>
      <c r="I6" s="54"/>
    </row>
    <row r="7" spans="1:15" ht="15.75" thickTop="1" x14ac:dyDescent="0.25">
      <c r="A7" s="74" t="s">
        <v>15</v>
      </c>
      <c r="B7" s="76" t="s">
        <v>18</v>
      </c>
      <c r="C7" s="76"/>
      <c r="D7" s="77"/>
      <c r="E7" s="78" t="s">
        <v>19</v>
      </c>
      <c r="F7" s="79"/>
      <c r="G7" s="80"/>
      <c r="H7" s="77" t="s">
        <v>20</v>
      </c>
      <c r="I7" s="47" t="s">
        <v>21</v>
      </c>
    </row>
    <row r="8" spans="1:15" ht="15.75" thickBot="1" x14ac:dyDescent="0.3">
      <c r="A8" s="75"/>
      <c r="B8" s="57" t="s">
        <v>16</v>
      </c>
      <c r="C8" s="83"/>
      <c r="D8" s="7" t="s">
        <v>17</v>
      </c>
      <c r="E8" s="57" t="s">
        <v>16</v>
      </c>
      <c r="F8" s="83"/>
      <c r="G8" s="7" t="s">
        <v>17</v>
      </c>
      <c r="H8" s="81"/>
      <c r="I8" s="52"/>
    </row>
    <row r="9" spans="1:15" ht="15.75" thickTop="1" x14ac:dyDescent="0.25">
      <c r="A9" s="72">
        <f>D4</f>
        <v>43862</v>
      </c>
      <c r="B9" s="78"/>
      <c r="C9" s="82"/>
      <c r="D9" s="11"/>
      <c r="E9" s="78"/>
      <c r="F9" s="82"/>
      <c r="G9" s="18"/>
      <c r="H9" s="58">
        <f>SUM(D9,D10,G9,G10)</f>
        <v>0</v>
      </c>
      <c r="I9" s="55"/>
      <c r="K9" s="5">
        <f>DATE($F$3,MONTH($C$3),1)</f>
        <v>1097</v>
      </c>
    </row>
    <row r="10" spans="1:15" x14ac:dyDescent="0.25">
      <c r="A10" s="67"/>
      <c r="B10" s="59"/>
      <c r="C10" s="60"/>
      <c r="D10" s="11"/>
      <c r="E10" s="59"/>
      <c r="F10" s="60"/>
      <c r="G10" s="15"/>
      <c r="H10" s="50"/>
      <c r="I10" s="46"/>
    </row>
    <row r="11" spans="1:15" x14ac:dyDescent="0.25">
      <c r="A11" s="68">
        <f>A9+1</f>
        <v>43863</v>
      </c>
      <c r="B11" s="61"/>
      <c r="C11" s="62"/>
      <c r="D11" s="12"/>
      <c r="E11" s="61"/>
      <c r="F11" s="62"/>
      <c r="G11" s="11"/>
      <c r="H11" s="48">
        <f t="shared" ref="H11" si="0">SUM(D11,D12,G11,G12)</f>
        <v>0</v>
      </c>
      <c r="I11" s="46"/>
    </row>
    <row r="12" spans="1:15" x14ac:dyDescent="0.25">
      <c r="A12" s="69"/>
      <c r="B12" s="59"/>
      <c r="C12" s="60"/>
      <c r="D12" s="13"/>
      <c r="E12" s="59"/>
      <c r="F12" s="60"/>
      <c r="G12" s="19"/>
      <c r="H12" s="49"/>
      <c r="I12" s="46"/>
    </row>
    <row r="13" spans="1:15" x14ac:dyDescent="0.25">
      <c r="A13" s="67">
        <f t="shared" ref="A13" si="1">A11+1</f>
        <v>43864</v>
      </c>
      <c r="B13" s="61"/>
      <c r="C13" s="62"/>
      <c r="D13" s="11"/>
      <c r="E13" s="61"/>
      <c r="F13" s="62"/>
      <c r="G13" s="11"/>
      <c r="H13" s="50">
        <f t="shared" ref="H13" si="2">SUM(D13,D14,G13,G14)</f>
        <v>0</v>
      </c>
      <c r="I13" s="46"/>
      <c r="O13" s="2" t="s">
        <v>46</v>
      </c>
    </row>
    <row r="14" spans="1:15" x14ac:dyDescent="0.25">
      <c r="A14" s="73"/>
      <c r="B14" s="59"/>
      <c r="C14" s="60"/>
      <c r="D14" s="13"/>
      <c r="E14" s="59"/>
      <c r="F14" s="60"/>
      <c r="G14" s="19"/>
      <c r="H14" s="50"/>
      <c r="I14" s="46"/>
    </row>
    <row r="15" spans="1:15" x14ac:dyDescent="0.25">
      <c r="A15" s="67">
        <f t="shared" ref="A15" si="3">A13+1</f>
        <v>43865</v>
      </c>
      <c r="B15" s="61"/>
      <c r="C15" s="62"/>
      <c r="D15" s="11"/>
      <c r="E15" s="61"/>
      <c r="F15" s="62"/>
      <c r="G15" s="11"/>
      <c r="H15" s="48">
        <f t="shared" ref="H15" si="4">SUM(D15,D16,G15,G16)</f>
        <v>0</v>
      </c>
      <c r="I15" s="46"/>
    </row>
    <row r="16" spans="1:15" x14ac:dyDescent="0.25">
      <c r="A16" s="73"/>
      <c r="B16" s="59"/>
      <c r="C16" s="60"/>
      <c r="D16" s="13"/>
      <c r="E16" s="59"/>
      <c r="F16" s="60"/>
      <c r="G16" s="19"/>
      <c r="H16" s="49"/>
      <c r="I16" s="46"/>
    </row>
    <row r="17" spans="1:10" x14ac:dyDescent="0.25">
      <c r="A17" s="67">
        <f t="shared" ref="A17" si="5">A15+1</f>
        <v>43866</v>
      </c>
      <c r="B17" s="61"/>
      <c r="C17" s="62"/>
      <c r="D17" s="11"/>
      <c r="E17" s="61"/>
      <c r="F17" s="62"/>
      <c r="G17" s="11"/>
      <c r="H17" s="50">
        <f t="shared" ref="H17" si="6">SUM(D17,D18,G17,G18)</f>
        <v>0</v>
      </c>
      <c r="I17" s="46"/>
    </row>
    <row r="18" spans="1:10" x14ac:dyDescent="0.25">
      <c r="A18" s="67"/>
      <c r="B18" s="59"/>
      <c r="C18" s="60"/>
      <c r="D18" s="14"/>
      <c r="E18" s="59"/>
      <c r="F18" s="60"/>
      <c r="G18" s="15"/>
      <c r="H18" s="50"/>
      <c r="I18" s="46"/>
    </row>
    <row r="19" spans="1:10" x14ac:dyDescent="0.25">
      <c r="A19" s="68">
        <f t="shared" ref="A19" si="7">A17+1</f>
        <v>43867</v>
      </c>
      <c r="B19" s="61"/>
      <c r="C19" s="62"/>
      <c r="D19" s="11"/>
      <c r="E19" s="61"/>
      <c r="F19" s="62"/>
      <c r="G19" s="11"/>
      <c r="H19" s="48">
        <f t="shared" ref="H19:H69" si="8">SUM(D19,D20,G19,G20)</f>
        <v>0</v>
      </c>
      <c r="I19" s="46"/>
      <c r="J19" s="8"/>
    </row>
    <row r="20" spans="1:10" x14ac:dyDescent="0.25">
      <c r="A20" s="71"/>
      <c r="B20" s="59"/>
      <c r="C20" s="60"/>
      <c r="D20" s="14"/>
      <c r="E20" s="59"/>
      <c r="F20" s="60"/>
      <c r="G20" s="15"/>
      <c r="H20" s="49"/>
      <c r="I20" s="46"/>
    </row>
    <row r="21" spans="1:10" x14ac:dyDescent="0.25">
      <c r="A21" s="68">
        <f t="shared" ref="A21" si="9">A19+1</f>
        <v>43868</v>
      </c>
      <c r="B21" s="61"/>
      <c r="C21" s="62"/>
      <c r="D21" s="11"/>
      <c r="E21" s="61"/>
      <c r="F21" s="62"/>
      <c r="G21" s="11"/>
      <c r="H21" s="48">
        <f t="shared" si="8"/>
        <v>0</v>
      </c>
      <c r="I21" s="46"/>
    </row>
    <row r="22" spans="1:10" ht="15.75" thickBot="1" x14ac:dyDescent="0.3">
      <c r="A22" s="69"/>
      <c r="B22" s="59"/>
      <c r="C22" s="60"/>
      <c r="D22" s="14"/>
      <c r="E22" s="59"/>
      <c r="F22" s="60"/>
      <c r="G22" s="15"/>
      <c r="H22" s="49"/>
      <c r="I22" s="46"/>
    </row>
    <row r="23" spans="1:10" ht="15.75" thickTop="1" x14ac:dyDescent="0.25">
      <c r="A23" s="67">
        <f t="shared" ref="A23" si="10">A21+1</f>
        <v>43869</v>
      </c>
      <c r="B23" s="61"/>
      <c r="C23" s="62"/>
      <c r="D23" s="11"/>
      <c r="E23" s="61"/>
      <c r="F23" s="62"/>
      <c r="G23" s="11"/>
      <c r="H23" s="50">
        <f t="shared" si="8"/>
        <v>0</v>
      </c>
      <c r="I23" s="47"/>
    </row>
    <row r="24" spans="1:10" x14ac:dyDescent="0.25">
      <c r="A24" s="67"/>
      <c r="B24" s="59"/>
      <c r="C24" s="60"/>
      <c r="D24" s="14"/>
      <c r="E24" s="59"/>
      <c r="F24" s="60"/>
      <c r="G24" s="15"/>
      <c r="H24" s="50"/>
      <c r="I24" s="46"/>
    </row>
    <row r="25" spans="1:10" x14ac:dyDescent="0.25">
      <c r="A25" s="68">
        <f t="shared" ref="A25" si="11">A23+1</f>
        <v>43870</v>
      </c>
      <c r="B25" s="61"/>
      <c r="C25" s="62"/>
      <c r="D25" s="11"/>
      <c r="E25" s="61"/>
      <c r="F25" s="62"/>
      <c r="G25" s="11"/>
      <c r="H25" s="48">
        <f t="shared" si="8"/>
        <v>0</v>
      </c>
      <c r="I25" s="46"/>
    </row>
    <row r="26" spans="1:10" x14ac:dyDescent="0.25">
      <c r="A26" s="71"/>
      <c r="B26" s="59"/>
      <c r="C26" s="60"/>
      <c r="D26" s="14"/>
      <c r="E26" s="59"/>
      <c r="F26" s="60"/>
      <c r="G26" s="15"/>
      <c r="H26" s="50"/>
      <c r="I26" s="46"/>
    </row>
    <row r="27" spans="1:10" x14ac:dyDescent="0.25">
      <c r="A27" s="68">
        <f t="shared" ref="A27" si="12">A25+1</f>
        <v>43871</v>
      </c>
      <c r="B27" s="61"/>
      <c r="C27" s="62"/>
      <c r="D27" s="11"/>
      <c r="E27" s="61"/>
      <c r="F27" s="62"/>
      <c r="G27" s="11"/>
      <c r="H27" s="48">
        <f t="shared" si="8"/>
        <v>0</v>
      </c>
      <c r="I27" s="46"/>
    </row>
    <row r="28" spans="1:10" x14ac:dyDescent="0.25">
      <c r="A28" s="71"/>
      <c r="B28" s="59"/>
      <c r="C28" s="60"/>
      <c r="D28" s="14"/>
      <c r="E28" s="59"/>
      <c r="F28" s="60"/>
      <c r="G28" s="15"/>
      <c r="H28" s="50"/>
      <c r="I28" s="46"/>
    </row>
    <row r="29" spans="1:10" x14ac:dyDescent="0.25">
      <c r="A29" s="68">
        <f t="shared" ref="A29" si="13">A27+1</f>
        <v>43872</v>
      </c>
      <c r="B29" s="61"/>
      <c r="C29" s="62"/>
      <c r="D29" s="11"/>
      <c r="E29" s="61"/>
      <c r="F29" s="62"/>
      <c r="G29" s="11"/>
      <c r="H29" s="48">
        <f t="shared" si="8"/>
        <v>0</v>
      </c>
      <c r="I29" s="46"/>
    </row>
    <row r="30" spans="1:10" x14ac:dyDescent="0.25">
      <c r="A30" s="71"/>
      <c r="B30" s="59"/>
      <c r="C30" s="60"/>
      <c r="D30" s="14"/>
      <c r="E30" s="59"/>
      <c r="F30" s="60"/>
      <c r="G30" s="15"/>
      <c r="H30" s="50"/>
      <c r="I30" s="46"/>
    </row>
    <row r="31" spans="1:10" x14ac:dyDescent="0.25">
      <c r="A31" s="68">
        <f t="shared" ref="A31:A67" si="14">A29+1</f>
        <v>43873</v>
      </c>
      <c r="B31" s="61"/>
      <c r="C31" s="62"/>
      <c r="D31" s="11"/>
      <c r="E31" s="61"/>
      <c r="F31" s="62"/>
      <c r="G31" s="11"/>
      <c r="H31" s="48">
        <f t="shared" si="8"/>
        <v>0</v>
      </c>
      <c r="I31" s="46"/>
    </row>
    <row r="32" spans="1:10" x14ac:dyDescent="0.25">
      <c r="A32" s="69"/>
      <c r="B32" s="59"/>
      <c r="C32" s="60"/>
      <c r="D32" s="14"/>
      <c r="E32" s="59"/>
      <c r="F32" s="60"/>
      <c r="G32" s="15"/>
      <c r="H32" s="50"/>
      <c r="I32" s="46"/>
    </row>
    <row r="33" spans="1:9" x14ac:dyDescent="0.25">
      <c r="A33" s="67">
        <f t="shared" ref="A33:A51" si="15">A31+1</f>
        <v>43874</v>
      </c>
      <c r="B33" s="61"/>
      <c r="C33" s="62"/>
      <c r="D33" s="11"/>
      <c r="E33" s="61"/>
      <c r="F33" s="62"/>
      <c r="G33" s="11"/>
      <c r="H33" s="48">
        <f t="shared" si="8"/>
        <v>0</v>
      </c>
      <c r="I33" s="46"/>
    </row>
    <row r="34" spans="1:9" x14ac:dyDescent="0.25">
      <c r="A34" s="67"/>
      <c r="B34" s="59"/>
      <c r="C34" s="60"/>
      <c r="D34" s="14"/>
      <c r="E34" s="59"/>
      <c r="F34" s="60"/>
      <c r="G34" s="15"/>
      <c r="H34" s="50"/>
      <c r="I34" s="46"/>
    </row>
    <row r="35" spans="1:9" x14ac:dyDescent="0.25">
      <c r="A35" s="68">
        <f t="shared" ref="A35:A53" si="16">A33+1</f>
        <v>43875</v>
      </c>
      <c r="B35" s="61"/>
      <c r="C35" s="62"/>
      <c r="D35" s="11"/>
      <c r="E35" s="61"/>
      <c r="F35" s="62"/>
      <c r="G35" s="11"/>
      <c r="H35" s="48">
        <f t="shared" si="8"/>
        <v>0</v>
      </c>
      <c r="I35" s="46"/>
    </row>
    <row r="36" spans="1:9" ht="15.75" thickBot="1" x14ac:dyDescent="0.3">
      <c r="A36" s="69"/>
      <c r="B36" s="59"/>
      <c r="C36" s="60"/>
      <c r="D36" s="15"/>
      <c r="E36" s="59"/>
      <c r="F36" s="60"/>
      <c r="G36" s="15"/>
      <c r="H36" s="50"/>
      <c r="I36" s="46"/>
    </row>
    <row r="37" spans="1:9" ht="15.75" thickTop="1" x14ac:dyDescent="0.25">
      <c r="A37" s="67">
        <f t="shared" ref="A37:A55" si="17">A35+1</f>
        <v>43876</v>
      </c>
      <c r="B37" s="61"/>
      <c r="C37" s="62"/>
      <c r="D37" s="11"/>
      <c r="E37" s="61"/>
      <c r="F37" s="62"/>
      <c r="G37" s="11"/>
      <c r="H37" s="48">
        <f t="shared" si="8"/>
        <v>0</v>
      </c>
      <c r="I37" s="47"/>
    </row>
    <row r="38" spans="1:9" x14ac:dyDescent="0.25">
      <c r="A38" s="67"/>
      <c r="B38" s="59"/>
      <c r="C38" s="60"/>
      <c r="D38" s="14"/>
      <c r="E38" s="59"/>
      <c r="F38" s="60"/>
      <c r="G38" s="15"/>
      <c r="H38" s="49"/>
      <c r="I38" s="46"/>
    </row>
    <row r="39" spans="1:9" x14ac:dyDescent="0.25">
      <c r="A39" s="68">
        <f t="shared" ref="A39:A57" si="18">A37+1</f>
        <v>43877</v>
      </c>
      <c r="B39" s="61"/>
      <c r="C39" s="62"/>
      <c r="D39" s="11"/>
      <c r="E39" s="61"/>
      <c r="F39" s="62"/>
      <c r="G39" s="11"/>
      <c r="H39" s="50">
        <f t="shared" si="8"/>
        <v>0</v>
      </c>
      <c r="I39" s="46"/>
    </row>
    <row r="40" spans="1:9" x14ac:dyDescent="0.25">
      <c r="A40" s="69"/>
      <c r="B40" s="65"/>
      <c r="C40" s="66"/>
      <c r="D40" s="15"/>
      <c r="E40" s="59"/>
      <c r="F40" s="60"/>
      <c r="G40" s="15"/>
      <c r="H40" s="50"/>
      <c r="I40" s="46"/>
    </row>
    <row r="41" spans="1:9" x14ac:dyDescent="0.25">
      <c r="A41" s="68">
        <f t="shared" ref="A41:A59" si="19">A39+1</f>
        <v>43878</v>
      </c>
      <c r="B41" s="63"/>
      <c r="C41" s="64"/>
      <c r="D41" s="11"/>
      <c r="E41" s="61"/>
      <c r="F41" s="62"/>
      <c r="G41" s="11"/>
      <c r="H41" s="48">
        <f t="shared" si="8"/>
        <v>0</v>
      </c>
      <c r="I41" s="46"/>
    </row>
    <row r="42" spans="1:9" x14ac:dyDescent="0.25">
      <c r="A42" s="69"/>
      <c r="B42" s="65"/>
      <c r="C42" s="66"/>
      <c r="D42" s="15"/>
      <c r="E42" s="59"/>
      <c r="F42" s="60"/>
      <c r="G42" s="15"/>
      <c r="H42" s="50"/>
      <c r="I42" s="46"/>
    </row>
    <row r="43" spans="1:9" x14ac:dyDescent="0.25">
      <c r="A43" s="71">
        <f t="shared" ref="A43:A61" si="20">A41+1</f>
        <v>43879</v>
      </c>
      <c r="B43" s="63"/>
      <c r="C43" s="64"/>
      <c r="D43" s="11"/>
      <c r="E43" s="61"/>
      <c r="F43" s="62"/>
      <c r="G43" s="11"/>
      <c r="H43" s="48">
        <f t="shared" si="8"/>
        <v>0</v>
      </c>
      <c r="I43" s="46"/>
    </row>
    <row r="44" spans="1:9" x14ac:dyDescent="0.25">
      <c r="A44" s="69"/>
      <c r="B44" s="59"/>
      <c r="C44" s="60"/>
      <c r="D44" s="16"/>
      <c r="E44" s="65"/>
      <c r="F44" s="66"/>
      <c r="G44" s="20"/>
      <c r="H44" s="50"/>
      <c r="I44" s="46"/>
    </row>
    <row r="45" spans="1:9" x14ac:dyDescent="0.25">
      <c r="A45" s="71">
        <f t="shared" ref="A45:A63" si="21">A43+1</f>
        <v>43880</v>
      </c>
      <c r="B45" s="61"/>
      <c r="C45" s="62"/>
      <c r="D45" s="12"/>
      <c r="E45" s="63"/>
      <c r="F45" s="64"/>
      <c r="G45" s="12"/>
      <c r="H45" s="48">
        <f t="shared" si="8"/>
        <v>0</v>
      </c>
      <c r="I45" s="46"/>
    </row>
    <row r="46" spans="1:9" x14ac:dyDescent="0.25">
      <c r="A46" s="69"/>
      <c r="B46" s="65"/>
      <c r="C46" s="66"/>
      <c r="D46" s="16"/>
      <c r="E46" s="59"/>
      <c r="F46" s="60"/>
      <c r="G46" s="20"/>
      <c r="H46" s="49"/>
      <c r="I46" s="46"/>
    </row>
    <row r="47" spans="1:9" x14ac:dyDescent="0.25">
      <c r="A47" s="67">
        <f t="shared" ref="A47" si="22">A45+1</f>
        <v>43881</v>
      </c>
      <c r="B47" s="63"/>
      <c r="C47" s="64"/>
      <c r="D47" s="12"/>
      <c r="E47" s="61"/>
      <c r="F47" s="62"/>
      <c r="G47" s="12"/>
      <c r="H47" s="50">
        <f t="shared" si="8"/>
        <v>0</v>
      </c>
      <c r="I47" s="46"/>
    </row>
    <row r="48" spans="1:9" x14ac:dyDescent="0.25">
      <c r="A48" s="67"/>
      <c r="B48" s="59"/>
      <c r="C48" s="60"/>
      <c r="D48" s="15"/>
      <c r="E48" s="59"/>
      <c r="F48" s="60"/>
      <c r="G48" s="15"/>
      <c r="H48" s="50"/>
      <c r="I48" s="46"/>
    </row>
    <row r="49" spans="1:9" x14ac:dyDescent="0.25">
      <c r="A49" s="68">
        <f t="shared" si="14"/>
        <v>43882</v>
      </c>
      <c r="B49" s="61"/>
      <c r="C49" s="62"/>
      <c r="D49" s="11"/>
      <c r="E49" s="61"/>
      <c r="F49" s="62"/>
      <c r="G49" s="11"/>
      <c r="H49" s="48">
        <f t="shared" si="8"/>
        <v>0</v>
      </c>
      <c r="I49" s="46"/>
    </row>
    <row r="50" spans="1:9" ht="15.75" thickBot="1" x14ac:dyDescent="0.3">
      <c r="A50" s="69"/>
      <c r="B50" s="65"/>
      <c r="C50" s="66"/>
      <c r="D50" s="16"/>
      <c r="E50" s="59"/>
      <c r="F50" s="60"/>
      <c r="G50" s="15"/>
      <c r="H50" s="50"/>
      <c r="I50" s="52"/>
    </row>
    <row r="51" spans="1:9" ht="15.75" thickTop="1" x14ac:dyDescent="0.25">
      <c r="A51" s="68">
        <f t="shared" si="15"/>
        <v>43883</v>
      </c>
      <c r="B51" s="63"/>
      <c r="C51" s="64"/>
      <c r="D51" s="12"/>
      <c r="E51" s="61"/>
      <c r="F51" s="62"/>
      <c r="G51" s="11"/>
      <c r="H51" s="48">
        <f t="shared" si="8"/>
        <v>0</v>
      </c>
      <c r="I51" s="46"/>
    </row>
    <row r="52" spans="1:9" x14ac:dyDescent="0.25">
      <c r="A52" s="69"/>
      <c r="B52" s="65"/>
      <c r="C52" s="66"/>
      <c r="D52" s="16"/>
      <c r="E52" s="59"/>
      <c r="F52" s="60"/>
      <c r="G52" s="15"/>
      <c r="H52" s="50"/>
      <c r="I52" s="46"/>
    </row>
    <row r="53" spans="1:9" x14ac:dyDescent="0.25">
      <c r="A53" s="68">
        <f t="shared" si="16"/>
        <v>43884</v>
      </c>
      <c r="B53" s="63"/>
      <c r="C53" s="64"/>
      <c r="D53" s="12"/>
      <c r="E53" s="61"/>
      <c r="F53" s="62"/>
      <c r="G53" s="11"/>
      <c r="H53" s="48">
        <f t="shared" si="8"/>
        <v>0</v>
      </c>
      <c r="I53" s="46"/>
    </row>
    <row r="54" spans="1:9" x14ac:dyDescent="0.25">
      <c r="A54" s="69"/>
      <c r="B54" s="59"/>
      <c r="C54" s="60"/>
      <c r="D54" s="14"/>
      <c r="E54" s="59"/>
      <c r="F54" s="60"/>
      <c r="G54" s="15"/>
      <c r="H54" s="50"/>
      <c r="I54" s="46"/>
    </row>
    <row r="55" spans="1:9" x14ac:dyDescent="0.25">
      <c r="A55" s="68">
        <f t="shared" si="17"/>
        <v>43885</v>
      </c>
      <c r="B55" s="61"/>
      <c r="C55" s="62"/>
      <c r="D55" s="11"/>
      <c r="E55" s="61"/>
      <c r="F55" s="62"/>
      <c r="G55" s="11"/>
      <c r="H55" s="48">
        <f t="shared" si="8"/>
        <v>0</v>
      </c>
      <c r="I55" s="46"/>
    </row>
    <row r="56" spans="1:9" x14ac:dyDescent="0.25">
      <c r="A56" s="69"/>
      <c r="B56" s="59"/>
      <c r="C56" s="60"/>
      <c r="D56" s="14"/>
      <c r="E56" s="59"/>
      <c r="F56" s="60"/>
      <c r="G56" s="15"/>
      <c r="H56" s="50"/>
      <c r="I56" s="46"/>
    </row>
    <row r="57" spans="1:9" x14ac:dyDescent="0.25">
      <c r="A57" s="68">
        <f t="shared" si="18"/>
        <v>43886</v>
      </c>
      <c r="B57" s="61"/>
      <c r="C57" s="62"/>
      <c r="D57" s="11"/>
      <c r="E57" s="61"/>
      <c r="F57" s="62"/>
      <c r="G57" s="11"/>
      <c r="H57" s="48">
        <f t="shared" si="8"/>
        <v>0</v>
      </c>
      <c r="I57" s="46"/>
    </row>
    <row r="58" spans="1:9" x14ac:dyDescent="0.25">
      <c r="A58" s="69"/>
      <c r="B58" s="59"/>
      <c r="C58" s="60"/>
      <c r="D58" s="14"/>
      <c r="E58" s="59"/>
      <c r="F58" s="60"/>
      <c r="G58" s="15"/>
      <c r="H58" s="50"/>
      <c r="I58" s="46"/>
    </row>
    <row r="59" spans="1:9" x14ac:dyDescent="0.25">
      <c r="A59" s="68">
        <f t="shared" si="19"/>
        <v>43887</v>
      </c>
      <c r="B59" s="61"/>
      <c r="C59" s="62"/>
      <c r="D59" s="11"/>
      <c r="E59" s="61"/>
      <c r="F59" s="62"/>
      <c r="G59" s="11"/>
      <c r="H59" s="48">
        <f t="shared" si="8"/>
        <v>0</v>
      </c>
      <c r="I59" s="46"/>
    </row>
    <row r="60" spans="1:9" x14ac:dyDescent="0.25">
      <c r="A60" s="69"/>
      <c r="B60" s="59"/>
      <c r="C60" s="60"/>
      <c r="D60" s="14"/>
      <c r="E60" s="59"/>
      <c r="F60" s="60"/>
      <c r="G60" s="15"/>
      <c r="H60" s="50"/>
      <c r="I60" s="46"/>
    </row>
    <row r="61" spans="1:9" x14ac:dyDescent="0.25">
      <c r="A61" s="71">
        <f t="shared" si="20"/>
        <v>43888</v>
      </c>
      <c r="B61" s="61"/>
      <c r="C61" s="62"/>
      <c r="D61" s="11"/>
      <c r="E61" s="61"/>
      <c r="F61" s="62"/>
      <c r="G61" s="11"/>
      <c r="H61" s="48">
        <f t="shared" si="8"/>
        <v>0</v>
      </c>
      <c r="I61" s="46"/>
    </row>
    <row r="62" spans="1:9" x14ac:dyDescent="0.25">
      <c r="A62" s="69"/>
      <c r="B62" s="59"/>
      <c r="C62" s="60"/>
      <c r="D62" s="14"/>
      <c r="E62" s="59"/>
      <c r="F62" s="60"/>
      <c r="G62" s="15"/>
      <c r="H62" s="50"/>
      <c r="I62" s="46"/>
    </row>
    <row r="63" spans="1:9" x14ac:dyDescent="0.25">
      <c r="A63" s="71">
        <f t="shared" si="21"/>
        <v>43889</v>
      </c>
      <c r="B63" s="61"/>
      <c r="C63" s="62"/>
      <c r="D63" s="11"/>
      <c r="E63" s="61"/>
      <c r="F63" s="62"/>
      <c r="G63" s="11"/>
      <c r="H63" s="48">
        <f t="shared" si="8"/>
        <v>0</v>
      </c>
      <c r="I63" s="46"/>
    </row>
    <row r="64" spans="1:9" ht="15.75" thickBot="1" x14ac:dyDescent="0.3">
      <c r="A64" s="69"/>
      <c r="B64" s="59"/>
      <c r="C64" s="60"/>
      <c r="D64" s="14"/>
      <c r="E64" s="59"/>
      <c r="F64" s="60"/>
      <c r="G64" s="15"/>
      <c r="H64" s="49"/>
      <c r="I64" s="46"/>
    </row>
    <row r="65" spans="1:9" ht="15.75" thickTop="1" x14ac:dyDescent="0.25">
      <c r="A65" s="67">
        <f>IF(MONTH(A63+1)=MONTH($A$9),A63+1,"")</f>
        <v>43890</v>
      </c>
      <c r="B65" s="61"/>
      <c r="C65" s="62"/>
      <c r="D65" s="11"/>
      <c r="E65" s="61"/>
      <c r="F65" s="62"/>
      <c r="G65" s="11"/>
      <c r="H65" s="50">
        <f>IF(A65&lt;&gt;"",SUM(D65,D66,G65,G66),"")</f>
        <v>0</v>
      </c>
      <c r="I65" s="47"/>
    </row>
    <row r="66" spans="1:9" x14ac:dyDescent="0.25">
      <c r="A66" s="67"/>
      <c r="B66" s="59"/>
      <c r="C66" s="60"/>
      <c r="D66" s="14"/>
      <c r="E66" s="59"/>
      <c r="F66" s="60"/>
      <c r="G66" s="15"/>
      <c r="H66" s="50"/>
      <c r="I66" s="46"/>
    </row>
    <row r="67" spans="1:9" x14ac:dyDescent="0.25">
      <c r="A67" s="68" t="str">
        <f>IF(MONTH(A65+1)=MONTH($A$9),A65+1,"")</f>
        <v/>
      </c>
      <c r="B67" s="61"/>
      <c r="C67" s="62"/>
      <c r="D67" s="11"/>
      <c r="E67" s="61"/>
      <c r="F67" s="62"/>
      <c r="G67" s="11"/>
      <c r="H67" s="50" t="str">
        <f t="shared" ref="H67" si="23">IF(A67&lt;&gt;"",SUM(D67,D68,G67,G68),"")</f>
        <v/>
      </c>
      <c r="I67" s="46"/>
    </row>
    <row r="68" spans="1:9" x14ac:dyDescent="0.25">
      <c r="A68" s="69"/>
      <c r="B68" s="59"/>
      <c r="C68" s="60"/>
      <c r="D68" s="14"/>
      <c r="E68" s="59"/>
      <c r="F68" s="60"/>
      <c r="G68" s="15"/>
      <c r="H68" s="50"/>
      <c r="I68" s="46"/>
    </row>
    <row r="69" spans="1:9" x14ac:dyDescent="0.25">
      <c r="A69" s="68" t="str">
        <f>IF(MONTH(A65+2)=MONTH($A$9),A65+2,"")</f>
        <v/>
      </c>
      <c r="B69" s="61"/>
      <c r="C69" s="62"/>
      <c r="D69" s="11"/>
      <c r="E69" s="61"/>
      <c r="F69" s="62"/>
      <c r="G69" s="11"/>
      <c r="H69" s="50" t="str">
        <f t="shared" ref="H69" si="24">IF(A69&lt;&gt;"",SUM(D69,D70,G69,G70),"")</f>
        <v/>
      </c>
      <c r="I69" s="46"/>
    </row>
    <row r="70" spans="1:9" ht="15.75" thickBot="1" x14ac:dyDescent="0.3">
      <c r="A70" s="70"/>
      <c r="B70" s="56"/>
      <c r="C70" s="57"/>
      <c r="D70" s="17"/>
      <c r="E70" s="56"/>
      <c r="F70" s="57"/>
      <c r="G70" s="21"/>
      <c r="H70" s="51"/>
      <c r="I70" s="46"/>
    </row>
    <row r="71" spans="1:9" ht="15.75" thickTop="1" x14ac:dyDescent="0.25"/>
  </sheetData>
  <mergeCells count="200">
    <mergeCell ref="B8:C8"/>
    <mergeCell ref="E8:F8"/>
    <mergeCell ref="A1:I2"/>
    <mergeCell ref="B38:C38"/>
    <mergeCell ref="E38:F38"/>
    <mergeCell ref="B47:C47"/>
    <mergeCell ref="E47:F47"/>
    <mergeCell ref="B36:C36"/>
    <mergeCell ref="B37:C37"/>
    <mergeCell ref="B39:C39"/>
    <mergeCell ref="B40:C40"/>
    <mergeCell ref="B17:C17"/>
    <mergeCell ref="E17:F17"/>
    <mergeCell ref="B27:C27"/>
    <mergeCell ref="E27:F27"/>
    <mergeCell ref="B9:C9"/>
    <mergeCell ref="B11:C11"/>
    <mergeCell ref="B12:C12"/>
    <mergeCell ref="B13:C13"/>
    <mergeCell ref="B14:C14"/>
    <mergeCell ref="B15:C15"/>
    <mergeCell ref="B16:C16"/>
    <mergeCell ref="B18:C18"/>
    <mergeCell ref="B19:C19"/>
    <mergeCell ref="A7:A8"/>
    <mergeCell ref="B7:D7"/>
    <mergeCell ref="E7:G7"/>
    <mergeCell ref="H7:H8"/>
    <mergeCell ref="A23:A24"/>
    <mergeCell ref="E28:F28"/>
    <mergeCell ref="E29:F29"/>
    <mergeCell ref="E30:F30"/>
    <mergeCell ref="E31:F31"/>
    <mergeCell ref="E21:F21"/>
    <mergeCell ref="E22:F22"/>
    <mergeCell ref="E23:F23"/>
    <mergeCell ref="E24:F24"/>
    <mergeCell ref="E25:F25"/>
    <mergeCell ref="E26:F26"/>
    <mergeCell ref="E14:F14"/>
    <mergeCell ref="E15:F15"/>
    <mergeCell ref="E16:F16"/>
    <mergeCell ref="E18:F18"/>
    <mergeCell ref="E19:F19"/>
    <mergeCell ref="E20:F20"/>
    <mergeCell ref="E9:F9"/>
    <mergeCell ref="E11:F11"/>
    <mergeCell ref="E12:F12"/>
    <mergeCell ref="E40:F40"/>
    <mergeCell ref="A33:A34"/>
    <mergeCell ref="A35:A36"/>
    <mergeCell ref="A9:A10"/>
    <mergeCell ref="A11:A12"/>
    <mergeCell ref="A13:A14"/>
    <mergeCell ref="A15:A16"/>
    <mergeCell ref="A17:A18"/>
    <mergeCell ref="A19:A20"/>
    <mergeCell ref="A21:A22"/>
    <mergeCell ref="E35:F35"/>
    <mergeCell ref="E32:F32"/>
    <mergeCell ref="E34:F34"/>
    <mergeCell ref="E13:F13"/>
    <mergeCell ref="B29:C29"/>
    <mergeCell ref="B30:C30"/>
    <mergeCell ref="B31:C31"/>
    <mergeCell ref="B32:C32"/>
    <mergeCell ref="B34:C34"/>
    <mergeCell ref="B22:C22"/>
    <mergeCell ref="B23:C23"/>
    <mergeCell ref="B24:C24"/>
    <mergeCell ref="B25:C25"/>
    <mergeCell ref="B26:C26"/>
    <mergeCell ref="B10:C10"/>
    <mergeCell ref="B33:C33"/>
    <mergeCell ref="B35:C35"/>
    <mergeCell ref="B41:C41"/>
    <mergeCell ref="B42:C42"/>
    <mergeCell ref="B43:C43"/>
    <mergeCell ref="B44:C44"/>
    <mergeCell ref="A53:A54"/>
    <mergeCell ref="A55:A56"/>
    <mergeCell ref="A41:A42"/>
    <mergeCell ref="A43:A44"/>
    <mergeCell ref="A45:A46"/>
    <mergeCell ref="A47:A48"/>
    <mergeCell ref="A49:A50"/>
    <mergeCell ref="A51:A52"/>
    <mergeCell ref="A25:A26"/>
    <mergeCell ref="A27:A28"/>
    <mergeCell ref="A29:A30"/>
    <mergeCell ref="A31:A32"/>
    <mergeCell ref="A37:A38"/>
    <mergeCell ref="A39:A40"/>
    <mergeCell ref="B28:C28"/>
    <mergeCell ref="B20:C20"/>
    <mergeCell ref="B21:C21"/>
    <mergeCell ref="B45:C45"/>
    <mergeCell ref="B46:C46"/>
    <mergeCell ref="B48:C48"/>
    <mergeCell ref="B49:C49"/>
    <mergeCell ref="B50:C50"/>
    <mergeCell ref="B51:C51"/>
    <mergeCell ref="A65:A66"/>
    <mergeCell ref="A67:A68"/>
    <mergeCell ref="A69:A70"/>
    <mergeCell ref="A57:A58"/>
    <mergeCell ref="A59:A60"/>
    <mergeCell ref="A61:A62"/>
    <mergeCell ref="A63:A64"/>
    <mergeCell ref="B60:C60"/>
    <mergeCell ref="B61:C61"/>
    <mergeCell ref="B62:C62"/>
    <mergeCell ref="B63:C63"/>
    <mergeCell ref="B52:C52"/>
    <mergeCell ref="B53:C53"/>
    <mergeCell ref="B54:C54"/>
    <mergeCell ref="B55:C55"/>
    <mergeCell ref="B56:C56"/>
    <mergeCell ref="B57:C57"/>
    <mergeCell ref="E45:F45"/>
    <mergeCell ref="E46:F46"/>
    <mergeCell ref="E48:F48"/>
    <mergeCell ref="E49:F49"/>
    <mergeCell ref="E50:F50"/>
    <mergeCell ref="E51:F51"/>
    <mergeCell ref="B70:C70"/>
    <mergeCell ref="E10:F10"/>
    <mergeCell ref="E33:F33"/>
    <mergeCell ref="E36:F36"/>
    <mergeCell ref="E37:F37"/>
    <mergeCell ref="E39:F39"/>
    <mergeCell ref="E41:F41"/>
    <mergeCell ref="E42:F42"/>
    <mergeCell ref="E43:F43"/>
    <mergeCell ref="E44:F44"/>
    <mergeCell ref="B64:C64"/>
    <mergeCell ref="B65:C65"/>
    <mergeCell ref="B66:C66"/>
    <mergeCell ref="B67:C67"/>
    <mergeCell ref="B68:C68"/>
    <mergeCell ref="B69:C69"/>
    <mergeCell ref="B58:C58"/>
    <mergeCell ref="B59:C59"/>
    <mergeCell ref="E61:F61"/>
    <mergeCell ref="E62:F62"/>
    <mergeCell ref="E63:F63"/>
    <mergeCell ref="E52:F52"/>
    <mergeCell ref="E53:F53"/>
    <mergeCell ref="E54:F54"/>
    <mergeCell ref="E55:F55"/>
    <mergeCell ref="E56:F56"/>
    <mergeCell ref="E57:F57"/>
    <mergeCell ref="H29:H30"/>
    <mergeCell ref="H31:H32"/>
    <mergeCell ref="H33:H34"/>
    <mergeCell ref="H35:H36"/>
    <mergeCell ref="H37:H38"/>
    <mergeCell ref="E70:F70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E64:F64"/>
    <mergeCell ref="E65:F65"/>
    <mergeCell ref="E66:F66"/>
    <mergeCell ref="E67:F67"/>
    <mergeCell ref="E68:F68"/>
    <mergeCell ref="E69:F69"/>
    <mergeCell ref="E58:F58"/>
    <mergeCell ref="E59:F59"/>
    <mergeCell ref="E60:F60"/>
    <mergeCell ref="I51:I64"/>
    <mergeCell ref="I65:I70"/>
    <mergeCell ref="H63:H64"/>
    <mergeCell ref="H65:H66"/>
    <mergeCell ref="H67:H68"/>
    <mergeCell ref="H69:H70"/>
    <mergeCell ref="I7:I8"/>
    <mergeCell ref="A5:I6"/>
    <mergeCell ref="I9:I22"/>
    <mergeCell ref="I23:I36"/>
    <mergeCell ref="I37:I50"/>
    <mergeCell ref="H51:H52"/>
    <mergeCell ref="H53:H54"/>
    <mergeCell ref="H55:H56"/>
    <mergeCell ref="H57:H58"/>
    <mergeCell ref="H59:H60"/>
    <mergeCell ref="H61:H62"/>
    <mergeCell ref="H39:H40"/>
    <mergeCell ref="H41:H42"/>
    <mergeCell ref="H43:H44"/>
    <mergeCell ref="H45:H46"/>
    <mergeCell ref="H47:H48"/>
    <mergeCell ref="H49:H50"/>
    <mergeCell ref="H27:H28"/>
  </mergeCells>
  <conditionalFormatting sqref="A9:H70">
    <cfRule type="expression" dxfId="1" priority="3">
      <formula>WEEKDAY($A8&amp;$A9,2)&gt;5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9525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4</xdr:col>
                    <xdr:colOff>19050</xdr:colOff>
                    <xdr:row>2</xdr:row>
                    <xdr:rowOff>0</xdr:rowOff>
                  </from>
                  <to>
                    <xdr:col>5</xdr:col>
                    <xdr:colOff>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FAF0A79-3E69-43E0-B2C2-8C2CCF3B77F0}">
            <xm:f>COUNTIFS(France!$B$3:$B$15,$A8&amp;$A9)&gt;0</xm:f>
            <x14:dxf>
              <fill>
                <patternFill>
                  <bgColor theme="0" tint="-0.34998626667073579"/>
                </patternFill>
              </fill>
            </x14:dxf>
          </x14:cfRule>
          <xm:sqref>A9:H70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VALEURS!$C$2:$C$11</xm:f>
          </x14:formula1>
          <xm:sqref>B9:C70 E9:F70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7"/>
  <sheetViews>
    <sheetView workbookViewId="0">
      <selection activeCell="C2" sqref="C2:D2"/>
    </sheetView>
  </sheetViews>
  <sheetFormatPr baseColWidth="10" defaultColWidth="11.5703125" defaultRowHeight="15" x14ac:dyDescent="0.25"/>
  <cols>
    <col min="1" max="16384" width="11.5703125" style="2"/>
  </cols>
  <sheetData>
    <row r="1" spans="1:14" x14ac:dyDescent="0.25">
      <c r="A1" s="4" t="s">
        <v>0</v>
      </c>
      <c r="B1" s="9" t="s">
        <v>13</v>
      </c>
      <c r="C1" s="85" t="s">
        <v>16</v>
      </c>
      <c r="D1" s="85"/>
      <c r="F1" s="27"/>
      <c r="G1" s="27"/>
      <c r="H1" s="27"/>
      <c r="I1" s="27"/>
      <c r="J1" s="8"/>
      <c r="K1" s="8"/>
      <c r="L1" s="8"/>
    </row>
    <row r="2" spans="1:14" x14ac:dyDescent="0.25">
      <c r="A2" s="3" t="s">
        <v>1</v>
      </c>
      <c r="B2" s="10">
        <v>2018</v>
      </c>
      <c r="C2" s="43" t="s">
        <v>36</v>
      </c>
      <c r="D2" s="43"/>
      <c r="F2" s="24"/>
      <c r="G2" s="24"/>
      <c r="H2" s="24"/>
      <c r="I2" s="8"/>
      <c r="J2" s="8"/>
      <c r="K2" s="8"/>
      <c r="L2" s="1"/>
      <c r="M2" s="1"/>
      <c r="N2" s="1"/>
    </row>
    <row r="3" spans="1:14" x14ac:dyDescent="0.25">
      <c r="A3" s="3" t="s">
        <v>2</v>
      </c>
      <c r="B3" s="10">
        <v>2019</v>
      </c>
      <c r="C3" s="43" t="s">
        <v>37</v>
      </c>
      <c r="D3" s="43"/>
      <c r="F3" s="24"/>
      <c r="G3" s="24"/>
      <c r="H3" s="24"/>
      <c r="I3" s="8"/>
      <c r="J3" s="8"/>
      <c r="K3" s="8"/>
      <c r="L3" s="1"/>
      <c r="M3" s="1"/>
      <c r="N3" s="1"/>
    </row>
    <row r="4" spans="1:14" x14ac:dyDescent="0.25">
      <c r="A4" s="3" t="s">
        <v>3</v>
      </c>
      <c r="B4" s="10">
        <v>2020</v>
      </c>
      <c r="C4" s="43" t="s">
        <v>38</v>
      </c>
      <c r="D4" s="43"/>
      <c r="F4" s="24"/>
      <c r="G4" s="25"/>
      <c r="H4" s="24"/>
      <c r="I4" s="8"/>
      <c r="J4" s="8"/>
      <c r="K4" s="8"/>
      <c r="L4" s="1"/>
      <c r="M4" s="22"/>
      <c r="N4" s="1"/>
    </row>
    <row r="5" spans="1:14" x14ac:dyDescent="0.25">
      <c r="A5" s="3" t="s">
        <v>4</v>
      </c>
      <c r="B5" s="10">
        <v>2021</v>
      </c>
      <c r="C5" s="43" t="s">
        <v>39</v>
      </c>
      <c r="D5" s="43"/>
      <c r="F5" s="24"/>
      <c r="G5" s="25"/>
      <c r="H5" s="24"/>
      <c r="I5" s="24"/>
      <c r="J5" s="24"/>
      <c r="K5" s="24"/>
      <c r="L5" s="1"/>
      <c r="M5" s="22"/>
      <c r="N5" s="1"/>
    </row>
    <row r="6" spans="1:14" x14ac:dyDescent="0.25">
      <c r="A6" s="3" t="s">
        <v>5</v>
      </c>
      <c r="B6" s="10">
        <v>2022</v>
      </c>
      <c r="C6" s="43" t="s">
        <v>40</v>
      </c>
      <c r="D6" s="43"/>
      <c r="F6" s="24"/>
      <c r="G6" s="25"/>
      <c r="H6" s="24"/>
      <c r="I6" s="24"/>
      <c r="J6" s="8"/>
      <c r="K6" s="8"/>
      <c r="L6" s="1"/>
      <c r="M6" s="22"/>
      <c r="N6" s="1"/>
    </row>
    <row r="7" spans="1:14" x14ac:dyDescent="0.25">
      <c r="A7" s="3" t="s">
        <v>6</v>
      </c>
      <c r="B7" s="10">
        <v>2023</v>
      </c>
      <c r="C7" s="43" t="s">
        <v>41</v>
      </c>
      <c r="D7" s="43"/>
      <c r="F7" s="24"/>
      <c r="G7" s="25"/>
      <c r="H7" s="24"/>
      <c r="I7" s="24"/>
      <c r="J7" s="8"/>
      <c r="K7" s="8"/>
      <c r="L7" s="1"/>
      <c r="M7" s="22"/>
      <c r="N7" s="1"/>
    </row>
    <row r="8" spans="1:14" x14ac:dyDescent="0.25">
      <c r="A8" s="3" t="s">
        <v>7</v>
      </c>
      <c r="B8" s="10">
        <v>2024</v>
      </c>
      <c r="C8" s="43" t="s">
        <v>43</v>
      </c>
      <c r="D8" s="43"/>
      <c r="F8" s="26"/>
      <c r="G8" s="25"/>
      <c r="H8" s="24"/>
      <c r="I8" s="24"/>
      <c r="J8" s="8"/>
      <c r="K8" s="8"/>
      <c r="L8" s="23"/>
      <c r="M8" s="22"/>
      <c r="N8" s="1"/>
    </row>
    <row r="9" spans="1:14" x14ac:dyDescent="0.25">
      <c r="A9" s="3" t="s">
        <v>8</v>
      </c>
      <c r="B9" s="10">
        <v>2025</v>
      </c>
      <c r="C9" s="44" t="s">
        <v>42</v>
      </c>
      <c r="D9" s="45"/>
      <c r="F9" s="24"/>
      <c r="G9" s="25"/>
      <c r="H9" s="24"/>
      <c r="I9" s="24"/>
      <c r="J9" s="8"/>
      <c r="K9" s="8"/>
      <c r="L9" s="1"/>
      <c r="M9" s="22"/>
      <c r="N9" s="1"/>
    </row>
    <row r="10" spans="1:14" x14ac:dyDescent="0.25">
      <c r="A10" s="3" t="s">
        <v>9</v>
      </c>
      <c r="B10" s="10">
        <v>2026</v>
      </c>
      <c r="C10" s="44" t="s">
        <v>44</v>
      </c>
      <c r="D10" s="45"/>
      <c r="F10" s="24"/>
      <c r="G10" s="24"/>
      <c r="H10" s="24"/>
      <c r="I10" s="24"/>
      <c r="J10" s="8"/>
      <c r="K10" s="8"/>
      <c r="L10" s="1"/>
      <c r="M10" s="1"/>
      <c r="N10" s="1"/>
    </row>
    <row r="11" spans="1:14" x14ac:dyDescent="0.25">
      <c r="A11" s="3" t="s">
        <v>10</v>
      </c>
      <c r="B11" s="10">
        <v>2027</v>
      </c>
      <c r="C11" s="43" t="s">
        <v>45</v>
      </c>
      <c r="D11" s="43"/>
      <c r="F11" s="24"/>
      <c r="G11" s="24"/>
      <c r="H11" s="24"/>
      <c r="I11" s="24"/>
      <c r="J11" s="8"/>
      <c r="K11" s="8"/>
      <c r="L11" s="1"/>
      <c r="M11" s="1"/>
      <c r="N11" s="1"/>
    </row>
    <row r="12" spans="1:14" x14ac:dyDescent="0.25">
      <c r="A12" s="3" t="s">
        <v>11</v>
      </c>
      <c r="B12" s="10">
        <v>2028</v>
      </c>
      <c r="F12" s="26"/>
      <c r="G12" s="24"/>
      <c r="H12" s="24"/>
      <c r="I12" s="24"/>
      <c r="J12" s="8"/>
      <c r="K12" s="8"/>
      <c r="L12" s="23"/>
      <c r="M12" s="1"/>
      <c r="N12" s="1"/>
    </row>
    <row r="13" spans="1:14" x14ac:dyDescent="0.25">
      <c r="A13" s="3" t="s">
        <v>12</v>
      </c>
      <c r="B13" s="10">
        <v>2029</v>
      </c>
      <c r="C13" s="86"/>
      <c r="D13" s="86"/>
      <c r="F13" s="26"/>
      <c r="G13" s="24"/>
      <c r="H13" s="24"/>
      <c r="I13" s="24"/>
      <c r="J13" s="8"/>
      <c r="K13" s="8"/>
      <c r="L13" s="23"/>
      <c r="M13" s="1"/>
      <c r="N13" s="1"/>
    </row>
    <row r="14" spans="1:14" x14ac:dyDescent="0.25">
      <c r="F14" s="24"/>
      <c r="G14" s="25"/>
      <c r="H14" s="24"/>
      <c r="I14" s="24"/>
      <c r="J14" s="8"/>
      <c r="K14" s="8"/>
      <c r="L14" s="1"/>
      <c r="M14" s="22"/>
      <c r="N14" s="1"/>
    </row>
    <row r="15" spans="1:14" x14ac:dyDescent="0.25">
      <c r="F15" s="26"/>
      <c r="G15" s="25"/>
      <c r="H15" s="24"/>
      <c r="I15" s="24"/>
      <c r="J15" s="8"/>
      <c r="K15" s="8"/>
      <c r="L15" s="23"/>
      <c r="M15" s="22"/>
      <c r="N15" s="1"/>
    </row>
    <row r="16" spans="1:14" x14ac:dyDescent="0.25">
      <c r="F16" s="26"/>
      <c r="G16" s="24"/>
      <c r="H16" s="24"/>
      <c r="I16" s="24"/>
      <c r="J16" s="8"/>
      <c r="K16" s="8"/>
      <c r="L16" s="23"/>
      <c r="M16" s="1"/>
      <c r="N16" s="1"/>
    </row>
    <row r="17" spans="6:12" x14ac:dyDescent="0.25">
      <c r="F17" s="8"/>
      <c r="G17" s="8"/>
      <c r="H17" s="8"/>
      <c r="I17" s="8"/>
      <c r="J17" s="8"/>
      <c r="K17" s="8"/>
      <c r="L17" s="8"/>
    </row>
  </sheetData>
  <sortState ref="C3:D11">
    <sortCondition ref="C11"/>
  </sortState>
  <mergeCells count="2">
    <mergeCell ref="C1:D1"/>
    <mergeCell ref="C13:D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B1" sqref="B1"/>
    </sheetView>
  </sheetViews>
  <sheetFormatPr baseColWidth="10" defaultColWidth="11.42578125" defaultRowHeight="12.75" x14ac:dyDescent="0.2"/>
  <cols>
    <col min="1" max="1" width="19.140625" style="28" bestFit="1" customWidth="1"/>
    <col min="2" max="2" width="11.42578125" style="28"/>
    <col min="3" max="3" width="18.7109375" style="28" customWidth="1"/>
    <col min="4" max="16384" width="11.42578125" style="28"/>
  </cols>
  <sheetData>
    <row r="1" spans="1:3" ht="13.5" thickBot="1" x14ac:dyDescent="0.25">
      <c r="A1" s="41" t="s">
        <v>22</v>
      </c>
      <c r="B1" s="40">
        <f>Janvier!F3+2017</f>
        <v>2020</v>
      </c>
    </row>
    <row r="2" spans="1:3" ht="13.5" thickBot="1" x14ac:dyDescent="0.25"/>
    <row r="3" spans="1:3" x14ac:dyDescent="0.2">
      <c r="A3" s="39" t="s">
        <v>23</v>
      </c>
      <c r="B3" s="38">
        <f>DATE($B$1,1,1)</f>
        <v>43831</v>
      </c>
      <c r="C3" s="37" t="str">
        <f t="shared" ref="C3:C15" ca="1" si="0">_xlfn.FORMULATEXT(B3)</f>
        <v>=DATE($B$1;1;1)</v>
      </c>
    </row>
    <row r="4" spans="1:3" x14ac:dyDescent="0.2">
      <c r="A4" s="35" t="s">
        <v>24</v>
      </c>
      <c r="B4" s="33">
        <f>ROUND(DATE($B$1,4,MOD(234-11*MOD($B$1,19),30))/7,)*7-6</f>
        <v>43933</v>
      </c>
      <c r="C4" s="32" t="str">
        <f t="shared" ca="1" si="0"/>
        <v>=ARRONDI(DATE($B$1;4;MOD(234-11*MOD($B$1;19);30))/7;)*7-6</v>
      </c>
    </row>
    <row r="5" spans="1:3" x14ac:dyDescent="0.2">
      <c r="A5" s="35" t="s">
        <v>25</v>
      </c>
      <c r="B5" s="33">
        <f>B4+1</f>
        <v>43934</v>
      </c>
      <c r="C5" s="32" t="str">
        <f t="shared" ca="1" si="0"/>
        <v>=B4+1</v>
      </c>
    </row>
    <row r="6" spans="1:3" x14ac:dyDescent="0.2">
      <c r="A6" s="35" t="s">
        <v>26</v>
      </c>
      <c r="B6" s="33">
        <f>DATE($B$1,5,1)</f>
        <v>43952</v>
      </c>
      <c r="C6" s="32" t="str">
        <f t="shared" ca="1" si="0"/>
        <v>=DATE($B$1;5;1)</v>
      </c>
    </row>
    <row r="7" spans="1:3" x14ac:dyDescent="0.2">
      <c r="A7" s="36" t="s">
        <v>35</v>
      </c>
      <c r="B7" s="33">
        <f>DATE($B$1,5,8)</f>
        <v>43959</v>
      </c>
      <c r="C7" s="32" t="str">
        <f t="shared" ca="1" si="0"/>
        <v>=DATE($B$1;5;8)</v>
      </c>
    </row>
    <row r="8" spans="1:3" x14ac:dyDescent="0.2">
      <c r="A8" s="35" t="s">
        <v>27</v>
      </c>
      <c r="B8" s="33">
        <f>B4+39</f>
        <v>43972</v>
      </c>
      <c r="C8" s="32" t="str">
        <f t="shared" ca="1" si="0"/>
        <v>=B4+39</v>
      </c>
    </row>
    <row r="9" spans="1:3" x14ac:dyDescent="0.2">
      <c r="A9" s="35" t="s">
        <v>28</v>
      </c>
      <c r="B9" s="33">
        <f>B4+49</f>
        <v>43982</v>
      </c>
      <c r="C9" s="32" t="str">
        <f t="shared" ca="1" si="0"/>
        <v>=B4+49</v>
      </c>
    </row>
    <row r="10" spans="1:3" x14ac:dyDescent="0.2">
      <c r="A10" s="35" t="s">
        <v>29</v>
      </c>
      <c r="B10" s="33">
        <f>B4+50</f>
        <v>43983</v>
      </c>
      <c r="C10" s="32" t="str">
        <f t="shared" ca="1" si="0"/>
        <v>=B4+50</v>
      </c>
    </row>
    <row r="11" spans="1:3" x14ac:dyDescent="0.2">
      <c r="A11" s="34" t="s">
        <v>34</v>
      </c>
      <c r="B11" s="33">
        <f>DATE($B$1,7,14)</f>
        <v>44026</v>
      </c>
      <c r="C11" s="32" t="str">
        <f t="shared" ca="1" si="0"/>
        <v>=DATE($B$1;7;14)</v>
      </c>
    </row>
    <row r="12" spans="1:3" x14ac:dyDescent="0.2">
      <c r="A12" s="34" t="s">
        <v>33</v>
      </c>
      <c r="B12" s="33">
        <f>DATE($B$1,8,15)</f>
        <v>44058</v>
      </c>
      <c r="C12" s="32" t="str">
        <f t="shared" ca="1" si="0"/>
        <v>=DATE($B$1;8;15)</v>
      </c>
    </row>
    <row r="13" spans="1:3" x14ac:dyDescent="0.2">
      <c r="A13" s="34" t="s">
        <v>30</v>
      </c>
      <c r="B13" s="33">
        <f>DATE($B$1,11,1)</f>
        <v>44136</v>
      </c>
      <c r="C13" s="32" t="str">
        <f t="shared" ca="1" si="0"/>
        <v>=DATE($B$1;11;1)</v>
      </c>
    </row>
    <row r="14" spans="1:3" x14ac:dyDescent="0.2">
      <c r="A14" s="34" t="s">
        <v>32</v>
      </c>
      <c r="B14" s="33">
        <f>DATE($B$1,11,11)</f>
        <v>44146</v>
      </c>
      <c r="C14" s="32" t="str">
        <f t="shared" ca="1" si="0"/>
        <v>=DATE($B$1;11;11)</v>
      </c>
    </row>
    <row r="15" spans="1:3" ht="13.5" thickBot="1" x14ac:dyDescent="0.25">
      <c r="A15" s="31" t="s">
        <v>31</v>
      </c>
      <c r="B15" s="30">
        <f>DATE($B$1,12,25)</f>
        <v>44190</v>
      </c>
      <c r="C15" s="29" t="str">
        <f t="shared" ca="1" si="0"/>
        <v>=DATE($B$1;12;25)</v>
      </c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VALEURS</vt:lpstr>
      <vt:lpstr>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Paturaud</dc:creator>
  <cp:lastModifiedBy>Guy Blancher</cp:lastModifiedBy>
  <dcterms:created xsi:type="dcterms:W3CDTF">2018-11-19T13:03:56Z</dcterms:created>
  <dcterms:modified xsi:type="dcterms:W3CDTF">2018-11-20T16:40:26Z</dcterms:modified>
</cp:coreProperties>
</file>