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7755"/>
  </bookViews>
  <sheets>
    <sheet name="Données" sheetId="1" r:id="rId1"/>
    <sheet name="Moyenne Mens" sheetId="7" r:id="rId2"/>
    <sheet name="Feuil3" sheetId="3" state="hidden" r:id="rId3"/>
    <sheet name="Ensac" sheetId="2" r:id="rId4"/>
    <sheet name="Coresspondance" sheetId="8" r:id="rId5"/>
    <sheet name="2014" sheetId="4" r:id="rId6"/>
    <sheet name="2015" sheetId="5" r:id="rId7"/>
    <sheet name="2016" sheetId="6" r:id="rId8"/>
  </sheets>
  <definedNames>
    <definedName name="_xlnm._FilterDatabase" localSheetId="5" hidden="1">'2014'!$A$1:$N$416</definedName>
    <definedName name="_xlnm._FilterDatabase" localSheetId="6" hidden="1">'2015'!$A$1:$N$398</definedName>
    <definedName name="_xlnm._FilterDatabase" localSheetId="7" hidden="1">'2016'!$A$1:$E$290</definedName>
    <definedName name="_xlnm._FilterDatabase" localSheetId="4" hidden="1">Coresspondance!$A$2:$C$17</definedName>
    <definedName name="_xlnm._FilterDatabase" localSheetId="3" hidden="1">Ensac!$A$1:$G$22</definedName>
    <definedName name="_xlnm._FilterDatabase" localSheetId="1" hidden="1">'Moyenne Mens'!$A$1:$AX$129</definedName>
  </definedName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3" i="7" l="1"/>
  <c r="AW4" i="7"/>
  <c r="AW5" i="7"/>
  <c r="AW6" i="7"/>
  <c r="AW7" i="7"/>
  <c r="AW8" i="7"/>
  <c r="AW9" i="7"/>
  <c r="AW10" i="7"/>
  <c r="AW11" i="7"/>
  <c r="AW12" i="7"/>
  <c r="AW13" i="7"/>
  <c r="AW14" i="7"/>
  <c r="AW15" i="7"/>
  <c r="AW16" i="7"/>
  <c r="AW17" i="7"/>
  <c r="AW18" i="7"/>
  <c r="AW19" i="7"/>
  <c r="AW20" i="7"/>
  <c r="AW21" i="7"/>
  <c r="AW22" i="7"/>
  <c r="AW23" i="7"/>
  <c r="AW24" i="7"/>
  <c r="AW25" i="7"/>
  <c r="AW26" i="7"/>
  <c r="AW27" i="7"/>
  <c r="AW28" i="7"/>
  <c r="AW29" i="7"/>
  <c r="AW30" i="7"/>
  <c r="AW31" i="7"/>
  <c r="AW32" i="7"/>
  <c r="AW33" i="7"/>
  <c r="AW34" i="7"/>
  <c r="AW35" i="7"/>
  <c r="AW36" i="7"/>
  <c r="AW37" i="7"/>
  <c r="AW38" i="7"/>
  <c r="AW39" i="7"/>
  <c r="AW40" i="7"/>
  <c r="AW41" i="7"/>
  <c r="AW42" i="7"/>
  <c r="AW43" i="7"/>
  <c r="AW44" i="7"/>
  <c r="AW45" i="7"/>
  <c r="AW46" i="7"/>
  <c r="AW47" i="7"/>
  <c r="AW48" i="7"/>
  <c r="AW49" i="7"/>
  <c r="AW50" i="7"/>
  <c r="AW51" i="7"/>
  <c r="AW52" i="7"/>
  <c r="AW53" i="7"/>
  <c r="AW54" i="7"/>
  <c r="AW55" i="7"/>
  <c r="AW56" i="7"/>
  <c r="AW57" i="7"/>
  <c r="AW58" i="7"/>
  <c r="AW59" i="7"/>
  <c r="AW60" i="7"/>
  <c r="AW61" i="7"/>
  <c r="AW62" i="7"/>
  <c r="AW63" i="7"/>
  <c r="AW64" i="7"/>
  <c r="AW65" i="7"/>
  <c r="AW66" i="7"/>
  <c r="AW67" i="7"/>
  <c r="AW68" i="7"/>
  <c r="AW69" i="7"/>
  <c r="AW70" i="7"/>
  <c r="AW71" i="7"/>
  <c r="AW72" i="7"/>
  <c r="AW73" i="7"/>
  <c r="AW74" i="7"/>
  <c r="AW75" i="7"/>
  <c r="AW76" i="7"/>
  <c r="AW77" i="7"/>
  <c r="AW78" i="7"/>
  <c r="AW79" i="7"/>
  <c r="AW80" i="7"/>
  <c r="AW81" i="7"/>
  <c r="AW82" i="7"/>
  <c r="AW83" i="7"/>
  <c r="AW84" i="7"/>
  <c r="AW85" i="7"/>
  <c r="AW86" i="7"/>
  <c r="AW87" i="7"/>
  <c r="AW88" i="7"/>
  <c r="AW89" i="7"/>
  <c r="AW90" i="7"/>
  <c r="AW91" i="7"/>
  <c r="AW92" i="7"/>
  <c r="AW93" i="7"/>
  <c r="AW94" i="7"/>
  <c r="AW95" i="7"/>
  <c r="AW96" i="7"/>
  <c r="AW97" i="7"/>
  <c r="AW98" i="7"/>
  <c r="AW99" i="7"/>
  <c r="AW100" i="7"/>
  <c r="AW101" i="7"/>
  <c r="AW102" i="7"/>
  <c r="AW103" i="7"/>
  <c r="AW104" i="7"/>
  <c r="AW105" i="7"/>
  <c r="AW106" i="7"/>
  <c r="AW107" i="7"/>
  <c r="AW108" i="7"/>
  <c r="AW109" i="7"/>
  <c r="AW110" i="7"/>
  <c r="AW111" i="7"/>
  <c r="AW112" i="7"/>
  <c r="AW113" i="7"/>
  <c r="AW114" i="7"/>
  <c r="AW115" i="7"/>
  <c r="AW116" i="7"/>
  <c r="AW117" i="7"/>
  <c r="AW118" i="7"/>
  <c r="AW119" i="7"/>
  <c r="AW120" i="7"/>
  <c r="AW121" i="7"/>
  <c r="AW122" i="7"/>
  <c r="AW123" i="7"/>
  <c r="AW124" i="7"/>
  <c r="AW125" i="7"/>
  <c r="AW126" i="7"/>
  <c r="AW127" i="7"/>
  <c r="AW128" i="7"/>
  <c r="AW129" i="7"/>
  <c r="AW2" i="7"/>
  <c r="AV3" i="7"/>
  <c r="AV4" i="7"/>
  <c r="AV5" i="7"/>
  <c r="AV6" i="7"/>
  <c r="AV7" i="7"/>
  <c r="AV8" i="7"/>
  <c r="AV9" i="7"/>
  <c r="AV10" i="7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28" i="7"/>
  <c r="AV29" i="7"/>
  <c r="AV30" i="7"/>
  <c r="AV31" i="7"/>
  <c r="AV32" i="7"/>
  <c r="AV33" i="7"/>
  <c r="AV34" i="7"/>
  <c r="AV35" i="7"/>
  <c r="AV36" i="7"/>
  <c r="AV37" i="7"/>
  <c r="AV38" i="7"/>
  <c r="AV39" i="7"/>
  <c r="AV40" i="7"/>
  <c r="AV41" i="7"/>
  <c r="AV42" i="7"/>
  <c r="AV43" i="7"/>
  <c r="AV44" i="7"/>
  <c r="AV45" i="7"/>
  <c r="AV46" i="7"/>
  <c r="AV47" i="7"/>
  <c r="AV48" i="7"/>
  <c r="AV49" i="7"/>
  <c r="AV50" i="7"/>
  <c r="AV51" i="7"/>
  <c r="AV52" i="7"/>
  <c r="AV53" i="7"/>
  <c r="AV54" i="7"/>
  <c r="AV55" i="7"/>
  <c r="AV56" i="7"/>
  <c r="AV57" i="7"/>
  <c r="AV58" i="7"/>
  <c r="AV59" i="7"/>
  <c r="AV60" i="7"/>
  <c r="AV61" i="7"/>
  <c r="AV62" i="7"/>
  <c r="AV63" i="7"/>
  <c r="AV64" i="7"/>
  <c r="AV65" i="7"/>
  <c r="AV66" i="7"/>
  <c r="AV67" i="7"/>
  <c r="AV68" i="7"/>
  <c r="AV69" i="7"/>
  <c r="AV70" i="7"/>
  <c r="AV71" i="7"/>
  <c r="AV72" i="7"/>
  <c r="AV73" i="7"/>
  <c r="AV74" i="7"/>
  <c r="AV75" i="7"/>
  <c r="AV76" i="7"/>
  <c r="AV77" i="7"/>
  <c r="AV78" i="7"/>
  <c r="AV79" i="7"/>
  <c r="AV80" i="7"/>
  <c r="AV81" i="7"/>
  <c r="AV82" i="7"/>
  <c r="AV83" i="7"/>
  <c r="AV84" i="7"/>
  <c r="AV85" i="7"/>
  <c r="AV86" i="7"/>
  <c r="AV87" i="7"/>
  <c r="AV88" i="7"/>
  <c r="AV89" i="7"/>
  <c r="AV90" i="7"/>
  <c r="AV91" i="7"/>
  <c r="AV92" i="7"/>
  <c r="AV93" i="7"/>
  <c r="AV94" i="7"/>
  <c r="AV95" i="7"/>
  <c r="AV96" i="7"/>
  <c r="AV97" i="7"/>
  <c r="AV98" i="7"/>
  <c r="AV99" i="7"/>
  <c r="AV100" i="7"/>
  <c r="AV101" i="7"/>
  <c r="AV102" i="7"/>
  <c r="AV103" i="7"/>
  <c r="AV104" i="7"/>
  <c r="AV105" i="7"/>
  <c r="AV106" i="7"/>
  <c r="AV107" i="7"/>
  <c r="AV108" i="7"/>
  <c r="AV109" i="7"/>
  <c r="AV110" i="7"/>
  <c r="AV111" i="7"/>
  <c r="AV112" i="7"/>
  <c r="AV113" i="7"/>
  <c r="AV114" i="7"/>
  <c r="AV115" i="7"/>
  <c r="AV116" i="7"/>
  <c r="AV117" i="7"/>
  <c r="AV118" i="7"/>
  <c r="AV119" i="7"/>
  <c r="AV120" i="7"/>
  <c r="AV121" i="7"/>
  <c r="AV122" i="7"/>
  <c r="AV123" i="7"/>
  <c r="AV124" i="7"/>
  <c r="AV125" i="7"/>
  <c r="AV126" i="7"/>
  <c r="AV127" i="7"/>
  <c r="AV128" i="7"/>
  <c r="AV129" i="7"/>
  <c r="AV2" i="7"/>
  <c r="AU3" i="7"/>
  <c r="AX3" i="7" s="1"/>
  <c r="AU4" i="7"/>
  <c r="AX4" i="7" s="1"/>
  <c r="AU5" i="7"/>
  <c r="AX5" i="7" s="1"/>
  <c r="AU6" i="7"/>
  <c r="AX6" i="7" s="1"/>
  <c r="AU7" i="7"/>
  <c r="AX7" i="7" s="1"/>
  <c r="AU8" i="7"/>
  <c r="AX8" i="7" s="1"/>
  <c r="AU9" i="7"/>
  <c r="AX9" i="7" s="1"/>
  <c r="AU10" i="7"/>
  <c r="AX10" i="7" s="1"/>
  <c r="AU11" i="7"/>
  <c r="AX11" i="7" s="1"/>
  <c r="AU12" i="7"/>
  <c r="AX12" i="7" s="1"/>
  <c r="AU13" i="7"/>
  <c r="AX13" i="7" s="1"/>
  <c r="AU14" i="7"/>
  <c r="AX14" i="7" s="1"/>
  <c r="AU15" i="7"/>
  <c r="AX15" i="7" s="1"/>
  <c r="AU16" i="7"/>
  <c r="AX16" i="7" s="1"/>
  <c r="AU17" i="7"/>
  <c r="AX17" i="7" s="1"/>
  <c r="AU18" i="7"/>
  <c r="AX18" i="7" s="1"/>
  <c r="AU19" i="7"/>
  <c r="AX19" i="7" s="1"/>
  <c r="AU20" i="7"/>
  <c r="AX20" i="7" s="1"/>
  <c r="AU21" i="7"/>
  <c r="AX21" i="7" s="1"/>
  <c r="AU22" i="7"/>
  <c r="AX22" i="7" s="1"/>
  <c r="AU23" i="7"/>
  <c r="AX23" i="7" s="1"/>
  <c r="AU24" i="7"/>
  <c r="AX24" i="7" s="1"/>
  <c r="AU25" i="7"/>
  <c r="AX25" i="7" s="1"/>
  <c r="AU26" i="7"/>
  <c r="AX26" i="7" s="1"/>
  <c r="AU27" i="7"/>
  <c r="AX27" i="7" s="1"/>
  <c r="AU28" i="7"/>
  <c r="AX28" i="7" s="1"/>
  <c r="AU29" i="7"/>
  <c r="AX29" i="7" s="1"/>
  <c r="AU30" i="7"/>
  <c r="AX30" i="7" s="1"/>
  <c r="AU31" i="7"/>
  <c r="AX31" i="7" s="1"/>
  <c r="AU32" i="7"/>
  <c r="AX32" i="7" s="1"/>
  <c r="AU33" i="7"/>
  <c r="AX33" i="7" s="1"/>
  <c r="AU34" i="7"/>
  <c r="AX34" i="7" s="1"/>
  <c r="AU35" i="7"/>
  <c r="AX35" i="7" s="1"/>
  <c r="AU36" i="7"/>
  <c r="AX36" i="7" s="1"/>
  <c r="AU37" i="7"/>
  <c r="AX37" i="7" s="1"/>
  <c r="AU38" i="7"/>
  <c r="AX38" i="7" s="1"/>
  <c r="AU39" i="7"/>
  <c r="AX39" i="7" s="1"/>
  <c r="AU40" i="7"/>
  <c r="AX40" i="7" s="1"/>
  <c r="AU41" i="7"/>
  <c r="AX41" i="7" s="1"/>
  <c r="AU42" i="7"/>
  <c r="AU43" i="7"/>
  <c r="AX43" i="7" s="1"/>
  <c r="AU44" i="7"/>
  <c r="AX44" i="7" s="1"/>
  <c r="AU45" i="7"/>
  <c r="AX45" i="7" s="1"/>
  <c r="AU46" i="7"/>
  <c r="AX46" i="7" s="1"/>
  <c r="AU47" i="7"/>
  <c r="AX47" i="7" s="1"/>
  <c r="AU48" i="7"/>
  <c r="AX48" i="7" s="1"/>
  <c r="AU49" i="7"/>
  <c r="AX49" i="7" s="1"/>
  <c r="AU50" i="7"/>
  <c r="AX50" i="7" s="1"/>
  <c r="AU51" i="7"/>
  <c r="AX51" i="7" s="1"/>
  <c r="AU52" i="7"/>
  <c r="AX52" i="7" s="1"/>
  <c r="AU53" i="7"/>
  <c r="AX53" i="7" s="1"/>
  <c r="AU54" i="7"/>
  <c r="AX54" i="7" s="1"/>
  <c r="AU55" i="7"/>
  <c r="AX55" i="7" s="1"/>
  <c r="AU56" i="7"/>
  <c r="AU57" i="7"/>
  <c r="AX57" i="7" s="1"/>
  <c r="AU58" i="7"/>
  <c r="AX58" i="7" s="1"/>
  <c r="AU59" i="7"/>
  <c r="AX59" i="7" s="1"/>
  <c r="AU60" i="7"/>
  <c r="AX60" i="7" s="1"/>
  <c r="AU61" i="7"/>
  <c r="AX61" i="7" s="1"/>
  <c r="AU62" i="7"/>
  <c r="AX62" i="7" s="1"/>
  <c r="AU63" i="7"/>
  <c r="AX63" i="7" s="1"/>
  <c r="AU64" i="7"/>
  <c r="AX64" i="7" s="1"/>
  <c r="AU65" i="7"/>
  <c r="AX65" i="7" s="1"/>
  <c r="AU66" i="7"/>
  <c r="AX66" i="7" s="1"/>
  <c r="AU67" i="7"/>
  <c r="AX67" i="7" s="1"/>
  <c r="AU68" i="7"/>
  <c r="AX68" i="7" s="1"/>
  <c r="AU69" i="7"/>
  <c r="AX69" i="7" s="1"/>
  <c r="AU70" i="7"/>
  <c r="AX70" i="7" s="1"/>
  <c r="AU71" i="7"/>
  <c r="AX71" i="7" s="1"/>
  <c r="AU72" i="7"/>
  <c r="AX72" i="7" s="1"/>
  <c r="AU73" i="7"/>
  <c r="AX73" i="7" s="1"/>
  <c r="AU74" i="7"/>
  <c r="AX74" i="7" s="1"/>
  <c r="AU75" i="7"/>
  <c r="AX75" i="7" s="1"/>
  <c r="AU76" i="7"/>
  <c r="AX76" i="7" s="1"/>
  <c r="AU77" i="7"/>
  <c r="AX77" i="7" s="1"/>
  <c r="AU78" i="7"/>
  <c r="AX78" i="7" s="1"/>
  <c r="AU79" i="7"/>
  <c r="AX79" i="7" s="1"/>
  <c r="AU80" i="7"/>
  <c r="AX80" i="7" s="1"/>
  <c r="AU81" i="7"/>
  <c r="AX81" i="7" s="1"/>
  <c r="AU82" i="7"/>
  <c r="AX82" i="7" s="1"/>
  <c r="AU83" i="7"/>
  <c r="AX83" i="7" s="1"/>
  <c r="AU84" i="7"/>
  <c r="AX84" i="7" s="1"/>
  <c r="AU85" i="7"/>
  <c r="AX85" i="7" s="1"/>
  <c r="AU86" i="7"/>
  <c r="AX86" i="7" s="1"/>
  <c r="AU87" i="7"/>
  <c r="AX87" i="7" s="1"/>
  <c r="AU88" i="7"/>
  <c r="AX88" i="7" s="1"/>
  <c r="AU89" i="7"/>
  <c r="AX89" i="7" s="1"/>
  <c r="AU90" i="7"/>
  <c r="AX90" i="7" s="1"/>
  <c r="AU91" i="7"/>
  <c r="AX91" i="7" s="1"/>
  <c r="AU92" i="7"/>
  <c r="AX92" i="7" s="1"/>
  <c r="AU93" i="7"/>
  <c r="AX93" i="7" s="1"/>
  <c r="AU94" i="7"/>
  <c r="AX94" i="7" s="1"/>
  <c r="AU95" i="7"/>
  <c r="AX95" i="7" s="1"/>
  <c r="AU96" i="7"/>
  <c r="AU97" i="7"/>
  <c r="AX97" i="7" s="1"/>
  <c r="AU98" i="7"/>
  <c r="AX98" i="7" s="1"/>
  <c r="AU99" i="7"/>
  <c r="AX99" i="7" s="1"/>
  <c r="AU100" i="7"/>
  <c r="AX100" i="7" s="1"/>
  <c r="AU101" i="7"/>
  <c r="AX101" i="7" s="1"/>
  <c r="AU102" i="7"/>
  <c r="AX102" i="7" s="1"/>
  <c r="AU103" i="7"/>
  <c r="AX103" i="7" s="1"/>
  <c r="AU104" i="7"/>
  <c r="AX104" i="7" s="1"/>
  <c r="AU105" i="7"/>
  <c r="AX105" i="7" s="1"/>
  <c r="AU106" i="7"/>
  <c r="AX106" i="7" s="1"/>
  <c r="AU107" i="7"/>
  <c r="AX107" i="7" s="1"/>
  <c r="AU108" i="7"/>
  <c r="AX108" i="7" s="1"/>
  <c r="AU109" i="7"/>
  <c r="AX109" i="7" s="1"/>
  <c r="AU110" i="7"/>
  <c r="AX110" i="7" s="1"/>
  <c r="AU111" i="7"/>
  <c r="AX111" i="7" s="1"/>
  <c r="AU112" i="7"/>
  <c r="AX112" i="7" s="1"/>
  <c r="AU113" i="7"/>
  <c r="AX113" i="7" s="1"/>
  <c r="AU114" i="7"/>
  <c r="AX114" i="7" s="1"/>
  <c r="AU115" i="7"/>
  <c r="AX115" i="7" s="1"/>
  <c r="AU116" i="7"/>
  <c r="AX116" i="7" s="1"/>
  <c r="AU117" i="7"/>
  <c r="AX117" i="7" s="1"/>
  <c r="AU118" i="7"/>
  <c r="AX118" i="7" s="1"/>
  <c r="AU119" i="7"/>
  <c r="AX119" i="7" s="1"/>
  <c r="AU120" i="7"/>
  <c r="AX120" i="7" s="1"/>
  <c r="AU121" i="7"/>
  <c r="AX121" i="7" s="1"/>
  <c r="AU122" i="7"/>
  <c r="AX122" i="7" s="1"/>
  <c r="AU123" i="7"/>
  <c r="AX123" i="7" s="1"/>
  <c r="AU124" i="7"/>
  <c r="AX124" i="7" s="1"/>
  <c r="AU125" i="7"/>
  <c r="AX125" i="7" s="1"/>
  <c r="AU126" i="7"/>
  <c r="AX126" i="7" s="1"/>
  <c r="AU127" i="7"/>
  <c r="AX127" i="7" s="1"/>
  <c r="AU128" i="7"/>
  <c r="AX128" i="7" s="1"/>
  <c r="AU129" i="7"/>
  <c r="AX129" i="7" s="1"/>
  <c r="AU2" i="7"/>
  <c r="AX2" i="7" s="1"/>
  <c r="AS3" i="7"/>
  <c r="AS4" i="7"/>
  <c r="AS5" i="7"/>
  <c r="AS6" i="7"/>
  <c r="AS7" i="7"/>
  <c r="AS8" i="7"/>
  <c r="AS9" i="7"/>
  <c r="AS10" i="7"/>
  <c r="AS11" i="7"/>
  <c r="AS12" i="7"/>
  <c r="AS13" i="7"/>
  <c r="AS14" i="7"/>
  <c r="AS15" i="7"/>
  <c r="AS16" i="7"/>
  <c r="AS17" i="7"/>
  <c r="AS18" i="7"/>
  <c r="AS19" i="7"/>
  <c r="AS20" i="7"/>
  <c r="AS21" i="7"/>
  <c r="AS22" i="7"/>
  <c r="AS23" i="7"/>
  <c r="AS24" i="7"/>
  <c r="AS25" i="7"/>
  <c r="AS26" i="7"/>
  <c r="AS27" i="7"/>
  <c r="AS28" i="7"/>
  <c r="AS29" i="7"/>
  <c r="AS30" i="7"/>
  <c r="AS31" i="7"/>
  <c r="AS32" i="7"/>
  <c r="AS33" i="7"/>
  <c r="AS34" i="7"/>
  <c r="AS35" i="7"/>
  <c r="AS36" i="7"/>
  <c r="AS37" i="7"/>
  <c r="AS38" i="7"/>
  <c r="AS39" i="7"/>
  <c r="AS40" i="7"/>
  <c r="AS41" i="7"/>
  <c r="AS42" i="7"/>
  <c r="AS43" i="7"/>
  <c r="AS44" i="7"/>
  <c r="AS45" i="7"/>
  <c r="AS46" i="7"/>
  <c r="AS47" i="7"/>
  <c r="AS48" i="7"/>
  <c r="AS49" i="7"/>
  <c r="AS50" i="7"/>
  <c r="AS51" i="7"/>
  <c r="AS52" i="7"/>
  <c r="AS53" i="7"/>
  <c r="AS54" i="7"/>
  <c r="AS55" i="7"/>
  <c r="AS56" i="7"/>
  <c r="AS57" i="7"/>
  <c r="AS58" i="7"/>
  <c r="AS59" i="7"/>
  <c r="AS60" i="7"/>
  <c r="AS61" i="7"/>
  <c r="AS62" i="7"/>
  <c r="AS63" i="7"/>
  <c r="AS64" i="7"/>
  <c r="AS65" i="7"/>
  <c r="AS66" i="7"/>
  <c r="AS67" i="7"/>
  <c r="AS68" i="7"/>
  <c r="AS69" i="7"/>
  <c r="AS70" i="7"/>
  <c r="AS71" i="7"/>
  <c r="AS72" i="7"/>
  <c r="AS73" i="7"/>
  <c r="AS74" i="7"/>
  <c r="AS75" i="7"/>
  <c r="AS76" i="7"/>
  <c r="AS77" i="7"/>
  <c r="AS78" i="7"/>
  <c r="AS79" i="7"/>
  <c r="AS80" i="7"/>
  <c r="AS81" i="7"/>
  <c r="AS82" i="7"/>
  <c r="AS83" i="7"/>
  <c r="AS84" i="7"/>
  <c r="AS85" i="7"/>
  <c r="AS86" i="7"/>
  <c r="AS87" i="7"/>
  <c r="AS88" i="7"/>
  <c r="AS89" i="7"/>
  <c r="AS90" i="7"/>
  <c r="AS91" i="7"/>
  <c r="AS92" i="7"/>
  <c r="AS93" i="7"/>
  <c r="AS94" i="7"/>
  <c r="AS95" i="7"/>
  <c r="AS96" i="7"/>
  <c r="AS97" i="7"/>
  <c r="AS98" i="7"/>
  <c r="AS99" i="7"/>
  <c r="AS100" i="7"/>
  <c r="AS101" i="7"/>
  <c r="AS102" i="7"/>
  <c r="AS103" i="7"/>
  <c r="AS104" i="7"/>
  <c r="AS105" i="7"/>
  <c r="AS106" i="7"/>
  <c r="AS107" i="7"/>
  <c r="AS108" i="7"/>
  <c r="AS109" i="7"/>
  <c r="AS110" i="7"/>
  <c r="AS111" i="7"/>
  <c r="AS112" i="7"/>
  <c r="AS113" i="7"/>
  <c r="AS114" i="7"/>
  <c r="AS115" i="7"/>
  <c r="AS116" i="7"/>
  <c r="AS117" i="7"/>
  <c r="AS118" i="7"/>
  <c r="AS119" i="7"/>
  <c r="AS120" i="7"/>
  <c r="AS121" i="7"/>
  <c r="AS122" i="7"/>
  <c r="AS123" i="7"/>
  <c r="AS124" i="7"/>
  <c r="AS125" i="7"/>
  <c r="AS126" i="7"/>
  <c r="AS127" i="7"/>
  <c r="AS128" i="7"/>
  <c r="AS129" i="7"/>
  <c r="AS2" i="7"/>
  <c r="AR3" i="7"/>
  <c r="AR4" i="7"/>
  <c r="AR5" i="7"/>
  <c r="AR6" i="7"/>
  <c r="AR7" i="7"/>
  <c r="AR8" i="7"/>
  <c r="AR9" i="7"/>
  <c r="AR10" i="7"/>
  <c r="AR11" i="7"/>
  <c r="AR12" i="7"/>
  <c r="AR13" i="7"/>
  <c r="AR14" i="7"/>
  <c r="AR15" i="7"/>
  <c r="AR16" i="7"/>
  <c r="AR17" i="7"/>
  <c r="AR18" i="7"/>
  <c r="AR19" i="7"/>
  <c r="AR20" i="7"/>
  <c r="AR21" i="7"/>
  <c r="AR22" i="7"/>
  <c r="AR23" i="7"/>
  <c r="AR24" i="7"/>
  <c r="AR25" i="7"/>
  <c r="AR26" i="7"/>
  <c r="AR27" i="7"/>
  <c r="AR28" i="7"/>
  <c r="AR29" i="7"/>
  <c r="AR30" i="7"/>
  <c r="AR31" i="7"/>
  <c r="AR32" i="7"/>
  <c r="AR33" i="7"/>
  <c r="AR34" i="7"/>
  <c r="AR35" i="7"/>
  <c r="AR36" i="7"/>
  <c r="AR37" i="7"/>
  <c r="AR38" i="7"/>
  <c r="AR39" i="7"/>
  <c r="AR40" i="7"/>
  <c r="AR41" i="7"/>
  <c r="AR42" i="7"/>
  <c r="AR43" i="7"/>
  <c r="AR44" i="7"/>
  <c r="AR45" i="7"/>
  <c r="AR46" i="7"/>
  <c r="AR47" i="7"/>
  <c r="AR48" i="7"/>
  <c r="AR49" i="7"/>
  <c r="AR50" i="7"/>
  <c r="AR51" i="7"/>
  <c r="AR52" i="7"/>
  <c r="AR53" i="7"/>
  <c r="AR54" i="7"/>
  <c r="AR55" i="7"/>
  <c r="AR56" i="7"/>
  <c r="AR57" i="7"/>
  <c r="AR58" i="7"/>
  <c r="AR59" i="7"/>
  <c r="AR60" i="7"/>
  <c r="AR61" i="7"/>
  <c r="AR62" i="7"/>
  <c r="AR63" i="7"/>
  <c r="AR64" i="7"/>
  <c r="AR65" i="7"/>
  <c r="AR66" i="7"/>
  <c r="AR67" i="7"/>
  <c r="AR68" i="7"/>
  <c r="AR69" i="7"/>
  <c r="AR70" i="7"/>
  <c r="AR71" i="7"/>
  <c r="AR72" i="7"/>
  <c r="AR73" i="7"/>
  <c r="AR74" i="7"/>
  <c r="AR75" i="7"/>
  <c r="AR76" i="7"/>
  <c r="AR77" i="7"/>
  <c r="AR78" i="7"/>
  <c r="AR79" i="7"/>
  <c r="AR80" i="7"/>
  <c r="AR81" i="7"/>
  <c r="AR82" i="7"/>
  <c r="AR83" i="7"/>
  <c r="AR84" i="7"/>
  <c r="AR85" i="7"/>
  <c r="AR86" i="7"/>
  <c r="AR87" i="7"/>
  <c r="AR88" i="7"/>
  <c r="AR89" i="7"/>
  <c r="AR90" i="7"/>
  <c r="AR91" i="7"/>
  <c r="AR92" i="7"/>
  <c r="AR93" i="7"/>
  <c r="AR94" i="7"/>
  <c r="AR95" i="7"/>
  <c r="AR96" i="7"/>
  <c r="AR97" i="7"/>
  <c r="AR98" i="7"/>
  <c r="AR99" i="7"/>
  <c r="AR100" i="7"/>
  <c r="AR101" i="7"/>
  <c r="AR102" i="7"/>
  <c r="AR103" i="7"/>
  <c r="AR104" i="7"/>
  <c r="AR105" i="7"/>
  <c r="AR106" i="7"/>
  <c r="AR107" i="7"/>
  <c r="AR108" i="7"/>
  <c r="AR109" i="7"/>
  <c r="AR110" i="7"/>
  <c r="AR111" i="7"/>
  <c r="AR112" i="7"/>
  <c r="AR113" i="7"/>
  <c r="AR114" i="7"/>
  <c r="AR115" i="7"/>
  <c r="AR116" i="7"/>
  <c r="AR117" i="7"/>
  <c r="AR118" i="7"/>
  <c r="AR119" i="7"/>
  <c r="AR120" i="7"/>
  <c r="AR121" i="7"/>
  <c r="AR122" i="7"/>
  <c r="AR123" i="7"/>
  <c r="AR124" i="7"/>
  <c r="AR125" i="7"/>
  <c r="AR126" i="7"/>
  <c r="AR127" i="7"/>
  <c r="AR128" i="7"/>
  <c r="AR129" i="7"/>
  <c r="AR2" i="7"/>
  <c r="AQ3" i="7"/>
  <c r="AT3" i="7" s="1"/>
  <c r="AQ4" i="7"/>
  <c r="AT4" i="7" s="1"/>
  <c r="AQ5" i="7"/>
  <c r="AT5" i="7" s="1"/>
  <c r="AQ6" i="7"/>
  <c r="AT6" i="7" s="1"/>
  <c r="AQ7" i="7"/>
  <c r="AT7" i="7" s="1"/>
  <c r="AQ8" i="7"/>
  <c r="AT8" i="7" s="1"/>
  <c r="AQ9" i="7"/>
  <c r="AT9" i="7" s="1"/>
  <c r="AQ10" i="7"/>
  <c r="AT10" i="7" s="1"/>
  <c r="AQ11" i="7"/>
  <c r="AT11" i="7" s="1"/>
  <c r="AQ12" i="7"/>
  <c r="AT12" i="7" s="1"/>
  <c r="AQ13" i="7"/>
  <c r="AT13" i="7" s="1"/>
  <c r="AQ14" i="7"/>
  <c r="AT14" i="7" s="1"/>
  <c r="AQ15" i="7"/>
  <c r="AT15" i="7" s="1"/>
  <c r="AQ16" i="7"/>
  <c r="AT16" i="7" s="1"/>
  <c r="AQ17" i="7"/>
  <c r="AT17" i="7" s="1"/>
  <c r="AQ18" i="7"/>
  <c r="AT18" i="7" s="1"/>
  <c r="AQ19" i="7"/>
  <c r="AT19" i="7" s="1"/>
  <c r="AQ20" i="7"/>
  <c r="AT20" i="7" s="1"/>
  <c r="AQ21" i="7"/>
  <c r="AT21" i="7" s="1"/>
  <c r="AQ22" i="7"/>
  <c r="AT22" i="7" s="1"/>
  <c r="AQ23" i="7"/>
  <c r="AT23" i="7" s="1"/>
  <c r="AQ24" i="7"/>
  <c r="AQ25" i="7"/>
  <c r="AT25" i="7" s="1"/>
  <c r="AQ26" i="7"/>
  <c r="AT26" i="7" s="1"/>
  <c r="AQ27" i="7"/>
  <c r="AT27" i="7" s="1"/>
  <c r="AQ28" i="7"/>
  <c r="AT28" i="7" s="1"/>
  <c r="AQ29" i="7"/>
  <c r="AT29" i="7" s="1"/>
  <c r="AQ30" i="7"/>
  <c r="AT30" i="7" s="1"/>
  <c r="AQ31" i="7"/>
  <c r="AT31" i="7" s="1"/>
  <c r="AQ32" i="7"/>
  <c r="AT32" i="7" s="1"/>
  <c r="AQ33" i="7"/>
  <c r="AT33" i="7" s="1"/>
  <c r="AQ34" i="7"/>
  <c r="AT34" i="7" s="1"/>
  <c r="AQ35" i="7"/>
  <c r="AT35" i="7" s="1"/>
  <c r="AQ36" i="7"/>
  <c r="AT36" i="7" s="1"/>
  <c r="AQ37" i="7"/>
  <c r="AT37" i="7" s="1"/>
  <c r="AQ38" i="7"/>
  <c r="AT38" i="7" s="1"/>
  <c r="AQ39" i="7"/>
  <c r="AT39" i="7" s="1"/>
  <c r="AQ40" i="7"/>
  <c r="AT40" i="7" s="1"/>
  <c r="AQ41" i="7"/>
  <c r="AT41" i="7" s="1"/>
  <c r="AQ42" i="7"/>
  <c r="AT42" i="7" s="1"/>
  <c r="AQ43" i="7"/>
  <c r="AT43" i="7" s="1"/>
  <c r="AQ44" i="7"/>
  <c r="AT44" i="7" s="1"/>
  <c r="AQ45" i="7"/>
  <c r="AT45" i="7" s="1"/>
  <c r="AQ46" i="7"/>
  <c r="AT46" i="7" s="1"/>
  <c r="AQ47" i="7"/>
  <c r="AT47" i="7" s="1"/>
  <c r="AQ48" i="7"/>
  <c r="AT48" i="7" s="1"/>
  <c r="AQ49" i="7"/>
  <c r="AT49" i="7" s="1"/>
  <c r="AQ50" i="7"/>
  <c r="AT50" i="7" s="1"/>
  <c r="AQ51" i="7"/>
  <c r="AT51" i="7" s="1"/>
  <c r="AQ52" i="7"/>
  <c r="AT52" i="7" s="1"/>
  <c r="AQ53" i="7"/>
  <c r="AT53" i="7" s="1"/>
  <c r="AQ54" i="7"/>
  <c r="AT54" i="7" s="1"/>
  <c r="AQ55" i="7"/>
  <c r="AT55" i="7" s="1"/>
  <c r="AQ56" i="7"/>
  <c r="AT56" i="7" s="1"/>
  <c r="AQ57" i="7"/>
  <c r="AT57" i="7" s="1"/>
  <c r="AQ58" i="7"/>
  <c r="AT58" i="7" s="1"/>
  <c r="AQ59" i="7"/>
  <c r="AT59" i="7" s="1"/>
  <c r="AQ60" i="7"/>
  <c r="AT60" i="7" s="1"/>
  <c r="AQ61" i="7"/>
  <c r="AT61" i="7" s="1"/>
  <c r="AQ62" i="7"/>
  <c r="AT62" i="7" s="1"/>
  <c r="AQ63" i="7"/>
  <c r="AT63" i="7" s="1"/>
  <c r="AQ64" i="7"/>
  <c r="AT64" i="7" s="1"/>
  <c r="AQ65" i="7"/>
  <c r="AT65" i="7" s="1"/>
  <c r="AQ66" i="7"/>
  <c r="AT66" i="7" s="1"/>
  <c r="AQ67" i="7"/>
  <c r="AT67" i="7" s="1"/>
  <c r="AQ68" i="7"/>
  <c r="AT68" i="7" s="1"/>
  <c r="AQ69" i="7"/>
  <c r="AT69" i="7" s="1"/>
  <c r="AQ70" i="7"/>
  <c r="AT70" i="7" s="1"/>
  <c r="AQ71" i="7"/>
  <c r="AT71" i="7" s="1"/>
  <c r="AQ72" i="7"/>
  <c r="AT72" i="7" s="1"/>
  <c r="AQ73" i="7"/>
  <c r="AT73" i="7" s="1"/>
  <c r="AQ74" i="7"/>
  <c r="AT74" i="7" s="1"/>
  <c r="AQ75" i="7"/>
  <c r="AT75" i="7" s="1"/>
  <c r="AQ76" i="7"/>
  <c r="AT76" i="7" s="1"/>
  <c r="AQ77" i="7"/>
  <c r="AT77" i="7" s="1"/>
  <c r="AQ78" i="7"/>
  <c r="AT78" i="7" s="1"/>
  <c r="AQ79" i="7"/>
  <c r="AT79" i="7" s="1"/>
  <c r="AQ80" i="7"/>
  <c r="AT80" i="7" s="1"/>
  <c r="AQ81" i="7"/>
  <c r="AT81" i="7" s="1"/>
  <c r="AQ82" i="7"/>
  <c r="AT82" i="7" s="1"/>
  <c r="AQ83" i="7"/>
  <c r="AT83" i="7" s="1"/>
  <c r="AQ84" i="7"/>
  <c r="AT84" i="7" s="1"/>
  <c r="AQ85" i="7"/>
  <c r="AT85" i="7" s="1"/>
  <c r="AQ86" i="7"/>
  <c r="AT86" i="7" s="1"/>
  <c r="AQ87" i="7"/>
  <c r="AQ88" i="7"/>
  <c r="AT88" i="7" s="1"/>
  <c r="AQ89" i="7"/>
  <c r="AT89" i="7" s="1"/>
  <c r="AQ90" i="7"/>
  <c r="AT90" i="7" s="1"/>
  <c r="AQ91" i="7"/>
  <c r="AT91" i="7" s="1"/>
  <c r="AQ92" i="7"/>
  <c r="AT92" i="7" s="1"/>
  <c r="AQ93" i="7"/>
  <c r="AT93" i="7" s="1"/>
  <c r="AQ94" i="7"/>
  <c r="AT94" i="7" s="1"/>
  <c r="AQ95" i="7"/>
  <c r="AT95" i="7" s="1"/>
  <c r="AQ96" i="7"/>
  <c r="AT96" i="7" s="1"/>
  <c r="AQ97" i="7"/>
  <c r="AT97" i="7" s="1"/>
  <c r="AQ98" i="7"/>
  <c r="AT98" i="7" s="1"/>
  <c r="AQ99" i="7"/>
  <c r="AT99" i="7" s="1"/>
  <c r="AQ100" i="7"/>
  <c r="AT100" i="7" s="1"/>
  <c r="AQ101" i="7"/>
  <c r="AT101" i="7" s="1"/>
  <c r="AQ102" i="7"/>
  <c r="AT102" i="7" s="1"/>
  <c r="AQ103" i="7"/>
  <c r="AT103" i="7" s="1"/>
  <c r="AQ104" i="7"/>
  <c r="AT104" i="7" s="1"/>
  <c r="AQ105" i="7"/>
  <c r="AT105" i="7" s="1"/>
  <c r="AQ106" i="7"/>
  <c r="AT106" i="7" s="1"/>
  <c r="AQ107" i="7"/>
  <c r="AQ108" i="7"/>
  <c r="AT108" i="7" s="1"/>
  <c r="AQ109" i="7"/>
  <c r="AT109" i="7" s="1"/>
  <c r="AQ110" i="7"/>
  <c r="AT110" i="7" s="1"/>
  <c r="AQ111" i="7"/>
  <c r="AT111" i="7" s="1"/>
  <c r="AQ112" i="7"/>
  <c r="AT112" i="7" s="1"/>
  <c r="AQ113" i="7"/>
  <c r="AT113" i="7" s="1"/>
  <c r="AQ114" i="7"/>
  <c r="AT114" i="7" s="1"/>
  <c r="AQ115" i="7"/>
  <c r="AT115" i="7" s="1"/>
  <c r="AQ116" i="7"/>
  <c r="AT116" i="7" s="1"/>
  <c r="AQ117" i="7"/>
  <c r="AT117" i="7" s="1"/>
  <c r="AQ118" i="7"/>
  <c r="AT118" i="7" s="1"/>
  <c r="AQ119" i="7"/>
  <c r="AQ120" i="7"/>
  <c r="AQ121" i="7"/>
  <c r="AT121" i="7" s="1"/>
  <c r="AQ122" i="7"/>
  <c r="AT122" i="7" s="1"/>
  <c r="AQ123" i="7"/>
  <c r="AT123" i="7" s="1"/>
  <c r="AQ124" i="7"/>
  <c r="AT124" i="7" s="1"/>
  <c r="AQ125" i="7"/>
  <c r="AT125" i="7" s="1"/>
  <c r="AQ126" i="7"/>
  <c r="AT126" i="7" s="1"/>
  <c r="AQ127" i="7"/>
  <c r="AT127" i="7" s="1"/>
  <c r="AQ128" i="7"/>
  <c r="AT128" i="7" s="1"/>
  <c r="AQ129" i="7"/>
  <c r="AT129" i="7" s="1"/>
  <c r="AQ2" i="7"/>
  <c r="AT2" i="7" s="1"/>
  <c r="AO3" i="7"/>
  <c r="AO4" i="7"/>
  <c r="AO5" i="7"/>
  <c r="AO6" i="7"/>
  <c r="AO7" i="7"/>
  <c r="AO8" i="7"/>
  <c r="AO9" i="7"/>
  <c r="AO10" i="7"/>
  <c r="AO11" i="7"/>
  <c r="AO12" i="7"/>
  <c r="AO13" i="7"/>
  <c r="AO14" i="7"/>
  <c r="AO15" i="7"/>
  <c r="AO16" i="7"/>
  <c r="AO17" i="7"/>
  <c r="AO18" i="7"/>
  <c r="AO19" i="7"/>
  <c r="AO20" i="7"/>
  <c r="AO21" i="7"/>
  <c r="AO22" i="7"/>
  <c r="AO23" i="7"/>
  <c r="AO24" i="7"/>
  <c r="AO25" i="7"/>
  <c r="AO26" i="7"/>
  <c r="AO27" i="7"/>
  <c r="AO28" i="7"/>
  <c r="AO29" i="7"/>
  <c r="AO30" i="7"/>
  <c r="AO31" i="7"/>
  <c r="AO32" i="7"/>
  <c r="AO33" i="7"/>
  <c r="AO34" i="7"/>
  <c r="AO35" i="7"/>
  <c r="AO36" i="7"/>
  <c r="AO37" i="7"/>
  <c r="AO38" i="7"/>
  <c r="AO39" i="7"/>
  <c r="AO40" i="7"/>
  <c r="AO41" i="7"/>
  <c r="AO42" i="7"/>
  <c r="AO43" i="7"/>
  <c r="AO44" i="7"/>
  <c r="AO45" i="7"/>
  <c r="AO46" i="7"/>
  <c r="AO47" i="7"/>
  <c r="AO48" i="7"/>
  <c r="AO49" i="7"/>
  <c r="AO50" i="7"/>
  <c r="AO51" i="7"/>
  <c r="AO52" i="7"/>
  <c r="AO53" i="7"/>
  <c r="AO54" i="7"/>
  <c r="AO55" i="7"/>
  <c r="AO56" i="7"/>
  <c r="AO57" i="7"/>
  <c r="AO58" i="7"/>
  <c r="AO59" i="7"/>
  <c r="AO60" i="7"/>
  <c r="AO61" i="7"/>
  <c r="AO62" i="7"/>
  <c r="AO63" i="7"/>
  <c r="AO64" i="7"/>
  <c r="AO65" i="7"/>
  <c r="AO66" i="7"/>
  <c r="AO67" i="7"/>
  <c r="AO68" i="7"/>
  <c r="AO69" i="7"/>
  <c r="AO70" i="7"/>
  <c r="AO71" i="7"/>
  <c r="AO72" i="7"/>
  <c r="AO73" i="7"/>
  <c r="AO74" i="7"/>
  <c r="AO75" i="7"/>
  <c r="AO76" i="7"/>
  <c r="AO77" i="7"/>
  <c r="AO78" i="7"/>
  <c r="AO79" i="7"/>
  <c r="AO80" i="7"/>
  <c r="AO81" i="7"/>
  <c r="AO82" i="7"/>
  <c r="AO83" i="7"/>
  <c r="AO84" i="7"/>
  <c r="AO85" i="7"/>
  <c r="AO86" i="7"/>
  <c r="AO87" i="7"/>
  <c r="AO88" i="7"/>
  <c r="AO89" i="7"/>
  <c r="AO90" i="7"/>
  <c r="AO91" i="7"/>
  <c r="AO92" i="7"/>
  <c r="AO93" i="7"/>
  <c r="AO94" i="7"/>
  <c r="AO95" i="7"/>
  <c r="AO96" i="7"/>
  <c r="AO97" i="7"/>
  <c r="AO98" i="7"/>
  <c r="AO99" i="7"/>
  <c r="AO100" i="7"/>
  <c r="AO101" i="7"/>
  <c r="AO102" i="7"/>
  <c r="AO103" i="7"/>
  <c r="AO104" i="7"/>
  <c r="AO105" i="7"/>
  <c r="AO106" i="7"/>
  <c r="AO107" i="7"/>
  <c r="AO108" i="7"/>
  <c r="AO109" i="7"/>
  <c r="AO110" i="7"/>
  <c r="AO111" i="7"/>
  <c r="AO112" i="7"/>
  <c r="AO113" i="7"/>
  <c r="AO114" i="7"/>
  <c r="AO115" i="7"/>
  <c r="AO116" i="7"/>
  <c r="AO117" i="7"/>
  <c r="AO118" i="7"/>
  <c r="AO119" i="7"/>
  <c r="AO120" i="7"/>
  <c r="AO121" i="7"/>
  <c r="AO122" i="7"/>
  <c r="AO123" i="7"/>
  <c r="AO124" i="7"/>
  <c r="AO125" i="7"/>
  <c r="AO126" i="7"/>
  <c r="AO127" i="7"/>
  <c r="AO128" i="7"/>
  <c r="AO129" i="7"/>
  <c r="AO2" i="7"/>
  <c r="AN3" i="7"/>
  <c r="AN4" i="7"/>
  <c r="AN5" i="7"/>
  <c r="AN6" i="7"/>
  <c r="AN7" i="7"/>
  <c r="AN8" i="7"/>
  <c r="AN9" i="7"/>
  <c r="AN10" i="7"/>
  <c r="AN11" i="7"/>
  <c r="AN12" i="7"/>
  <c r="AN13" i="7"/>
  <c r="AN14" i="7"/>
  <c r="AN15" i="7"/>
  <c r="AN16" i="7"/>
  <c r="AN17" i="7"/>
  <c r="AN18" i="7"/>
  <c r="AN19" i="7"/>
  <c r="AN20" i="7"/>
  <c r="AN21" i="7"/>
  <c r="AN22" i="7"/>
  <c r="AN23" i="7"/>
  <c r="AN24" i="7"/>
  <c r="AN25" i="7"/>
  <c r="AN26" i="7"/>
  <c r="AN27" i="7"/>
  <c r="AN28" i="7"/>
  <c r="AN29" i="7"/>
  <c r="AN30" i="7"/>
  <c r="AN31" i="7"/>
  <c r="AN32" i="7"/>
  <c r="AN33" i="7"/>
  <c r="AN34" i="7"/>
  <c r="AN35" i="7"/>
  <c r="AN36" i="7"/>
  <c r="AN37" i="7"/>
  <c r="AN38" i="7"/>
  <c r="AN39" i="7"/>
  <c r="AN40" i="7"/>
  <c r="AN41" i="7"/>
  <c r="AN42" i="7"/>
  <c r="AN43" i="7"/>
  <c r="AN44" i="7"/>
  <c r="AN45" i="7"/>
  <c r="AN46" i="7"/>
  <c r="AN47" i="7"/>
  <c r="AN48" i="7"/>
  <c r="AN49" i="7"/>
  <c r="AN50" i="7"/>
  <c r="AN51" i="7"/>
  <c r="AN52" i="7"/>
  <c r="AN53" i="7"/>
  <c r="AN54" i="7"/>
  <c r="AN55" i="7"/>
  <c r="AN56" i="7"/>
  <c r="AN57" i="7"/>
  <c r="AN58" i="7"/>
  <c r="AN59" i="7"/>
  <c r="AN60" i="7"/>
  <c r="AN61" i="7"/>
  <c r="AN62" i="7"/>
  <c r="AN63" i="7"/>
  <c r="AN64" i="7"/>
  <c r="AN65" i="7"/>
  <c r="AN66" i="7"/>
  <c r="AN67" i="7"/>
  <c r="AN68" i="7"/>
  <c r="AN69" i="7"/>
  <c r="AN70" i="7"/>
  <c r="AN71" i="7"/>
  <c r="AN72" i="7"/>
  <c r="AN73" i="7"/>
  <c r="AN74" i="7"/>
  <c r="AN75" i="7"/>
  <c r="AN76" i="7"/>
  <c r="AN77" i="7"/>
  <c r="AN78" i="7"/>
  <c r="AN79" i="7"/>
  <c r="AN80" i="7"/>
  <c r="AN81" i="7"/>
  <c r="AN82" i="7"/>
  <c r="AN83" i="7"/>
  <c r="AN84" i="7"/>
  <c r="AN85" i="7"/>
  <c r="AN86" i="7"/>
  <c r="AN87" i="7"/>
  <c r="AN88" i="7"/>
  <c r="AN89" i="7"/>
  <c r="AN90" i="7"/>
  <c r="AN91" i="7"/>
  <c r="AN92" i="7"/>
  <c r="AN93" i="7"/>
  <c r="AN94" i="7"/>
  <c r="AN95" i="7"/>
  <c r="AN96" i="7"/>
  <c r="AN97" i="7"/>
  <c r="AN98" i="7"/>
  <c r="AN99" i="7"/>
  <c r="AN100" i="7"/>
  <c r="AN101" i="7"/>
  <c r="AN102" i="7"/>
  <c r="AN103" i="7"/>
  <c r="AN104" i="7"/>
  <c r="AN105" i="7"/>
  <c r="AN106" i="7"/>
  <c r="AN107" i="7"/>
  <c r="AN108" i="7"/>
  <c r="AN109" i="7"/>
  <c r="AN110" i="7"/>
  <c r="AN111" i="7"/>
  <c r="AN112" i="7"/>
  <c r="AN113" i="7"/>
  <c r="AN114" i="7"/>
  <c r="AN115" i="7"/>
  <c r="AN116" i="7"/>
  <c r="AN117" i="7"/>
  <c r="AN118" i="7"/>
  <c r="AN119" i="7"/>
  <c r="AN120" i="7"/>
  <c r="AN121" i="7"/>
  <c r="AN122" i="7"/>
  <c r="AN123" i="7"/>
  <c r="AN124" i="7"/>
  <c r="AN125" i="7"/>
  <c r="AN126" i="7"/>
  <c r="AN127" i="7"/>
  <c r="AN128" i="7"/>
  <c r="AN129" i="7"/>
  <c r="AN2" i="7"/>
  <c r="AM3" i="7"/>
  <c r="AP3" i="7" s="1"/>
  <c r="AM4" i="7"/>
  <c r="AP4" i="7" s="1"/>
  <c r="AM5" i="7"/>
  <c r="AP5" i="7" s="1"/>
  <c r="AM6" i="7"/>
  <c r="AP6" i="7" s="1"/>
  <c r="AM7" i="7"/>
  <c r="AP7" i="7" s="1"/>
  <c r="AM8" i="7"/>
  <c r="AP8" i="7" s="1"/>
  <c r="AM9" i="7"/>
  <c r="AP9" i="7" s="1"/>
  <c r="AM10" i="7"/>
  <c r="AP10" i="7" s="1"/>
  <c r="AM11" i="7"/>
  <c r="AP11" i="7" s="1"/>
  <c r="AM12" i="7"/>
  <c r="AP12" i="7" s="1"/>
  <c r="AM13" i="7"/>
  <c r="AP13" i="7" s="1"/>
  <c r="AM14" i="7"/>
  <c r="AP14" i="7" s="1"/>
  <c r="AM15" i="7"/>
  <c r="AP15" i="7" s="1"/>
  <c r="AM16" i="7"/>
  <c r="AP16" i="7" s="1"/>
  <c r="AM17" i="7"/>
  <c r="AP17" i="7" s="1"/>
  <c r="AM18" i="7"/>
  <c r="AP18" i="7" s="1"/>
  <c r="AM19" i="7"/>
  <c r="AP19" i="7" s="1"/>
  <c r="AM20" i="7"/>
  <c r="AP20" i="7" s="1"/>
  <c r="AM21" i="7"/>
  <c r="AP21" i="7" s="1"/>
  <c r="AM22" i="7"/>
  <c r="AP22" i="7" s="1"/>
  <c r="AM23" i="7"/>
  <c r="AP23" i="7" s="1"/>
  <c r="AM24" i="7"/>
  <c r="AP24" i="7" s="1"/>
  <c r="AM25" i="7"/>
  <c r="AP25" i="7" s="1"/>
  <c r="AM26" i="7"/>
  <c r="AP26" i="7" s="1"/>
  <c r="AM27" i="7"/>
  <c r="AP27" i="7" s="1"/>
  <c r="AM28" i="7"/>
  <c r="AP28" i="7" s="1"/>
  <c r="AM29" i="7"/>
  <c r="AP29" i="7" s="1"/>
  <c r="AM30" i="7"/>
  <c r="AP30" i="7" s="1"/>
  <c r="AM31" i="7"/>
  <c r="AP31" i="7" s="1"/>
  <c r="AM32" i="7"/>
  <c r="AP32" i="7" s="1"/>
  <c r="AM33" i="7"/>
  <c r="AP33" i="7" s="1"/>
  <c r="AM34" i="7"/>
  <c r="AP34" i="7" s="1"/>
  <c r="AM35" i="7"/>
  <c r="AP35" i="7" s="1"/>
  <c r="AM36" i="7"/>
  <c r="AP36" i="7" s="1"/>
  <c r="AM37" i="7"/>
  <c r="AP37" i="7" s="1"/>
  <c r="AM38" i="7"/>
  <c r="AP38" i="7" s="1"/>
  <c r="AM39" i="7"/>
  <c r="AP39" i="7" s="1"/>
  <c r="AM40" i="7"/>
  <c r="AP40" i="7" s="1"/>
  <c r="AM41" i="7"/>
  <c r="AP41" i="7" s="1"/>
  <c r="AM42" i="7"/>
  <c r="AP42" i="7" s="1"/>
  <c r="AM43" i="7"/>
  <c r="AP43" i="7" s="1"/>
  <c r="AM44" i="7"/>
  <c r="AP44" i="7" s="1"/>
  <c r="AM45" i="7"/>
  <c r="AP45" i="7" s="1"/>
  <c r="AM46" i="7"/>
  <c r="AP46" i="7" s="1"/>
  <c r="AM47" i="7"/>
  <c r="AP47" i="7" s="1"/>
  <c r="AM48" i="7"/>
  <c r="AP48" i="7" s="1"/>
  <c r="AM49" i="7"/>
  <c r="AP49" i="7" s="1"/>
  <c r="AM50" i="7"/>
  <c r="AP50" i="7" s="1"/>
  <c r="AM51" i="7"/>
  <c r="AP51" i="7" s="1"/>
  <c r="AM52" i="7"/>
  <c r="AP52" i="7" s="1"/>
  <c r="AM53" i="7"/>
  <c r="AP53" i="7" s="1"/>
  <c r="AM54" i="7"/>
  <c r="AP54" i="7" s="1"/>
  <c r="AM55" i="7"/>
  <c r="AP55" i="7" s="1"/>
  <c r="AM56" i="7"/>
  <c r="AP56" i="7" s="1"/>
  <c r="AM57" i="7"/>
  <c r="AP57" i="7" s="1"/>
  <c r="AM58" i="7"/>
  <c r="AP58" i="7" s="1"/>
  <c r="AM59" i="7"/>
  <c r="AP59" i="7" s="1"/>
  <c r="AM60" i="7"/>
  <c r="AP60" i="7" s="1"/>
  <c r="AM61" i="7"/>
  <c r="AP61" i="7" s="1"/>
  <c r="AM62" i="7"/>
  <c r="AP62" i="7" s="1"/>
  <c r="AM63" i="7"/>
  <c r="AP63" i="7" s="1"/>
  <c r="AM64" i="7"/>
  <c r="AP64" i="7" s="1"/>
  <c r="AM65" i="7"/>
  <c r="AP65" i="7" s="1"/>
  <c r="AM66" i="7"/>
  <c r="AP66" i="7" s="1"/>
  <c r="AM67" i="7"/>
  <c r="AP67" i="7" s="1"/>
  <c r="AM68" i="7"/>
  <c r="AP68" i="7" s="1"/>
  <c r="AM69" i="7"/>
  <c r="AP69" i="7" s="1"/>
  <c r="AM70" i="7"/>
  <c r="AP70" i="7" s="1"/>
  <c r="AM71" i="7"/>
  <c r="AP71" i="7" s="1"/>
  <c r="AM72" i="7"/>
  <c r="AP72" i="7" s="1"/>
  <c r="AM73" i="7"/>
  <c r="AP73" i="7" s="1"/>
  <c r="AM74" i="7"/>
  <c r="AP74" i="7" s="1"/>
  <c r="AM75" i="7"/>
  <c r="AP75" i="7" s="1"/>
  <c r="AM76" i="7"/>
  <c r="AP76" i="7" s="1"/>
  <c r="AM77" i="7"/>
  <c r="AP77" i="7" s="1"/>
  <c r="AM78" i="7"/>
  <c r="AP78" i="7" s="1"/>
  <c r="AM79" i="7"/>
  <c r="AP79" i="7" s="1"/>
  <c r="AM80" i="7"/>
  <c r="AP80" i="7" s="1"/>
  <c r="AM81" i="7"/>
  <c r="AP81" i="7" s="1"/>
  <c r="AM82" i="7"/>
  <c r="AP82" i="7" s="1"/>
  <c r="AM83" i="7"/>
  <c r="AP83" i="7" s="1"/>
  <c r="AM84" i="7"/>
  <c r="AP84" i="7" s="1"/>
  <c r="AM85" i="7"/>
  <c r="AP85" i="7" s="1"/>
  <c r="AM86" i="7"/>
  <c r="AP86" i="7" s="1"/>
  <c r="AM87" i="7"/>
  <c r="AP87" i="7" s="1"/>
  <c r="AM88" i="7"/>
  <c r="AP88" i="7" s="1"/>
  <c r="AM89" i="7"/>
  <c r="AP89" i="7" s="1"/>
  <c r="AM90" i="7"/>
  <c r="AP90" i="7" s="1"/>
  <c r="AM91" i="7"/>
  <c r="AP91" i="7" s="1"/>
  <c r="AM92" i="7"/>
  <c r="AP92" i="7" s="1"/>
  <c r="AM93" i="7"/>
  <c r="AP93" i="7" s="1"/>
  <c r="AM94" i="7"/>
  <c r="AP94" i="7" s="1"/>
  <c r="AM95" i="7"/>
  <c r="AP95" i="7" s="1"/>
  <c r="AM96" i="7"/>
  <c r="AP96" i="7" s="1"/>
  <c r="AM97" i="7"/>
  <c r="AP97" i="7" s="1"/>
  <c r="AM98" i="7"/>
  <c r="AP98" i="7" s="1"/>
  <c r="AM99" i="7"/>
  <c r="AP99" i="7" s="1"/>
  <c r="AM100" i="7"/>
  <c r="AP100" i="7" s="1"/>
  <c r="AM101" i="7"/>
  <c r="AP101" i="7" s="1"/>
  <c r="AM102" i="7"/>
  <c r="AP102" i="7" s="1"/>
  <c r="AM103" i="7"/>
  <c r="AP103" i="7" s="1"/>
  <c r="AM104" i="7"/>
  <c r="AP104" i="7" s="1"/>
  <c r="AM105" i="7"/>
  <c r="AP105" i="7" s="1"/>
  <c r="AM106" i="7"/>
  <c r="AP106" i="7" s="1"/>
  <c r="AM107" i="7"/>
  <c r="AP107" i="7" s="1"/>
  <c r="AM108" i="7"/>
  <c r="AM109" i="7"/>
  <c r="AP109" i="7" s="1"/>
  <c r="AM110" i="7"/>
  <c r="AM111" i="7"/>
  <c r="AP111" i="7" s="1"/>
  <c r="AM112" i="7"/>
  <c r="AP112" i="7" s="1"/>
  <c r="AM113" i="7"/>
  <c r="AP113" i="7" s="1"/>
  <c r="AM114" i="7"/>
  <c r="AP114" i="7" s="1"/>
  <c r="AM115" i="7"/>
  <c r="AP115" i="7" s="1"/>
  <c r="AM116" i="7"/>
  <c r="AP116" i="7" s="1"/>
  <c r="AM117" i="7"/>
  <c r="AP117" i="7" s="1"/>
  <c r="AM118" i="7"/>
  <c r="AP118" i="7" s="1"/>
  <c r="AM119" i="7"/>
  <c r="AP119" i="7" s="1"/>
  <c r="AM120" i="7"/>
  <c r="AP120" i="7" s="1"/>
  <c r="AM121" i="7"/>
  <c r="AP121" i="7" s="1"/>
  <c r="AM122" i="7"/>
  <c r="AP122" i="7" s="1"/>
  <c r="AM123" i="7"/>
  <c r="AP123" i="7" s="1"/>
  <c r="AM124" i="7"/>
  <c r="AP124" i="7" s="1"/>
  <c r="AM125" i="7"/>
  <c r="AP125" i="7" s="1"/>
  <c r="AM126" i="7"/>
  <c r="AP126" i="7" s="1"/>
  <c r="AM127" i="7"/>
  <c r="AP127" i="7" s="1"/>
  <c r="AM128" i="7"/>
  <c r="AP128" i="7" s="1"/>
  <c r="AM129" i="7"/>
  <c r="AP129" i="7" s="1"/>
  <c r="AM2" i="7"/>
  <c r="AP2" i="7" s="1"/>
  <c r="AK3" i="7"/>
  <c r="AK4" i="7"/>
  <c r="AK5" i="7"/>
  <c r="AK6" i="7"/>
  <c r="AK7" i="7"/>
  <c r="AK8" i="7"/>
  <c r="AK9" i="7"/>
  <c r="AK10" i="7"/>
  <c r="AK11" i="7"/>
  <c r="AK12" i="7"/>
  <c r="AK13" i="7"/>
  <c r="AK14" i="7"/>
  <c r="AK15" i="7"/>
  <c r="AK16" i="7"/>
  <c r="AK17" i="7"/>
  <c r="AK18" i="7"/>
  <c r="AK19" i="7"/>
  <c r="AK20" i="7"/>
  <c r="AK21" i="7"/>
  <c r="AK22" i="7"/>
  <c r="AK23" i="7"/>
  <c r="AK24" i="7"/>
  <c r="AK25" i="7"/>
  <c r="AK26" i="7"/>
  <c r="AK27" i="7"/>
  <c r="AK28" i="7"/>
  <c r="AK29" i="7"/>
  <c r="AK30" i="7"/>
  <c r="AK31" i="7"/>
  <c r="AK32" i="7"/>
  <c r="AK33" i="7"/>
  <c r="AK34" i="7"/>
  <c r="AK35" i="7"/>
  <c r="AK36" i="7"/>
  <c r="AK37" i="7"/>
  <c r="AK38" i="7"/>
  <c r="AK39" i="7"/>
  <c r="AK40" i="7"/>
  <c r="AK41" i="7"/>
  <c r="AK42" i="7"/>
  <c r="AK43" i="7"/>
  <c r="AK44" i="7"/>
  <c r="AK45" i="7"/>
  <c r="AK46" i="7"/>
  <c r="AK47" i="7"/>
  <c r="AK48" i="7"/>
  <c r="AK49" i="7"/>
  <c r="AK50" i="7"/>
  <c r="AK51" i="7"/>
  <c r="AK52" i="7"/>
  <c r="AK53" i="7"/>
  <c r="AK54" i="7"/>
  <c r="AK55" i="7"/>
  <c r="AK56" i="7"/>
  <c r="AK57" i="7"/>
  <c r="AK58" i="7"/>
  <c r="AK59" i="7"/>
  <c r="AK60" i="7"/>
  <c r="AK61" i="7"/>
  <c r="AK62" i="7"/>
  <c r="AK63" i="7"/>
  <c r="AK64" i="7"/>
  <c r="AK65" i="7"/>
  <c r="AK66" i="7"/>
  <c r="AK67" i="7"/>
  <c r="AK68" i="7"/>
  <c r="AK69" i="7"/>
  <c r="AK70" i="7"/>
  <c r="AK71" i="7"/>
  <c r="AK72" i="7"/>
  <c r="AK73" i="7"/>
  <c r="AK74" i="7"/>
  <c r="AK75" i="7"/>
  <c r="AK76" i="7"/>
  <c r="AK77" i="7"/>
  <c r="AK78" i="7"/>
  <c r="AK79" i="7"/>
  <c r="AK80" i="7"/>
  <c r="AK81" i="7"/>
  <c r="AK82" i="7"/>
  <c r="AK83" i="7"/>
  <c r="AK84" i="7"/>
  <c r="AK85" i="7"/>
  <c r="AK86" i="7"/>
  <c r="AK87" i="7"/>
  <c r="AK88" i="7"/>
  <c r="AK89" i="7"/>
  <c r="AK90" i="7"/>
  <c r="AK91" i="7"/>
  <c r="AK92" i="7"/>
  <c r="AK93" i="7"/>
  <c r="AK94" i="7"/>
  <c r="AK95" i="7"/>
  <c r="AK96" i="7"/>
  <c r="AK97" i="7"/>
  <c r="AK98" i="7"/>
  <c r="AK99" i="7"/>
  <c r="AK100" i="7"/>
  <c r="AK101" i="7"/>
  <c r="AK102" i="7"/>
  <c r="AK103" i="7"/>
  <c r="AK104" i="7"/>
  <c r="AK105" i="7"/>
  <c r="AK106" i="7"/>
  <c r="AK107" i="7"/>
  <c r="AK108" i="7"/>
  <c r="AK109" i="7"/>
  <c r="AK110" i="7"/>
  <c r="AK111" i="7"/>
  <c r="AK112" i="7"/>
  <c r="AK113" i="7"/>
  <c r="AK114" i="7"/>
  <c r="AK115" i="7"/>
  <c r="AK116" i="7"/>
  <c r="AK117" i="7"/>
  <c r="AK118" i="7"/>
  <c r="AK119" i="7"/>
  <c r="AK120" i="7"/>
  <c r="AK121" i="7"/>
  <c r="AK122" i="7"/>
  <c r="AK123" i="7"/>
  <c r="AK124" i="7"/>
  <c r="AK125" i="7"/>
  <c r="AK126" i="7"/>
  <c r="AK127" i="7"/>
  <c r="AK128" i="7"/>
  <c r="AK129" i="7"/>
  <c r="AK2" i="7"/>
  <c r="AJ3" i="7"/>
  <c r="AJ4" i="7"/>
  <c r="AJ5" i="7"/>
  <c r="AJ6" i="7"/>
  <c r="AJ7" i="7"/>
  <c r="AJ8" i="7"/>
  <c r="AJ9" i="7"/>
  <c r="AJ10" i="7"/>
  <c r="AJ11" i="7"/>
  <c r="AJ12" i="7"/>
  <c r="AJ13" i="7"/>
  <c r="AJ14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7" i="7"/>
  <c r="AJ28" i="7"/>
  <c r="AJ29" i="7"/>
  <c r="AJ30" i="7"/>
  <c r="AJ31" i="7"/>
  <c r="AJ32" i="7"/>
  <c r="AJ33" i="7"/>
  <c r="AJ34" i="7"/>
  <c r="AJ35" i="7"/>
  <c r="AJ36" i="7"/>
  <c r="AJ37" i="7"/>
  <c r="AJ38" i="7"/>
  <c r="AJ39" i="7"/>
  <c r="AJ40" i="7"/>
  <c r="AJ41" i="7"/>
  <c r="AJ42" i="7"/>
  <c r="AJ43" i="7"/>
  <c r="AJ44" i="7"/>
  <c r="AJ45" i="7"/>
  <c r="AJ46" i="7"/>
  <c r="AJ47" i="7"/>
  <c r="AJ48" i="7"/>
  <c r="AJ49" i="7"/>
  <c r="AJ50" i="7"/>
  <c r="AJ51" i="7"/>
  <c r="AJ52" i="7"/>
  <c r="AJ53" i="7"/>
  <c r="AJ54" i="7"/>
  <c r="AJ55" i="7"/>
  <c r="AJ56" i="7"/>
  <c r="AJ57" i="7"/>
  <c r="AJ58" i="7"/>
  <c r="AJ59" i="7"/>
  <c r="AJ60" i="7"/>
  <c r="AJ61" i="7"/>
  <c r="AJ62" i="7"/>
  <c r="AJ63" i="7"/>
  <c r="AJ64" i="7"/>
  <c r="AJ65" i="7"/>
  <c r="AJ66" i="7"/>
  <c r="AJ67" i="7"/>
  <c r="AJ68" i="7"/>
  <c r="AJ69" i="7"/>
  <c r="AJ70" i="7"/>
  <c r="AJ71" i="7"/>
  <c r="AJ72" i="7"/>
  <c r="AJ73" i="7"/>
  <c r="AJ74" i="7"/>
  <c r="AJ75" i="7"/>
  <c r="AJ76" i="7"/>
  <c r="AJ77" i="7"/>
  <c r="AJ78" i="7"/>
  <c r="AJ79" i="7"/>
  <c r="AJ80" i="7"/>
  <c r="AJ81" i="7"/>
  <c r="AJ82" i="7"/>
  <c r="AJ83" i="7"/>
  <c r="AJ84" i="7"/>
  <c r="AJ85" i="7"/>
  <c r="AJ86" i="7"/>
  <c r="AJ87" i="7"/>
  <c r="AJ88" i="7"/>
  <c r="AJ89" i="7"/>
  <c r="AJ90" i="7"/>
  <c r="AJ91" i="7"/>
  <c r="AJ92" i="7"/>
  <c r="AJ93" i="7"/>
  <c r="AJ94" i="7"/>
  <c r="AJ95" i="7"/>
  <c r="AJ96" i="7"/>
  <c r="AJ97" i="7"/>
  <c r="AJ98" i="7"/>
  <c r="AJ99" i="7"/>
  <c r="AJ100" i="7"/>
  <c r="AJ101" i="7"/>
  <c r="AJ102" i="7"/>
  <c r="AJ103" i="7"/>
  <c r="AJ104" i="7"/>
  <c r="AJ105" i="7"/>
  <c r="AJ106" i="7"/>
  <c r="AJ107" i="7"/>
  <c r="AJ108" i="7"/>
  <c r="AJ109" i="7"/>
  <c r="AJ110" i="7"/>
  <c r="AJ111" i="7"/>
  <c r="AJ112" i="7"/>
  <c r="AJ113" i="7"/>
  <c r="AJ114" i="7"/>
  <c r="AJ115" i="7"/>
  <c r="AJ116" i="7"/>
  <c r="AJ117" i="7"/>
  <c r="AJ118" i="7"/>
  <c r="AJ119" i="7"/>
  <c r="AJ120" i="7"/>
  <c r="AJ121" i="7"/>
  <c r="AJ122" i="7"/>
  <c r="AJ123" i="7"/>
  <c r="AJ124" i="7"/>
  <c r="AJ125" i="7"/>
  <c r="AJ126" i="7"/>
  <c r="AJ127" i="7"/>
  <c r="AJ128" i="7"/>
  <c r="AJ129" i="7"/>
  <c r="AJ2" i="7"/>
  <c r="AI3" i="7"/>
  <c r="AL3" i="7" s="1"/>
  <c r="AI4" i="7"/>
  <c r="AL4" i="7" s="1"/>
  <c r="AI5" i="7"/>
  <c r="AL5" i="7" s="1"/>
  <c r="AI6" i="7"/>
  <c r="AL6" i="7" s="1"/>
  <c r="AI7" i="7"/>
  <c r="AL7" i="7" s="1"/>
  <c r="AI8" i="7"/>
  <c r="AL8" i="7" s="1"/>
  <c r="AI9" i="7"/>
  <c r="AL9" i="7" s="1"/>
  <c r="AI10" i="7"/>
  <c r="AL10" i="7" s="1"/>
  <c r="AI11" i="7"/>
  <c r="AL11" i="7" s="1"/>
  <c r="AI12" i="7"/>
  <c r="AL12" i="7" s="1"/>
  <c r="AI13" i="7"/>
  <c r="AL13" i="7" s="1"/>
  <c r="AI14" i="7"/>
  <c r="AL14" i="7" s="1"/>
  <c r="AI15" i="7"/>
  <c r="AL15" i="7" s="1"/>
  <c r="AI16" i="7"/>
  <c r="AL16" i="7" s="1"/>
  <c r="AI17" i="7"/>
  <c r="AL17" i="7" s="1"/>
  <c r="AI18" i="7"/>
  <c r="AL18" i="7" s="1"/>
  <c r="AI19" i="7"/>
  <c r="AL19" i="7" s="1"/>
  <c r="AI20" i="7"/>
  <c r="AL20" i="7" s="1"/>
  <c r="AI21" i="7"/>
  <c r="AL21" i="7" s="1"/>
  <c r="AI22" i="7"/>
  <c r="AL22" i="7" s="1"/>
  <c r="AI23" i="7"/>
  <c r="AL23" i="7" s="1"/>
  <c r="AI24" i="7"/>
  <c r="AL24" i="7" s="1"/>
  <c r="AI25" i="7"/>
  <c r="AL25" i="7" s="1"/>
  <c r="AI26" i="7"/>
  <c r="AL26" i="7" s="1"/>
  <c r="AI27" i="7"/>
  <c r="AL27" i="7" s="1"/>
  <c r="AI28" i="7"/>
  <c r="AL28" i="7" s="1"/>
  <c r="AI29" i="7"/>
  <c r="AL29" i="7" s="1"/>
  <c r="AI30" i="7"/>
  <c r="AL30" i="7" s="1"/>
  <c r="AI31" i="7"/>
  <c r="AL31" i="7" s="1"/>
  <c r="AI32" i="7"/>
  <c r="AL32" i="7" s="1"/>
  <c r="AI33" i="7"/>
  <c r="AL33" i="7" s="1"/>
  <c r="AI34" i="7"/>
  <c r="AL34" i="7" s="1"/>
  <c r="AI35" i="7"/>
  <c r="AL35" i="7" s="1"/>
  <c r="AI36" i="7"/>
  <c r="AL36" i="7" s="1"/>
  <c r="AI37" i="7"/>
  <c r="AL37" i="7" s="1"/>
  <c r="AI38" i="7"/>
  <c r="AL38" i="7" s="1"/>
  <c r="AI39" i="7"/>
  <c r="AL39" i="7" s="1"/>
  <c r="AI40" i="7"/>
  <c r="AL40" i="7" s="1"/>
  <c r="AI41" i="7"/>
  <c r="AL41" i="7" s="1"/>
  <c r="AI42" i="7"/>
  <c r="AL42" i="7" s="1"/>
  <c r="AI43" i="7"/>
  <c r="AL43" i="7" s="1"/>
  <c r="AI44" i="7"/>
  <c r="AL44" i="7" s="1"/>
  <c r="AI45" i="7"/>
  <c r="AL45" i="7" s="1"/>
  <c r="AI46" i="7"/>
  <c r="AL46" i="7" s="1"/>
  <c r="AI47" i="7"/>
  <c r="AL47" i="7" s="1"/>
  <c r="AI48" i="7"/>
  <c r="AL48" i="7" s="1"/>
  <c r="AI49" i="7"/>
  <c r="AL49" i="7" s="1"/>
  <c r="AI50" i="7"/>
  <c r="AL50" i="7" s="1"/>
  <c r="AI51" i="7"/>
  <c r="AL51" i="7" s="1"/>
  <c r="AI52" i="7"/>
  <c r="AL52" i="7" s="1"/>
  <c r="AI53" i="7"/>
  <c r="AL53" i="7" s="1"/>
  <c r="AI54" i="7"/>
  <c r="AL54" i="7" s="1"/>
  <c r="AI55" i="7"/>
  <c r="AL55" i="7" s="1"/>
  <c r="AI56" i="7"/>
  <c r="AL56" i="7" s="1"/>
  <c r="AI57" i="7"/>
  <c r="AL57" i="7" s="1"/>
  <c r="AI58" i="7"/>
  <c r="AL58" i="7" s="1"/>
  <c r="AI59" i="7"/>
  <c r="AI60" i="7"/>
  <c r="AL60" i="7" s="1"/>
  <c r="AI61" i="7"/>
  <c r="AL61" i="7" s="1"/>
  <c r="AI62" i="7"/>
  <c r="AL62" i="7" s="1"/>
  <c r="AI63" i="7"/>
  <c r="AL63" i="7" s="1"/>
  <c r="AI64" i="7"/>
  <c r="AL64" i="7" s="1"/>
  <c r="AI65" i="7"/>
  <c r="AI66" i="7"/>
  <c r="AL66" i="7" s="1"/>
  <c r="AI67" i="7"/>
  <c r="AL67" i="7" s="1"/>
  <c r="AI68" i="7"/>
  <c r="AL68" i="7" s="1"/>
  <c r="AI69" i="7"/>
  <c r="AL69" i="7" s="1"/>
  <c r="AI70" i="7"/>
  <c r="AL70" i="7" s="1"/>
  <c r="AI71" i="7"/>
  <c r="AL71" i="7" s="1"/>
  <c r="AI72" i="7"/>
  <c r="AL72" i="7" s="1"/>
  <c r="AI73" i="7"/>
  <c r="AL73" i="7" s="1"/>
  <c r="AI74" i="7"/>
  <c r="AL74" i="7" s="1"/>
  <c r="AI75" i="7"/>
  <c r="AL75" i="7" s="1"/>
  <c r="AI76" i="7"/>
  <c r="AI77" i="7"/>
  <c r="AL77" i="7" s="1"/>
  <c r="AI78" i="7"/>
  <c r="AL78" i="7" s="1"/>
  <c r="AI79" i="7"/>
  <c r="AL79" i="7" s="1"/>
  <c r="AI80" i="7"/>
  <c r="AL80" i="7" s="1"/>
  <c r="AI81" i="7"/>
  <c r="AL81" i="7" s="1"/>
  <c r="AI82" i="7"/>
  <c r="AL82" i="7" s="1"/>
  <c r="AI83" i="7"/>
  <c r="AL83" i="7" s="1"/>
  <c r="AI84" i="7"/>
  <c r="AL84" i="7" s="1"/>
  <c r="AI85" i="7"/>
  <c r="AL85" i="7" s="1"/>
  <c r="AI86" i="7"/>
  <c r="AL86" i="7" s="1"/>
  <c r="AI87" i="7"/>
  <c r="AL87" i="7" s="1"/>
  <c r="AI88" i="7"/>
  <c r="AL88" i="7" s="1"/>
  <c r="AI89" i="7"/>
  <c r="AL89" i="7" s="1"/>
  <c r="AI90" i="7"/>
  <c r="AL90" i="7" s="1"/>
  <c r="AI91" i="7"/>
  <c r="AL91" i="7" s="1"/>
  <c r="AI92" i="7"/>
  <c r="AL92" i="7" s="1"/>
  <c r="AI93" i="7"/>
  <c r="AL93" i="7" s="1"/>
  <c r="AI94" i="7"/>
  <c r="AL94" i="7" s="1"/>
  <c r="AI95" i="7"/>
  <c r="AL95" i="7" s="1"/>
  <c r="AI96" i="7"/>
  <c r="AL96" i="7" s="1"/>
  <c r="AI97" i="7"/>
  <c r="AL97" i="7" s="1"/>
  <c r="AI98" i="7"/>
  <c r="AL98" i="7" s="1"/>
  <c r="AI99" i="7"/>
  <c r="AL99" i="7" s="1"/>
  <c r="AI100" i="7"/>
  <c r="AL100" i="7" s="1"/>
  <c r="AI101" i="7"/>
  <c r="AL101" i="7" s="1"/>
  <c r="AI102" i="7"/>
  <c r="AL102" i="7" s="1"/>
  <c r="AI103" i="7"/>
  <c r="AL103" i="7" s="1"/>
  <c r="AI104" i="7"/>
  <c r="AL104" i="7" s="1"/>
  <c r="AI105" i="7"/>
  <c r="AL105" i="7" s="1"/>
  <c r="AI106" i="7"/>
  <c r="AL106" i="7" s="1"/>
  <c r="AI107" i="7"/>
  <c r="AL107" i="7" s="1"/>
  <c r="AI108" i="7"/>
  <c r="AL108" i="7" s="1"/>
  <c r="AI109" i="7"/>
  <c r="AL109" i="7" s="1"/>
  <c r="AI110" i="7"/>
  <c r="AL110" i="7" s="1"/>
  <c r="AI111" i="7"/>
  <c r="AL111" i="7" s="1"/>
  <c r="AI112" i="7"/>
  <c r="AL112" i="7" s="1"/>
  <c r="AI113" i="7"/>
  <c r="AL113" i="7" s="1"/>
  <c r="AI114" i="7"/>
  <c r="AL114" i="7" s="1"/>
  <c r="AI115" i="7"/>
  <c r="AL115" i="7" s="1"/>
  <c r="AI116" i="7"/>
  <c r="AL116" i="7" s="1"/>
  <c r="AI117" i="7"/>
  <c r="AL117" i="7" s="1"/>
  <c r="AI118" i="7"/>
  <c r="AL118" i="7" s="1"/>
  <c r="AI119" i="7"/>
  <c r="AL119" i="7" s="1"/>
  <c r="AI120" i="7"/>
  <c r="AL120" i="7" s="1"/>
  <c r="AI121" i="7"/>
  <c r="AL121" i="7" s="1"/>
  <c r="AI122" i="7"/>
  <c r="AL122" i="7" s="1"/>
  <c r="AI123" i="7"/>
  <c r="AL123" i="7" s="1"/>
  <c r="AI124" i="7"/>
  <c r="AL124" i="7" s="1"/>
  <c r="AI125" i="7"/>
  <c r="AI126" i="7"/>
  <c r="AL126" i="7" s="1"/>
  <c r="AI127" i="7"/>
  <c r="AL127" i="7" s="1"/>
  <c r="AI128" i="7"/>
  <c r="AI129" i="7"/>
  <c r="AL129" i="7" s="1"/>
  <c r="AI2" i="7"/>
  <c r="AL2" i="7" s="1"/>
  <c r="AG3" i="7"/>
  <c r="AG4" i="7"/>
  <c r="AG5" i="7"/>
  <c r="AG6" i="7"/>
  <c r="AG7" i="7"/>
  <c r="AG8" i="7"/>
  <c r="AG9" i="7"/>
  <c r="AG10" i="7"/>
  <c r="AG11" i="7"/>
  <c r="AG12" i="7"/>
  <c r="AG13" i="7"/>
  <c r="AG14" i="7"/>
  <c r="AG15" i="7"/>
  <c r="AG16" i="7"/>
  <c r="AG17" i="7"/>
  <c r="AG18" i="7"/>
  <c r="AG19" i="7"/>
  <c r="AG20" i="7"/>
  <c r="AG21" i="7"/>
  <c r="AG22" i="7"/>
  <c r="AG23" i="7"/>
  <c r="AG24" i="7"/>
  <c r="AG25" i="7"/>
  <c r="AG26" i="7"/>
  <c r="AG27" i="7"/>
  <c r="AG28" i="7"/>
  <c r="AG29" i="7"/>
  <c r="AG30" i="7"/>
  <c r="AG31" i="7"/>
  <c r="AG32" i="7"/>
  <c r="AG33" i="7"/>
  <c r="AG34" i="7"/>
  <c r="AG35" i="7"/>
  <c r="AG36" i="7"/>
  <c r="AG37" i="7"/>
  <c r="AG38" i="7"/>
  <c r="AG39" i="7"/>
  <c r="AG40" i="7"/>
  <c r="AG41" i="7"/>
  <c r="AG42" i="7"/>
  <c r="AG43" i="7"/>
  <c r="AG44" i="7"/>
  <c r="AG45" i="7"/>
  <c r="AG46" i="7"/>
  <c r="AG47" i="7"/>
  <c r="AG48" i="7"/>
  <c r="AG49" i="7"/>
  <c r="AG50" i="7"/>
  <c r="AG51" i="7"/>
  <c r="AG52" i="7"/>
  <c r="AG53" i="7"/>
  <c r="AG54" i="7"/>
  <c r="AG55" i="7"/>
  <c r="AG56" i="7"/>
  <c r="AG57" i="7"/>
  <c r="AG58" i="7"/>
  <c r="AG59" i="7"/>
  <c r="AG60" i="7"/>
  <c r="AG61" i="7"/>
  <c r="AG62" i="7"/>
  <c r="AG63" i="7"/>
  <c r="AG64" i="7"/>
  <c r="AG65" i="7"/>
  <c r="AG66" i="7"/>
  <c r="AG67" i="7"/>
  <c r="AG68" i="7"/>
  <c r="AG69" i="7"/>
  <c r="AG70" i="7"/>
  <c r="AG71" i="7"/>
  <c r="AG72" i="7"/>
  <c r="AG73" i="7"/>
  <c r="AG74" i="7"/>
  <c r="AG75" i="7"/>
  <c r="AG76" i="7"/>
  <c r="AG77" i="7"/>
  <c r="AG78" i="7"/>
  <c r="AG79" i="7"/>
  <c r="AG80" i="7"/>
  <c r="AG81" i="7"/>
  <c r="AG82" i="7"/>
  <c r="AG83" i="7"/>
  <c r="AG84" i="7"/>
  <c r="AG85" i="7"/>
  <c r="AG86" i="7"/>
  <c r="AG87" i="7"/>
  <c r="AG88" i="7"/>
  <c r="AG89" i="7"/>
  <c r="AG90" i="7"/>
  <c r="AG91" i="7"/>
  <c r="AG92" i="7"/>
  <c r="AG93" i="7"/>
  <c r="AG94" i="7"/>
  <c r="AG95" i="7"/>
  <c r="AG96" i="7"/>
  <c r="AG97" i="7"/>
  <c r="AG98" i="7"/>
  <c r="AG99" i="7"/>
  <c r="AG100" i="7"/>
  <c r="AG101" i="7"/>
  <c r="AG102" i="7"/>
  <c r="AG103" i="7"/>
  <c r="AG104" i="7"/>
  <c r="AG105" i="7"/>
  <c r="AG106" i="7"/>
  <c r="AG107" i="7"/>
  <c r="AG108" i="7"/>
  <c r="AG109" i="7"/>
  <c r="AG110" i="7"/>
  <c r="AG111" i="7"/>
  <c r="AG112" i="7"/>
  <c r="AG113" i="7"/>
  <c r="AG114" i="7"/>
  <c r="AG115" i="7"/>
  <c r="AG116" i="7"/>
  <c r="AG117" i="7"/>
  <c r="AG118" i="7"/>
  <c r="AG119" i="7"/>
  <c r="AG120" i="7"/>
  <c r="AG121" i="7"/>
  <c r="AG122" i="7"/>
  <c r="AG123" i="7"/>
  <c r="AG124" i="7"/>
  <c r="AG125" i="7"/>
  <c r="AG126" i="7"/>
  <c r="AG127" i="7"/>
  <c r="AG128" i="7"/>
  <c r="AG129" i="7"/>
  <c r="AG2" i="7"/>
  <c r="AF3" i="7"/>
  <c r="AF4" i="7"/>
  <c r="AF5" i="7"/>
  <c r="AF6" i="7"/>
  <c r="AF7" i="7"/>
  <c r="AF8" i="7"/>
  <c r="AF9" i="7"/>
  <c r="AF10" i="7"/>
  <c r="AF11" i="7"/>
  <c r="AF12" i="7"/>
  <c r="AF13" i="7"/>
  <c r="AF14" i="7"/>
  <c r="AF15" i="7"/>
  <c r="AF16" i="7"/>
  <c r="AF17" i="7"/>
  <c r="AF18" i="7"/>
  <c r="AF19" i="7"/>
  <c r="AF20" i="7"/>
  <c r="AF21" i="7"/>
  <c r="AF22" i="7"/>
  <c r="AF23" i="7"/>
  <c r="AF24" i="7"/>
  <c r="AF25" i="7"/>
  <c r="AF26" i="7"/>
  <c r="AF27" i="7"/>
  <c r="AF28" i="7"/>
  <c r="AF29" i="7"/>
  <c r="AF30" i="7"/>
  <c r="AF31" i="7"/>
  <c r="AF32" i="7"/>
  <c r="AF33" i="7"/>
  <c r="AF34" i="7"/>
  <c r="AF35" i="7"/>
  <c r="AF36" i="7"/>
  <c r="AF37" i="7"/>
  <c r="AF38" i="7"/>
  <c r="AF39" i="7"/>
  <c r="AF40" i="7"/>
  <c r="AF41" i="7"/>
  <c r="AF42" i="7"/>
  <c r="AF43" i="7"/>
  <c r="AF44" i="7"/>
  <c r="AF45" i="7"/>
  <c r="AF46" i="7"/>
  <c r="AF47" i="7"/>
  <c r="AF48" i="7"/>
  <c r="AF49" i="7"/>
  <c r="AF50" i="7"/>
  <c r="AF51" i="7"/>
  <c r="AF52" i="7"/>
  <c r="AF53" i="7"/>
  <c r="AF54" i="7"/>
  <c r="AF55" i="7"/>
  <c r="AF56" i="7"/>
  <c r="AF57" i="7"/>
  <c r="AF58" i="7"/>
  <c r="AF59" i="7"/>
  <c r="AF60" i="7"/>
  <c r="AF61" i="7"/>
  <c r="AF62" i="7"/>
  <c r="AF63" i="7"/>
  <c r="AF64" i="7"/>
  <c r="AF65" i="7"/>
  <c r="AF66" i="7"/>
  <c r="AF67" i="7"/>
  <c r="AF68" i="7"/>
  <c r="AF69" i="7"/>
  <c r="AF70" i="7"/>
  <c r="AF71" i="7"/>
  <c r="AF72" i="7"/>
  <c r="AF73" i="7"/>
  <c r="AF74" i="7"/>
  <c r="AF75" i="7"/>
  <c r="AF76" i="7"/>
  <c r="AF77" i="7"/>
  <c r="AF78" i="7"/>
  <c r="AF79" i="7"/>
  <c r="AF80" i="7"/>
  <c r="AF81" i="7"/>
  <c r="AF82" i="7"/>
  <c r="AF83" i="7"/>
  <c r="AF84" i="7"/>
  <c r="AF85" i="7"/>
  <c r="AF86" i="7"/>
  <c r="AF87" i="7"/>
  <c r="AF88" i="7"/>
  <c r="AF89" i="7"/>
  <c r="AF90" i="7"/>
  <c r="AF91" i="7"/>
  <c r="AF92" i="7"/>
  <c r="AF93" i="7"/>
  <c r="AF94" i="7"/>
  <c r="AF95" i="7"/>
  <c r="AF96" i="7"/>
  <c r="AF97" i="7"/>
  <c r="AF98" i="7"/>
  <c r="AF99" i="7"/>
  <c r="AF100" i="7"/>
  <c r="AF101" i="7"/>
  <c r="AF102" i="7"/>
  <c r="AF103" i="7"/>
  <c r="AF104" i="7"/>
  <c r="AF105" i="7"/>
  <c r="AF106" i="7"/>
  <c r="AF107" i="7"/>
  <c r="AF108" i="7"/>
  <c r="AF109" i="7"/>
  <c r="AF110" i="7"/>
  <c r="AF111" i="7"/>
  <c r="AF112" i="7"/>
  <c r="AF113" i="7"/>
  <c r="AF114" i="7"/>
  <c r="AF115" i="7"/>
  <c r="AF116" i="7"/>
  <c r="AF117" i="7"/>
  <c r="AF118" i="7"/>
  <c r="AF119" i="7"/>
  <c r="AF120" i="7"/>
  <c r="AF121" i="7"/>
  <c r="AF122" i="7"/>
  <c r="AF123" i="7"/>
  <c r="AF124" i="7"/>
  <c r="AF125" i="7"/>
  <c r="AF126" i="7"/>
  <c r="AF127" i="7"/>
  <c r="AF128" i="7"/>
  <c r="AF129" i="7"/>
  <c r="AF2" i="7"/>
  <c r="AE3" i="7"/>
  <c r="AH3" i="7" s="1"/>
  <c r="AE4" i="7"/>
  <c r="AH4" i="7" s="1"/>
  <c r="AE5" i="7"/>
  <c r="AH5" i="7" s="1"/>
  <c r="AE6" i="7"/>
  <c r="AH6" i="7" s="1"/>
  <c r="AE7" i="7"/>
  <c r="AH7" i="7" s="1"/>
  <c r="AE8" i="7"/>
  <c r="AH8" i="7" s="1"/>
  <c r="AE9" i="7"/>
  <c r="AH9" i="7" s="1"/>
  <c r="AE10" i="7"/>
  <c r="AH10" i="7" s="1"/>
  <c r="AE11" i="7"/>
  <c r="AH11" i="7" s="1"/>
  <c r="AE12" i="7"/>
  <c r="AH12" i="7" s="1"/>
  <c r="AE13" i="7"/>
  <c r="AH13" i="7" s="1"/>
  <c r="AE14" i="7"/>
  <c r="AH14" i="7" s="1"/>
  <c r="AE15" i="7"/>
  <c r="AH15" i="7" s="1"/>
  <c r="AE16" i="7"/>
  <c r="AH16" i="7" s="1"/>
  <c r="AE17" i="7"/>
  <c r="AH17" i="7" s="1"/>
  <c r="AE18" i="7"/>
  <c r="AH18" i="7" s="1"/>
  <c r="AE19" i="7"/>
  <c r="AH19" i="7" s="1"/>
  <c r="AE20" i="7"/>
  <c r="AH20" i="7" s="1"/>
  <c r="AE21" i="7"/>
  <c r="AH21" i="7" s="1"/>
  <c r="AE22" i="7"/>
  <c r="AH22" i="7" s="1"/>
  <c r="AE23" i="7"/>
  <c r="AH23" i="7" s="1"/>
  <c r="AE24" i="7"/>
  <c r="AH24" i="7" s="1"/>
  <c r="AE25" i="7"/>
  <c r="AH25" i="7" s="1"/>
  <c r="AE26" i="7"/>
  <c r="AH26" i="7" s="1"/>
  <c r="AE27" i="7"/>
  <c r="AH27" i="7" s="1"/>
  <c r="AE28" i="7"/>
  <c r="AE29" i="7"/>
  <c r="AH29" i="7" s="1"/>
  <c r="AE30" i="7"/>
  <c r="AH30" i="7" s="1"/>
  <c r="AE31" i="7"/>
  <c r="AH31" i="7" s="1"/>
  <c r="AE32" i="7"/>
  <c r="AH32" i="7" s="1"/>
  <c r="AE33" i="7"/>
  <c r="AH33" i="7" s="1"/>
  <c r="AE34" i="7"/>
  <c r="AH34" i="7" s="1"/>
  <c r="AE35" i="7"/>
  <c r="AH35" i="7" s="1"/>
  <c r="AE36" i="7"/>
  <c r="AH36" i="7" s="1"/>
  <c r="AE37" i="7"/>
  <c r="AH37" i="7" s="1"/>
  <c r="AE38" i="7"/>
  <c r="AH38" i="7" s="1"/>
  <c r="AE39" i="7"/>
  <c r="AH39" i="7" s="1"/>
  <c r="AE40" i="7"/>
  <c r="AH40" i="7" s="1"/>
  <c r="AE41" i="7"/>
  <c r="AH41" i="7" s="1"/>
  <c r="AE42" i="7"/>
  <c r="AH42" i="7" s="1"/>
  <c r="AE43" i="7"/>
  <c r="AH43" i="7" s="1"/>
  <c r="AE44" i="7"/>
  <c r="AH44" i="7" s="1"/>
  <c r="AE45" i="7"/>
  <c r="AH45" i="7" s="1"/>
  <c r="AE46" i="7"/>
  <c r="AH46" i="7" s="1"/>
  <c r="AE47" i="7"/>
  <c r="AH47" i="7" s="1"/>
  <c r="AE48" i="7"/>
  <c r="AH48" i="7" s="1"/>
  <c r="AE49" i="7"/>
  <c r="AH49" i="7" s="1"/>
  <c r="AE50" i="7"/>
  <c r="AH50" i="7" s="1"/>
  <c r="AE51" i="7"/>
  <c r="AH51" i="7" s="1"/>
  <c r="AE52" i="7"/>
  <c r="AH52" i="7" s="1"/>
  <c r="AE53" i="7"/>
  <c r="AH53" i="7" s="1"/>
  <c r="AE54" i="7"/>
  <c r="AH54" i="7" s="1"/>
  <c r="AE55" i="7"/>
  <c r="AH55" i="7" s="1"/>
  <c r="AE56" i="7"/>
  <c r="AH56" i="7" s="1"/>
  <c r="AE57" i="7"/>
  <c r="AH57" i="7" s="1"/>
  <c r="AE58" i="7"/>
  <c r="AH58" i="7" s="1"/>
  <c r="AE59" i="7"/>
  <c r="AH59" i="7" s="1"/>
  <c r="AE60" i="7"/>
  <c r="AH60" i="7" s="1"/>
  <c r="AE61" i="7"/>
  <c r="AH61" i="7" s="1"/>
  <c r="AE62" i="7"/>
  <c r="AH62" i="7" s="1"/>
  <c r="AE63" i="7"/>
  <c r="AE64" i="7"/>
  <c r="AH64" i="7" s="1"/>
  <c r="AE65" i="7"/>
  <c r="AH65" i="7" s="1"/>
  <c r="AE66" i="7"/>
  <c r="AH66" i="7" s="1"/>
  <c r="AE67" i="7"/>
  <c r="AH67" i="7" s="1"/>
  <c r="AE68" i="7"/>
  <c r="AH68" i="7" s="1"/>
  <c r="AE69" i="7"/>
  <c r="AH69" i="7" s="1"/>
  <c r="AE70" i="7"/>
  <c r="AH70" i="7" s="1"/>
  <c r="AE71" i="7"/>
  <c r="AE72" i="7"/>
  <c r="AH72" i="7" s="1"/>
  <c r="AE73" i="7"/>
  <c r="AH73" i="7" s="1"/>
  <c r="AE74" i="7"/>
  <c r="AH74" i="7" s="1"/>
  <c r="AE75" i="7"/>
  <c r="AH75" i="7" s="1"/>
  <c r="AE76" i="7"/>
  <c r="AH76" i="7" s="1"/>
  <c r="AE77" i="7"/>
  <c r="AH77" i="7" s="1"/>
  <c r="AE78" i="7"/>
  <c r="AH78" i="7" s="1"/>
  <c r="AE79" i="7"/>
  <c r="AH79" i="7" s="1"/>
  <c r="AE80" i="7"/>
  <c r="AH80" i="7" s="1"/>
  <c r="AE81" i="7"/>
  <c r="AH81" i="7" s="1"/>
  <c r="AE82" i="7"/>
  <c r="AH82" i="7" s="1"/>
  <c r="AE83" i="7"/>
  <c r="AH83" i="7" s="1"/>
  <c r="AE84" i="7"/>
  <c r="AH84" i="7" s="1"/>
  <c r="AE85" i="7"/>
  <c r="AH85" i="7" s="1"/>
  <c r="AE86" i="7"/>
  <c r="AH86" i="7" s="1"/>
  <c r="AE87" i="7"/>
  <c r="AH87" i="7" s="1"/>
  <c r="AE88" i="7"/>
  <c r="AH88" i="7" s="1"/>
  <c r="AE89" i="7"/>
  <c r="AH89" i="7" s="1"/>
  <c r="AE90" i="7"/>
  <c r="AH90" i="7" s="1"/>
  <c r="AE91" i="7"/>
  <c r="AH91" i="7" s="1"/>
  <c r="AE92" i="7"/>
  <c r="AH92" i="7" s="1"/>
  <c r="AE93" i="7"/>
  <c r="AH93" i="7" s="1"/>
  <c r="AE94" i="7"/>
  <c r="AH94" i="7" s="1"/>
  <c r="AE95" i="7"/>
  <c r="AE96" i="7"/>
  <c r="AH96" i="7" s="1"/>
  <c r="AE97" i="7"/>
  <c r="AH97" i="7" s="1"/>
  <c r="AE98" i="7"/>
  <c r="AH98" i="7" s="1"/>
  <c r="AE99" i="7"/>
  <c r="AH99" i="7" s="1"/>
  <c r="AE100" i="7"/>
  <c r="AH100" i="7" s="1"/>
  <c r="AE101" i="7"/>
  <c r="AH101" i="7" s="1"/>
  <c r="AE102" i="7"/>
  <c r="AH102" i="7" s="1"/>
  <c r="AE103" i="7"/>
  <c r="AH103" i="7" s="1"/>
  <c r="AE104" i="7"/>
  <c r="AH104" i="7" s="1"/>
  <c r="AE105" i="7"/>
  <c r="AH105" i="7" s="1"/>
  <c r="AE106" i="7"/>
  <c r="AH106" i="7" s="1"/>
  <c r="AE107" i="7"/>
  <c r="AH107" i="7" s="1"/>
  <c r="AE108" i="7"/>
  <c r="AH108" i="7" s="1"/>
  <c r="AE109" i="7"/>
  <c r="AH109" i="7" s="1"/>
  <c r="AE110" i="7"/>
  <c r="AH110" i="7" s="1"/>
  <c r="AE111" i="7"/>
  <c r="AH111" i="7" s="1"/>
  <c r="AE112" i="7"/>
  <c r="AH112" i="7" s="1"/>
  <c r="AE113" i="7"/>
  <c r="AH113" i="7" s="1"/>
  <c r="AE114" i="7"/>
  <c r="AH114" i="7" s="1"/>
  <c r="AE115" i="7"/>
  <c r="AH115" i="7" s="1"/>
  <c r="AE116" i="7"/>
  <c r="AH116" i="7" s="1"/>
  <c r="AE117" i="7"/>
  <c r="AH117" i="7" s="1"/>
  <c r="AE118" i="7"/>
  <c r="AH118" i="7" s="1"/>
  <c r="AE119" i="7"/>
  <c r="AH119" i="7" s="1"/>
  <c r="AE120" i="7"/>
  <c r="AH120" i="7" s="1"/>
  <c r="AE121" i="7"/>
  <c r="AH121" i="7" s="1"/>
  <c r="AE122" i="7"/>
  <c r="AH122" i="7" s="1"/>
  <c r="AE123" i="7"/>
  <c r="AH123" i="7" s="1"/>
  <c r="AE124" i="7"/>
  <c r="AH124" i="7" s="1"/>
  <c r="AE125" i="7"/>
  <c r="AH125" i="7" s="1"/>
  <c r="AE126" i="7"/>
  <c r="AH126" i="7" s="1"/>
  <c r="AE127" i="7"/>
  <c r="AH127" i="7" s="1"/>
  <c r="AE128" i="7"/>
  <c r="AH128" i="7" s="1"/>
  <c r="AE129" i="7"/>
  <c r="AH129" i="7" s="1"/>
  <c r="AE2" i="7"/>
  <c r="AH2" i="7" s="1"/>
  <c r="AC3" i="7"/>
  <c r="AC4" i="7"/>
  <c r="AC5" i="7"/>
  <c r="AC6" i="7"/>
  <c r="AC7" i="7"/>
  <c r="AC8" i="7"/>
  <c r="AC9" i="7"/>
  <c r="AC10" i="7"/>
  <c r="AC11" i="7"/>
  <c r="AC12" i="7"/>
  <c r="AC13" i="7"/>
  <c r="AC14" i="7"/>
  <c r="AC15" i="7"/>
  <c r="AC16" i="7"/>
  <c r="AC17" i="7"/>
  <c r="AC18" i="7"/>
  <c r="AC19" i="7"/>
  <c r="AC20" i="7"/>
  <c r="AC21" i="7"/>
  <c r="AC22" i="7"/>
  <c r="AC23" i="7"/>
  <c r="AC24" i="7"/>
  <c r="AC25" i="7"/>
  <c r="AC26" i="7"/>
  <c r="AC27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AC47" i="7"/>
  <c r="AC48" i="7"/>
  <c r="AC49" i="7"/>
  <c r="AC50" i="7"/>
  <c r="AC51" i="7"/>
  <c r="AC52" i="7"/>
  <c r="AC53" i="7"/>
  <c r="AC54" i="7"/>
  <c r="AC55" i="7"/>
  <c r="AC56" i="7"/>
  <c r="AC57" i="7"/>
  <c r="AC58" i="7"/>
  <c r="AC59" i="7"/>
  <c r="AC60" i="7"/>
  <c r="AC61" i="7"/>
  <c r="AC62" i="7"/>
  <c r="AC63" i="7"/>
  <c r="AC64" i="7"/>
  <c r="AC65" i="7"/>
  <c r="AC66" i="7"/>
  <c r="AC67" i="7"/>
  <c r="AC68" i="7"/>
  <c r="AC69" i="7"/>
  <c r="AC70" i="7"/>
  <c r="AC71" i="7"/>
  <c r="AC72" i="7"/>
  <c r="AC73" i="7"/>
  <c r="AC74" i="7"/>
  <c r="AC75" i="7"/>
  <c r="AC76" i="7"/>
  <c r="AC77" i="7"/>
  <c r="AC78" i="7"/>
  <c r="AC79" i="7"/>
  <c r="AC80" i="7"/>
  <c r="AC81" i="7"/>
  <c r="AC82" i="7"/>
  <c r="AC83" i="7"/>
  <c r="AC84" i="7"/>
  <c r="AC85" i="7"/>
  <c r="AC86" i="7"/>
  <c r="AC87" i="7"/>
  <c r="AC88" i="7"/>
  <c r="AC89" i="7"/>
  <c r="AC90" i="7"/>
  <c r="AC91" i="7"/>
  <c r="AC92" i="7"/>
  <c r="AC93" i="7"/>
  <c r="AC94" i="7"/>
  <c r="AC95" i="7"/>
  <c r="AC96" i="7"/>
  <c r="AC97" i="7"/>
  <c r="AC98" i="7"/>
  <c r="AC99" i="7"/>
  <c r="AC100" i="7"/>
  <c r="AC101" i="7"/>
  <c r="AC102" i="7"/>
  <c r="AC103" i="7"/>
  <c r="AC104" i="7"/>
  <c r="AC105" i="7"/>
  <c r="AC106" i="7"/>
  <c r="AC107" i="7"/>
  <c r="AC108" i="7"/>
  <c r="AC109" i="7"/>
  <c r="AC110" i="7"/>
  <c r="AC111" i="7"/>
  <c r="AC112" i="7"/>
  <c r="AC113" i="7"/>
  <c r="AC114" i="7"/>
  <c r="AC115" i="7"/>
  <c r="AC116" i="7"/>
  <c r="AC117" i="7"/>
  <c r="AC118" i="7"/>
  <c r="AC119" i="7"/>
  <c r="AC120" i="7"/>
  <c r="AC121" i="7"/>
  <c r="AC122" i="7"/>
  <c r="AC123" i="7"/>
  <c r="AC124" i="7"/>
  <c r="AC125" i="7"/>
  <c r="AC126" i="7"/>
  <c r="AC127" i="7"/>
  <c r="AC128" i="7"/>
  <c r="AC129" i="7"/>
  <c r="AC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119" i="7"/>
  <c r="AB120" i="7"/>
  <c r="AB121" i="7"/>
  <c r="AB122" i="7"/>
  <c r="AB123" i="7"/>
  <c r="AB124" i="7"/>
  <c r="AB125" i="7"/>
  <c r="AB126" i="7"/>
  <c r="AB127" i="7"/>
  <c r="AB128" i="7"/>
  <c r="AB129" i="7"/>
  <c r="AB2" i="7"/>
  <c r="AA3" i="7"/>
  <c r="AD3" i="7" s="1"/>
  <c r="AA4" i="7"/>
  <c r="AD4" i="7" s="1"/>
  <c r="AA5" i="7"/>
  <c r="AD5" i="7" s="1"/>
  <c r="AA6" i="7"/>
  <c r="AD6" i="7" s="1"/>
  <c r="AA7" i="7"/>
  <c r="AD7" i="7" s="1"/>
  <c r="AA8" i="7"/>
  <c r="AD8" i="7" s="1"/>
  <c r="AA9" i="7"/>
  <c r="AD9" i="7" s="1"/>
  <c r="AA10" i="7"/>
  <c r="AD10" i="7" s="1"/>
  <c r="AA11" i="7"/>
  <c r="AD11" i="7" s="1"/>
  <c r="AA12" i="7"/>
  <c r="AD12" i="7" s="1"/>
  <c r="AA13" i="7"/>
  <c r="AD13" i="7" s="1"/>
  <c r="AA14" i="7"/>
  <c r="AD14" i="7" s="1"/>
  <c r="AA15" i="7"/>
  <c r="AD15" i="7" s="1"/>
  <c r="AA16" i="7"/>
  <c r="AD16" i="7" s="1"/>
  <c r="AA17" i="7"/>
  <c r="AD17" i="7" s="1"/>
  <c r="AA18" i="7"/>
  <c r="AD18" i="7" s="1"/>
  <c r="AA19" i="7"/>
  <c r="AD19" i="7" s="1"/>
  <c r="AA20" i="7"/>
  <c r="AD20" i="7" s="1"/>
  <c r="AA21" i="7"/>
  <c r="AD21" i="7" s="1"/>
  <c r="AA22" i="7"/>
  <c r="AD22" i="7" s="1"/>
  <c r="AA23" i="7"/>
  <c r="AD23" i="7" s="1"/>
  <c r="AA24" i="7"/>
  <c r="AD24" i="7" s="1"/>
  <c r="AA25" i="7"/>
  <c r="AD25" i="7" s="1"/>
  <c r="AA26" i="7"/>
  <c r="AD26" i="7" s="1"/>
  <c r="AA27" i="7"/>
  <c r="AD27" i="7" s="1"/>
  <c r="AA28" i="7"/>
  <c r="AD28" i="7" s="1"/>
  <c r="AA29" i="7"/>
  <c r="AD29" i="7" s="1"/>
  <c r="AA30" i="7"/>
  <c r="AD30" i="7" s="1"/>
  <c r="AA31" i="7"/>
  <c r="AD31" i="7" s="1"/>
  <c r="AA32" i="7"/>
  <c r="AD32" i="7" s="1"/>
  <c r="AA33" i="7"/>
  <c r="AD33" i="7" s="1"/>
  <c r="AA34" i="7"/>
  <c r="AD34" i="7" s="1"/>
  <c r="AA35" i="7"/>
  <c r="AD35" i="7" s="1"/>
  <c r="AA36" i="7"/>
  <c r="AD36" i="7" s="1"/>
  <c r="AA37" i="7"/>
  <c r="AD37" i="7" s="1"/>
  <c r="AA38" i="7"/>
  <c r="AD38" i="7" s="1"/>
  <c r="AA39" i="7"/>
  <c r="AD39" i="7" s="1"/>
  <c r="AA40" i="7"/>
  <c r="AD40" i="7" s="1"/>
  <c r="AA41" i="7"/>
  <c r="AD41" i="7" s="1"/>
  <c r="AA42" i="7"/>
  <c r="AD42" i="7" s="1"/>
  <c r="AA43" i="7"/>
  <c r="AD43" i="7" s="1"/>
  <c r="AA44" i="7"/>
  <c r="AD44" i="7" s="1"/>
  <c r="AA45" i="7"/>
  <c r="AD45" i="7" s="1"/>
  <c r="AA46" i="7"/>
  <c r="AA47" i="7"/>
  <c r="AD47" i="7" s="1"/>
  <c r="AA48" i="7"/>
  <c r="AD48" i="7" s="1"/>
  <c r="AA49" i="7"/>
  <c r="AD49" i="7" s="1"/>
  <c r="AA50" i="7"/>
  <c r="AD50" i="7" s="1"/>
  <c r="AA51" i="7"/>
  <c r="AD51" i="7" s="1"/>
  <c r="AA52" i="7"/>
  <c r="AD52" i="7" s="1"/>
  <c r="AA53" i="7"/>
  <c r="AD53" i="7" s="1"/>
  <c r="AA54" i="7"/>
  <c r="AD54" i="7" s="1"/>
  <c r="AA55" i="7"/>
  <c r="AD55" i="7" s="1"/>
  <c r="AA56" i="7"/>
  <c r="AD56" i="7" s="1"/>
  <c r="AA57" i="7"/>
  <c r="AD57" i="7" s="1"/>
  <c r="AA58" i="7"/>
  <c r="AD58" i="7" s="1"/>
  <c r="AA59" i="7"/>
  <c r="AD59" i="7" s="1"/>
  <c r="AA60" i="7"/>
  <c r="AD60" i="7" s="1"/>
  <c r="AA61" i="7"/>
  <c r="AD61" i="7" s="1"/>
  <c r="AA62" i="7"/>
  <c r="AD62" i="7" s="1"/>
  <c r="AA63" i="7"/>
  <c r="AD63" i="7" s="1"/>
  <c r="AA64" i="7"/>
  <c r="AD64" i="7" s="1"/>
  <c r="AA65" i="7"/>
  <c r="AD65" i="7" s="1"/>
  <c r="AA66" i="7"/>
  <c r="AD66" i="7" s="1"/>
  <c r="AA67" i="7"/>
  <c r="AD67" i="7" s="1"/>
  <c r="AA68" i="7"/>
  <c r="AD68" i="7" s="1"/>
  <c r="AA69" i="7"/>
  <c r="AA70" i="7"/>
  <c r="AD70" i="7" s="1"/>
  <c r="AA71" i="7"/>
  <c r="AD71" i="7" s="1"/>
  <c r="AA72" i="7"/>
  <c r="AD72" i="7" s="1"/>
  <c r="AA73" i="7"/>
  <c r="AD73" i="7" s="1"/>
  <c r="AA74" i="7"/>
  <c r="AD74" i="7" s="1"/>
  <c r="AA75" i="7"/>
  <c r="AD75" i="7" s="1"/>
  <c r="AA76" i="7"/>
  <c r="AD76" i="7" s="1"/>
  <c r="AA77" i="7"/>
  <c r="AD77" i="7" s="1"/>
  <c r="AA78" i="7"/>
  <c r="AD78" i="7" s="1"/>
  <c r="AA79" i="7"/>
  <c r="AD79" i="7" s="1"/>
  <c r="AA80" i="7"/>
  <c r="AD80" i="7" s="1"/>
  <c r="AA81" i="7"/>
  <c r="AD81" i="7" s="1"/>
  <c r="AA82" i="7"/>
  <c r="AD82" i="7" s="1"/>
  <c r="AA83" i="7"/>
  <c r="AA84" i="7"/>
  <c r="AD84" i="7" s="1"/>
  <c r="AA85" i="7"/>
  <c r="AD85" i="7" s="1"/>
  <c r="AA86" i="7"/>
  <c r="AD86" i="7" s="1"/>
  <c r="AA87" i="7"/>
  <c r="AD87" i="7" s="1"/>
  <c r="AA88" i="7"/>
  <c r="AA89" i="7"/>
  <c r="AD89" i="7" s="1"/>
  <c r="AA90" i="7"/>
  <c r="AD90" i="7" s="1"/>
  <c r="AA91" i="7"/>
  <c r="AD91" i="7" s="1"/>
  <c r="AA92" i="7"/>
  <c r="AD92" i="7" s="1"/>
  <c r="AA93" i="7"/>
  <c r="AD93" i="7" s="1"/>
  <c r="AA94" i="7"/>
  <c r="AD94" i="7" s="1"/>
  <c r="AA95" i="7"/>
  <c r="AD95" i="7" s="1"/>
  <c r="AA96" i="7"/>
  <c r="AD96" i="7" s="1"/>
  <c r="AA97" i="7"/>
  <c r="AD97" i="7" s="1"/>
  <c r="AA98" i="7"/>
  <c r="AD98" i="7" s="1"/>
  <c r="AA99" i="7"/>
  <c r="AD99" i="7" s="1"/>
  <c r="AA100" i="7"/>
  <c r="AD100" i="7" s="1"/>
  <c r="AA101" i="7"/>
  <c r="AD101" i="7" s="1"/>
  <c r="AA102" i="7"/>
  <c r="AA103" i="7"/>
  <c r="AA104" i="7"/>
  <c r="AD104" i="7" s="1"/>
  <c r="AA105" i="7"/>
  <c r="AD105" i="7" s="1"/>
  <c r="AA106" i="7"/>
  <c r="AD106" i="7" s="1"/>
  <c r="AA107" i="7"/>
  <c r="AD107" i="7" s="1"/>
  <c r="AA108" i="7"/>
  <c r="AA109" i="7"/>
  <c r="AD109" i="7" s="1"/>
  <c r="AA110" i="7"/>
  <c r="AD110" i="7" s="1"/>
  <c r="AA111" i="7"/>
  <c r="AD111" i="7" s="1"/>
  <c r="AA112" i="7"/>
  <c r="AD112" i="7" s="1"/>
  <c r="AA113" i="7"/>
  <c r="AD113" i="7" s="1"/>
  <c r="AA114" i="7"/>
  <c r="AD114" i="7" s="1"/>
  <c r="AA115" i="7"/>
  <c r="AD115" i="7" s="1"/>
  <c r="AA116" i="7"/>
  <c r="AD116" i="7" s="1"/>
  <c r="AA117" i="7"/>
  <c r="AD117" i="7" s="1"/>
  <c r="AA118" i="7"/>
  <c r="AD118" i="7" s="1"/>
  <c r="AA119" i="7"/>
  <c r="AD119" i="7" s="1"/>
  <c r="AA120" i="7"/>
  <c r="AD120" i="7" s="1"/>
  <c r="AA121" i="7"/>
  <c r="AD121" i="7" s="1"/>
  <c r="AA122" i="7"/>
  <c r="AD122" i="7" s="1"/>
  <c r="AA123" i="7"/>
  <c r="AD123" i="7" s="1"/>
  <c r="AA124" i="7"/>
  <c r="AD124" i="7" s="1"/>
  <c r="AA125" i="7"/>
  <c r="AD125" i="7" s="1"/>
  <c r="AA126" i="7"/>
  <c r="AD126" i="7" s="1"/>
  <c r="AA127" i="7"/>
  <c r="AD127" i="7" s="1"/>
  <c r="AA128" i="7"/>
  <c r="AD128" i="7" s="1"/>
  <c r="AA129" i="7"/>
  <c r="AD129" i="7" s="1"/>
  <c r="AA2" i="7"/>
  <c r="AD2" i="7" s="1"/>
  <c r="Y3" i="7"/>
  <c r="Y4" i="7"/>
  <c r="Y5" i="7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Y47" i="7"/>
  <c r="Y48" i="7"/>
  <c r="Y49" i="7"/>
  <c r="Y50" i="7"/>
  <c r="Y51" i="7"/>
  <c r="Y52" i="7"/>
  <c r="Y53" i="7"/>
  <c r="Y54" i="7"/>
  <c r="Y55" i="7"/>
  <c r="Y56" i="7"/>
  <c r="Y57" i="7"/>
  <c r="Y58" i="7"/>
  <c r="Y59" i="7"/>
  <c r="Y60" i="7"/>
  <c r="Y61" i="7"/>
  <c r="Y62" i="7"/>
  <c r="Y63" i="7"/>
  <c r="Y64" i="7"/>
  <c r="Y65" i="7"/>
  <c r="Y66" i="7"/>
  <c r="Y67" i="7"/>
  <c r="Y68" i="7"/>
  <c r="Y69" i="7"/>
  <c r="Y70" i="7"/>
  <c r="Y71" i="7"/>
  <c r="Y72" i="7"/>
  <c r="Y73" i="7"/>
  <c r="Y74" i="7"/>
  <c r="Y75" i="7"/>
  <c r="Y76" i="7"/>
  <c r="Y77" i="7"/>
  <c r="Y78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93" i="7"/>
  <c r="Y94" i="7"/>
  <c r="Y95" i="7"/>
  <c r="Y96" i="7"/>
  <c r="Y97" i="7"/>
  <c r="Y98" i="7"/>
  <c r="Y99" i="7"/>
  <c r="Y100" i="7"/>
  <c r="Y101" i="7"/>
  <c r="Y102" i="7"/>
  <c r="Y103" i="7"/>
  <c r="Y104" i="7"/>
  <c r="Y105" i="7"/>
  <c r="Y106" i="7"/>
  <c r="Y107" i="7"/>
  <c r="Y108" i="7"/>
  <c r="Y109" i="7"/>
  <c r="Y110" i="7"/>
  <c r="Y111" i="7"/>
  <c r="Y112" i="7"/>
  <c r="Y113" i="7"/>
  <c r="Y114" i="7"/>
  <c r="Y115" i="7"/>
  <c r="Y116" i="7"/>
  <c r="Y117" i="7"/>
  <c r="Y118" i="7"/>
  <c r="Y119" i="7"/>
  <c r="Y120" i="7"/>
  <c r="Y121" i="7"/>
  <c r="Y122" i="7"/>
  <c r="Y123" i="7"/>
  <c r="Y124" i="7"/>
  <c r="Y125" i="7"/>
  <c r="Y126" i="7"/>
  <c r="Y127" i="7"/>
  <c r="Y128" i="7"/>
  <c r="Y129" i="7"/>
  <c r="Y2" i="7"/>
  <c r="X3" i="7"/>
  <c r="X4" i="7"/>
  <c r="X5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X47" i="7"/>
  <c r="X48" i="7"/>
  <c r="X49" i="7"/>
  <c r="X50" i="7"/>
  <c r="X51" i="7"/>
  <c r="X52" i="7"/>
  <c r="X53" i="7"/>
  <c r="X54" i="7"/>
  <c r="X55" i="7"/>
  <c r="X56" i="7"/>
  <c r="X57" i="7"/>
  <c r="X58" i="7"/>
  <c r="X59" i="7"/>
  <c r="X60" i="7"/>
  <c r="X61" i="7"/>
  <c r="X62" i="7"/>
  <c r="X63" i="7"/>
  <c r="X64" i="7"/>
  <c r="X65" i="7"/>
  <c r="X66" i="7"/>
  <c r="X67" i="7"/>
  <c r="X68" i="7"/>
  <c r="X69" i="7"/>
  <c r="X70" i="7"/>
  <c r="X71" i="7"/>
  <c r="X72" i="7"/>
  <c r="X73" i="7"/>
  <c r="X74" i="7"/>
  <c r="X75" i="7"/>
  <c r="X76" i="7"/>
  <c r="X77" i="7"/>
  <c r="X78" i="7"/>
  <c r="X79" i="7"/>
  <c r="X80" i="7"/>
  <c r="X81" i="7"/>
  <c r="X82" i="7"/>
  <c r="X83" i="7"/>
  <c r="X84" i="7"/>
  <c r="X85" i="7"/>
  <c r="X86" i="7"/>
  <c r="X87" i="7"/>
  <c r="X88" i="7"/>
  <c r="X89" i="7"/>
  <c r="X90" i="7"/>
  <c r="X91" i="7"/>
  <c r="X92" i="7"/>
  <c r="X93" i="7"/>
  <c r="X94" i="7"/>
  <c r="X95" i="7"/>
  <c r="X96" i="7"/>
  <c r="X97" i="7"/>
  <c r="X98" i="7"/>
  <c r="X99" i="7"/>
  <c r="X100" i="7"/>
  <c r="X101" i="7"/>
  <c r="X102" i="7"/>
  <c r="X103" i="7"/>
  <c r="X104" i="7"/>
  <c r="X105" i="7"/>
  <c r="X106" i="7"/>
  <c r="X107" i="7"/>
  <c r="X108" i="7"/>
  <c r="X109" i="7"/>
  <c r="X110" i="7"/>
  <c r="X111" i="7"/>
  <c r="X112" i="7"/>
  <c r="X113" i="7"/>
  <c r="X114" i="7"/>
  <c r="X115" i="7"/>
  <c r="X116" i="7"/>
  <c r="X117" i="7"/>
  <c r="X118" i="7"/>
  <c r="X119" i="7"/>
  <c r="X120" i="7"/>
  <c r="X121" i="7"/>
  <c r="X122" i="7"/>
  <c r="X123" i="7"/>
  <c r="X124" i="7"/>
  <c r="X125" i="7"/>
  <c r="X126" i="7"/>
  <c r="X127" i="7"/>
  <c r="X128" i="7"/>
  <c r="X129" i="7"/>
  <c r="X2" i="7"/>
  <c r="W3" i="7"/>
  <c r="Z3" i="7" s="1"/>
  <c r="W4" i="7"/>
  <c r="Z4" i="7" s="1"/>
  <c r="W5" i="7"/>
  <c r="Z5" i="7" s="1"/>
  <c r="W6" i="7"/>
  <c r="Z6" i="7" s="1"/>
  <c r="W7" i="7"/>
  <c r="Z7" i="7" s="1"/>
  <c r="W8" i="7"/>
  <c r="Z8" i="7" s="1"/>
  <c r="W9" i="7"/>
  <c r="Z9" i="7" s="1"/>
  <c r="W10" i="7"/>
  <c r="Z10" i="7" s="1"/>
  <c r="W11" i="7"/>
  <c r="W12" i="7"/>
  <c r="Z12" i="7" s="1"/>
  <c r="W13" i="7"/>
  <c r="Z13" i="7" s="1"/>
  <c r="W14" i="7"/>
  <c r="Z14" i="7" s="1"/>
  <c r="W15" i="7"/>
  <c r="Z15" i="7" s="1"/>
  <c r="W16" i="7"/>
  <c r="Z16" i="7" s="1"/>
  <c r="W17" i="7"/>
  <c r="Z17" i="7" s="1"/>
  <c r="W18" i="7"/>
  <c r="Z18" i="7" s="1"/>
  <c r="W19" i="7"/>
  <c r="Z19" i="7" s="1"/>
  <c r="W20" i="7"/>
  <c r="Z20" i="7" s="1"/>
  <c r="W21" i="7"/>
  <c r="Z21" i="7" s="1"/>
  <c r="W22" i="7"/>
  <c r="Z22" i="7" s="1"/>
  <c r="W23" i="7"/>
  <c r="Z23" i="7" s="1"/>
  <c r="W24" i="7"/>
  <c r="Z24" i="7" s="1"/>
  <c r="W25" i="7"/>
  <c r="Z25" i="7" s="1"/>
  <c r="W26" i="7"/>
  <c r="Z26" i="7" s="1"/>
  <c r="W27" i="7"/>
  <c r="Z27" i="7" s="1"/>
  <c r="W28" i="7"/>
  <c r="Z28" i="7" s="1"/>
  <c r="W29" i="7"/>
  <c r="Z29" i="7" s="1"/>
  <c r="W30" i="7"/>
  <c r="Z30" i="7" s="1"/>
  <c r="W31" i="7"/>
  <c r="Z31" i="7" s="1"/>
  <c r="W32" i="7"/>
  <c r="Z32" i="7" s="1"/>
  <c r="W33" i="7"/>
  <c r="Z33" i="7" s="1"/>
  <c r="W34" i="7"/>
  <c r="Z34" i="7" s="1"/>
  <c r="W35" i="7"/>
  <c r="Z35" i="7" s="1"/>
  <c r="W36" i="7"/>
  <c r="Z36" i="7" s="1"/>
  <c r="W37" i="7"/>
  <c r="Z37" i="7" s="1"/>
  <c r="W38" i="7"/>
  <c r="Z38" i="7" s="1"/>
  <c r="W39" i="7"/>
  <c r="Z39" i="7" s="1"/>
  <c r="W40" i="7"/>
  <c r="Z40" i="7" s="1"/>
  <c r="W41" i="7"/>
  <c r="Z41" i="7" s="1"/>
  <c r="W42" i="7"/>
  <c r="Z42" i="7" s="1"/>
  <c r="W43" i="7"/>
  <c r="Z43" i="7" s="1"/>
  <c r="W44" i="7"/>
  <c r="Z44" i="7" s="1"/>
  <c r="W45" i="7"/>
  <c r="Z45" i="7" s="1"/>
  <c r="W46" i="7"/>
  <c r="Z46" i="7" s="1"/>
  <c r="W47" i="7"/>
  <c r="Z47" i="7" s="1"/>
  <c r="W48" i="7"/>
  <c r="Z48" i="7" s="1"/>
  <c r="W49" i="7"/>
  <c r="Z49" i="7" s="1"/>
  <c r="W50" i="7"/>
  <c r="Z50" i="7" s="1"/>
  <c r="W51" i="7"/>
  <c r="Z51" i="7" s="1"/>
  <c r="W52" i="7"/>
  <c r="W53" i="7"/>
  <c r="Z53" i="7" s="1"/>
  <c r="W54" i="7"/>
  <c r="Z54" i="7" s="1"/>
  <c r="W55" i="7"/>
  <c r="Z55" i="7" s="1"/>
  <c r="W56" i="7"/>
  <c r="Z56" i="7" s="1"/>
  <c r="W57" i="7"/>
  <c r="W58" i="7"/>
  <c r="Z58" i="7" s="1"/>
  <c r="W59" i="7"/>
  <c r="Z59" i="7" s="1"/>
  <c r="W60" i="7"/>
  <c r="Z60" i="7" s="1"/>
  <c r="W61" i="7"/>
  <c r="Z61" i="7" s="1"/>
  <c r="W62" i="7"/>
  <c r="Z62" i="7" s="1"/>
  <c r="W63" i="7"/>
  <c r="Z63" i="7" s="1"/>
  <c r="W64" i="7"/>
  <c r="W65" i="7"/>
  <c r="Z65" i="7" s="1"/>
  <c r="W66" i="7"/>
  <c r="Z66" i="7" s="1"/>
  <c r="W67" i="7"/>
  <c r="Z67" i="7" s="1"/>
  <c r="W68" i="7"/>
  <c r="Z68" i="7" s="1"/>
  <c r="W69" i="7"/>
  <c r="Z69" i="7" s="1"/>
  <c r="W70" i="7"/>
  <c r="Z70" i="7" s="1"/>
  <c r="W71" i="7"/>
  <c r="Z71" i="7" s="1"/>
  <c r="W72" i="7"/>
  <c r="Z72" i="7" s="1"/>
  <c r="W73" i="7"/>
  <c r="Z73" i="7" s="1"/>
  <c r="W74" i="7"/>
  <c r="Z74" i="7" s="1"/>
  <c r="W75" i="7"/>
  <c r="Z75" i="7" s="1"/>
  <c r="W76" i="7"/>
  <c r="Z76" i="7" s="1"/>
  <c r="W77" i="7"/>
  <c r="Z77" i="7" s="1"/>
  <c r="W78" i="7"/>
  <c r="Z78" i="7" s="1"/>
  <c r="W79" i="7"/>
  <c r="Z79" i="7" s="1"/>
  <c r="W80" i="7"/>
  <c r="Z80" i="7" s="1"/>
  <c r="W81" i="7"/>
  <c r="Z81" i="7" s="1"/>
  <c r="W82" i="7"/>
  <c r="Z82" i="7" s="1"/>
  <c r="W83" i="7"/>
  <c r="Z83" i="7" s="1"/>
  <c r="W84" i="7"/>
  <c r="Z84" i="7" s="1"/>
  <c r="W85" i="7"/>
  <c r="Z85" i="7" s="1"/>
  <c r="W86" i="7"/>
  <c r="Z86" i="7" s="1"/>
  <c r="W87" i="7"/>
  <c r="Z87" i="7" s="1"/>
  <c r="W88" i="7"/>
  <c r="Z88" i="7" s="1"/>
  <c r="W89" i="7"/>
  <c r="W90" i="7"/>
  <c r="Z90" i="7" s="1"/>
  <c r="W91" i="7"/>
  <c r="Z91" i="7" s="1"/>
  <c r="W92" i="7"/>
  <c r="Z92" i="7" s="1"/>
  <c r="W93" i="7"/>
  <c r="Z93" i="7" s="1"/>
  <c r="W94" i="7"/>
  <c r="Z94" i="7" s="1"/>
  <c r="W95" i="7"/>
  <c r="Z95" i="7" s="1"/>
  <c r="W96" i="7"/>
  <c r="Z96" i="7" s="1"/>
  <c r="W97" i="7"/>
  <c r="Z97" i="7" s="1"/>
  <c r="W98" i="7"/>
  <c r="W99" i="7"/>
  <c r="Z99" i="7" s="1"/>
  <c r="W100" i="7"/>
  <c r="Z100" i="7" s="1"/>
  <c r="W101" i="7"/>
  <c r="Z101" i="7" s="1"/>
  <c r="W102" i="7"/>
  <c r="Z102" i="7" s="1"/>
  <c r="W103" i="7"/>
  <c r="Z103" i="7" s="1"/>
  <c r="W104" i="7"/>
  <c r="Z104" i="7" s="1"/>
  <c r="W105" i="7"/>
  <c r="Z105" i="7" s="1"/>
  <c r="W106" i="7"/>
  <c r="W107" i="7"/>
  <c r="Z107" i="7" s="1"/>
  <c r="W108" i="7"/>
  <c r="W109" i="7"/>
  <c r="Z109" i="7" s="1"/>
  <c r="W110" i="7"/>
  <c r="W111" i="7"/>
  <c r="Z111" i="7" s="1"/>
  <c r="W112" i="7"/>
  <c r="Z112" i="7" s="1"/>
  <c r="W113" i="7"/>
  <c r="Z113" i="7" s="1"/>
  <c r="W114" i="7"/>
  <c r="Z114" i="7" s="1"/>
  <c r="W115" i="7"/>
  <c r="Z115" i="7" s="1"/>
  <c r="W116" i="7"/>
  <c r="Z116" i="7" s="1"/>
  <c r="W117" i="7"/>
  <c r="Z117" i="7" s="1"/>
  <c r="W118" i="7"/>
  <c r="Z118" i="7" s="1"/>
  <c r="W119" i="7"/>
  <c r="Z119" i="7" s="1"/>
  <c r="W120" i="7"/>
  <c r="Z120" i="7" s="1"/>
  <c r="W121" i="7"/>
  <c r="W122" i="7"/>
  <c r="Z122" i="7" s="1"/>
  <c r="W123" i="7"/>
  <c r="Z123" i="7" s="1"/>
  <c r="W124" i="7"/>
  <c r="Z124" i="7" s="1"/>
  <c r="W125" i="7"/>
  <c r="Z125" i="7" s="1"/>
  <c r="W126" i="7"/>
  <c r="Z126" i="7" s="1"/>
  <c r="W127" i="7"/>
  <c r="W128" i="7"/>
  <c r="Z128" i="7" s="1"/>
  <c r="W129" i="7"/>
  <c r="W2" i="7"/>
  <c r="Z2" i="7" s="1"/>
  <c r="U3" i="7"/>
  <c r="U4" i="7"/>
  <c r="U5" i="7"/>
  <c r="U6" i="7"/>
  <c r="U7" i="7"/>
  <c r="U8" i="7"/>
  <c r="U9" i="7"/>
  <c r="U10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/>
  <c r="U36" i="7"/>
  <c r="U37" i="7"/>
  <c r="U38" i="7"/>
  <c r="U39" i="7"/>
  <c r="U40" i="7"/>
  <c r="U41" i="7"/>
  <c r="U42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57" i="7"/>
  <c r="U58" i="7"/>
  <c r="U59" i="7"/>
  <c r="U60" i="7"/>
  <c r="U61" i="7"/>
  <c r="U62" i="7"/>
  <c r="U63" i="7"/>
  <c r="U64" i="7"/>
  <c r="U65" i="7"/>
  <c r="U66" i="7"/>
  <c r="U67" i="7"/>
  <c r="U68" i="7"/>
  <c r="U69" i="7"/>
  <c r="U70" i="7"/>
  <c r="U71" i="7"/>
  <c r="U72" i="7"/>
  <c r="U73" i="7"/>
  <c r="U74" i="7"/>
  <c r="U75" i="7"/>
  <c r="U76" i="7"/>
  <c r="U77" i="7"/>
  <c r="U78" i="7"/>
  <c r="U79" i="7"/>
  <c r="U80" i="7"/>
  <c r="U81" i="7"/>
  <c r="U82" i="7"/>
  <c r="U83" i="7"/>
  <c r="U84" i="7"/>
  <c r="U85" i="7"/>
  <c r="U86" i="7"/>
  <c r="U87" i="7"/>
  <c r="U88" i="7"/>
  <c r="U89" i="7"/>
  <c r="U90" i="7"/>
  <c r="U91" i="7"/>
  <c r="U92" i="7"/>
  <c r="U93" i="7"/>
  <c r="U94" i="7"/>
  <c r="U95" i="7"/>
  <c r="U96" i="7"/>
  <c r="U97" i="7"/>
  <c r="U98" i="7"/>
  <c r="U99" i="7"/>
  <c r="U100" i="7"/>
  <c r="U101" i="7"/>
  <c r="U102" i="7"/>
  <c r="U103" i="7"/>
  <c r="U104" i="7"/>
  <c r="U105" i="7"/>
  <c r="U106" i="7"/>
  <c r="U107" i="7"/>
  <c r="U108" i="7"/>
  <c r="U109" i="7"/>
  <c r="U110" i="7"/>
  <c r="U111" i="7"/>
  <c r="U112" i="7"/>
  <c r="U113" i="7"/>
  <c r="U114" i="7"/>
  <c r="U115" i="7"/>
  <c r="U116" i="7"/>
  <c r="U117" i="7"/>
  <c r="U118" i="7"/>
  <c r="U119" i="7"/>
  <c r="U120" i="7"/>
  <c r="U121" i="7"/>
  <c r="U122" i="7"/>
  <c r="U123" i="7"/>
  <c r="U124" i="7"/>
  <c r="U125" i="7"/>
  <c r="U126" i="7"/>
  <c r="U127" i="7"/>
  <c r="U128" i="7"/>
  <c r="U129" i="7"/>
  <c r="T3" i="7"/>
  <c r="T4" i="7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U2" i="7"/>
  <c r="T2" i="7"/>
  <c r="S3" i="7"/>
  <c r="S4" i="7"/>
  <c r="S5" i="7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81" i="7"/>
  <c r="S82" i="7"/>
  <c r="S83" i="7"/>
  <c r="S84" i="7"/>
  <c r="S85" i="7"/>
  <c r="S86" i="7"/>
  <c r="S87" i="7"/>
  <c r="S88" i="7"/>
  <c r="S89" i="7"/>
  <c r="S90" i="7"/>
  <c r="S91" i="7"/>
  <c r="S92" i="7"/>
  <c r="S93" i="7"/>
  <c r="S94" i="7"/>
  <c r="S95" i="7"/>
  <c r="S96" i="7"/>
  <c r="S97" i="7"/>
  <c r="S98" i="7"/>
  <c r="S99" i="7"/>
  <c r="S100" i="7"/>
  <c r="S101" i="7"/>
  <c r="S102" i="7"/>
  <c r="S103" i="7"/>
  <c r="S104" i="7"/>
  <c r="S105" i="7"/>
  <c r="S106" i="7"/>
  <c r="S107" i="7"/>
  <c r="S108" i="7"/>
  <c r="S109" i="7"/>
  <c r="S110" i="7"/>
  <c r="S111" i="7"/>
  <c r="S112" i="7"/>
  <c r="S113" i="7"/>
  <c r="S114" i="7"/>
  <c r="S115" i="7"/>
  <c r="S116" i="7"/>
  <c r="S117" i="7"/>
  <c r="S118" i="7"/>
  <c r="S119" i="7"/>
  <c r="S120" i="7"/>
  <c r="S121" i="7"/>
  <c r="S122" i="7"/>
  <c r="S123" i="7"/>
  <c r="S124" i="7"/>
  <c r="S125" i="7"/>
  <c r="S126" i="7"/>
  <c r="S127" i="7"/>
  <c r="S128" i="7"/>
  <c r="S129" i="7"/>
  <c r="S2" i="7"/>
  <c r="V2" i="7" s="1"/>
  <c r="Q3" i="7"/>
  <c r="Q4" i="7"/>
  <c r="Q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108" i="7"/>
  <c r="Q109" i="7"/>
  <c r="Q110" i="7"/>
  <c r="Q111" i="7"/>
  <c r="Q112" i="7"/>
  <c r="Q113" i="7"/>
  <c r="Q114" i="7"/>
  <c r="Q115" i="7"/>
  <c r="Q116" i="7"/>
  <c r="Q117" i="7"/>
  <c r="Q118" i="7"/>
  <c r="Q119" i="7"/>
  <c r="Q120" i="7"/>
  <c r="Q121" i="7"/>
  <c r="Q122" i="7"/>
  <c r="Q123" i="7"/>
  <c r="Q124" i="7"/>
  <c r="Q125" i="7"/>
  <c r="Q126" i="7"/>
  <c r="Q127" i="7"/>
  <c r="Q128" i="7"/>
  <c r="Q129" i="7"/>
  <c r="Q2" i="7"/>
  <c r="P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2" i="7"/>
  <c r="O3" i="7"/>
  <c r="R3" i="7" s="1"/>
  <c r="O4" i="7"/>
  <c r="R4" i="7" s="1"/>
  <c r="O5" i="7"/>
  <c r="O6" i="7"/>
  <c r="R6" i="7" s="1"/>
  <c r="O7" i="7"/>
  <c r="R7" i="7" s="1"/>
  <c r="O8" i="7"/>
  <c r="R8" i="7" s="1"/>
  <c r="O9" i="7"/>
  <c r="R9" i="7" s="1"/>
  <c r="O10" i="7"/>
  <c r="R10" i="7" s="1"/>
  <c r="O11" i="7"/>
  <c r="R11" i="7" s="1"/>
  <c r="O12" i="7"/>
  <c r="R12" i="7" s="1"/>
  <c r="O13" i="7"/>
  <c r="R13" i="7" s="1"/>
  <c r="O14" i="7"/>
  <c r="R14" i="7" s="1"/>
  <c r="O15" i="7"/>
  <c r="R15" i="7" s="1"/>
  <c r="O16" i="7"/>
  <c r="R16" i="7" s="1"/>
  <c r="O17" i="7"/>
  <c r="R17" i="7" s="1"/>
  <c r="O18" i="7"/>
  <c r="R18" i="7" s="1"/>
  <c r="O19" i="7"/>
  <c r="R19" i="7" s="1"/>
  <c r="O20" i="7"/>
  <c r="R20" i="7" s="1"/>
  <c r="O21" i="7"/>
  <c r="R21" i="7" s="1"/>
  <c r="O22" i="7"/>
  <c r="R22" i="7" s="1"/>
  <c r="O23" i="7"/>
  <c r="R23" i="7" s="1"/>
  <c r="O24" i="7"/>
  <c r="R24" i="7" s="1"/>
  <c r="O25" i="7"/>
  <c r="R25" i="7" s="1"/>
  <c r="O26" i="7"/>
  <c r="R26" i="7" s="1"/>
  <c r="O27" i="7"/>
  <c r="R27" i="7" s="1"/>
  <c r="O28" i="7"/>
  <c r="R28" i="7" s="1"/>
  <c r="O29" i="7"/>
  <c r="R29" i="7" s="1"/>
  <c r="O30" i="7"/>
  <c r="R30" i="7" s="1"/>
  <c r="O31" i="7"/>
  <c r="R31" i="7" s="1"/>
  <c r="O32" i="7"/>
  <c r="R32" i="7" s="1"/>
  <c r="O33" i="7"/>
  <c r="R33" i="7" s="1"/>
  <c r="O34" i="7"/>
  <c r="R34" i="7" s="1"/>
  <c r="O35" i="7"/>
  <c r="R35" i="7" s="1"/>
  <c r="O36" i="7"/>
  <c r="R36" i="7" s="1"/>
  <c r="O37" i="7"/>
  <c r="R37" i="7" s="1"/>
  <c r="O38" i="7"/>
  <c r="R38" i="7" s="1"/>
  <c r="O39" i="7"/>
  <c r="R39" i="7" s="1"/>
  <c r="O40" i="7"/>
  <c r="O41" i="7"/>
  <c r="O42" i="7"/>
  <c r="R42" i="7" s="1"/>
  <c r="O43" i="7"/>
  <c r="R43" i="7" s="1"/>
  <c r="O44" i="7"/>
  <c r="R44" i="7" s="1"/>
  <c r="O45" i="7"/>
  <c r="R45" i="7" s="1"/>
  <c r="O46" i="7"/>
  <c r="R46" i="7" s="1"/>
  <c r="O47" i="7"/>
  <c r="R47" i="7" s="1"/>
  <c r="O48" i="7"/>
  <c r="R48" i="7" s="1"/>
  <c r="O49" i="7"/>
  <c r="R49" i="7" s="1"/>
  <c r="O50" i="7"/>
  <c r="R50" i="7" s="1"/>
  <c r="O51" i="7"/>
  <c r="R51" i="7" s="1"/>
  <c r="O52" i="7"/>
  <c r="O53" i="7"/>
  <c r="R53" i="7" s="1"/>
  <c r="O54" i="7"/>
  <c r="R54" i="7" s="1"/>
  <c r="O55" i="7"/>
  <c r="O56" i="7"/>
  <c r="O57" i="7"/>
  <c r="R57" i="7" s="1"/>
  <c r="O58" i="7"/>
  <c r="R58" i="7" s="1"/>
  <c r="O59" i="7"/>
  <c r="R59" i="7" s="1"/>
  <c r="O60" i="7"/>
  <c r="R60" i="7" s="1"/>
  <c r="O61" i="7"/>
  <c r="R61" i="7" s="1"/>
  <c r="O62" i="7"/>
  <c r="R62" i="7" s="1"/>
  <c r="O63" i="7"/>
  <c r="O64" i="7"/>
  <c r="R64" i="7" s="1"/>
  <c r="O65" i="7"/>
  <c r="O66" i="7"/>
  <c r="R66" i="7" s="1"/>
  <c r="O67" i="7"/>
  <c r="R67" i="7" s="1"/>
  <c r="O68" i="7"/>
  <c r="R68" i="7" s="1"/>
  <c r="O69" i="7"/>
  <c r="R69" i="7" s="1"/>
  <c r="O70" i="7"/>
  <c r="O71" i="7"/>
  <c r="R71" i="7" s="1"/>
  <c r="O72" i="7"/>
  <c r="R72" i="7" s="1"/>
  <c r="O73" i="7"/>
  <c r="R73" i="7" s="1"/>
  <c r="O74" i="7"/>
  <c r="R74" i="7" s="1"/>
  <c r="O75" i="7"/>
  <c r="R75" i="7" s="1"/>
  <c r="O76" i="7"/>
  <c r="R76" i="7" s="1"/>
  <c r="O77" i="7"/>
  <c r="O78" i="7"/>
  <c r="R78" i="7" s="1"/>
  <c r="O79" i="7"/>
  <c r="R79" i="7" s="1"/>
  <c r="O80" i="7"/>
  <c r="O81" i="7"/>
  <c r="R81" i="7" s="1"/>
  <c r="O82" i="7"/>
  <c r="R82" i="7" s="1"/>
  <c r="O83" i="7"/>
  <c r="R83" i="7" s="1"/>
  <c r="O84" i="7"/>
  <c r="O85" i="7"/>
  <c r="R85" i="7" s="1"/>
  <c r="O86" i="7"/>
  <c r="R86" i="7" s="1"/>
  <c r="O87" i="7"/>
  <c r="R87" i="7" s="1"/>
  <c r="O88" i="7"/>
  <c r="O89" i="7"/>
  <c r="R89" i="7" s="1"/>
  <c r="O90" i="7"/>
  <c r="R90" i="7" s="1"/>
  <c r="O91" i="7"/>
  <c r="R91" i="7" s="1"/>
  <c r="O92" i="7"/>
  <c r="R92" i="7" s="1"/>
  <c r="O93" i="7"/>
  <c r="R93" i="7" s="1"/>
  <c r="O94" i="7"/>
  <c r="R94" i="7" s="1"/>
  <c r="O95" i="7"/>
  <c r="R95" i="7" s="1"/>
  <c r="O96" i="7"/>
  <c r="R96" i="7" s="1"/>
  <c r="O97" i="7"/>
  <c r="R97" i="7" s="1"/>
  <c r="O98" i="7"/>
  <c r="R98" i="7" s="1"/>
  <c r="O99" i="7"/>
  <c r="R99" i="7" s="1"/>
  <c r="O100" i="7"/>
  <c r="R100" i="7" s="1"/>
  <c r="O101" i="7"/>
  <c r="O102" i="7"/>
  <c r="R102" i="7" s="1"/>
  <c r="O103" i="7"/>
  <c r="R103" i="7" s="1"/>
  <c r="O104" i="7"/>
  <c r="O105" i="7"/>
  <c r="R105" i="7" s="1"/>
  <c r="O106" i="7"/>
  <c r="O107" i="7"/>
  <c r="R107" i="7" s="1"/>
  <c r="O108" i="7"/>
  <c r="O109" i="7"/>
  <c r="R109" i="7" s="1"/>
  <c r="O110" i="7"/>
  <c r="O111" i="7"/>
  <c r="R111" i="7" s="1"/>
  <c r="O112" i="7"/>
  <c r="R112" i="7" s="1"/>
  <c r="O113" i="7"/>
  <c r="R113" i="7" s="1"/>
  <c r="O114" i="7"/>
  <c r="R114" i="7" s="1"/>
  <c r="O115" i="7"/>
  <c r="R115" i="7" s="1"/>
  <c r="O116" i="7"/>
  <c r="R116" i="7" s="1"/>
  <c r="O117" i="7"/>
  <c r="R117" i="7" s="1"/>
  <c r="O118" i="7"/>
  <c r="O119" i="7"/>
  <c r="O120" i="7"/>
  <c r="R120" i="7" s="1"/>
  <c r="O121" i="7"/>
  <c r="R121" i="7" s="1"/>
  <c r="O122" i="7"/>
  <c r="R122" i="7" s="1"/>
  <c r="O123" i="7"/>
  <c r="R123" i="7" s="1"/>
  <c r="O124" i="7"/>
  <c r="O125" i="7"/>
  <c r="R125" i="7" s="1"/>
  <c r="O126" i="7"/>
  <c r="R126" i="7" s="1"/>
  <c r="O127" i="7"/>
  <c r="R127" i="7" s="1"/>
  <c r="O128" i="7"/>
  <c r="O129" i="7"/>
  <c r="R129" i="7" s="1"/>
  <c r="O2" i="7"/>
  <c r="R2" i="7" s="1"/>
  <c r="M3" i="7"/>
  <c r="M4" i="7"/>
  <c r="M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2" i="7"/>
  <c r="L3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2" i="7"/>
  <c r="K3" i="7"/>
  <c r="N3" i="7" s="1"/>
  <c r="K4" i="7"/>
  <c r="N4" i="7" s="1"/>
  <c r="K5" i="7"/>
  <c r="N5" i="7" s="1"/>
  <c r="K6" i="7"/>
  <c r="N6" i="7" s="1"/>
  <c r="K7" i="7"/>
  <c r="N7" i="7" s="1"/>
  <c r="K8" i="7"/>
  <c r="N8" i="7" s="1"/>
  <c r="K9" i="7"/>
  <c r="N9" i="7" s="1"/>
  <c r="K10" i="7"/>
  <c r="N10" i="7" s="1"/>
  <c r="K11" i="7"/>
  <c r="N11" i="7" s="1"/>
  <c r="K12" i="7"/>
  <c r="N12" i="7" s="1"/>
  <c r="K13" i="7"/>
  <c r="N13" i="7" s="1"/>
  <c r="K14" i="7"/>
  <c r="N14" i="7" s="1"/>
  <c r="K15" i="7"/>
  <c r="N15" i="7" s="1"/>
  <c r="K16" i="7"/>
  <c r="N16" i="7" s="1"/>
  <c r="K17" i="7"/>
  <c r="N17" i="7" s="1"/>
  <c r="K18" i="7"/>
  <c r="K19" i="7"/>
  <c r="N19" i="7" s="1"/>
  <c r="K20" i="7"/>
  <c r="N20" i="7" s="1"/>
  <c r="K21" i="7"/>
  <c r="N21" i="7" s="1"/>
  <c r="K22" i="7"/>
  <c r="K23" i="7"/>
  <c r="N23" i="7" s="1"/>
  <c r="K24" i="7"/>
  <c r="K25" i="7"/>
  <c r="N25" i="7" s="1"/>
  <c r="K26" i="7"/>
  <c r="N26" i="7" s="1"/>
  <c r="K27" i="7"/>
  <c r="N27" i="7" s="1"/>
  <c r="K28" i="7"/>
  <c r="N28" i="7" s="1"/>
  <c r="K29" i="7"/>
  <c r="K30" i="7"/>
  <c r="N30" i="7" s="1"/>
  <c r="K31" i="7"/>
  <c r="N31" i="7" s="1"/>
  <c r="K32" i="7"/>
  <c r="N32" i="7" s="1"/>
  <c r="K33" i="7"/>
  <c r="N33" i="7" s="1"/>
  <c r="K34" i="7"/>
  <c r="N34" i="7" s="1"/>
  <c r="K35" i="7"/>
  <c r="K36" i="7"/>
  <c r="N36" i="7" s="1"/>
  <c r="K37" i="7"/>
  <c r="N37" i="7" s="1"/>
  <c r="K38" i="7"/>
  <c r="N38" i="7" s="1"/>
  <c r="K39" i="7"/>
  <c r="K40" i="7"/>
  <c r="K41" i="7"/>
  <c r="K42" i="7"/>
  <c r="K43" i="7"/>
  <c r="N43" i="7" s="1"/>
  <c r="K44" i="7"/>
  <c r="K45" i="7"/>
  <c r="N45" i="7" s="1"/>
  <c r="K46" i="7"/>
  <c r="K47" i="7"/>
  <c r="K48" i="7"/>
  <c r="N48" i="7" s="1"/>
  <c r="K49" i="7"/>
  <c r="N49" i="7" s="1"/>
  <c r="K50" i="7"/>
  <c r="N50" i="7" s="1"/>
  <c r="K51" i="7"/>
  <c r="K52" i="7"/>
  <c r="N52" i="7" s="1"/>
  <c r="K53" i="7"/>
  <c r="K54" i="7"/>
  <c r="K55" i="7"/>
  <c r="N55" i="7" s="1"/>
  <c r="K56" i="7"/>
  <c r="K57" i="7"/>
  <c r="N57" i="7" s="1"/>
  <c r="K58" i="7"/>
  <c r="N58" i="7" s="1"/>
  <c r="K59" i="7"/>
  <c r="N59" i="7" s="1"/>
  <c r="K60" i="7"/>
  <c r="N60" i="7" s="1"/>
  <c r="K61" i="7"/>
  <c r="N61" i="7" s="1"/>
  <c r="K62" i="7"/>
  <c r="K63" i="7"/>
  <c r="N63" i="7" s="1"/>
  <c r="K64" i="7"/>
  <c r="K65" i="7"/>
  <c r="N65" i="7" s="1"/>
  <c r="K66" i="7"/>
  <c r="N66" i="7" s="1"/>
  <c r="K67" i="7"/>
  <c r="N67" i="7" s="1"/>
  <c r="K68" i="7"/>
  <c r="N68" i="7" s="1"/>
  <c r="K69" i="7"/>
  <c r="N69" i="7" s="1"/>
  <c r="K70" i="7"/>
  <c r="K71" i="7"/>
  <c r="N71" i="7" s="1"/>
  <c r="K72" i="7"/>
  <c r="N72" i="7" s="1"/>
  <c r="K73" i="7"/>
  <c r="K74" i="7"/>
  <c r="K75" i="7"/>
  <c r="N75" i="7" s="1"/>
  <c r="K76" i="7"/>
  <c r="N76" i="7" s="1"/>
  <c r="K77" i="7"/>
  <c r="N77" i="7" s="1"/>
  <c r="K78" i="7"/>
  <c r="N78" i="7" s="1"/>
  <c r="K79" i="7"/>
  <c r="K80" i="7"/>
  <c r="N80" i="7" s="1"/>
  <c r="K81" i="7"/>
  <c r="N81" i="7" s="1"/>
  <c r="K82" i="7"/>
  <c r="K83" i="7"/>
  <c r="K84" i="7"/>
  <c r="K85" i="7"/>
  <c r="N85" i="7" s="1"/>
  <c r="K86" i="7"/>
  <c r="N86" i="7" s="1"/>
  <c r="K87" i="7"/>
  <c r="N87" i="7" s="1"/>
  <c r="K88" i="7"/>
  <c r="N88" i="7" s="1"/>
  <c r="K89" i="7"/>
  <c r="N89" i="7" s="1"/>
  <c r="K90" i="7"/>
  <c r="N90" i="7" s="1"/>
  <c r="K91" i="7"/>
  <c r="N91" i="7" s="1"/>
  <c r="K92" i="7"/>
  <c r="N92" i="7" s="1"/>
  <c r="K93" i="7"/>
  <c r="N93" i="7" s="1"/>
  <c r="K94" i="7"/>
  <c r="K95" i="7"/>
  <c r="N95" i="7" s="1"/>
  <c r="K96" i="7"/>
  <c r="N96" i="7" s="1"/>
  <c r="K97" i="7"/>
  <c r="K98" i="7"/>
  <c r="K99" i="7"/>
  <c r="N99" i="7" s="1"/>
  <c r="K100" i="7"/>
  <c r="N100" i="7" s="1"/>
  <c r="K101" i="7"/>
  <c r="K102" i="7"/>
  <c r="N102" i="7" s="1"/>
  <c r="K103" i="7"/>
  <c r="N103" i="7" s="1"/>
  <c r="K104" i="7"/>
  <c r="K105" i="7"/>
  <c r="N105" i="7" s="1"/>
  <c r="K106" i="7"/>
  <c r="N106" i="7" s="1"/>
  <c r="K107" i="7"/>
  <c r="N107" i="7" s="1"/>
  <c r="K108" i="7"/>
  <c r="K109" i="7"/>
  <c r="N109" i="7" s="1"/>
  <c r="K110" i="7"/>
  <c r="N110" i="7" s="1"/>
  <c r="K111" i="7"/>
  <c r="N111" i="7" s="1"/>
  <c r="K112" i="7"/>
  <c r="N112" i="7" s="1"/>
  <c r="K113" i="7"/>
  <c r="N113" i="7" s="1"/>
  <c r="K114" i="7"/>
  <c r="N114" i="7" s="1"/>
  <c r="K115" i="7"/>
  <c r="N115" i="7" s="1"/>
  <c r="K116" i="7"/>
  <c r="K117" i="7"/>
  <c r="N117" i="7" s="1"/>
  <c r="K118" i="7"/>
  <c r="K119" i="7"/>
  <c r="N119" i="7" s="1"/>
  <c r="K120" i="7"/>
  <c r="N120" i="7" s="1"/>
  <c r="K121" i="7"/>
  <c r="N121" i="7" s="1"/>
  <c r="K122" i="7"/>
  <c r="N122" i="7" s="1"/>
  <c r="K123" i="7"/>
  <c r="N123" i="7" s="1"/>
  <c r="K124" i="7"/>
  <c r="N124" i="7" s="1"/>
  <c r="K125" i="7"/>
  <c r="N125" i="7" s="1"/>
  <c r="K126" i="7"/>
  <c r="K127" i="7"/>
  <c r="N127" i="7" s="1"/>
  <c r="K128" i="7"/>
  <c r="N128" i="7" s="1"/>
  <c r="K129" i="7"/>
  <c r="K2" i="7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2" i="7"/>
  <c r="G3" i="7"/>
  <c r="J3" i="7" s="1"/>
  <c r="G4" i="7"/>
  <c r="G5" i="7"/>
  <c r="J5" i="7" s="1"/>
  <c r="G6" i="7"/>
  <c r="J6" i="7" s="1"/>
  <c r="G7" i="7"/>
  <c r="J7" i="7" s="1"/>
  <c r="G8" i="7"/>
  <c r="G9" i="7"/>
  <c r="J9" i="7" s="1"/>
  <c r="G10" i="7"/>
  <c r="J10" i="7" s="1"/>
  <c r="G11" i="7"/>
  <c r="G12" i="7"/>
  <c r="G13" i="7"/>
  <c r="J13" i="7" s="1"/>
  <c r="G14" i="7"/>
  <c r="J14" i="7" s="1"/>
  <c r="G15" i="7"/>
  <c r="J15" i="7" s="1"/>
  <c r="G16" i="7"/>
  <c r="G17" i="7"/>
  <c r="G18" i="7"/>
  <c r="J18" i="7" s="1"/>
  <c r="G19" i="7"/>
  <c r="G20" i="7"/>
  <c r="J20" i="7" s="1"/>
  <c r="G21" i="7"/>
  <c r="J21" i="7" s="1"/>
  <c r="G22" i="7"/>
  <c r="J22" i="7" s="1"/>
  <c r="G23" i="7"/>
  <c r="J23" i="7" s="1"/>
  <c r="G24" i="7"/>
  <c r="G25" i="7"/>
  <c r="J25" i="7" s="1"/>
  <c r="G26" i="7"/>
  <c r="J26" i="7" s="1"/>
  <c r="G27" i="7"/>
  <c r="J27" i="7" s="1"/>
  <c r="G28" i="7"/>
  <c r="J28" i="7" s="1"/>
  <c r="G29" i="7"/>
  <c r="J29" i="7" s="1"/>
  <c r="G30" i="7"/>
  <c r="G31" i="7"/>
  <c r="G32" i="7"/>
  <c r="G33" i="7"/>
  <c r="G34" i="7"/>
  <c r="G35" i="7"/>
  <c r="G36" i="7"/>
  <c r="J36" i="7" s="1"/>
  <c r="G37" i="7"/>
  <c r="J37" i="7" s="1"/>
  <c r="G38" i="7"/>
  <c r="G39" i="7"/>
  <c r="J39" i="7" s="1"/>
  <c r="G40" i="7"/>
  <c r="J40" i="7" s="1"/>
  <c r="G41" i="7"/>
  <c r="J41" i="7" s="1"/>
  <c r="G42" i="7"/>
  <c r="G43" i="7"/>
  <c r="J43" i="7" s="1"/>
  <c r="G44" i="7"/>
  <c r="J44" i="7" s="1"/>
  <c r="G45" i="7"/>
  <c r="J45" i="7" s="1"/>
  <c r="G46" i="7"/>
  <c r="G47" i="7"/>
  <c r="J47" i="7" s="1"/>
  <c r="G48" i="7"/>
  <c r="G49" i="7"/>
  <c r="G50" i="7"/>
  <c r="G51" i="7"/>
  <c r="J51" i="7" s="1"/>
  <c r="G52" i="7"/>
  <c r="G53" i="7"/>
  <c r="G54" i="7"/>
  <c r="J54" i="7" s="1"/>
  <c r="G55" i="7"/>
  <c r="J55" i="7" s="1"/>
  <c r="G56" i="7"/>
  <c r="G57" i="7"/>
  <c r="J57" i="7" s="1"/>
  <c r="G58" i="7"/>
  <c r="J58" i="7" s="1"/>
  <c r="G59" i="7"/>
  <c r="G60" i="7"/>
  <c r="J60" i="7" s="1"/>
  <c r="G61" i="7"/>
  <c r="G62" i="7"/>
  <c r="J62" i="7" s="1"/>
  <c r="G63" i="7"/>
  <c r="G64" i="7"/>
  <c r="G65" i="7"/>
  <c r="J65" i="7" s="1"/>
  <c r="G66" i="7"/>
  <c r="J66" i="7" s="1"/>
  <c r="G67" i="7"/>
  <c r="G68" i="7"/>
  <c r="J68" i="7" s="1"/>
  <c r="G69" i="7"/>
  <c r="J69" i="7" s="1"/>
  <c r="G70" i="7"/>
  <c r="J70" i="7" s="1"/>
  <c r="G71" i="7"/>
  <c r="J71" i="7" s="1"/>
  <c r="G72" i="7"/>
  <c r="J72" i="7" s="1"/>
  <c r="G73" i="7"/>
  <c r="G74" i="7"/>
  <c r="J74" i="7" s="1"/>
  <c r="G75" i="7"/>
  <c r="G76" i="7"/>
  <c r="G77" i="7"/>
  <c r="G78" i="7"/>
  <c r="J78" i="7" s="1"/>
  <c r="G79" i="7"/>
  <c r="J79" i="7" s="1"/>
  <c r="G80" i="7"/>
  <c r="J80" i="7" s="1"/>
  <c r="G81" i="7"/>
  <c r="J81" i="7" s="1"/>
  <c r="G82" i="7"/>
  <c r="G83" i="7"/>
  <c r="J83" i="7" s="1"/>
  <c r="G84" i="7"/>
  <c r="G85" i="7"/>
  <c r="J85" i="7" s="1"/>
  <c r="G86" i="7"/>
  <c r="G87" i="7"/>
  <c r="G88" i="7"/>
  <c r="J88" i="7" s="1"/>
  <c r="G89" i="7"/>
  <c r="J89" i="7" s="1"/>
  <c r="G90" i="7"/>
  <c r="J90" i="7" s="1"/>
  <c r="G91" i="7"/>
  <c r="J91" i="7" s="1"/>
  <c r="G92" i="7"/>
  <c r="G93" i="7"/>
  <c r="J93" i="7" s="1"/>
  <c r="G94" i="7"/>
  <c r="J94" i="7" s="1"/>
  <c r="G95" i="7"/>
  <c r="G96" i="7"/>
  <c r="G97" i="7"/>
  <c r="J97" i="7" s="1"/>
  <c r="G98" i="7"/>
  <c r="G99" i="7"/>
  <c r="J99" i="7" s="1"/>
  <c r="G100" i="7"/>
  <c r="J100" i="7" s="1"/>
  <c r="G101" i="7"/>
  <c r="G102" i="7"/>
  <c r="G103" i="7"/>
  <c r="J103" i="7" s="1"/>
  <c r="G104" i="7"/>
  <c r="J104" i="7" s="1"/>
  <c r="G105" i="7"/>
  <c r="J105" i="7" s="1"/>
  <c r="G106" i="7"/>
  <c r="G107" i="7"/>
  <c r="G108" i="7"/>
  <c r="G109" i="7"/>
  <c r="J109" i="7" s="1"/>
  <c r="G110" i="7"/>
  <c r="J110" i="7" s="1"/>
  <c r="G111" i="7"/>
  <c r="G112" i="7"/>
  <c r="G113" i="7"/>
  <c r="J113" i="7" s="1"/>
  <c r="G114" i="7"/>
  <c r="G115" i="7"/>
  <c r="J115" i="7" s="1"/>
  <c r="G116" i="7"/>
  <c r="G117" i="7"/>
  <c r="J117" i="7" s="1"/>
  <c r="G118" i="7"/>
  <c r="G119" i="7"/>
  <c r="G120" i="7"/>
  <c r="G121" i="7"/>
  <c r="G122" i="7"/>
  <c r="J122" i="7" s="1"/>
  <c r="G123" i="7"/>
  <c r="J123" i="7" s="1"/>
  <c r="G124" i="7"/>
  <c r="G125" i="7"/>
  <c r="J125" i="7" s="1"/>
  <c r="G126" i="7"/>
  <c r="G127" i="7"/>
  <c r="G128" i="7"/>
  <c r="G129" i="7"/>
  <c r="G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2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F43" i="7" s="1"/>
  <c r="C44" i="7"/>
  <c r="C45" i="7"/>
  <c r="C46" i="7"/>
  <c r="C47" i="7"/>
  <c r="C48" i="7"/>
  <c r="C49" i="7"/>
  <c r="C50" i="7"/>
  <c r="C51" i="7"/>
  <c r="C52" i="7"/>
  <c r="C53" i="7"/>
  <c r="C54" i="7"/>
  <c r="C55" i="7"/>
  <c r="F55" i="7" s="1"/>
  <c r="C56" i="7"/>
  <c r="C57" i="7"/>
  <c r="C58" i="7"/>
  <c r="C59" i="7"/>
  <c r="F59" i="7" s="1"/>
  <c r="C60" i="7"/>
  <c r="C61" i="7"/>
  <c r="C62" i="7"/>
  <c r="C63" i="7"/>
  <c r="F63" i="7" s="1"/>
  <c r="C64" i="7"/>
  <c r="C65" i="7"/>
  <c r="C66" i="7"/>
  <c r="C67" i="7"/>
  <c r="C68" i="7"/>
  <c r="C69" i="7"/>
  <c r="C70" i="7"/>
  <c r="C71" i="7"/>
  <c r="F71" i="7" s="1"/>
  <c r="C72" i="7"/>
  <c r="C73" i="7"/>
  <c r="C74" i="7"/>
  <c r="C75" i="7"/>
  <c r="F75" i="7" s="1"/>
  <c r="C76" i="7"/>
  <c r="C77" i="7"/>
  <c r="F77" i="7" s="1"/>
  <c r="C78" i="7"/>
  <c r="C79" i="7"/>
  <c r="C80" i="7"/>
  <c r="C81" i="7"/>
  <c r="C82" i="7"/>
  <c r="C83" i="7"/>
  <c r="C84" i="7"/>
  <c r="C85" i="7"/>
  <c r="C86" i="7"/>
  <c r="C87" i="7"/>
  <c r="F87" i="7" s="1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2" i="7"/>
  <c r="F3" i="7"/>
  <c r="F4" i="7"/>
  <c r="F5" i="7"/>
  <c r="F6" i="7"/>
  <c r="G333" i="1"/>
  <c r="G334" i="1"/>
  <c r="G337" i="1"/>
  <c r="G378" i="1"/>
  <c r="G27" i="1"/>
  <c r="G28" i="1"/>
  <c r="G26" i="1"/>
  <c r="R40" i="7" l="1"/>
  <c r="J38" i="7"/>
  <c r="N98" i="7"/>
  <c r="AH95" i="7"/>
  <c r="J75" i="7"/>
  <c r="F36" i="7"/>
  <c r="F34" i="7"/>
  <c r="F32" i="7"/>
  <c r="F30" i="7"/>
  <c r="F28" i="7"/>
  <c r="F24" i="7"/>
  <c r="F22" i="7"/>
  <c r="F20" i="7"/>
  <c r="F18" i="7"/>
  <c r="F14" i="7"/>
  <c r="F12" i="7"/>
  <c r="F10" i="7"/>
  <c r="F8" i="7"/>
  <c r="F85" i="7"/>
  <c r="F37" i="7"/>
  <c r="F35" i="7"/>
  <c r="F33" i="7"/>
  <c r="F31" i="7"/>
  <c r="F29" i="7"/>
  <c r="F27" i="7"/>
  <c r="F21" i="7"/>
  <c r="F19" i="7"/>
  <c r="F17" i="7"/>
  <c r="F15" i="7"/>
  <c r="F13" i="7"/>
  <c r="F11" i="7"/>
  <c r="F9" i="7"/>
  <c r="F7" i="7"/>
  <c r="R128" i="7"/>
  <c r="J50" i="7"/>
  <c r="F47" i="7"/>
  <c r="Z52" i="7"/>
  <c r="R118" i="7"/>
  <c r="J53" i="7"/>
  <c r="J33" i="7"/>
  <c r="J127" i="7"/>
  <c r="J106" i="7"/>
  <c r="N56" i="7"/>
  <c r="N62" i="7"/>
  <c r="Z110" i="7"/>
  <c r="J4" i="7"/>
  <c r="AL76" i="7"/>
  <c r="J24" i="7"/>
  <c r="AT120" i="7"/>
  <c r="J124" i="7"/>
  <c r="J77" i="7"/>
  <c r="J42" i="7"/>
  <c r="N47" i="7"/>
  <c r="J82" i="7"/>
  <c r="Z89" i="7"/>
  <c r="AP110" i="7"/>
  <c r="F79" i="7"/>
  <c r="AD88" i="7"/>
  <c r="N51" i="7"/>
  <c r="R41" i="7"/>
  <c r="N64" i="7"/>
  <c r="AL59" i="7"/>
  <c r="J34" i="7"/>
  <c r="J84" i="7"/>
  <c r="AD46" i="7"/>
  <c r="AD83" i="7"/>
  <c r="R101" i="7"/>
  <c r="J119" i="7"/>
  <c r="R108" i="7"/>
  <c r="J31" i="7"/>
  <c r="J11" i="7"/>
  <c r="N79" i="7"/>
  <c r="AD69" i="7"/>
  <c r="N126" i="7"/>
  <c r="N118" i="7"/>
  <c r="N53" i="7"/>
  <c r="J116" i="7"/>
  <c r="N40" i="7"/>
  <c r="N35" i="7"/>
  <c r="F16" i="7"/>
  <c r="F83" i="7"/>
  <c r="J16" i="7"/>
  <c r="N2" i="7"/>
  <c r="J64" i="7"/>
  <c r="N82" i="7"/>
  <c r="AL65" i="7"/>
  <c r="J2" i="7"/>
  <c r="N42" i="7"/>
  <c r="J112" i="7"/>
  <c r="J102" i="7"/>
  <c r="R88" i="7"/>
  <c r="N73" i="7"/>
  <c r="J108" i="7"/>
  <c r="N83" i="7"/>
  <c r="AL128" i="7"/>
  <c r="N74" i="7"/>
  <c r="J101" i="7"/>
  <c r="N54" i="7"/>
  <c r="J126" i="7"/>
  <c r="J12" i="7"/>
  <c r="N41" i="7"/>
  <c r="R84" i="7"/>
  <c r="Z64" i="7"/>
  <c r="AD108" i="7"/>
  <c r="J59" i="7"/>
  <c r="AX96" i="7"/>
  <c r="Z121" i="7"/>
  <c r="N24" i="7"/>
  <c r="N94" i="7"/>
  <c r="J121" i="7"/>
  <c r="AH63" i="7"/>
  <c r="Z57" i="7"/>
  <c r="F45" i="7"/>
  <c r="N29" i="7"/>
  <c r="R70" i="7"/>
  <c r="AX56" i="7"/>
  <c r="N46" i="7"/>
  <c r="Z11" i="7"/>
  <c r="J19" i="7"/>
  <c r="AD102" i="7"/>
  <c r="R119" i="7"/>
  <c r="R55" i="7"/>
  <c r="J17" i="7"/>
  <c r="AD103" i="7"/>
  <c r="J98" i="7"/>
  <c r="Z127" i="7"/>
  <c r="J76" i="7"/>
  <c r="R65" i="7"/>
  <c r="F51" i="7"/>
  <c r="N116" i="7"/>
  <c r="AX42" i="7"/>
  <c r="J49" i="7"/>
  <c r="R77" i="7"/>
  <c r="J48" i="7"/>
  <c r="N108" i="7"/>
  <c r="J46" i="7"/>
  <c r="N104" i="7"/>
  <c r="N101" i="7"/>
  <c r="N44" i="7"/>
  <c r="F69" i="7"/>
  <c r="R63" i="7"/>
  <c r="J67" i="7"/>
  <c r="AT107" i="7"/>
  <c r="AP108" i="7"/>
  <c r="F23" i="7"/>
  <c r="F61" i="7"/>
  <c r="F67" i="7"/>
  <c r="J73" i="7"/>
  <c r="Z108" i="7"/>
  <c r="N22" i="7"/>
  <c r="J35" i="7"/>
  <c r="J92" i="7"/>
  <c r="J87" i="7"/>
  <c r="N97" i="7"/>
  <c r="J56" i="7"/>
  <c r="J111" i="7"/>
  <c r="J32" i="7"/>
  <c r="Z98" i="7"/>
  <c r="J114" i="7"/>
  <c r="N70" i="7"/>
  <c r="F112" i="7"/>
  <c r="R110" i="7"/>
  <c r="R124" i="7"/>
  <c r="J128" i="7"/>
  <c r="J61" i="7"/>
  <c r="J120" i="7"/>
  <c r="F25" i="7"/>
  <c r="F26" i="7"/>
  <c r="R56" i="7"/>
  <c r="N129" i="7"/>
  <c r="J30" i="7"/>
  <c r="AL125" i="7"/>
  <c r="AH28" i="7"/>
  <c r="Z106" i="7"/>
  <c r="F53" i="7"/>
  <c r="Z129" i="7"/>
  <c r="J63" i="7"/>
  <c r="N84" i="7"/>
  <c r="J95" i="7"/>
  <c r="J118" i="7"/>
  <c r="N39" i="7"/>
  <c r="R104" i="7"/>
  <c r="J86" i="7"/>
  <c r="J107" i="7"/>
  <c r="R80" i="7"/>
  <c r="F39" i="7"/>
  <c r="R106" i="7"/>
  <c r="J96" i="7"/>
  <c r="J129" i="7"/>
  <c r="J8" i="7"/>
  <c r="J52" i="7"/>
  <c r="F81" i="7"/>
  <c r="F73" i="7"/>
  <c r="F65" i="7"/>
  <c r="F57" i="7"/>
  <c r="F49" i="7"/>
  <c r="F41" i="7"/>
  <c r="F88" i="7"/>
  <c r="F86" i="7"/>
  <c r="F84" i="7"/>
  <c r="F82" i="7"/>
  <c r="F80" i="7"/>
  <c r="F78" i="7"/>
  <c r="F76" i="7"/>
  <c r="F74" i="7"/>
  <c r="F72" i="7"/>
  <c r="F70" i="7"/>
  <c r="F68" i="7"/>
  <c r="F66" i="7"/>
  <c r="F64" i="7"/>
  <c r="F62" i="7"/>
  <c r="F60" i="7"/>
  <c r="F58" i="7"/>
  <c r="F56" i="7"/>
  <c r="F54" i="7"/>
  <c r="F52" i="7"/>
  <c r="F50" i="7"/>
  <c r="F48" i="7"/>
  <c r="F46" i="7"/>
  <c r="F44" i="7"/>
  <c r="F42" i="7"/>
  <c r="F40" i="7"/>
  <c r="N18" i="7"/>
  <c r="F38" i="7"/>
  <c r="F120" i="7"/>
  <c r="AH71" i="7"/>
  <c r="F96" i="7"/>
  <c r="F103" i="7"/>
  <c r="F119" i="7"/>
  <c r="F125" i="7"/>
  <c r="F121" i="7"/>
  <c r="F105" i="7"/>
  <c r="F97" i="7"/>
  <c r="F126" i="7"/>
  <c r="F122" i="7"/>
  <c r="F118" i="7"/>
  <c r="F114" i="7"/>
  <c r="F110" i="7"/>
  <c r="F106" i="7"/>
  <c r="F102" i="7"/>
  <c r="F98" i="7"/>
  <c r="F94" i="7"/>
  <c r="F90" i="7"/>
  <c r="F129" i="7"/>
  <c r="F117" i="7"/>
  <c r="F113" i="7"/>
  <c r="F109" i="7"/>
  <c r="F101" i="7"/>
  <c r="F93" i="7"/>
  <c r="F124" i="7"/>
  <c r="F116" i="7"/>
  <c r="F108" i="7"/>
  <c r="F100" i="7"/>
  <c r="F92" i="7"/>
  <c r="AT24" i="7"/>
  <c r="F128" i="7"/>
  <c r="F104" i="7"/>
  <c r="F127" i="7"/>
  <c r="F123" i="7"/>
  <c r="F115" i="7"/>
  <c r="F111" i="7"/>
  <c r="F107" i="7"/>
  <c r="F99" i="7"/>
  <c r="F95" i="7"/>
  <c r="F91" i="7"/>
  <c r="AT119" i="7"/>
  <c r="AT87" i="7"/>
  <c r="R52" i="7"/>
  <c r="F89" i="7"/>
  <c r="V127" i="7"/>
  <c r="V123" i="7"/>
  <c r="V119" i="7"/>
  <c r="V115" i="7"/>
  <c r="V111" i="7"/>
  <c r="V107" i="7"/>
  <c r="V103" i="7"/>
  <c r="V99" i="7"/>
  <c r="V95" i="7"/>
  <c r="V91" i="7"/>
  <c r="V87" i="7"/>
  <c r="V83" i="7"/>
  <c r="V79" i="7"/>
  <c r="V75" i="7"/>
  <c r="V71" i="7"/>
  <c r="V67" i="7"/>
  <c r="V63" i="7"/>
  <c r="V59" i="7"/>
  <c r="V55" i="7"/>
  <c r="V51" i="7"/>
  <c r="V47" i="7"/>
  <c r="V43" i="7"/>
  <c r="V39" i="7"/>
  <c r="V35" i="7"/>
  <c r="V31" i="7"/>
  <c r="V27" i="7"/>
  <c r="V23" i="7"/>
  <c r="V19" i="7"/>
  <c r="V15" i="7"/>
  <c r="V11" i="7"/>
  <c r="V7" i="7"/>
  <c r="V3" i="7"/>
  <c r="V122" i="7"/>
  <c r="V114" i="7"/>
  <c r="V106" i="7"/>
  <c r="V98" i="7"/>
  <c r="V90" i="7"/>
  <c r="V82" i="7"/>
  <c r="V74" i="7"/>
  <c r="V66" i="7"/>
  <c r="V50" i="7"/>
  <c r="V34" i="7"/>
  <c r="V18" i="7"/>
  <c r="V128" i="7"/>
  <c r="V124" i="7"/>
  <c r="V120" i="7"/>
  <c r="V116" i="7"/>
  <c r="V112" i="7"/>
  <c r="V108" i="7"/>
  <c r="V104" i="7"/>
  <c r="V100" i="7"/>
  <c r="V96" i="7"/>
  <c r="V92" i="7"/>
  <c r="V88" i="7"/>
  <c r="V84" i="7"/>
  <c r="V80" i="7"/>
  <c r="V76" i="7"/>
  <c r="V72" i="7"/>
  <c r="V68" i="7"/>
  <c r="V64" i="7"/>
  <c r="V60" i="7"/>
  <c r="V56" i="7"/>
  <c r="V52" i="7"/>
  <c r="V48" i="7"/>
  <c r="V44" i="7"/>
  <c r="V40" i="7"/>
  <c r="V36" i="7"/>
  <c r="V32" i="7"/>
  <c r="V28" i="7"/>
  <c r="V24" i="7"/>
  <c r="V20" i="7"/>
  <c r="V16" i="7"/>
  <c r="V12" i="7"/>
  <c r="V8" i="7"/>
  <c r="V4" i="7"/>
  <c r="V129" i="7"/>
  <c r="V125" i="7"/>
  <c r="V121" i="7"/>
  <c r="V117" i="7"/>
  <c r="V113" i="7"/>
  <c r="V109" i="7"/>
  <c r="V105" i="7"/>
  <c r="V101" i="7"/>
  <c r="V97" i="7"/>
  <c r="V93" i="7"/>
  <c r="V89" i="7"/>
  <c r="V85" i="7"/>
  <c r="V81" i="7"/>
  <c r="V77" i="7"/>
  <c r="V73" i="7"/>
  <c r="V69" i="7"/>
  <c r="V65" i="7"/>
  <c r="V61" i="7"/>
  <c r="V57" i="7"/>
  <c r="V53" i="7"/>
  <c r="V49" i="7"/>
  <c r="V45" i="7"/>
  <c r="V41" i="7"/>
  <c r="V37" i="7"/>
  <c r="V33" i="7"/>
  <c r="V29" i="7"/>
  <c r="V25" i="7"/>
  <c r="V21" i="7"/>
  <c r="V17" i="7"/>
  <c r="V13" i="7"/>
  <c r="V9" i="7"/>
  <c r="V5" i="7"/>
  <c r="V126" i="7"/>
  <c r="V118" i="7"/>
  <c r="V110" i="7"/>
  <c r="V102" i="7"/>
  <c r="V94" i="7"/>
  <c r="V86" i="7"/>
  <c r="V78" i="7"/>
  <c r="V70" i="7"/>
  <c r="V62" i="7"/>
  <c r="V58" i="7"/>
  <c r="V54" i="7"/>
  <c r="V46" i="7"/>
  <c r="V42" i="7"/>
  <c r="V38" i="7"/>
  <c r="V30" i="7"/>
  <c r="V26" i="7"/>
  <c r="V22" i="7"/>
  <c r="V14" i="7"/>
  <c r="V10" i="7"/>
  <c r="V6" i="7"/>
  <c r="R5" i="7"/>
  <c r="F2" i="7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4" i="6"/>
  <c r="B374" i="5"/>
  <c r="B376" i="5"/>
  <c r="B308" i="5"/>
  <c r="B8" i="5"/>
  <c r="B385" i="5"/>
  <c r="B351" i="5"/>
  <c r="B352" i="5"/>
  <c r="B353" i="5"/>
  <c r="B355" i="5"/>
  <c r="B14" i="5"/>
  <c r="B190" i="5"/>
  <c r="B62" i="5"/>
  <c r="B175" i="5"/>
  <c r="B361" i="5"/>
  <c r="B369" i="5"/>
  <c r="B365" i="5"/>
  <c r="B362" i="5"/>
  <c r="B252" i="5"/>
  <c r="B396" i="5"/>
  <c r="B397" i="5"/>
  <c r="B202" i="5"/>
  <c r="B85" i="5"/>
  <c r="B86" i="5"/>
  <c r="B28" i="5"/>
  <c r="B56" i="5"/>
  <c r="B30" i="5"/>
  <c r="B31" i="5"/>
  <c r="B32" i="5"/>
  <c r="B33" i="5"/>
  <c r="B214" i="5"/>
  <c r="B373" i="5"/>
  <c r="B36" i="5"/>
  <c r="B37" i="5"/>
  <c r="B230" i="5"/>
  <c r="B60" i="5"/>
  <c r="B59" i="5"/>
  <c r="B55" i="5"/>
  <c r="B61" i="5"/>
  <c r="B43" i="5"/>
  <c r="B58" i="5"/>
  <c r="B45" i="5"/>
  <c r="B57" i="5"/>
  <c r="B47" i="5"/>
  <c r="B222" i="5"/>
  <c r="B212" i="5"/>
  <c r="B302" i="5"/>
  <c r="B95" i="5"/>
  <c r="B381" i="5"/>
  <c r="B53" i="5"/>
  <c r="B366" i="5"/>
  <c r="B15" i="5"/>
  <c r="B16" i="5"/>
  <c r="B19" i="5"/>
  <c r="B20" i="5"/>
  <c r="B17" i="5"/>
  <c r="B18" i="5"/>
  <c r="B24" i="5"/>
  <c r="B122" i="5"/>
  <c r="B123" i="5"/>
  <c r="B64" i="5"/>
  <c r="B126" i="5"/>
  <c r="B127" i="5"/>
  <c r="B124" i="5"/>
  <c r="B125" i="5"/>
  <c r="B129" i="5"/>
  <c r="B139" i="5"/>
  <c r="B140" i="5"/>
  <c r="B134" i="5"/>
  <c r="B135" i="5"/>
  <c r="B141" i="5"/>
  <c r="B136" i="5"/>
  <c r="B11" i="5"/>
  <c r="B12" i="5"/>
  <c r="B144" i="5"/>
  <c r="B145" i="5"/>
  <c r="B26" i="5"/>
  <c r="B27" i="5"/>
  <c r="B25" i="5"/>
  <c r="B22" i="5"/>
  <c r="B23" i="5"/>
  <c r="B13" i="5"/>
  <c r="B10" i="5"/>
  <c r="B21" i="5"/>
  <c r="B88" i="5"/>
  <c r="B180" i="5"/>
  <c r="B188" i="5"/>
  <c r="B384" i="5"/>
  <c r="B174" i="5"/>
  <c r="B185" i="5"/>
  <c r="B94" i="5"/>
  <c r="B52" i="5"/>
  <c r="B224" i="5"/>
  <c r="B254" i="5"/>
  <c r="B305" i="5"/>
  <c r="B90" i="5"/>
  <c r="B335" i="5"/>
  <c r="B244" i="5"/>
  <c r="B243" i="5"/>
  <c r="B103" i="5"/>
  <c r="B80" i="5"/>
  <c r="B307" i="5"/>
  <c r="B233" i="5"/>
  <c r="B109" i="5"/>
  <c r="B157" i="5"/>
  <c r="B150" i="5"/>
  <c r="B149" i="5"/>
  <c r="B161" i="5"/>
  <c r="B158" i="5"/>
  <c r="B156" i="5"/>
  <c r="B155" i="5"/>
  <c r="B152" i="5"/>
  <c r="B154" i="5"/>
  <c r="B148" i="5"/>
  <c r="B273" i="5"/>
  <c r="B274" i="5"/>
  <c r="B272" i="5"/>
  <c r="B147" i="5"/>
  <c r="B209" i="5"/>
  <c r="B104" i="5"/>
  <c r="B208" i="5"/>
  <c r="B371" i="5"/>
  <c r="B372" i="5"/>
  <c r="B102" i="5"/>
  <c r="B98" i="5"/>
  <c r="B9" i="5"/>
  <c r="B290" i="5"/>
  <c r="B91" i="5"/>
  <c r="B83" i="5"/>
  <c r="B291" i="5"/>
  <c r="B76" i="5"/>
  <c r="B118" i="5"/>
  <c r="B92" i="5"/>
  <c r="B35" i="5"/>
  <c r="B377" i="5"/>
  <c r="B341" i="5"/>
  <c r="B40" i="5"/>
  <c r="B375" i="5"/>
  <c r="B221" i="5"/>
  <c r="B251" i="5"/>
  <c r="B271" i="5"/>
  <c r="B270" i="5"/>
  <c r="B162" i="5"/>
  <c r="B219" i="5"/>
  <c r="B250" i="5"/>
  <c r="B262" i="5"/>
  <c r="B289" i="5"/>
  <c r="B228" i="5"/>
  <c r="B73" i="5"/>
  <c r="B165" i="5"/>
  <c r="B38" i="5"/>
  <c r="B173" i="5"/>
  <c r="B389" i="5"/>
  <c r="B332" i="5"/>
  <c r="B7" i="5"/>
  <c r="B159" i="5"/>
  <c r="B349" i="5"/>
  <c r="B347" i="5"/>
  <c r="B117" i="5"/>
  <c r="B346" i="5"/>
  <c r="B345" i="5"/>
  <c r="B163" i="5"/>
  <c r="B292" i="5"/>
  <c r="B187" i="5"/>
  <c r="B110" i="5"/>
  <c r="B112" i="5"/>
  <c r="B115" i="5"/>
  <c r="B113" i="5"/>
  <c r="B74" i="5"/>
  <c r="B121" i="5"/>
  <c r="B79" i="5"/>
  <c r="B288" i="5"/>
  <c r="B120" i="5"/>
  <c r="B87" i="5"/>
  <c r="B89" i="5"/>
  <c r="B178" i="5"/>
  <c r="B51" i="5"/>
  <c r="B334" i="5"/>
  <c r="B111" i="5"/>
  <c r="B78" i="5"/>
  <c r="B70" i="5"/>
  <c r="B248" i="5"/>
  <c r="B186" i="5"/>
  <c r="B231" i="5"/>
  <c r="B66" i="5"/>
  <c r="B72" i="5"/>
  <c r="B71" i="5"/>
  <c r="B388" i="5"/>
  <c r="B75" i="5"/>
  <c r="B77" i="5"/>
  <c r="B69" i="5"/>
  <c r="B387" i="5"/>
  <c r="B67" i="5"/>
  <c r="B81" i="5"/>
  <c r="B63" i="5"/>
  <c r="B65" i="5"/>
  <c r="B82" i="5"/>
  <c r="B68" i="5"/>
  <c r="B342" i="5"/>
  <c r="B398" i="5"/>
  <c r="B313" i="5"/>
  <c r="B319" i="5"/>
  <c r="B322" i="5"/>
  <c r="B326" i="5"/>
  <c r="B119" i="5"/>
  <c r="B108" i="5"/>
  <c r="B210" i="5"/>
  <c r="B211" i="5"/>
  <c r="B333" i="5"/>
  <c r="B238" i="5"/>
  <c r="B177" i="5"/>
  <c r="B325" i="5"/>
  <c r="B182" i="5"/>
  <c r="B184" i="5"/>
  <c r="B183" i="5"/>
  <c r="B207" i="5"/>
  <c r="B220" i="5"/>
  <c r="B300" i="5"/>
  <c r="B301" i="5"/>
  <c r="B284" i="5"/>
  <c r="B93" i="5"/>
  <c r="B285" i="5"/>
  <c r="B287" i="5"/>
  <c r="B179" i="5"/>
  <c r="B172" i="5"/>
  <c r="B229" i="5"/>
  <c r="B226" i="5"/>
  <c r="B101" i="5"/>
  <c r="B44" i="5"/>
  <c r="B268" i="5"/>
  <c r="B234" i="5"/>
  <c r="B235" i="5"/>
  <c r="B236" i="5"/>
  <c r="B169" i="5"/>
  <c r="B170" i="5"/>
  <c r="B171" i="5"/>
  <c r="B240" i="5"/>
  <c r="B241" i="5"/>
  <c r="B242" i="5"/>
  <c r="B303" i="5"/>
  <c r="B54" i="5"/>
  <c r="B167" i="5"/>
  <c r="B168" i="5"/>
  <c r="B201" i="5"/>
  <c r="B200" i="5"/>
  <c r="B344" i="5"/>
  <c r="B293" i="5"/>
  <c r="B227" i="5"/>
  <c r="B196" i="5"/>
  <c r="B283" i="5"/>
  <c r="B41" i="5"/>
  <c r="B237" i="5"/>
  <c r="B343" i="5"/>
  <c r="B205" i="5"/>
  <c r="B194" i="5"/>
  <c r="B246" i="5"/>
  <c r="B260" i="5"/>
  <c r="B304" i="5"/>
  <c r="B263" i="5"/>
  <c r="B50" i="5"/>
  <c r="B198" i="5"/>
  <c r="B84" i="5"/>
  <c r="B204" i="5"/>
  <c r="B105" i="5"/>
  <c r="B39" i="5"/>
  <c r="B269" i="5"/>
  <c r="B306" i="5"/>
  <c r="B298" i="5"/>
  <c r="B195" i="5"/>
  <c r="B46" i="5"/>
  <c r="B42" i="5"/>
  <c r="B370" i="5"/>
  <c r="B181" i="5"/>
  <c r="B106" i="5"/>
  <c r="B278" i="5"/>
  <c r="B279" i="5"/>
  <c r="B280" i="5"/>
  <c r="B255" i="5"/>
  <c r="B364" i="5"/>
  <c r="B245" i="5"/>
  <c r="B392" i="5"/>
  <c r="B249" i="5"/>
  <c r="B266" i="5"/>
  <c r="B253" i="5"/>
  <c r="B391" i="5"/>
  <c r="B34" i="5"/>
  <c r="B247" i="5"/>
  <c r="B203" i="5"/>
  <c r="B48" i="5"/>
  <c r="B267" i="5"/>
  <c r="B294" i="5"/>
  <c r="B295" i="5"/>
  <c r="B296" i="5"/>
  <c r="B297" i="5"/>
  <c r="B215" i="5"/>
  <c r="B359" i="5"/>
  <c r="B358" i="5"/>
  <c r="B357" i="5"/>
  <c r="B360" i="5"/>
  <c r="B6" i="5"/>
  <c r="B367" i="5"/>
  <c r="B193" i="5"/>
  <c r="B191" i="5"/>
  <c r="B299" i="5"/>
  <c r="B277" i="5"/>
  <c r="B239" i="5"/>
  <c r="B213" i="5"/>
  <c r="B192" i="5"/>
  <c r="B223" i="5"/>
  <c r="B49" i="5"/>
  <c r="B282" i="5"/>
  <c r="B315" i="5"/>
  <c r="B316" i="5"/>
  <c r="B317" i="5"/>
  <c r="B151" i="5"/>
  <c r="B153" i="5"/>
  <c r="B337" i="5"/>
  <c r="B146" i="5"/>
  <c r="B286" i="5"/>
  <c r="B323" i="5"/>
  <c r="B189" i="5"/>
  <c r="B311" i="5"/>
  <c r="B312" i="5"/>
  <c r="B232" i="5"/>
  <c r="B328" i="5"/>
  <c r="B329" i="5"/>
  <c r="B330" i="5"/>
  <c r="B331" i="5"/>
  <c r="B100" i="5"/>
  <c r="B107" i="5"/>
  <c r="B348" i="5"/>
  <c r="B114" i="5"/>
  <c r="B216" i="5"/>
  <c r="B218" i="5"/>
  <c r="B258" i="5"/>
  <c r="B259" i="5"/>
  <c r="B257" i="5"/>
  <c r="B256" i="5"/>
  <c r="B378" i="5"/>
  <c r="B379" i="5"/>
  <c r="B137" i="5"/>
  <c r="B131" i="5"/>
  <c r="B133" i="5"/>
  <c r="B261" i="5"/>
  <c r="B339" i="5"/>
  <c r="B338" i="5"/>
  <c r="B350" i="5"/>
  <c r="B314" i="5"/>
  <c r="B309" i="5"/>
  <c r="B320" i="5"/>
  <c r="B354" i="5"/>
  <c r="B324" i="5"/>
  <c r="B356" i="5"/>
  <c r="B321" i="5"/>
  <c r="B318" i="5"/>
  <c r="B336" i="5"/>
  <c r="B310" i="5"/>
  <c r="B143" i="5"/>
  <c r="B142" i="5"/>
  <c r="B363" i="5"/>
  <c r="B164" i="5"/>
  <c r="B97" i="5"/>
  <c r="B96" i="5"/>
  <c r="B176" i="5"/>
  <c r="B368" i="5"/>
  <c r="B199" i="5"/>
  <c r="B197" i="5"/>
  <c r="B5" i="5"/>
  <c r="B132" i="5"/>
  <c r="B130" i="5"/>
  <c r="B29" i="5"/>
  <c r="B206" i="5"/>
  <c r="B276" i="5"/>
  <c r="B275" i="5"/>
  <c r="B160" i="5"/>
  <c r="B166" i="5"/>
  <c r="B380" i="5"/>
  <c r="B116" i="5"/>
  <c r="B382" i="5"/>
  <c r="B383" i="5"/>
  <c r="B264" i="5"/>
  <c r="B265" i="5"/>
  <c r="B386" i="5"/>
  <c r="B217" i="5"/>
  <c r="B340" i="5"/>
  <c r="B281" i="5"/>
  <c r="B390" i="5"/>
  <c r="B128" i="5"/>
  <c r="B225" i="5"/>
  <c r="B393" i="5"/>
  <c r="B394" i="5"/>
  <c r="B395" i="5"/>
  <c r="B138" i="5"/>
  <c r="B327" i="5"/>
  <c r="B99" i="5"/>
  <c r="B4" i="5"/>
  <c r="B5" i="4"/>
  <c r="B6" i="4"/>
  <c r="B396" i="4"/>
  <c r="B399" i="4"/>
  <c r="B9" i="4"/>
  <c r="B334" i="4"/>
  <c r="B11" i="4"/>
  <c r="B12" i="4"/>
  <c r="B13" i="4"/>
  <c r="B404" i="4"/>
  <c r="B376" i="4"/>
  <c r="B16" i="4"/>
  <c r="B377" i="4"/>
  <c r="B378" i="4"/>
  <c r="B379" i="4"/>
  <c r="B380" i="4"/>
  <c r="B21" i="4"/>
  <c r="B22" i="4"/>
  <c r="B23" i="4"/>
  <c r="B24" i="4"/>
  <c r="B240" i="4"/>
  <c r="B225" i="4"/>
  <c r="B381" i="4"/>
  <c r="B389" i="4"/>
  <c r="B383" i="4"/>
  <c r="B30" i="4"/>
  <c r="B382" i="4"/>
  <c r="B32" i="4"/>
  <c r="B33" i="4"/>
  <c r="B287" i="4"/>
  <c r="B35" i="4"/>
  <c r="B36" i="4"/>
  <c r="B37" i="4"/>
  <c r="B38" i="4"/>
  <c r="B411" i="4"/>
  <c r="B413" i="4"/>
  <c r="B246" i="4"/>
  <c r="B42" i="4"/>
  <c r="B43" i="4"/>
  <c r="B44" i="4"/>
  <c r="B45" i="4"/>
  <c r="B46" i="4"/>
  <c r="B117" i="4"/>
  <c r="B118" i="4"/>
  <c r="B49" i="4"/>
  <c r="B50" i="4"/>
  <c r="B51" i="4"/>
  <c r="B52" i="4"/>
  <c r="B53" i="4"/>
  <c r="B54" i="4"/>
  <c r="B55" i="4"/>
  <c r="B77" i="4"/>
  <c r="B57" i="4"/>
  <c r="B58" i="4"/>
  <c r="B59" i="4"/>
  <c r="B254" i="4"/>
  <c r="B61" i="4"/>
  <c r="B395" i="4"/>
  <c r="B63" i="4"/>
  <c r="B64" i="4"/>
  <c r="B65" i="4"/>
  <c r="B66" i="4"/>
  <c r="B266" i="4"/>
  <c r="B68" i="4"/>
  <c r="B69" i="4"/>
  <c r="B70" i="4"/>
  <c r="B157" i="4"/>
  <c r="B88" i="4"/>
  <c r="B87" i="4"/>
  <c r="B76" i="4"/>
  <c r="B89" i="4"/>
  <c r="B91" i="4"/>
  <c r="B83" i="4"/>
  <c r="B78" i="4"/>
  <c r="B79" i="4"/>
  <c r="B80" i="4"/>
  <c r="B81" i="4"/>
  <c r="B82" i="4"/>
  <c r="B261" i="4"/>
  <c r="B84" i="4"/>
  <c r="B85" i="4"/>
  <c r="B86" i="4"/>
  <c r="B253" i="4"/>
  <c r="B328" i="4"/>
  <c r="B385" i="4"/>
  <c r="B90" i="4"/>
  <c r="B127" i="4"/>
  <c r="B92" i="4"/>
  <c r="B93" i="4"/>
  <c r="B402" i="4"/>
  <c r="B384" i="4"/>
  <c r="B20" i="4"/>
  <c r="B25" i="4"/>
  <c r="B28" i="4"/>
  <c r="B29" i="4"/>
  <c r="B26" i="4"/>
  <c r="B27" i="4"/>
  <c r="B19" i="4"/>
  <c r="B39" i="4"/>
  <c r="B40" i="4"/>
  <c r="B177" i="4"/>
  <c r="B178" i="4"/>
  <c r="B107" i="4"/>
  <c r="B181" i="4"/>
  <c r="B182" i="4"/>
  <c r="B179" i="4"/>
  <c r="B180" i="4"/>
  <c r="B183" i="4"/>
  <c r="B192" i="4"/>
  <c r="B193" i="4"/>
  <c r="B188" i="4"/>
  <c r="B189" i="4"/>
  <c r="B194" i="4"/>
  <c r="B190" i="4"/>
  <c r="B15" i="4"/>
  <c r="B17" i="4"/>
  <c r="B121" i="4"/>
  <c r="B197" i="4"/>
  <c r="B198" i="4"/>
  <c r="B47" i="4"/>
  <c r="B48" i="4"/>
  <c r="B41" i="4"/>
  <c r="B31" i="4"/>
  <c r="B34" i="4"/>
  <c r="B18" i="4"/>
  <c r="B14" i="4"/>
  <c r="B131" i="4"/>
  <c r="B132" i="4"/>
  <c r="B133" i="4"/>
  <c r="B129" i="4"/>
  <c r="B232" i="4"/>
  <c r="B237" i="4"/>
  <c r="B137" i="4"/>
  <c r="B138" i="4"/>
  <c r="B139" i="4"/>
  <c r="B403" i="4"/>
  <c r="B223" i="4"/>
  <c r="B391" i="4"/>
  <c r="B235" i="4"/>
  <c r="B144" i="4"/>
  <c r="B145" i="4"/>
  <c r="B276" i="4"/>
  <c r="B147" i="4"/>
  <c r="B148" i="4"/>
  <c r="B149" i="4"/>
  <c r="B150" i="4"/>
  <c r="B151" i="4"/>
  <c r="B152" i="4"/>
  <c r="B74" i="4"/>
  <c r="B154" i="4"/>
  <c r="B262" i="4"/>
  <c r="B288" i="4"/>
  <c r="B331" i="4"/>
  <c r="B158" i="4"/>
  <c r="B159" i="4"/>
  <c r="B160" i="4"/>
  <c r="B122" i="4"/>
  <c r="B274" i="4"/>
  <c r="B273" i="4"/>
  <c r="B164" i="4"/>
  <c r="B165" i="4"/>
  <c r="B166" i="4"/>
  <c r="B167" i="4"/>
  <c r="B168" i="4"/>
  <c r="B169" i="4"/>
  <c r="B111" i="4"/>
  <c r="B171" i="4"/>
  <c r="B333" i="4"/>
  <c r="B269" i="4"/>
  <c r="B173" i="4"/>
  <c r="B146" i="4"/>
  <c r="B209" i="4"/>
  <c r="B202" i="4"/>
  <c r="B201" i="4"/>
  <c r="B212" i="4"/>
  <c r="B211" i="4"/>
  <c r="B208" i="4"/>
  <c r="B207" i="4"/>
  <c r="B204" i="4"/>
  <c r="B206" i="4"/>
  <c r="B200" i="4"/>
  <c r="B302" i="4"/>
  <c r="B187" i="4"/>
  <c r="B304" i="4"/>
  <c r="B301" i="4"/>
  <c r="B199" i="4"/>
  <c r="B252" i="4"/>
  <c r="B140" i="4"/>
  <c r="B251" i="4"/>
  <c r="B390" i="4"/>
  <c r="B136" i="4"/>
  <c r="B130" i="4"/>
  <c r="B123" i="4"/>
  <c r="B316" i="4"/>
  <c r="B124" i="4"/>
  <c r="B114" i="4"/>
  <c r="B115" i="4"/>
  <c r="B317" i="4"/>
  <c r="B106" i="4"/>
  <c r="B174" i="4"/>
  <c r="B125" i="4"/>
  <c r="B60" i="4"/>
  <c r="B400" i="4"/>
  <c r="B365" i="4"/>
  <c r="B67" i="4"/>
  <c r="B397" i="4"/>
  <c r="B260" i="4"/>
  <c r="B286" i="4"/>
  <c r="B300" i="4"/>
  <c r="B299" i="4"/>
  <c r="B213" i="4"/>
  <c r="B259" i="4"/>
  <c r="B284" i="4"/>
  <c r="B297" i="4"/>
  <c r="B315" i="4"/>
  <c r="B265" i="4"/>
  <c r="B103" i="4"/>
  <c r="B216" i="4"/>
  <c r="B222" i="4"/>
  <c r="B224" i="4"/>
  <c r="B410" i="4"/>
  <c r="B356" i="4"/>
  <c r="B8" i="4"/>
  <c r="B228" i="4"/>
  <c r="B374" i="4"/>
  <c r="B372" i="4"/>
  <c r="B172" i="4"/>
  <c r="B369" i="4"/>
  <c r="B368" i="4"/>
  <c r="B214" i="4"/>
  <c r="B371" i="4"/>
  <c r="B320" i="4"/>
  <c r="B375" i="4"/>
  <c r="B238" i="4"/>
  <c r="B236" i="4"/>
  <c r="B153" i="4"/>
  <c r="B156" i="4"/>
  <c r="B163" i="4"/>
  <c r="B161" i="4"/>
  <c r="B104" i="4"/>
  <c r="B176" i="4"/>
  <c r="B110" i="4"/>
  <c r="B313" i="4"/>
  <c r="B119" i="4"/>
  <c r="B120" i="4"/>
  <c r="B230" i="4"/>
  <c r="B73" i="4"/>
  <c r="B360" i="4"/>
  <c r="B155" i="4"/>
  <c r="B109" i="4"/>
  <c r="B255" i="4"/>
  <c r="B100" i="4"/>
  <c r="B282" i="4"/>
  <c r="B283" i="4"/>
  <c r="B267" i="4"/>
  <c r="B96" i="4"/>
  <c r="B102" i="4"/>
  <c r="B101" i="4"/>
  <c r="B409" i="4"/>
  <c r="B105" i="4"/>
  <c r="B108" i="4"/>
  <c r="B99" i="4"/>
  <c r="B406" i="4"/>
  <c r="B97" i="4"/>
  <c r="B112" i="4"/>
  <c r="B94" i="4"/>
  <c r="B407" i="4"/>
  <c r="B272" i="4"/>
  <c r="B408" i="4"/>
  <c r="B95" i="4"/>
  <c r="B113" i="4"/>
  <c r="B98" i="4"/>
  <c r="B394" i="4"/>
  <c r="B366" i="4"/>
  <c r="B279" i="4"/>
  <c r="B280" i="4"/>
  <c r="B281" i="4"/>
  <c r="B416" i="4"/>
  <c r="B341" i="4"/>
  <c r="B345" i="4"/>
  <c r="B285" i="4"/>
  <c r="B349" i="4"/>
  <c r="B348" i="4"/>
  <c r="B355" i="4"/>
  <c r="B289" i="4"/>
  <c r="B175" i="4"/>
  <c r="B10" i="4"/>
  <c r="B143" i="4"/>
  <c r="B293" i="4"/>
  <c r="B294" i="4"/>
  <c r="B357" i="4"/>
  <c r="B271" i="4"/>
  <c r="B229" i="4"/>
  <c r="B354" i="4"/>
  <c r="B393" i="4"/>
  <c r="B233" i="4"/>
  <c r="B234" i="4"/>
  <c r="B250" i="4"/>
  <c r="B303" i="4"/>
  <c r="B326" i="4"/>
  <c r="B327" i="4"/>
  <c r="B308" i="4"/>
  <c r="B126" i="4"/>
  <c r="B309" i="4"/>
  <c r="B226" i="4"/>
  <c r="B312" i="4"/>
  <c r="B311" i="4"/>
  <c r="B231" i="4"/>
  <c r="B221" i="4"/>
  <c r="B314" i="4"/>
  <c r="B263" i="4"/>
  <c r="B135" i="4"/>
  <c r="B72" i="4"/>
  <c r="B318" i="4"/>
  <c r="B319" i="4"/>
  <c r="B218" i="4"/>
  <c r="B219" i="4"/>
  <c r="B322" i="4"/>
  <c r="B323" i="4"/>
  <c r="B324" i="4"/>
  <c r="B325" i="4"/>
  <c r="B329" i="4"/>
  <c r="B75" i="4"/>
  <c r="B220" i="4"/>
  <c r="B244" i="4"/>
  <c r="B243" i="4"/>
  <c r="B321" i="4"/>
  <c r="B264" i="4"/>
  <c r="B245" i="4"/>
  <c r="B307" i="4"/>
  <c r="B335" i="4"/>
  <c r="B336" i="4"/>
  <c r="B71" i="4"/>
  <c r="B270" i="4"/>
  <c r="B367" i="4"/>
  <c r="B248" i="4"/>
  <c r="B241" i="4"/>
  <c r="B275" i="4"/>
  <c r="B330" i="4"/>
  <c r="B344" i="4"/>
  <c r="B298" i="4"/>
  <c r="B116" i="4"/>
  <c r="B247" i="4"/>
  <c r="B141" i="4"/>
  <c r="B62" i="4"/>
  <c r="B350" i="4"/>
  <c r="B388" i="4"/>
  <c r="B332" i="4"/>
  <c r="B353" i="4"/>
  <c r="B277" i="4"/>
  <c r="B392" i="4"/>
  <c r="B203" i="4"/>
  <c r="B205" i="4"/>
  <c r="B358" i="4"/>
  <c r="B359" i="4"/>
  <c r="B362" i="4"/>
  <c r="B310" i="4"/>
  <c r="B351" i="4"/>
  <c r="B239" i="4"/>
  <c r="B339" i="4"/>
  <c r="B340" i="4"/>
  <c r="B268" i="4"/>
  <c r="B134" i="4"/>
  <c r="B142" i="4"/>
  <c r="B278" i="4"/>
  <c r="B370" i="4"/>
  <c r="B373" i="4"/>
  <c r="B162" i="4"/>
  <c r="B256" i="4"/>
  <c r="B258" i="4"/>
  <c r="B292" i="4"/>
  <c r="B295" i="4"/>
  <c r="B291" i="4"/>
  <c r="B290" i="4"/>
  <c r="B401" i="4"/>
  <c r="B191" i="4"/>
  <c r="B185" i="4"/>
  <c r="B186" i="4"/>
  <c r="B296" i="4"/>
  <c r="B364" i="4"/>
  <c r="B363" i="4"/>
  <c r="B386" i="4"/>
  <c r="B387" i="4"/>
  <c r="B342" i="4"/>
  <c r="B337" i="4"/>
  <c r="B346" i="4"/>
  <c r="B352" i="4"/>
  <c r="B347" i="4"/>
  <c r="B343" i="4"/>
  <c r="B361" i="4"/>
  <c r="B338" i="4"/>
  <c r="B196" i="4"/>
  <c r="B195" i="4"/>
  <c r="B398" i="4"/>
  <c r="B215" i="4"/>
  <c r="B128" i="4"/>
  <c r="B227" i="4"/>
  <c r="B242" i="4"/>
  <c r="B7" i="4"/>
  <c r="B414" i="4"/>
  <c r="B184" i="4"/>
  <c r="B56" i="4"/>
  <c r="B249" i="4"/>
  <c r="B306" i="4"/>
  <c r="B305" i="4"/>
  <c r="B210" i="4"/>
  <c r="B217" i="4"/>
  <c r="B412" i="4"/>
  <c r="B405" i="4"/>
  <c r="B170" i="4"/>
  <c r="B415" i="4"/>
  <c r="B257" i="4"/>
  <c r="B4" i="4"/>
</calcChain>
</file>

<file path=xl/sharedStrings.xml><?xml version="1.0" encoding="utf-8"?>
<sst xmlns="http://schemas.openxmlformats.org/spreadsheetml/2006/main" count="6751" uniqueCount="858">
  <si>
    <t>Dépôt</t>
  </si>
  <si>
    <t>Propriétaire</t>
  </si>
  <si>
    <t xml:space="preserve">Code Article </t>
  </si>
  <si>
    <t>Libéllé article</t>
  </si>
  <si>
    <t xml:space="preserve">Type </t>
  </si>
  <si>
    <t>Conditonnement</t>
  </si>
  <si>
    <t>Hauteur (nb de palettes gerbables) 
ex : 2 = sol +1</t>
  </si>
  <si>
    <t>Nb de jours DLC à réception</t>
  </si>
  <si>
    <t>Nb de jours DLC pour forcer le prélvt FIFO</t>
  </si>
  <si>
    <t>Nb de jours DLC pour interdire le  prélvt (PP)</t>
  </si>
  <si>
    <t>Poids Net palette</t>
  </si>
  <si>
    <t>Stock sur commande (O / vide)</t>
  </si>
  <si>
    <t xml:space="preserve">STOCK MINI </t>
  </si>
  <si>
    <t>STOCK MAXI</t>
  </si>
  <si>
    <t>CLASSE ABC PRODUIT</t>
  </si>
  <si>
    <t>MODE DE GESTION (SR / CF / ARRET / USINE )</t>
  </si>
  <si>
    <t>commentaire</t>
  </si>
  <si>
    <t>intervalle entre 2 commandes (J.O)</t>
  </si>
  <si>
    <t>CODE FOURNISSEUR</t>
  </si>
  <si>
    <t>Fournisseurs (fournisseur principal du produit)</t>
  </si>
  <si>
    <t xml:space="preserve"> CODE Lieu d'enlèvement </t>
  </si>
  <si>
    <t>Poids multiple (ex: palette de 500kg)</t>
  </si>
  <si>
    <t>Délais de livraison (J.O)</t>
  </si>
  <si>
    <t>Qté mini de commande fournisseur</t>
  </si>
  <si>
    <t>BRETTEVILLE</t>
  </si>
  <si>
    <t>SO</t>
  </si>
  <si>
    <t>DEM FILIERE</t>
  </si>
  <si>
    <t>Fabriqué</t>
  </si>
  <si>
    <t>CLASSEC</t>
  </si>
  <si>
    <t/>
  </si>
  <si>
    <t>TENOR ALLEGRO</t>
  </si>
  <si>
    <t>SAC DE 25 KG</t>
  </si>
  <si>
    <t>CLASSEA</t>
  </si>
  <si>
    <t>SR</t>
  </si>
  <si>
    <t>ENSAC_BRETTEVIL</t>
  </si>
  <si>
    <t>Ensacheuse Bretteville</t>
  </si>
  <si>
    <t>TENOR PREMIUM 1ER A</t>
  </si>
  <si>
    <t>CLASSED</t>
  </si>
  <si>
    <t>ARRET</t>
  </si>
  <si>
    <t>TONICONCOURS</t>
  </si>
  <si>
    <t>SANDIPRO BZH 25 KG</t>
  </si>
  <si>
    <t>CLASSEB</t>
  </si>
  <si>
    <t>CF</t>
  </si>
  <si>
    <t>usine</t>
  </si>
  <si>
    <t>TONIVIANDE</t>
  </si>
  <si>
    <t>SOFRALAIT 1ER AGE</t>
  </si>
  <si>
    <t>SOFRALAIT 3L</t>
  </si>
  <si>
    <t>SOFRALAIT JB</t>
  </si>
  <si>
    <t>SOFRALAIT PROTEINE SAC</t>
  </si>
  <si>
    <t>SOFRALAIT UNIQUE</t>
  </si>
  <si>
    <t>SAND MED FD 16 H77 - 70/80</t>
  </si>
  <si>
    <t>Négoce</t>
  </si>
  <si>
    <t>FRIANDINE</t>
  </si>
  <si>
    <t>MIXSCIENCE</t>
  </si>
  <si>
    <t>CHATEAU GONTIER</t>
  </si>
  <si>
    <t>CERIGEST BB 1000 KG</t>
  </si>
  <si>
    <t>FERTI MISE BAS</t>
  </si>
  <si>
    <t>SAC DE 20 KG</t>
  </si>
  <si>
    <t>SUNIFIBRE MI BB 1T</t>
  </si>
  <si>
    <t>BIG BAG DE 1000 KG</t>
  </si>
  <si>
    <t>STABICOBAYE 25 KG</t>
  </si>
  <si>
    <t>STABITOP</t>
  </si>
  <si>
    <t>STABILOURD H.E</t>
  </si>
  <si>
    <t>STABICROISSANCE M</t>
  </si>
  <si>
    <t>PONDEUSE FA 25KG</t>
  </si>
  <si>
    <t>STABIPLUS 25 KG</t>
  </si>
  <si>
    <t>VOLAILLE CROISSANCE 25KG</t>
  </si>
  <si>
    <t>VOLAILLE FINITION 25KG</t>
  </si>
  <si>
    <t>GIBIANE VERMISTOP VE 25 KG</t>
  </si>
  <si>
    <t>SANDERS OUEST</t>
  </si>
  <si>
    <t>VERTOU</t>
  </si>
  <si>
    <t>CLASSIC CUBES</t>
  </si>
  <si>
    <t>CLASSIC CUBES BO BB 1000 KG</t>
  </si>
  <si>
    <t>CELIA CROC 25/12 15 KG</t>
  </si>
  <si>
    <t>SAC DE 15 KG</t>
  </si>
  <si>
    <t>SOPRAL</t>
  </si>
  <si>
    <t>RENDU</t>
  </si>
  <si>
    <t>KAOLIN</t>
  </si>
  <si>
    <t>TALC SAC</t>
  </si>
  <si>
    <t>MAIS CASSE 25 KG</t>
  </si>
  <si>
    <t>BILLAUD GRAINS</t>
  </si>
  <si>
    <t>THOUARS</t>
  </si>
  <si>
    <t>BLE SACS</t>
  </si>
  <si>
    <t>CREMO PROLAC 25 KG</t>
  </si>
  <si>
    <t>CELIA PORC</t>
  </si>
  <si>
    <t>CELIA PONDEUSE</t>
  </si>
  <si>
    <t>CELIA BASSE COUR</t>
  </si>
  <si>
    <t>CELIA VOLAILLE</t>
  </si>
  <si>
    <t>CELIA LAPIN</t>
  </si>
  <si>
    <t>CELIA GIBIER ENTRETIEN</t>
  </si>
  <si>
    <t>LAPIN CLAPIER ELEVAGE</t>
  </si>
  <si>
    <t>STABIPLUS 25KG</t>
  </si>
  <si>
    <t>HUILE DE COLZA 1000L</t>
  </si>
  <si>
    <t>SANDI PEPTIDES 25 KG</t>
  </si>
  <si>
    <t>STABIPLUS TA</t>
  </si>
  <si>
    <t>CMAV VOLIANE MI</t>
  </si>
  <si>
    <t>TONITRANSIT</t>
  </si>
  <si>
    <t>TONI PRODIGE</t>
  </si>
  <si>
    <t>STABINE 15 KG</t>
  </si>
  <si>
    <t>AZURMAIS FA 25 KG</t>
  </si>
  <si>
    <t>AZURMAIS FA BB 500 KG</t>
  </si>
  <si>
    <t>BIG BAG DE 500 KG</t>
  </si>
  <si>
    <t>AZURMAIS SE 25 KG</t>
  </si>
  <si>
    <t>AZURMAIS SE BB 500 KG</t>
  </si>
  <si>
    <t>AZURMAIS GR 25 KG</t>
  </si>
  <si>
    <t>AZURMAIS GR BB 1000 KG</t>
  </si>
  <si>
    <t>AZURHERBE SE 25 KG</t>
  </si>
  <si>
    <t>AZUROLEA FA BB 500 KG</t>
  </si>
  <si>
    <t>AZURPATURE SE 25 KG</t>
  </si>
  <si>
    <t>CRISTALNUTRIS MAIS SE 25 KG</t>
  </si>
  <si>
    <t>CRISTALNUTRIS MAIS SE BB 500KG</t>
  </si>
  <si>
    <t>CRISTALNUTRIS MIXTE SE 25 KG</t>
  </si>
  <si>
    <t>CRISTALNUTRIS MIXTE SE BB500KG</t>
  </si>
  <si>
    <t>CRISTALNUTRIS MIXTE GR 25 KG</t>
  </si>
  <si>
    <t>CRISTALNUTRIS MIXTE GR BB1000</t>
  </si>
  <si>
    <t>CRISTALNUTRIS OLEA SE BB 500 K</t>
  </si>
  <si>
    <t>CRISTALOR TEMPO FA 25 KG</t>
  </si>
  <si>
    <t>CRISTALOR TEMPO FA BB 500 KG</t>
  </si>
  <si>
    <t>CRISTALOR SMALTO FA 25 KG</t>
  </si>
  <si>
    <t>CRISTALOR SMALTO FA BB 500 KG</t>
  </si>
  <si>
    <t>CRISTALOR TP SE 25 KG</t>
  </si>
  <si>
    <t>CRISTALOR TARIE GR 25 KG</t>
  </si>
  <si>
    <t>AZURBLOC MAGNESIEN 20 KG</t>
  </si>
  <si>
    <t>SEAU DE 20 KG</t>
  </si>
  <si>
    <t>AZURBLOC UNIVERSEL 20 KG</t>
  </si>
  <si>
    <t>CRISTALORBLOC PREPARTUM 20 KG</t>
  </si>
  <si>
    <t>CRISTALORBLOC VEAU 20 KG</t>
  </si>
  <si>
    <t>AZURSEL 12 KG</t>
  </si>
  <si>
    <t>BLOC DE 12 KG</t>
  </si>
  <si>
    <t>AZURSEL 25 KG</t>
  </si>
  <si>
    <t>BLOC DE 25 KG</t>
  </si>
  <si>
    <t>AZURPIERRE UNIVERSEL 12 KG</t>
  </si>
  <si>
    <t>AZURMIXTE SE 25 KG</t>
  </si>
  <si>
    <t>AZURMIXTE SE 500 KG</t>
  </si>
  <si>
    <t>AZUREE FA 79% 20 KG</t>
  </si>
  <si>
    <t>AZUR MASTER 25 KG</t>
  </si>
  <si>
    <t>AZURMIN SE 25 KG</t>
  </si>
  <si>
    <t>CONCENTRE POULET DE CHAIR</t>
  </si>
  <si>
    <t>fabriqué</t>
  </si>
  <si>
    <t>FLORI MEMO</t>
  </si>
  <si>
    <t>FLUVIA 210</t>
  </si>
  <si>
    <t>TONIMIX FINITION</t>
  </si>
  <si>
    <t>FARMEL CROISSANCE</t>
  </si>
  <si>
    <t>SUBLINE NURSE</t>
  </si>
  <si>
    <t>FLORIJUNIOR GR 500 KG BB</t>
  </si>
  <si>
    <t>OVILINE CLASSIC SAC 25 KG</t>
  </si>
  <si>
    <t>CAPRILAC LIB</t>
  </si>
  <si>
    <t>LAPIN FERMIER SOUFFLET</t>
  </si>
  <si>
    <t>PONDEUSE SOUFFLET</t>
  </si>
  <si>
    <t>SANDI TREMPLIN EURONUTRITION</t>
  </si>
  <si>
    <t>CLASSIC MINERAL 25 KG</t>
  </si>
  <si>
    <t>SAPHIRPROPYPLUS 1100 KG</t>
  </si>
  <si>
    <t>IBC DE 1100 KG/L</t>
  </si>
  <si>
    <t>NATAVEAU 25 KG</t>
  </si>
  <si>
    <t>RETIERS</t>
  </si>
  <si>
    <t>NATACROISSANCE 25 KG</t>
  </si>
  <si>
    <t>BLE GRAIN</t>
  </si>
  <si>
    <t>CHEVRETTE INRA</t>
  </si>
  <si>
    <t>SANDIMIX JUNIOR</t>
  </si>
  <si>
    <t>MESURE GRAIN CHEVAL</t>
  </si>
  <si>
    <t>Unité</t>
  </si>
  <si>
    <t>USINE</t>
  </si>
  <si>
    <t>CREMYSTAR</t>
  </si>
  <si>
    <t>CREMANDINE 2</t>
  </si>
  <si>
    <t>SOCOLIN 70 VALOREX SAC</t>
  </si>
  <si>
    <t>CROUSTI JUNIOR 12 KG</t>
  </si>
  <si>
    <t>CROUSTI ADULTE 15 KG</t>
  </si>
  <si>
    <t>CROUSTI ADULTE 15 + 3 KG</t>
  </si>
  <si>
    <t>SAC DE 18 KG</t>
  </si>
  <si>
    <t>CROUSTI TONIC NG 15 KG</t>
  </si>
  <si>
    <t>CROUSTI TONIC 15 DONT 3 KG</t>
  </si>
  <si>
    <t>CROUSTI SENIOR LIGHT 15 KG</t>
  </si>
  <si>
    <t>CROUSTI CROC NG 20 KG</t>
  </si>
  <si>
    <t>CROUSTI CROC 20 + 4 KG NG</t>
  </si>
  <si>
    <t>SAC DE 24 KG</t>
  </si>
  <si>
    <t>CROUSTI CAT VIANDES 12 KG</t>
  </si>
  <si>
    <t>SAC DE 12 KG</t>
  </si>
  <si>
    <t>CROUSTI CAT VOLAILLES 12 KG</t>
  </si>
  <si>
    <t>CROC MAINTENANCE 25/10 20 KG</t>
  </si>
  <si>
    <t>Espagne / RENDU</t>
  </si>
  <si>
    <t>PREMIENCE PRO EQUILIBRE 20KG</t>
  </si>
  <si>
    <t>PREMIENCE PRO JUNIOR 20 KG</t>
  </si>
  <si>
    <t>PREMIENCE PRO ADULT 20 KG</t>
  </si>
  <si>
    <t>CROC ACTIVITY 27/12</t>
  </si>
  <si>
    <t>SAC POLYVALENT FD16 25 KG</t>
  </si>
  <si>
    <t>SAC DINDE PINT/FAIS FD16 25 KG</t>
  </si>
  <si>
    <t>HDF POWER CUBES 25 KG</t>
  </si>
  <si>
    <t>COOL MIX</t>
  </si>
  <si>
    <t>HAPPY HOOF</t>
  </si>
  <si>
    <t>STUD &amp; YOUNGSTOCK MIX</t>
  </si>
  <si>
    <t>STUD CUBES</t>
  </si>
  <si>
    <t>COOL FIBRE</t>
  </si>
  <si>
    <t>SENIOR CONDITIONING MIX 20 KG</t>
  </si>
  <si>
    <t>CONDITIONING FIBRE 20 KG</t>
  </si>
  <si>
    <t>AVOINE TRIEE BIG BAG</t>
  </si>
  <si>
    <t>CLASSIC PASTURE PROMO</t>
  </si>
  <si>
    <t>SEAU DE 18 KG</t>
  </si>
  <si>
    <t>REPRO LAC</t>
  </si>
  <si>
    <t>SEAU DE 10 KG</t>
  </si>
  <si>
    <t>CLASSIC PASTURE SEAU 16 KG</t>
  </si>
  <si>
    <t>SEAU DE 16 KG</t>
  </si>
  <si>
    <t>CLASSIC BLOC (4 X 4.5)</t>
  </si>
  <si>
    <t>CARTON DE 18 KG</t>
  </si>
  <si>
    <t>CLASSIC BLOC 4 X (4,5KG+0,5KG)</t>
  </si>
  <si>
    <t>REPRO PASTURE 18 KG</t>
  </si>
  <si>
    <t>CERTIPROTECT BIDON 60KG</t>
  </si>
  <si>
    <t>CRISTAL VERIMAIS 14 SE 25 KG</t>
  </si>
  <si>
    <t>CLASSIC UNIQUE 25 KG</t>
  </si>
  <si>
    <t>BASSINE 50L SANDERS</t>
  </si>
  <si>
    <t>OPTI DRAINE</t>
  </si>
  <si>
    <t>TH5 5 L</t>
  </si>
  <si>
    <t>BIDON DE 5 KG/L</t>
  </si>
  <si>
    <t>THESEO</t>
  </si>
  <si>
    <t>SEAU JAUNE SANDERS</t>
  </si>
  <si>
    <t>BLE SAC 25 KG</t>
  </si>
  <si>
    <t>TENOR BREBIS AGNEAU 25 KG</t>
  </si>
  <si>
    <t>LAPICLAPIER 25 KG</t>
  </si>
  <si>
    <t>PONDEUSE 25 KG</t>
  </si>
  <si>
    <t>POUS/CAN/OIS MI 25 KG</t>
  </si>
  <si>
    <t>POUS/CAN/OIS MI 10KG</t>
  </si>
  <si>
    <t>SAC DE 10 KG</t>
  </si>
  <si>
    <t>DIN/PIN/FAI 1 A MI 10 KG</t>
  </si>
  <si>
    <t>LAPICLAPIER 10 KG</t>
  </si>
  <si>
    <t>PONDEUSE 10 KG</t>
  </si>
  <si>
    <t>POULET POULETTE 10 KG</t>
  </si>
  <si>
    <t>MELANGE PIGEON 25 KG MP GRAIN</t>
  </si>
  <si>
    <t>REPRO FOAL 25 KG</t>
  </si>
  <si>
    <t>MAIS 25 KG</t>
  </si>
  <si>
    <t>CERTINET 24 KG</t>
  </si>
  <si>
    <t>ENERGIE TONIC 10 KG</t>
  </si>
  <si>
    <t>BIOTINE NG BTE 30 SACHETS 10G</t>
  </si>
  <si>
    <t>ESSENTIAL TONUS SEAU 3 KG</t>
  </si>
  <si>
    <t>SEAU DE 3 KG</t>
  </si>
  <si>
    <t>TRUFFYS</t>
  </si>
  <si>
    <t>SAPHIRPROPYLIC  1 FUT 220KG*</t>
  </si>
  <si>
    <t>FUT DE 220 KG/L</t>
  </si>
  <si>
    <t>APLATI D'ORGE 25 KG</t>
  </si>
  <si>
    <t>ETABLISSEMENTS HEBERT ET FILS</t>
  </si>
  <si>
    <t>SEVRYPLUS NEO 25 KG</t>
  </si>
  <si>
    <t>SEVRYPLUS 25 KG</t>
  </si>
  <si>
    <t>CREMYOR</t>
  </si>
  <si>
    <t>SEVRYFRI LYSO 66 25 KG</t>
  </si>
  <si>
    <t>SEVRYFRI 25 KG</t>
  </si>
  <si>
    <t>DIN/PIN/FAI 1 A MI 25 KG</t>
  </si>
  <si>
    <t>SEVRYFRI TIA 25 KG</t>
  </si>
  <si>
    <t>REPRO UNIQUE 25 KG</t>
  </si>
  <si>
    <t>SIROCCO 25 KG</t>
  </si>
  <si>
    <t>FLORISAVEUR FIBRE</t>
  </si>
  <si>
    <t>CREMO 10 10 KG</t>
  </si>
  <si>
    <t>CREMO ELEVAGE</t>
  </si>
  <si>
    <t>CREMUNIC SANDERS 25 KG</t>
  </si>
  <si>
    <t>CREMOPREMIUM</t>
  </si>
  <si>
    <t>CERTIOR 2 X 10 KG</t>
  </si>
  <si>
    <t>PACK DE 20 KG</t>
  </si>
  <si>
    <t>CRISTALCALCILEVURE 25 KG</t>
  </si>
  <si>
    <t>CERTISPRAY 60 L</t>
  </si>
  <si>
    <t>REPRO FLOCONNE 25 KG</t>
  </si>
  <si>
    <t>CRISTALBEEF 25 KG</t>
  </si>
  <si>
    <t>CLASSIC FLOCONNE 25 KG</t>
  </si>
  <si>
    <t>CLASSIC MASH 20 KG</t>
  </si>
  <si>
    <t>FLOC HORSE 25 KG</t>
  </si>
  <si>
    <t>CANARD OIE PIGEON 25 KG</t>
  </si>
  <si>
    <t>SAPHIRPROPYPLUS 1 FUT 220 KG*</t>
  </si>
  <si>
    <t>CREMO ECLAIR</t>
  </si>
  <si>
    <t>CRISTALCALCILEVURE BB 700 KG</t>
  </si>
  <si>
    <t>BIG BAG DE 700 KG</t>
  </si>
  <si>
    <t>CERTISEC (PACK 6 RLX)</t>
  </si>
  <si>
    <t>CERTILINGETTE (CART.3 BOBINES)</t>
  </si>
  <si>
    <t>POMPE POUR BIDON 10/20L</t>
  </si>
  <si>
    <t>POMPE POUR BIDON 60/200L</t>
  </si>
  <si>
    <t>GOBELET MOUSSEUR</t>
  </si>
  <si>
    <t>MAMELNET 10KG</t>
  </si>
  <si>
    <t>BIDON DE 10 KG/L</t>
  </si>
  <si>
    <t>CERTIACTIF 10 KG</t>
  </si>
  <si>
    <t>CERTINET 10 KG</t>
  </si>
  <si>
    <t>CERTIMOUSSE 20KG</t>
  </si>
  <si>
    <t>BIDON DE 20 KG/L</t>
  </si>
  <si>
    <t>TREMPASEPT IODE 22 KG</t>
  </si>
  <si>
    <t>CERTIPROTECT BIDON 22KG</t>
  </si>
  <si>
    <t>BIDON DE 22 KG/L</t>
  </si>
  <si>
    <t>CERTISAN 22 KG</t>
  </si>
  <si>
    <t>CERTICREME 22 KG</t>
  </si>
  <si>
    <t>TREMPASEPT FPA 22KG</t>
  </si>
  <si>
    <t>CERTIBASE 25 KG</t>
  </si>
  <si>
    <t>CHLOROBASIC AC 25KG</t>
  </si>
  <si>
    <t>CERTIACIDE 25KG</t>
  </si>
  <si>
    <t>BIDON DE 25 KG/L</t>
  </si>
  <si>
    <t>TREMPASEPT FPA 60KG</t>
  </si>
  <si>
    <t>TREMPASEPT IODE  60KG</t>
  </si>
  <si>
    <t>CERTIACIDE 70 KG</t>
  </si>
  <si>
    <t>CHLOROBASIC AC 70KG</t>
  </si>
  <si>
    <t>CERTIBASE 70KG</t>
  </si>
  <si>
    <t>SUPPORT DE CRISTALPIERRE</t>
  </si>
  <si>
    <t>SEAU VIGALA 15L BLANC</t>
  </si>
  <si>
    <t>X SAPHIRGLUCO 300 10L</t>
  </si>
  <si>
    <t>SAPHIR LEVURE 25 KG</t>
  </si>
  <si>
    <t>SAPHIR PROLIN 25 KG</t>
  </si>
  <si>
    <t>SAPHIRFIBROR 25 KG</t>
  </si>
  <si>
    <t>SAPHIRESSENTIEL 25 KG</t>
  </si>
  <si>
    <t>SAPHIRINTENSE 25 KG</t>
  </si>
  <si>
    <t>SAPHIR PROLIN BB 700 KG</t>
  </si>
  <si>
    <t>CRISTAL VERIMAIS 14 SE BB 500</t>
  </si>
  <si>
    <t>APPLICATEUR SAPHIR</t>
  </si>
  <si>
    <t>CREMAGNEAU-CHEVREAU 25 KG</t>
  </si>
  <si>
    <t>SAPHIRPROPYLIC CUVE 1200 KG</t>
  </si>
  <si>
    <t>CERTIDRY FA 25 KG</t>
  </si>
  <si>
    <t>MISTRAL FA 25 KG</t>
  </si>
  <si>
    <t>ADICER</t>
  </si>
  <si>
    <t>FERTILAC 40 25 KG</t>
  </si>
  <si>
    <t>SAPHIRGUM 10 KG</t>
  </si>
  <si>
    <t>SUNIPORC PL8 PHYT BB 1000 KG</t>
  </si>
  <si>
    <t>FLORIBELLE BB 500 KG</t>
  </si>
  <si>
    <t>FLORIJUNIOR BB 500 KG</t>
  </si>
  <si>
    <t>FLORIJUNIOR 25 KG</t>
  </si>
  <si>
    <t>GRIT 3/5 MOYEN 25 KG</t>
  </si>
  <si>
    <t>VITALAC</t>
  </si>
  <si>
    <t>RUMIDECOX S25</t>
  </si>
  <si>
    <t>SANDI LAIT 25 KG</t>
  </si>
  <si>
    <t>REPRO COMPLEMENTAIRE 25 KG</t>
  </si>
  <si>
    <t>CLASSIC UNIQUE BB</t>
  </si>
  <si>
    <t>REPRO COMPLEMENTAIRE BB 1000 K</t>
  </si>
  <si>
    <t>FERTIAMINE*</t>
  </si>
  <si>
    <t>REPRO CUBES BO BB 1000 KG</t>
  </si>
  <si>
    <t>FLORI ECLAIR 25 KG</t>
  </si>
  <si>
    <t>EQUIPRIMO FLOCONNE 25 KG</t>
  </si>
  <si>
    <t>PONT STE MAXENCE</t>
  </si>
  <si>
    <t>LITIERE DESINFECTANTE 25 KG</t>
  </si>
  <si>
    <t>ALGAVI</t>
  </si>
  <si>
    <t>JMB EQUIFLOC 25 KG</t>
  </si>
  <si>
    <t>CONTAINER DIELNA</t>
  </si>
  <si>
    <t>SO-K18640</t>
  </si>
  <si>
    <t>GAEC DE LA THEARDIERE</t>
  </si>
  <si>
    <t>BOBINE PAPIER POULET</t>
  </si>
  <si>
    <t>POULTRYLIT BB 1000 KG</t>
  </si>
  <si>
    <t>SANDERS</t>
  </si>
  <si>
    <t>ENERGIE COMPLEMENTAIRE 25 KG</t>
  </si>
  <si>
    <t>EQUIPRIMO FIBRES 20 KG</t>
  </si>
  <si>
    <t>EQUIPRIMO FIBRES ELEVAGE 20 KG</t>
  </si>
  <si>
    <t>EQUIPRIMO FIBRES TONUS 20 KG</t>
  </si>
  <si>
    <t>MELANGE BASSE COUR 25 KG</t>
  </si>
  <si>
    <t>SANDI TREMPLIN 25 KG</t>
  </si>
  <si>
    <t>CARBONATE FA 25 KG</t>
  </si>
  <si>
    <t>EQUI UNIQUE 25 KG</t>
  </si>
  <si>
    <t>EQUI UNIQUE BB 1000 KG</t>
  </si>
  <si>
    <t>EQUIPRIMO FLOCONNE 1000 KG</t>
  </si>
  <si>
    <t>GIBIANE REPRO HYTOP VE 25 KG</t>
  </si>
  <si>
    <t>GIBIANE FAISAN ENTRETIEN VE25</t>
  </si>
  <si>
    <t>SEPIOLITE EXAL 20 KG</t>
  </si>
  <si>
    <t>REPRO UNIQUE BB 1000 KG</t>
  </si>
  <si>
    <t>LUZERNE DESHYDRATEE 25 KG</t>
  </si>
  <si>
    <t>GIBIANE REPRO TOP 25 KG</t>
  </si>
  <si>
    <t>GIBIANE 1ER AGE MI 25 KG</t>
  </si>
  <si>
    <t>ORGE ENTIER 25 KG</t>
  </si>
  <si>
    <t>RAT SOURIS 10 MM BO 25 KG</t>
  </si>
  <si>
    <t>BOBINE PAPIER DINDE</t>
  </si>
  <si>
    <t>ETRELLES</t>
  </si>
  <si>
    <t>MISTRAL FA 15 KG</t>
  </si>
  <si>
    <t>SEAU DE 15 KG</t>
  </si>
  <si>
    <t>OLMIX</t>
  </si>
  <si>
    <t>SEL EGRUGE RUMINANT 25 KG</t>
  </si>
  <si>
    <t>GOLDEN HORSE STOMACH 25 KG</t>
  </si>
  <si>
    <t>GH TRAIN STOMACH BB 1000 KG</t>
  </si>
  <si>
    <t>OPTI DRAINE 25 KG</t>
  </si>
  <si>
    <t>SANDI TREMPLIN BB 500 KG</t>
  </si>
  <si>
    <t>POULET POULETTE VE 25 KG</t>
  </si>
  <si>
    <t>BREBIS AGNEAU</t>
  </si>
  <si>
    <t>GIBIANE D'EAU 1AGE MI 25 KG</t>
  </si>
  <si>
    <t>CLASSIC COMPLEMENTAIRE 25 KG</t>
  </si>
  <si>
    <t>GOLDEN HORSE OSTEOFLEX 25 KG</t>
  </si>
  <si>
    <t>COPEAUX FC1 BS 19.5 KG</t>
  </si>
  <si>
    <t>BALLES DE 19.5KG</t>
  </si>
  <si>
    <t>FRANCE COPEAUX</t>
  </si>
  <si>
    <t>BLE BROYE FIN FA 25 KG</t>
  </si>
  <si>
    <t>STABIPRO 3S R TSD 25 KG</t>
  </si>
  <si>
    <t>SANDIFOURRAGE IVOMEC 25 KG</t>
  </si>
  <si>
    <t>DEM FILIERE FA 20 KG</t>
  </si>
  <si>
    <t>REPRO UNIQUE EXPORT 25 KG</t>
  </si>
  <si>
    <t>GHT OSTEOFLEX EXPORT 25 KG</t>
  </si>
  <si>
    <t>BOBINE PAPIER POULET 80</t>
  </si>
  <si>
    <t>BOBINE PAPIER DINDE 70</t>
  </si>
  <si>
    <t>STABITOP R TSD 25 KG</t>
  </si>
  <si>
    <t>FLORIA BB 500 KG</t>
  </si>
  <si>
    <t>COQUES DE SOJA FA BB 500 KG</t>
  </si>
  <si>
    <t>SANDITARIOMNIGEN BB 500 KG</t>
  </si>
  <si>
    <t>PORC ENERGIC 25 KG</t>
  </si>
  <si>
    <t>STABILAP R TSD</t>
  </si>
  <si>
    <t>NOUVEAU STABINE 15 KG</t>
  </si>
  <si>
    <t>SO-E03167</t>
  </si>
  <si>
    <t>TETREL ALAIN</t>
  </si>
  <si>
    <t>VOL NEUBOURGEOISE VE BB 1000KG</t>
  </si>
  <si>
    <t>POND NEUBOURGEOISE VE BB 1000K</t>
  </si>
  <si>
    <t>POULETTE CROISS INRA VE 20 KG</t>
  </si>
  <si>
    <t>PONDEUSE REPRO INRA 20 KG</t>
  </si>
  <si>
    <t>V O 25 KG</t>
  </si>
  <si>
    <t>BABYPOUSS MI 25 KG</t>
  </si>
  <si>
    <t>PETIRI 25 KG</t>
  </si>
  <si>
    <t>GLOUSS MI 25 KG</t>
  </si>
  <si>
    <t>GLOUSS 25 KG</t>
  </si>
  <si>
    <t>BOLAPIN 25 KG</t>
  </si>
  <si>
    <t>POULETTE DEMARRAGE INRA VE20KG</t>
  </si>
  <si>
    <t>SANDI R1 (PM) 25 KG</t>
  </si>
  <si>
    <t>SANDI R3 (T) 25 KG</t>
  </si>
  <si>
    <t>SANDI R2 (PMMG) 25 KG</t>
  </si>
  <si>
    <t>LAPETY STIMULANT 15 KG</t>
  </si>
  <si>
    <t>INZO</t>
  </si>
  <si>
    <t>SOURCHES SANDI VE 43284 BB1000</t>
  </si>
  <si>
    <t>SOURCHES SANDI CE BB 1000 KG</t>
  </si>
  <si>
    <t>SOURCHES SANDI AP 43286 BB1000</t>
  </si>
  <si>
    <t>SRCHS SANDI GENISSE45054 BB500</t>
  </si>
  <si>
    <t>AMYPLUS RV BB 500 KG</t>
  </si>
  <si>
    <t>STABIPRIM TSD 25 KG</t>
  </si>
  <si>
    <t>SAC LAPIN BOUIX 25 KG</t>
  </si>
  <si>
    <t>GASCOGNE SACK</t>
  </si>
  <si>
    <t>SAC VOLAILLE BOUIX</t>
  </si>
  <si>
    <t>GENISTART 25 KG</t>
  </si>
  <si>
    <t>GENIJUNIOR 25 KG</t>
  </si>
  <si>
    <t>RUMAZOTE 25 KG</t>
  </si>
  <si>
    <t>RUMALAC 25 KG</t>
  </si>
  <si>
    <t>PROTEK PREVELAGE 25 KG</t>
  </si>
  <si>
    <t>MUSCLI TRADITION 25 KG</t>
  </si>
  <si>
    <t>JEUNE BOVIN 25 KG</t>
  </si>
  <si>
    <t>GENISOLO 25 KG</t>
  </si>
  <si>
    <t>MIX PONDEUSE 10 KG</t>
  </si>
  <si>
    <t>MIX PONDEUSE 25 KG</t>
  </si>
  <si>
    <t>LAPIN DIGEST 25 KG</t>
  </si>
  <si>
    <t>GH TRAINING STOMACH CUBE BOB1T</t>
  </si>
  <si>
    <t>REPRO CUBES ESSAI BO BB 1000 K</t>
  </si>
  <si>
    <t>BOLAPIN OTC 1.5% 25 KG</t>
  </si>
  <si>
    <t>PULSIFOR BB 1000 KG</t>
  </si>
  <si>
    <t>PULSI JUNIOR BB 1000 KG</t>
  </si>
  <si>
    <t>PULSISTARTER BB 1000 KG</t>
  </si>
  <si>
    <t>CLASSIC UNIQUE EXPORT 25 KG</t>
  </si>
  <si>
    <t>SOURCH SANDI GENIS 45058 BB1T</t>
  </si>
  <si>
    <t>CELIA LAPIN PROMO 25 KG</t>
  </si>
  <si>
    <t>PREM BIOTINE</t>
  </si>
  <si>
    <t>SEL</t>
  </si>
  <si>
    <t>BICARBONATE DE SODIUM NOVAFEED</t>
  </si>
  <si>
    <t>CHLORURE MAGNESIUM 48% SI 25K</t>
  </si>
  <si>
    <t>MAIS CONCASSE</t>
  </si>
  <si>
    <t>OXYDE DE MAGNESIE</t>
  </si>
  <si>
    <t>LIGNO CELLULOSE</t>
  </si>
  <si>
    <t>L-LYSINE HCL 78.8 - POUDRE BB</t>
  </si>
  <si>
    <t>LAP 1503</t>
  </si>
  <si>
    <t>PORC JEUNE REPRO SP 35/0.5%</t>
  </si>
  <si>
    <t>PORC REPRO SELECTION 43</t>
  </si>
  <si>
    <t>PM GRIGNON 2015</t>
  </si>
  <si>
    <t>CUNI DETOX FA</t>
  </si>
  <si>
    <t>FORTICLEAN 25 KG</t>
  </si>
  <si>
    <t>SUNI PS MAX BB 1000 KG</t>
  </si>
  <si>
    <t>CROUSTI CAT VIANDES 12 + 2 KG</t>
  </si>
  <si>
    <t>SAC DE 14 KG</t>
  </si>
  <si>
    <t>CROUSTI CAT VOLAILLES 12 + 2KG</t>
  </si>
  <si>
    <t>SAPHIRSTIM 15 KG</t>
  </si>
  <si>
    <t>CRISTALSTABI BIDON 210 KG</t>
  </si>
  <si>
    <t>BIDON DE 210 KG/L</t>
  </si>
  <si>
    <t>REPRO CUBES 25 KG</t>
  </si>
  <si>
    <t>SAPHIRFIX 20 KG</t>
  </si>
  <si>
    <t>FORTISAN 20 KG</t>
  </si>
  <si>
    <t>SAPHIR FORCE 25 KG</t>
  </si>
  <si>
    <t>SAPHIR JUNIOR 25 KG</t>
  </si>
  <si>
    <t>MESURE GRAIN BC SANDERS</t>
  </si>
  <si>
    <t>CONTAINER BC SANDERS</t>
  </si>
  <si>
    <t>COUVERCLE CONT BC SANDERS</t>
  </si>
  <si>
    <t>POLAIRE SANDERS L</t>
  </si>
  <si>
    <t>POLAIRE SANDERS XL</t>
  </si>
  <si>
    <t>SEVRYPLUS ACF 25 KG</t>
  </si>
  <si>
    <t>CREMOSTRAL PO 25 KG</t>
  </si>
  <si>
    <t>LAPI LIB 25 KG</t>
  </si>
  <si>
    <t>LAPI PLUS 25 KG</t>
  </si>
  <si>
    <t>LAPI PROTECT 25 KG</t>
  </si>
  <si>
    <t>LAPI LOURD 25 KG</t>
  </si>
  <si>
    <t>LAPI PRO 25 KG</t>
  </si>
  <si>
    <t>VOLIANE PRESTARTER MI 25 KG</t>
  </si>
  <si>
    <t>PORCIANE FERMIOR PC30</t>
  </si>
  <si>
    <t>PORCIANE PORCELET 2AGE 25 KG</t>
  </si>
  <si>
    <t>PORCIANE ENGRAIS TEC 25 KG</t>
  </si>
  <si>
    <t>PORCIANE ENGRAIS TEC</t>
  </si>
  <si>
    <t>TONI FORME 25 KG</t>
  </si>
  <si>
    <t>TONI LOURD 25 KG</t>
  </si>
  <si>
    <t>CRISTALOR TARIGEN 25 KG</t>
  </si>
  <si>
    <t>CRISTALOR OMNICELL FA 25 KG</t>
  </si>
  <si>
    <t>CRISTALOR PARACELL FA 25 KG</t>
  </si>
  <si>
    <t>PORCIANE TRUIE VERRAT</t>
  </si>
  <si>
    <t>SAPHIRTONIC PLUS 15 KG</t>
  </si>
  <si>
    <t>SAPHIRSTRUM 6X15 ML</t>
  </si>
  <si>
    <t>SAPHIR MOUTON 12 KG</t>
  </si>
  <si>
    <t>SEAU DE 12 KG</t>
  </si>
  <si>
    <t>SAPHIR DIGEST (1 BLISTER)</t>
  </si>
  <si>
    <t>SAPHIRBOLUS (BT 5 BOLUS 72G)</t>
  </si>
  <si>
    <t>SAPHIRGLUCO 300 10L</t>
  </si>
  <si>
    <t>SAPHIRDUO 25 KG</t>
  </si>
  <si>
    <t>SAPHIR OLIDIF BTE 1.5 KG</t>
  </si>
  <si>
    <t>SAPHIRSMART 25 KG</t>
  </si>
  <si>
    <t>SAPHIR ENERGIE 25 KG</t>
  </si>
  <si>
    <t>CRISTALORBLOC OVIN 20 KG</t>
  </si>
  <si>
    <t>CRISTALORBLOC ALLAITANTE 20 KG</t>
  </si>
  <si>
    <t>DINDE PINTADE FAISAN VE 25 KG</t>
  </si>
  <si>
    <t>CONCENTRE POULET CHAIR MI 25 K</t>
  </si>
  <si>
    <t>CONCENTRE PONDEUSE FA 25 KG</t>
  </si>
  <si>
    <t>FERTIKIT</t>
  </si>
  <si>
    <t>STABIPROTECT F SI 25 KG EN</t>
  </si>
  <si>
    <t>GIBIANE D'EAU 2AGE VE 25 KG</t>
  </si>
  <si>
    <t>GIBIANE 2EME AGE VE 25 KG</t>
  </si>
  <si>
    <t>ALIMENT POUSSIN DEMARRAGE MI25</t>
  </si>
  <si>
    <t>VOLIANE CROISSANCE MI 25 KG</t>
  </si>
  <si>
    <t>CRISTALOR PARACELL 25 KG</t>
  </si>
  <si>
    <t>CRISTALOR HP CELL FA 25 KG</t>
  </si>
  <si>
    <t>AZURTECH FA 25 KG</t>
  </si>
  <si>
    <t>GOLDEN HORSE STOMACH FLOC 25 K</t>
  </si>
  <si>
    <t>PREMIENCE PRO MAXI ADULTE 20KG</t>
  </si>
  <si>
    <t>PREMIENCE PRO LIGHT SENIOR 20K</t>
  </si>
  <si>
    <t>CROUSTI TONIC 15 + 3 KG</t>
  </si>
  <si>
    <t>ENTREE PONTE HL FA 25 KG</t>
  </si>
  <si>
    <t>PORCIANE ENG TEC IVOMEC 25 KG</t>
  </si>
  <si>
    <t>SEVRYSTIM NEO 25 KG</t>
  </si>
  <si>
    <t>TRACTEUR MINIATURE</t>
  </si>
  <si>
    <t>CREMYGOLD 25 KG</t>
  </si>
  <si>
    <t>LAPI PLUS 25 KG FR</t>
  </si>
  <si>
    <t>POULETTE 1 AGE FA 25 KG</t>
  </si>
  <si>
    <t>POULETTE 2 AGE FA 25 KG</t>
  </si>
  <si>
    <t>STABIPLUS TA 25 KG FR</t>
  </si>
  <si>
    <t>LAPI LIB R TSD 25 KG</t>
  </si>
  <si>
    <t>SEAU BLANC CHEVAL SANDERS</t>
  </si>
  <si>
    <t>K.MIX MYLNA 0.5%</t>
  </si>
  <si>
    <t>PROVELYS FA</t>
  </si>
  <si>
    <t>CASSANOVA</t>
  </si>
  <si>
    <t>SUPER 84 S</t>
  </si>
  <si>
    <t>SUPER 80 UNI OO</t>
  </si>
  <si>
    <t>LE PUR'AL</t>
  </si>
  <si>
    <t>CONCENTRE POULETTE MI 25 KG SP</t>
  </si>
  <si>
    <t>CRISTALNUTRIS MX CPT SE BX1000</t>
  </si>
  <si>
    <t>BOX DE 1000 KG/L</t>
  </si>
  <si>
    <t>LIGNOBOND DD</t>
  </si>
  <si>
    <t>CRISTALOR TEMPO 25 KG</t>
  </si>
  <si>
    <t>PLT UNIC DC GARD XGP 49/0.5%</t>
  </si>
  <si>
    <t>SAPHIROLIGOVIT PLUS 10 KG</t>
  </si>
  <si>
    <t>CONGO PONDEUSE SP FA 25 KG</t>
  </si>
  <si>
    <t>CRISTALNUTRIS COMPLET SE BB1T</t>
  </si>
  <si>
    <t>CHICKEN STARTER FEED MI 25K RW</t>
  </si>
  <si>
    <t>AZURMAIS B BB 1000 KG</t>
  </si>
  <si>
    <t>CRISTALORBLOC VEAU SEAU 20 KG</t>
  </si>
  <si>
    <t>Pulsi starter</t>
  </si>
  <si>
    <t>pondeuse inra 20 kgs</t>
  </si>
  <si>
    <t>poulette croiss inra  20 kgs</t>
  </si>
  <si>
    <t>poulette dem inra 20 kgs</t>
  </si>
  <si>
    <t>glouss  miette</t>
  </si>
  <si>
    <t>poulet  A20  pas créé</t>
  </si>
  <si>
    <t>glouss gr 2.5</t>
  </si>
  <si>
    <t xml:space="preserve">cane gr 2.5 pas créé </t>
  </si>
  <si>
    <t>petiri 2.5</t>
  </si>
  <si>
    <t>baby pouss mi</t>
  </si>
  <si>
    <t>vo 25 kgs</t>
  </si>
  <si>
    <t>pondeuse energic</t>
  </si>
  <si>
    <t xml:space="preserve">lapin inra 20 kgs </t>
  </si>
  <si>
    <t>BOLAPIN</t>
  </si>
  <si>
    <t>BREBIS AGNEAU GR</t>
  </si>
  <si>
    <t>LAPIN DIGEST</t>
  </si>
  <si>
    <t>PIGOPRIM</t>
  </si>
  <si>
    <t>PORC ENERGIC</t>
  </si>
  <si>
    <t>fab Bouix</t>
  </si>
  <si>
    <t>Ruma  elite</t>
  </si>
  <si>
    <t>PROTEK PREVELAGE</t>
  </si>
  <si>
    <t>GENISOLO</t>
  </si>
  <si>
    <t>JEUNE BOVIN</t>
  </si>
  <si>
    <t>MUSCLI TRADIT</t>
  </si>
  <si>
    <t>rumalac</t>
  </si>
  <si>
    <t>RUMAZOTE</t>
  </si>
  <si>
    <t>GENIJUNIOR</t>
  </si>
  <si>
    <t>GENISTART</t>
  </si>
  <si>
    <t>6 mois</t>
  </si>
  <si>
    <t>8 mois</t>
  </si>
  <si>
    <t>celia  volaille granulé</t>
  </si>
  <si>
    <t>DIND PINT 2 AGE</t>
  </si>
  <si>
    <t>VOLIANE PRESTARTER MI</t>
  </si>
  <si>
    <t>REPRO cube essai</t>
  </si>
  <si>
    <t>Gh training BOUCHON</t>
  </si>
  <si>
    <t>SANDIMIX JUNIOR BB 500 FM</t>
  </si>
  <si>
    <t>MIX MEGALIN</t>
  </si>
  <si>
    <t>BLE BROYE</t>
  </si>
  <si>
    <t>PONDEUSE NEUBOURGEOISE</t>
  </si>
  <si>
    <t>VOLAILLE NEUBOURGEOISE</t>
  </si>
  <si>
    <t>repro foal 2.5mm</t>
  </si>
  <si>
    <t>LAPI PROTECT</t>
  </si>
  <si>
    <t>training stomach BB</t>
  </si>
  <si>
    <t>GH training stomach gr</t>
  </si>
  <si>
    <t>FLORI MEMO BB 500</t>
  </si>
  <si>
    <t>PORCIANE FERMIOR PC 30</t>
  </si>
  <si>
    <t>SOFRALAIT PROTEINE</t>
  </si>
  <si>
    <t>SANDIPRO BZH</t>
  </si>
  <si>
    <t>SANDI PEPTIDE</t>
  </si>
  <si>
    <t>SANDI TREMPLIN BB 500</t>
  </si>
  <si>
    <t>SANDI  TREMPLIN</t>
  </si>
  <si>
    <t>FARMEL CROIS BB 500 FM</t>
  </si>
  <si>
    <t>LAPI PLUS</t>
  </si>
  <si>
    <t>Repro cubes BB</t>
  </si>
  <si>
    <t>repro cubes</t>
  </si>
  <si>
    <t>classic complement BB</t>
  </si>
  <si>
    <t>classic complementaire</t>
  </si>
  <si>
    <t>classic unique BB</t>
  </si>
  <si>
    <t>classic unique</t>
  </si>
  <si>
    <t>Classic cubes  BB</t>
  </si>
  <si>
    <t>classic cubes</t>
  </si>
  <si>
    <t>energie complementaire</t>
  </si>
  <si>
    <t>repro complement BB</t>
  </si>
  <si>
    <t>repro complementaire</t>
  </si>
  <si>
    <t>repro unique BB</t>
  </si>
  <si>
    <t>repro unique</t>
  </si>
  <si>
    <t>celia  volaille semoulette</t>
  </si>
  <si>
    <t>POUSSIN CANETON OISON</t>
  </si>
  <si>
    <t>LAPI LIB</t>
  </si>
  <si>
    <t>LAPI LOURD</t>
  </si>
  <si>
    <t>CMAV VOLIANE  MI</t>
  </si>
  <si>
    <t>VOLAILLE FINITION</t>
  </si>
  <si>
    <t>PONDEUSE FA</t>
  </si>
  <si>
    <t>VOLIANE CROISS MI</t>
  </si>
  <si>
    <t>VOLAILLE CROISSANCE GR</t>
  </si>
  <si>
    <t>CANARD OIE PIGEON</t>
  </si>
  <si>
    <t>PORCIANE PORCELET</t>
  </si>
  <si>
    <t>PORCIANE ENGRAIS GR</t>
  </si>
  <si>
    <t>celia  porc farine</t>
  </si>
  <si>
    <t>PORCIANE ENGRAIS FA</t>
  </si>
  <si>
    <t>SUNI FIBRE MI  BB</t>
  </si>
  <si>
    <t>SUNI FIBRE MI  SAC</t>
  </si>
  <si>
    <t>TONIPRODIGE</t>
  </si>
  <si>
    <t>FLORI ECLAIR</t>
  </si>
  <si>
    <t>TONILOURD</t>
  </si>
  <si>
    <t>TONIFORME</t>
  </si>
  <si>
    <t>FLORIJUNIOR BB</t>
  </si>
  <si>
    <t>FLORIJUNIOR</t>
  </si>
  <si>
    <t>FLUVIA STIM</t>
  </si>
  <si>
    <t xml:space="preserve">SANDILAIT </t>
  </si>
  <si>
    <t>SANDIFOURRAGE</t>
  </si>
  <si>
    <t>SANDILAC</t>
  </si>
  <si>
    <t>FLORIBELLE BB  500</t>
  </si>
  <si>
    <t>TENOR BREBIS AGNEAU</t>
  </si>
  <si>
    <t>3 mois</t>
  </si>
  <si>
    <t>RUMIDECCOX BB 500 medic</t>
  </si>
  <si>
    <t>RUMIDECCOX medic</t>
  </si>
  <si>
    <t>TONIMIX FINITION BB 500 FM</t>
  </si>
  <si>
    <t>EQUIPRIMO pro BB</t>
  </si>
  <si>
    <t>FLORIA BB</t>
  </si>
  <si>
    <t>GH training osteoflex</t>
  </si>
  <si>
    <t>celia  basse cour</t>
  </si>
  <si>
    <t>POULET POULETTE</t>
  </si>
  <si>
    <t>celia gibier entretien</t>
  </si>
  <si>
    <t>GIBIANE FAIS ENTRETIEN</t>
  </si>
  <si>
    <t>equi unique bb</t>
  </si>
  <si>
    <t>equi unique</t>
  </si>
  <si>
    <t>DINDE PIN FAI 1ER AGE</t>
  </si>
  <si>
    <t>pondeuse soufflet</t>
  </si>
  <si>
    <t>celia pondeuse</t>
  </si>
  <si>
    <t>PONDEUSE GR</t>
  </si>
  <si>
    <t>lapin fermier soufflet</t>
  </si>
  <si>
    <t>8mois</t>
  </si>
  <si>
    <t>celia  lapin</t>
  </si>
  <si>
    <t>CODE sacherie</t>
  </si>
  <si>
    <t>CODE ENSA</t>
  </si>
  <si>
    <t>code fab</t>
  </si>
  <si>
    <t>dluo</t>
  </si>
  <si>
    <t>Designation</t>
  </si>
  <si>
    <t>Type</t>
  </si>
  <si>
    <t>Export</t>
  </si>
  <si>
    <t>FUT DE 1000L</t>
  </si>
  <si>
    <t>Code article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</si>
  <si>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</si>
  <si>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</si>
  <si>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</si>
  <si>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</si>
  <si>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</si>
  <si>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</si>
  <si>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</si>
  <si>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</si>
  <si>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</si>
  <si>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</si>
  <si>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</si>
  <si>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</si>
  <si>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 annuel&gt;</t>
  </si>
  <si>
    <t>%</t>
  </si>
  <si>
    <t>%c&lt;</t>
  </si>
  <si>
    <t>Classe</t>
  </si>
  <si>
    <t>Gestion</t>
  </si>
  <si>
    <t>Stock mini</t>
  </si>
  <si>
    <t>Stock maxi</t>
  </si>
  <si>
    <t>Stock de protection</t>
  </si>
  <si>
    <t>seuil</t>
  </si>
  <si>
    <t>Quantité éco</t>
  </si>
  <si>
    <t>A</t>
  </si>
  <si>
    <t>Gestion sur seuil</t>
  </si>
  <si>
    <t>Commande ferme</t>
  </si>
  <si>
    <t>Usine</t>
  </si>
  <si>
    <t>B</t>
  </si>
  <si>
    <t>BICARBONATE DE SODIUM</t>
  </si>
  <si>
    <t>C</t>
  </si>
  <si>
    <t>CRISTALSTABI BIDON 30 KG</t>
  </si>
  <si>
    <t>GIBIANE ENTRETIEN VE 25 KG</t>
  </si>
  <si>
    <t>EQUIPRIMO PRO FL BB 800 KG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</si>
  <si>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</si>
  <si>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</si>
  <si>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</si>
  <si>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</si>
  <si>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</si>
  <si>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</si>
  <si>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</si>
  <si>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</si>
  <si>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</si>
  <si>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</si>
  <si>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</si>
  <si>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</si>
  <si>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Code article ligne commande</t>
  </si>
  <si>
    <t>201401</t>
  </si>
  <si>
    <t>201402</t>
  </si>
  <si>
    <t>201403</t>
  </si>
  <si>
    <t>201404</t>
  </si>
  <si>
    <t>201405</t>
  </si>
  <si>
    <t>201406</t>
  </si>
  <si>
    <t>201407</t>
  </si>
  <si>
    <t>201408</t>
  </si>
  <si>
    <t>201409</t>
  </si>
  <si>
    <t>201410</t>
  </si>
  <si>
    <t>201411</t>
  </si>
  <si>
    <t>201412</t>
  </si>
  <si>
    <t>201501</t>
  </si>
  <si>
    <t>201502</t>
  </si>
  <si>
    <t>201503</t>
  </si>
  <si>
    <t>201504</t>
  </si>
  <si>
    <t>201505</t>
  </si>
  <si>
    <t>201506</t>
  </si>
  <si>
    <t>201507</t>
  </si>
  <si>
    <t>201508</t>
  </si>
  <si>
    <t>201509</t>
  </si>
  <si>
    <t>201510</t>
  </si>
  <si>
    <t>201511</t>
  </si>
  <si>
    <t>201512</t>
  </si>
  <si>
    <t>201601</t>
  </si>
  <si>
    <t>201602</t>
  </si>
  <si>
    <t>201603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</si>
  <si>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</si>
  <si>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</si>
  <si>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</si>
  <si>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</si>
  <si>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</si>
  <si>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</si>
  <si>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</si>
  <si>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</si>
  <si>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</si>
  <si>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</si>
  <si>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</si>
  <si>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</si>
  <si>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HUTTEPIN BOUIX</t>
  </si>
  <si>
    <t>SOUFFLET</t>
  </si>
  <si>
    <t>INRA</t>
  </si>
  <si>
    <t>SOURCH</t>
  </si>
  <si>
    <t>Spécificité</t>
  </si>
  <si>
    <t>Fabirqué</t>
  </si>
  <si>
    <t>LACTALIS</t>
  </si>
  <si>
    <t>LEPICARD</t>
  </si>
  <si>
    <t>BOVINS</t>
  </si>
  <si>
    <t>marque</t>
  </si>
  <si>
    <t>SACHERIE</t>
  </si>
  <si>
    <t xml:space="preserve"> </t>
  </si>
  <si>
    <t>sanders</t>
  </si>
  <si>
    <t>flori</t>
  </si>
  <si>
    <t>medicament</t>
  </si>
  <si>
    <t>peptide</t>
  </si>
  <si>
    <t xml:space="preserve">lait </t>
  </si>
  <si>
    <t>neutre blanc</t>
  </si>
  <si>
    <t>belle</t>
  </si>
  <si>
    <t xml:space="preserve"> tradi30</t>
  </si>
  <si>
    <t>BOVIN BIG BAG</t>
  </si>
  <si>
    <t>feedmix</t>
  </si>
  <si>
    <t>bb sanders 500</t>
  </si>
  <si>
    <t>bb medic 500</t>
  </si>
  <si>
    <t>lactalis</t>
  </si>
  <si>
    <t>OVINS</t>
  </si>
  <si>
    <t>blanc</t>
  </si>
  <si>
    <t>LAPIN</t>
  </si>
  <si>
    <t>LAPICLAPIER</t>
  </si>
  <si>
    <t>lapin sanders</t>
  </si>
  <si>
    <t xml:space="preserve">LAPILIB </t>
  </si>
  <si>
    <t>LAPILIB R  TSD</t>
  </si>
  <si>
    <t>LAPIN  CLAPIER ELEVAGE</t>
  </si>
  <si>
    <t>STABICOBAYE</t>
  </si>
  <si>
    <t>STABICROISSANCE gr</t>
  </si>
  <si>
    <t xml:space="preserve"> sanders</t>
  </si>
  <si>
    <t>STABILOURD</t>
  </si>
  <si>
    <t>STABIPLUS</t>
  </si>
  <si>
    <t>STABIPRO 3S  RTSD</t>
  </si>
  <si>
    <t>STABITOP R</t>
  </si>
  <si>
    <t>PORCS</t>
  </si>
  <si>
    <t>VOLAILLE</t>
  </si>
  <si>
    <t>polyval sand</t>
  </si>
  <si>
    <t>dind pint sand</t>
  </si>
  <si>
    <t>sac gibier</t>
  </si>
  <si>
    <t>pond sanders</t>
  </si>
  <si>
    <t>poulet sand</t>
  </si>
  <si>
    <t>poussin sand</t>
  </si>
  <si>
    <t>GAMME  LEPICARD</t>
  </si>
  <si>
    <t>lepicard</t>
  </si>
  <si>
    <t xml:space="preserve"> poulet</t>
  </si>
  <si>
    <t>stabiplu</t>
  </si>
  <si>
    <t>lepicard lapin</t>
  </si>
  <si>
    <t xml:space="preserve"> engr fa</t>
  </si>
  <si>
    <t>lepicard porc</t>
  </si>
  <si>
    <t>din 2°a</t>
  </si>
  <si>
    <t>lepicard vol gr</t>
  </si>
  <si>
    <t>poussin</t>
  </si>
  <si>
    <t>lepic vol sem</t>
  </si>
  <si>
    <t>gib ent</t>
  </si>
  <si>
    <t>lepicard gib ent</t>
  </si>
  <si>
    <t>pond gr</t>
  </si>
  <si>
    <t>lepic pondeuse</t>
  </si>
  <si>
    <t>CHEVAL</t>
  </si>
  <si>
    <t>class compl</t>
  </si>
  <si>
    <t>poly cheval</t>
  </si>
  <si>
    <t>fab 2t000</t>
  </si>
  <si>
    <t>classic unic</t>
  </si>
  <si>
    <t>training osteo</t>
  </si>
  <si>
    <t>training stomach</t>
  </si>
  <si>
    <t>repro compl</t>
  </si>
  <si>
    <t>repro foal</t>
  </si>
  <si>
    <t>repro unic</t>
  </si>
  <si>
    <t>CHEVAL BIG BAG</t>
  </si>
  <si>
    <t>bb cheval 1000</t>
  </si>
  <si>
    <t>DIVERS</t>
  </si>
  <si>
    <t>soufflet</t>
  </si>
  <si>
    <t>soufflet volaille</t>
  </si>
  <si>
    <t>lapiclap</t>
  </si>
  <si>
    <t>soufflet lapin</t>
  </si>
  <si>
    <t>bb 1000 neutre</t>
  </si>
  <si>
    <t xml:space="preserve">DEM FILIERE </t>
  </si>
  <si>
    <t>sac export</t>
  </si>
  <si>
    <t>formule sp</t>
  </si>
  <si>
    <t>SANDI R1</t>
  </si>
  <si>
    <t>SANDI R2</t>
  </si>
  <si>
    <t>SANDI R3</t>
  </si>
  <si>
    <t>BOUIX</t>
  </si>
  <si>
    <t>bouix</t>
  </si>
  <si>
    <t>BOVIN</t>
  </si>
  <si>
    <t>sandipro</t>
  </si>
  <si>
    <t>sandi 3l</t>
  </si>
  <si>
    <t>reensachage</t>
  </si>
  <si>
    <t>animaux ferme</t>
  </si>
  <si>
    <t>porciane eng</t>
  </si>
  <si>
    <t>lapin</t>
  </si>
  <si>
    <t>tenor brebis</t>
  </si>
  <si>
    <t>volaille bouix</t>
  </si>
  <si>
    <t>poulet</t>
  </si>
  <si>
    <t>dind 2</t>
  </si>
  <si>
    <t>dind 1er</t>
  </si>
  <si>
    <t>pal 700</t>
  </si>
  <si>
    <t>bb neutre</t>
  </si>
  <si>
    <t>N</t>
  </si>
  <si>
    <t>Médicament</t>
  </si>
  <si>
    <t>Filière 2,5</t>
  </si>
  <si>
    <t>CELIA VOLAILLE SE</t>
  </si>
  <si>
    <t>CELIA VOLAILLE GR</t>
  </si>
  <si>
    <t>code ensach</t>
  </si>
  <si>
    <t>Moyenne de 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</si>
</sst>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45">
    <xf numFmtId="0" fontId="0" fillId="0" borderId="0" xfId="0"/>
    <xf numFmtId="49" fontId="0" fillId="0" borderId="0" xfId="0" applyNumberFormat="1"/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41" fontId="0" fillId="0" borderId="0" xfId="2" applyNumberFormat="1" applyFont="1"/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8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0" fontId="0" fillId="2" borderId="7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21" xfId="0" applyFont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Fill="1" applyAlignment="1">
      <alignment horizontal="center"/>
    </xf>
    <xf numFmtId="0" fontId="6" fillId="3" borderId="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6" fillId="0" borderId="21" xfId="0" applyFont="1" applyFill="1" applyBorder="1" applyAlignment="1">
      <alignment horizontal="left"/>
    </xf>
    <xf numFmtId="0" fontId="1" fillId="0" borderId="22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11" xfId="0" applyFont="1" applyFill="1" applyBorder="1" applyAlignment="1">
      <alignment horizontal="left"/>
    </xf>
    <xf numFmtId="0" fontId="1" fillId="0" borderId="27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1" fillId="0" borderId="29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2" fillId="0" borderId="4" xfId="0" applyFont="1" applyBorder="1" applyAlignment="1">
      <alignment horizontal="left"/>
    </xf>
    <xf numFmtId="0" fontId="13" fillId="0" borderId="5" xfId="0" applyFont="1" applyBorder="1" applyAlignment="1">
      <alignment horizontal="center"/>
    </xf>
    <xf numFmtId="0" fontId="12" fillId="0" borderId="8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center"/>
    </xf>
    <xf numFmtId="0" fontId="12" fillId="0" borderId="8" xfId="0" applyFont="1" applyBorder="1" applyAlignment="1">
      <alignment horizontal="left"/>
    </xf>
    <xf numFmtId="0" fontId="13" fillId="0" borderId="9" xfId="0" applyFont="1" applyBorder="1" applyAlignment="1">
      <alignment horizontal="center"/>
    </xf>
    <xf numFmtId="0" fontId="12" fillId="0" borderId="11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3" fillId="0" borderId="3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left"/>
    </xf>
    <xf numFmtId="0" fontId="12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3" borderId="8" xfId="0" applyFont="1" applyFill="1" applyBorder="1" applyAlignment="1">
      <alignment horizontal="left"/>
    </xf>
    <xf numFmtId="0" fontId="1" fillId="0" borderId="26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2" fillId="0" borderId="21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12" fillId="0" borderId="16" xfId="0" applyFont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2" fillId="0" borderId="31" xfId="0" applyFont="1" applyFill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left"/>
    </xf>
    <xf numFmtId="0" fontId="14" fillId="0" borderId="8" xfId="0" applyFont="1" applyFill="1" applyBorder="1" applyAlignment="1">
      <alignment horizontal="left"/>
    </xf>
    <xf numFmtId="0" fontId="15" fillId="0" borderId="9" xfId="0" applyFont="1" applyBorder="1" applyAlignment="1">
      <alignment horizontal="center"/>
    </xf>
    <xf numFmtId="0" fontId="16" fillId="3" borderId="8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center"/>
    </xf>
    <xf numFmtId="0" fontId="17" fillId="0" borderId="0" xfId="0" applyFont="1"/>
    <xf numFmtId="3" fontId="0" fillId="0" borderId="0" xfId="0" applyNumberFormat="1"/>
    <xf numFmtId="0" fontId="1" fillId="0" borderId="9" xfId="0" applyFont="1" applyFill="1" applyBorder="1" applyAlignment="1">
      <alignment horizontal="left"/>
    </xf>
    <xf numFmtId="0" fontId="15" fillId="0" borderId="9" xfId="0" applyFont="1" applyFill="1" applyBorder="1" applyAlignment="1">
      <alignment horizontal="left"/>
    </xf>
    <xf numFmtId="0" fontId="9" fillId="0" borderId="9" xfId="0" applyFont="1" applyFill="1" applyBorder="1" applyAlignment="1">
      <alignment horizontal="left"/>
    </xf>
    <xf numFmtId="0" fontId="15" fillId="0" borderId="9" xfId="0" applyFont="1" applyFill="1" applyBorder="1"/>
    <xf numFmtId="0" fontId="18" fillId="0" borderId="0" xfId="0" applyFont="1"/>
    <xf numFmtId="0" fontId="15" fillId="0" borderId="9" xfId="0" applyFont="1" applyFill="1" applyBorder="1" applyAlignment="1">
      <alignment horizontal="center"/>
    </xf>
    <xf numFmtId="0" fontId="0" fillId="3" borderId="0" xfId="0" applyFill="1"/>
  </cellXfs>
  <cellStyles count="3">
    <cellStyle name="Milliers" xfId="2" builtinId="3"/>
    <cellStyle name="Normal" xfId="0" builtinId="0"/>
    <cellStyle name="Normal 2" xfId="1"/>
  </cellStyles>
  <dxfs count="5"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0</xdr:row>
          <xdr:rowOff>0</xdr:rowOff>
        </xdr:from>
        <xdr:to>
          <xdr:col>26</xdr:col>
          <xdr:colOff>0</xdr:colOff>
          <xdr:row>0</xdr:row>
          <xdr:rowOff>923925</xdr:rowOff>
        </xdr:to>
        <xdr:sp macro="" textlink="">
          <xdr:nvSpPr>
            <xdr:cNvPr id="1072" name="CommandButton_moyenne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Z434" totalsRowShown="0">
  <autoFilter ref="A2:Z434"/>
  <sortState ref="A2:X446">
    <sortCondition ref="D1:D461"/>
  </sortState>
  <tableColumns count="26">
    <tableColumn id="1" name="Dépôt" dataDxfId="4"/>
    <tableColumn id="2" name="Propriétaire" dataDxfId="3"/>
    <tableColumn id="3" name="Code Article "/>
    <tableColumn id="4" name="Libéllé article"/>
    <tableColumn id="5" name="Type "/>
    <tableColumn id="6" name="Conditonnement"/>
    <tableColumn id="25" name="Spécificité"/>
    <tableColumn id="7" name="Hauteur (nb de palettes gerbables) _x000a_ex : 2 = sol +1"/>
    <tableColumn id="8" name="Nb de jours DLC à réception"/>
    <tableColumn id="9" name="Nb de jours DLC pour forcer le prélvt FIFO"/>
    <tableColumn id="10" name="Nb de jours DLC pour interdire le  prélvt (PP)"/>
    <tableColumn id="11" name="Poids Net palette"/>
    <tableColumn id="12" name="Stock sur commande (O / vide)"/>
    <tableColumn id="13" name="STOCK MINI "/>
    <tableColumn id="14" name="STOCK MAXI"/>
    <tableColumn id="15" name="CLASSE ABC PRODUIT" dataDxfId="2"/>
    <tableColumn id="16" name="MODE DE GESTION (SR / CF / ARRET / USINE )" dataDxfId="1"/>
    <tableColumn id="17" name="commentaire"/>
    <tableColumn id="18" name="intervalle entre 2 commandes (J.O)"/>
    <tableColumn id="19" name="CODE FOURNISSEUR"/>
    <tableColumn id="20" name="Fournisseurs (fournisseur principal du produit)"/>
    <tableColumn id="21" name=" CODE Lieu d'enlèvement "/>
    <tableColumn id="22" name="Poids multiple (ex: palette de 500kg)"/>
    <tableColumn id="23" name="Délais de livraison (J.O)"/>
    <tableColumn id="24" name="Qté mini de commande fournisseur"/>
    <tableColumn id="26" name="Moyenne de Fevrier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434"/>
  <sheetViews>
    <sheetView tabSelected="1" topLeftCell="C1" workbookViewId="0">
      <pane ySplit="2" topLeftCell="A24" activePane="bottomLeft" state="frozenSplit"/>
      <selection activeCell="C1" sqref="C1"/>
      <selection pane="bottomLeft" activeCell="Z36" sqref="Z36"/>
    </sheetView>
  </sheetViews>
  <sheetFormatPr baseColWidth="10" defaultRowHeight="15" x14ac:dyDescent="0.25"/>
  <cols>
    <col min="1" max="1" width="0" hidden="1" customWidth="1"/>
    <col min="2" max="2" width="13.85546875" hidden="1" customWidth="1"/>
    <col min="3" max="3" width="14.42578125" customWidth="1"/>
    <col min="4" max="4" width="34.7109375" bestFit="1" customWidth="1"/>
    <col min="5" max="5" width="8.85546875" bestFit="1" customWidth="1"/>
    <col min="6" max="6" width="20.85546875" customWidth="1"/>
    <col min="7" max="7" width="12.28515625" bestFit="1" customWidth="1"/>
    <col min="8" max="12" width="1.28515625" hidden="1" customWidth="1"/>
    <col min="13" max="13" width="12.140625" hidden="1" customWidth="1"/>
    <col min="14" max="15" width="11.28515625" bestFit="1" customWidth="1"/>
    <col min="16" max="16" width="12.5703125" customWidth="1"/>
    <col min="17" max="17" width="13.7109375" customWidth="1"/>
    <col min="18" max="18" width="15" hidden="1" customWidth="1"/>
    <col min="19" max="19" width="13.42578125" hidden="1" customWidth="1"/>
    <col min="20" max="20" width="16.5703125" hidden="1" customWidth="1"/>
    <col min="21" max="21" width="21.28515625" hidden="1" customWidth="1"/>
    <col min="22" max="22" width="11.85546875" hidden="1" customWidth="1"/>
    <col min="23" max="23" width="14" hidden="1" customWidth="1"/>
    <col min="24" max="24" width="9.42578125" hidden="1" customWidth="1"/>
    <col min="25" max="25" width="14.140625" hidden="1" customWidth="1"/>
    <col min="26" max="26" width="15.42578125" customWidth="1"/>
  </cols>
  <sheetData>
    <row r="1" spans="1:27" ht="73.5" customHeight="1" x14ac:dyDescent="0.25"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</row>
    <row r="2" spans="1:27" s="7" customFormat="1" ht="61.5" customHeight="1" x14ac:dyDescent="0.25">
      <c r="A2" t="s">
        <v>0</v>
      </c>
      <c r="B2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752</v>
      </c>
      <c r="H2" s="8" t="s">
        <v>6</v>
      </c>
      <c r="I2" s="8" t="s">
        <v>7</v>
      </c>
      <c r="J2" s="8" t="s">
        <v>8</v>
      </c>
      <c r="K2" s="8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7" t="s">
        <v>21</v>
      </c>
      <c r="X2" s="7" t="s">
        <v>22</v>
      </c>
      <c r="Y2" s="7" t="s">
        <v>23</v>
      </c>
      <c r="Z2" s="7" t="s">
        <v>857</v>
      </c>
    </row>
    <row r="3" spans="1:27" x14ac:dyDescent="0.25">
      <c r="A3" s="1" t="s">
        <v>24</v>
      </c>
      <c r="B3" s="1" t="s">
        <v>25</v>
      </c>
      <c r="C3">
        <v>905164</v>
      </c>
      <c r="D3" t="s">
        <v>503</v>
      </c>
      <c r="E3" s="2" t="s">
        <v>661</v>
      </c>
      <c r="F3" t="s">
        <v>31</v>
      </c>
      <c r="H3">
        <v>1</v>
      </c>
      <c r="I3">
        <v>90</v>
      </c>
      <c r="J3">
        <v>360</v>
      </c>
      <c r="K3">
        <v>60</v>
      </c>
      <c r="L3">
        <v>1000</v>
      </c>
      <c r="P3" s="1"/>
      <c r="Q3" s="1" t="s">
        <v>29</v>
      </c>
      <c r="S3">
        <v>0</v>
      </c>
      <c r="T3" t="s">
        <v>34</v>
      </c>
      <c r="U3" t="s">
        <v>35</v>
      </c>
      <c r="V3" t="s">
        <v>29</v>
      </c>
      <c r="X3">
        <v>0</v>
      </c>
      <c r="Y3">
        <v>0</v>
      </c>
    </row>
    <row r="4" spans="1:27" x14ac:dyDescent="0.25">
      <c r="A4" s="1" t="s">
        <v>24</v>
      </c>
      <c r="B4" s="1" t="s">
        <v>25</v>
      </c>
      <c r="C4">
        <v>26955</v>
      </c>
      <c r="D4" t="s">
        <v>409</v>
      </c>
      <c r="E4" t="s">
        <v>51</v>
      </c>
      <c r="F4" t="s">
        <v>101</v>
      </c>
      <c r="H4">
        <v>1</v>
      </c>
      <c r="I4">
        <v>90</v>
      </c>
      <c r="J4">
        <v>360</v>
      </c>
      <c r="K4">
        <v>60</v>
      </c>
      <c r="L4">
        <v>1000</v>
      </c>
      <c r="P4" s="1"/>
      <c r="Q4" s="1"/>
      <c r="S4">
        <v>0</v>
      </c>
      <c r="T4" t="s">
        <v>34</v>
      </c>
      <c r="U4" t="s">
        <v>35</v>
      </c>
      <c r="V4" t="s">
        <v>24</v>
      </c>
      <c r="X4">
        <v>4</v>
      </c>
      <c r="Y4" s="6">
        <v>2000</v>
      </c>
    </row>
    <row r="5" spans="1:27" x14ac:dyDescent="0.25">
      <c r="A5" s="1" t="s">
        <v>24</v>
      </c>
      <c r="B5" s="1" t="s">
        <v>25</v>
      </c>
      <c r="C5">
        <v>20341</v>
      </c>
      <c r="D5" t="s">
        <v>236</v>
      </c>
      <c r="E5" t="s">
        <v>51</v>
      </c>
      <c r="F5" t="s">
        <v>31</v>
      </c>
      <c r="H5">
        <v>1</v>
      </c>
      <c r="I5">
        <v>90</v>
      </c>
      <c r="J5">
        <v>180</v>
      </c>
      <c r="K5">
        <v>60</v>
      </c>
      <c r="L5">
        <v>800</v>
      </c>
      <c r="N5">
        <v>1600</v>
      </c>
      <c r="O5">
        <v>3200</v>
      </c>
      <c r="P5" s="1" t="s">
        <v>41</v>
      </c>
      <c r="Q5" s="1" t="s">
        <v>33</v>
      </c>
      <c r="S5">
        <v>5</v>
      </c>
      <c r="T5">
        <v>550598</v>
      </c>
      <c r="U5" t="s">
        <v>237</v>
      </c>
      <c r="V5" t="s">
        <v>76</v>
      </c>
      <c r="X5">
        <v>5</v>
      </c>
      <c r="Y5">
        <v>800</v>
      </c>
    </row>
    <row r="6" spans="1:27" x14ac:dyDescent="0.25">
      <c r="A6" s="1" t="s">
        <v>24</v>
      </c>
      <c r="B6" s="1" t="s">
        <v>25</v>
      </c>
      <c r="C6">
        <v>21631</v>
      </c>
      <c r="D6" t="s">
        <v>302</v>
      </c>
      <c r="E6" t="s">
        <v>51</v>
      </c>
      <c r="F6" t="s">
        <v>160</v>
      </c>
      <c r="H6">
        <v>1</v>
      </c>
      <c r="I6">
        <v>90</v>
      </c>
      <c r="J6">
        <v>180</v>
      </c>
      <c r="K6">
        <v>60</v>
      </c>
      <c r="L6">
        <v>200</v>
      </c>
      <c r="N6">
        <v>2</v>
      </c>
      <c r="O6">
        <v>0</v>
      </c>
      <c r="P6" s="1" t="s">
        <v>28</v>
      </c>
      <c r="Q6" s="1" t="s">
        <v>29</v>
      </c>
      <c r="S6">
        <v>0</v>
      </c>
      <c r="T6" t="s">
        <v>43</v>
      </c>
      <c r="U6" t="s">
        <v>43</v>
      </c>
      <c r="V6" t="s">
        <v>29</v>
      </c>
      <c r="X6">
        <v>0</v>
      </c>
      <c r="Y6">
        <v>0</v>
      </c>
    </row>
    <row r="7" spans="1:27" x14ac:dyDescent="0.25">
      <c r="A7" s="1" t="s">
        <v>24</v>
      </c>
      <c r="B7" s="1" t="s">
        <v>25</v>
      </c>
      <c r="C7">
        <v>179</v>
      </c>
      <c r="D7" t="s">
        <v>194</v>
      </c>
      <c r="E7" t="s">
        <v>51</v>
      </c>
      <c r="H7">
        <v>1</v>
      </c>
      <c r="I7">
        <v>90</v>
      </c>
      <c r="J7">
        <v>360</v>
      </c>
      <c r="K7">
        <v>60</v>
      </c>
      <c r="L7">
        <v>1000</v>
      </c>
      <c r="N7">
        <v>0</v>
      </c>
      <c r="O7">
        <v>0</v>
      </c>
      <c r="P7" s="1" t="s">
        <v>41</v>
      </c>
      <c r="Q7" s="1" t="s">
        <v>29</v>
      </c>
      <c r="S7">
        <v>0</v>
      </c>
    </row>
    <row r="8" spans="1:27" x14ac:dyDescent="0.25">
      <c r="A8" s="1" t="s">
        <v>24</v>
      </c>
      <c r="B8" s="1" t="s">
        <v>25</v>
      </c>
      <c r="C8">
        <v>11415</v>
      </c>
      <c r="D8" t="s">
        <v>135</v>
      </c>
      <c r="E8" t="s">
        <v>51</v>
      </c>
      <c r="F8" t="s">
        <v>31</v>
      </c>
      <c r="H8">
        <v>2</v>
      </c>
      <c r="I8">
        <v>90</v>
      </c>
      <c r="J8">
        <v>180</v>
      </c>
      <c r="K8">
        <v>60</v>
      </c>
      <c r="L8">
        <v>1000</v>
      </c>
      <c r="N8">
        <v>500</v>
      </c>
      <c r="O8">
        <v>1000</v>
      </c>
      <c r="P8" s="1" t="s">
        <v>41</v>
      </c>
      <c r="Q8" s="1" t="s">
        <v>33</v>
      </c>
      <c r="S8">
        <v>5</v>
      </c>
      <c r="T8">
        <v>559884</v>
      </c>
      <c r="U8" t="s">
        <v>53</v>
      </c>
      <c r="V8" t="s">
        <v>54</v>
      </c>
      <c r="X8">
        <v>6</v>
      </c>
      <c r="Y8">
        <v>0</v>
      </c>
    </row>
    <row r="9" spans="1:27" x14ac:dyDescent="0.25">
      <c r="A9" s="1" t="s">
        <v>24</v>
      </c>
      <c r="B9" s="1" t="s">
        <v>25</v>
      </c>
      <c r="C9">
        <v>11251</v>
      </c>
      <c r="D9" t="s">
        <v>122</v>
      </c>
      <c r="E9" t="s">
        <v>51</v>
      </c>
      <c r="F9" t="s">
        <v>123</v>
      </c>
      <c r="H9">
        <v>1</v>
      </c>
      <c r="I9">
        <v>90</v>
      </c>
      <c r="J9">
        <v>180</v>
      </c>
      <c r="K9">
        <v>60</v>
      </c>
      <c r="L9">
        <v>1000</v>
      </c>
      <c r="N9">
        <v>10000</v>
      </c>
      <c r="O9">
        <v>500</v>
      </c>
      <c r="P9" s="1" t="s">
        <v>41</v>
      </c>
      <c r="Q9" s="1" t="s">
        <v>33</v>
      </c>
      <c r="S9">
        <v>5</v>
      </c>
      <c r="T9">
        <v>559884</v>
      </c>
      <c r="U9" t="s">
        <v>53</v>
      </c>
      <c r="V9" t="s">
        <v>54</v>
      </c>
      <c r="X9">
        <v>6</v>
      </c>
      <c r="Y9">
        <v>0</v>
      </c>
    </row>
    <row r="10" spans="1:27" x14ac:dyDescent="0.25">
      <c r="A10" s="1" t="s">
        <v>24</v>
      </c>
      <c r="B10" s="1" t="s">
        <v>25</v>
      </c>
      <c r="C10">
        <v>11253</v>
      </c>
      <c r="D10" t="s">
        <v>124</v>
      </c>
      <c r="E10" t="s">
        <v>51</v>
      </c>
      <c r="F10" t="s">
        <v>123</v>
      </c>
      <c r="H10">
        <v>1</v>
      </c>
      <c r="I10">
        <v>90</v>
      </c>
      <c r="J10">
        <v>180</v>
      </c>
      <c r="K10">
        <v>60</v>
      </c>
      <c r="L10">
        <v>1000</v>
      </c>
      <c r="N10">
        <v>6000</v>
      </c>
      <c r="O10">
        <v>2000</v>
      </c>
      <c r="P10" s="1" t="s">
        <v>41</v>
      </c>
      <c r="Q10" s="1" t="s">
        <v>33</v>
      </c>
      <c r="S10">
        <v>5</v>
      </c>
      <c r="T10">
        <v>559884</v>
      </c>
      <c r="U10" t="s">
        <v>53</v>
      </c>
      <c r="V10" t="s">
        <v>54</v>
      </c>
      <c r="X10">
        <v>6</v>
      </c>
      <c r="Y10">
        <v>0</v>
      </c>
    </row>
    <row r="11" spans="1:27" x14ac:dyDescent="0.25">
      <c r="A11" s="1" t="s">
        <v>24</v>
      </c>
      <c r="B11" s="1" t="s">
        <v>25</v>
      </c>
      <c r="C11">
        <v>11269</v>
      </c>
      <c r="D11" t="s">
        <v>134</v>
      </c>
      <c r="E11" t="s">
        <v>51</v>
      </c>
      <c r="F11" t="s">
        <v>57</v>
      </c>
      <c r="H11">
        <v>1</v>
      </c>
      <c r="I11">
        <v>90</v>
      </c>
      <c r="J11">
        <v>180</v>
      </c>
      <c r="K11">
        <v>60</v>
      </c>
      <c r="L11">
        <v>1000</v>
      </c>
      <c r="N11">
        <v>3000</v>
      </c>
      <c r="O11">
        <v>6000</v>
      </c>
      <c r="P11" s="1" t="s">
        <v>32</v>
      </c>
      <c r="Q11" s="1" t="s">
        <v>33</v>
      </c>
      <c r="S11">
        <v>5</v>
      </c>
      <c r="T11">
        <v>559884</v>
      </c>
      <c r="U11" t="s">
        <v>53</v>
      </c>
      <c r="V11" t="s">
        <v>54</v>
      </c>
      <c r="X11">
        <v>6</v>
      </c>
      <c r="Y11">
        <v>0</v>
      </c>
    </row>
    <row r="12" spans="1:27" x14ac:dyDescent="0.25">
      <c r="A12" s="1" t="s">
        <v>24</v>
      </c>
      <c r="B12" s="1" t="s">
        <v>25</v>
      </c>
      <c r="C12">
        <v>11112</v>
      </c>
      <c r="D12" t="s">
        <v>106</v>
      </c>
      <c r="E12" t="s">
        <v>51</v>
      </c>
      <c r="H12">
        <v>2</v>
      </c>
      <c r="I12">
        <v>90</v>
      </c>
      <c r="J12">
        <v>180</v>
      </c>
      <c r="K12">
        <v>60</v>
      </c>
      <c r="L12">
        <v>1000</v>
      </c>
      <c r="N12">
        <v>0</v>
      </c>
      <c r="O12">
        <v>0</v>
      </c>
      <c r="P12" s="1" t="s">
        <v>28</v>
      </c>
      <c r="Q12" s="1" t="s">
        <v>42</v>
      </c>
      <c r="S12">
        <v>5</v>
      </c>
    </row>
    <row r="13" spans="1:27" x14ac:dyDescent="0.25">
      <c r="A13" s="1" t="s">
        <v>24</v>
      </c>
      <c r="B13" s="1" t="s">
        <v>25</v>
      </c>
      <c r="C13">
        <v>909436</v>
      </c>
      <c r="D13" t="s">
        <v>539</v>
      </c>
      <c r="E13" t="s">
        <v>51</v>
      </c>
      <c r="H13">
        <v>1</v>
      </c>
      <c r="I13">
        <v>90</v>
      </c>
      <c r="J13">
        <v>180</v>
      </c>
      <c r="K13">
        <v>60</v>
      </c>
      <c r="L13">
        <v>1000</v>
      </c>
      <c r="N13">
        <v>0</v>
      </c>
      <c r="O13">
        <v>0</v>
      </c>
      <c r="P13" s="1" t="s">
        <v>29</v>
      </c>
      <c r="Q13" s="1" t="s">
        <v>29</v>
      </c>
      <c r="S13">
        <v>0</v>
      </c>
    </row>
    <row r="14" spans="1:27" x14ac:dyDescent="0.25">
      <c r="A14" s="1" t="s">
        <v>24</v>
      </c>
      <c r="B14" s="1" t="s">
        <v>25</v>
      </c>
      <c r="C14">
        <v>11100</v>
      </c>
      <c r="D14" t="s">
        <v>99</v>
      </c>
      <c r="E14" t="s">
        <v>51</v>
      </c>
      <c r="F14" t="s">
        <v>31</v>
      </c>
      <c r="H14">
        <v>2</v>
      </c>
      <c r="I14">
        <v>90</v>
      </c>
      <c r="J14">
        <v>180</v>
      </c>
      <c r="K14">
        <v>60</v>
      </c>
      <c r="L14">
        <v>1000</v>
      </c>
      <c r="N14">
        <v>0</v>
      </c>
      <c r="O14">
        <v>0</v>
      </c>
      <c r="P14" s="1" t="s">
        <v>28</v>
      </c>
      <c r="Q14" s="1" t="s">
        <v>42</v>
      </c>
      <c r="S14">
        <v>5</v>
      </c>
      <c r="T14">
        <v>559884</v>
      </c>
      <c r="U14" t="s">
        <v>53</v>
      </c>
      <c r="V14" t="s">
        <v>54</v>
      </c>
      <c r="X14">
        <v>6</v>
      </c>
      <c r="Y14">
        <v>0</v>
      </c>
    </row>
    <row r="15" spans="1:27" x14ac:dyDescent="0.25">
      <c r="A15" s="1" t="s">
        <v>24</v>
      </c>
      <c r="B15" s="1" t="s">
        <v>25</v>
      </c>
      <c r="C15">
        <v>11101</v>
      </c>
      <c r="D15" t="s">
        <v>100</v>
      </c>
      <c r="E15" t="s">
        <v>51</v>
      </c>
      <c r="F15" t="s">
        <v>101</v>
      </c>
      <c r="H15">
        <v>2</v>
      </c>
      <c r="I15">
        <v>90</v>
      </c>
      <c r="J15">
        <v>180</v>
      </c>
      <c r="K15">
        <v>60</v>
      </c>
      <c r="L15">
        <v>500</v>
      </c>
      <c r="N15">
        <v>2000</v>
      </c>
      <c r="O15">
        <v>2000</v>
      </c>
      <c r="P15" s="1" t="s">
        <v>28</v>
      </c>
      <c r="Q15" s="1" t="s">
        <v>33</v>
      </c>
      <c r="S15">
        <v>5</v>
      </c>
      <c r="T15">
        <v>559884</v>
      </c>
      <c r="U15" t="s">
        <v>53</v>
      </c>
      <c r="V15" t="s">
        <v>54</v>
      </c>
      <c r="X15">
        <v>6</v>
      </c>
      <c r="Y15">
        <v>0</v>
      </c>
    </row>
    <row r="16" spans="1:27" x14ac:dyDescent="0.25">
      <c r="A16" s="1" t="s">
        <v>24</v>
      </c>
      <c r="B16" s="1" t="s">
        <v>25</v>
      </c>
      <c r="C16">
        <v>11108</v>
      </c>
      <c r="D16" t="s">
        <v>104</v>
      </c>
      <c r="E16" t="s">
        <v>51</v>
      </c>
      <c r="F16" t="s">
        <v>31</v>
      </c>
      <c r="H16">
        <v>2</v>
      </c>
      <c r="I16">
        <v>90</v>
      </c>
      <c r="J16">
        <v>180</v>
      </c>
      <c r="K16">
        <v>60</v>
      </c>
      <c r="L16">
        <v>1000</v>
      </c>
      <c r="N16">
        <v>500</v>
      </c>
      <c r="O16">
        <v>1000</v>
      </c>
      <c r="P16" s="1" t="s">
        <v>41</v>
      </c>
      <c r="Q16" s="1" t="s">
        <v>33</v>
      </c>
      <c r="S16">
        <v>5</v>
      </c>
      <c r="T16">
        <v>559884</v>
      </c>
      <c r="U16" t="s">
        <v>53</v>
      </c>
      <c r="V16" t="s">
        <v>54</v>
      </c>
      <c r="X16">
        <v>6</v>
      </c>
      <c r="Y16">
        <v>0</v>
      </c>
    </row>
    <row r="17" spans="1:26" x14ac:dyDescent="0.25">
      <c r="A17" s="1" t="s">
        <v>24</v>
      </c>
      <c r="B17" s="1" t="s">
        <v>25</v>
      </c>
      <c r="C17">
        <v>11110</v>
      </c>
      <c r="D17" t="s">
        <v>105</v>
      </c>
      <c r="E17" t="s">
        <v>51</v>
      </c>
      <c r="F17" t="s">
        <v>59</v>
      </c>
      <c r="H17">
        <v>1</v>
      </c>
      <c r="I17">
        <v>90</v>
      </c>
      <c r="J17">
        <v>180</v>
      </c>
      <c r="K17">
        <v>60</v>
      </c>
      <c r="L17">
        <v>1000</v>
      </c>
      <c r="N17">
        <v>0</v>
      </c>
      <c r="O17">
        <v>0</v>
      </c>
      <c r="P17" s="1" t="s">
        <v>28</v>
      </c>
      <c r="Q17" s="1" t="s">
        <v>42</v>
      </c>
      <c r="S17">
        <v>5</v>
      </c>
      <c r="T17">
        <v>559884</v>
      </c>
      <c r="U17" t="s">
        <v>53</v>
      </c>
      <c r="V17" t="s">
        <v>54</v>
      </c>
      <c r="X17">
        <v>6</v>
      </c>
      <c r="Y17">
        <v>0</v>
      </c>
    </row>
    <row r="18" spans="1:26" x14ac:dyDescent="0.25">
      <c r="A18" s="1" t="s">
        <v>24</v>
      </c>
      <c r="B18" s="1" t="s">
        <v>25</v>
      </c>
      <c r="C18">
        <v>11104</v>
      </c>
      <c r="D18" t="s">
        <v>102</v>
      </c>
      <c r="E18" t="s">
        <v>51</v>
      </c>
      <c r="F18" t="s">
        <v>31</v>
      </c>
      <c r="H18">
        <v>2</v>
      </c>
      <c r="I18">
        <v>90</v>
      </c>
      <c r="J18">
        <v>180</v>
      </c>
      <c r="K18">
        <v>60</v>
      </c>
      <c r="L18">
        <v>1000</v>
      </c>
      <c r="N18">
        <v>6000</v>
      </c>
      <c r="O18">
        <v>12000</v>
      </c>
      <c r="P18" s="1" t="s">
        <v>32</v>
      </c>
      <c r="Q18" s="1" t="s">
        <v>33</v>
      </c>
      <c r="S18">
        <v>5</v>
      </c>
      <c r="T18">
        <v>559884</v>
      </c>
      <c r="U18" t="s">
        <v>53</v>
      </c>
      <c r="V18" t="s">
        <v>54</v>
      </c>
      <c r="X18">
        <v>6</v>
      </c>
      <c r="Y18">
        <v>0</v>
      </c>
    </row>
    <row r="19" spans="1:26" x14ac:dyDescent="0.25">
      <c r="A19" s="1" t="s">
        <v>24</v>
      </c>
      <c r="B19" s="1" t="s">
        <v>25</v>
      </c>
      <c r="C19">
        <v>11105</v>
      </c>
      <c r="D19" t="s">
        <v>103</v>
      </c>
      <c r="E19" t="s">
        <v>51</v>
      </c>
      <c r="F19" t="s">
        <v>101</v>
      </c>
      <c r="H19">
        <v>2</v>
      </c>
      <c r="I19">
        <v>90</v>
      </c>
      <c r="J19">
        <v>180</v>
      </c>
      <c r="K19">
        <v>60</v>
      </c>
      <c r="L19">
        <v>500</v>
      </c>
      <c r="N19">
        <v>2000</v>
      </c>
      <c r="O19">
        <v>5000</v>
      </c>
      <c r="P19" s="1" t="s">
        <v>32</v>
      </c>
      <c r="Q19" s="1" t="s">
        <v>33</v>
      </c>
      <c r="S19">
        <v>5</v>
      </c>
      <c r="T19">
        <v>559884</v>
      </c>
      <c r="U19" t="s">
        <v>53</v>
      </c>
      <c r="V19" t="s">
        <v>54</v>
      </c>
      <c r="X19">
        <v>6</v>
      </c>
      <c r="Y19">
        <v>0</v>
      </c>
    </row>
    <row r="20" spans="1:26" x14ac:dyDescent="0.25">
      <c r="A20" s="1" t="s">
        <v>24</v>
      </c>
      <c r="B20" s="1" t="s">
        <v>25</v>
      </c>
      <c r="C20">
        <v>11422</v>
      </c>
      <c r="D20" t="s">
        <v>136</v>
      </c>
      <c r="E20" t="s">
        <v>51</v>
      </c>
      <c r="H20">
        <v>1</v>
      </c>
      <c r="I20">
        <v>90</v>
      </c>
      <c r="J20">
        <v>180</v>
      </c>
      <c r="K20">
        <v>60</v>
      </c>
      <c r="L20">
        <v>1200</v>
      </c>
      <c r="N20">
        <v>0</v>
      </c>
      <c r="O20">
        <v>0</v>
      </c>
      <c r="P20" s="1" t="s">
        <v>37</v>
      </c>
      <c r="Q20" s="1" t="s">
        <v>42</v>
      </c>
      <c r="S20">
        <v>5</v>
      </c>
    </row>
    <row r="21" spans="1:26" x14ac:dyDescent="0.25">
      <c r="A21" s="1" t="s">
        <v>24</v>
      </c>
      <c r="B21" s="1" t="s">
        <v>25</v>
      </c>
      <c r="C21">
        <v>11266</v>
      </c>
      <c r="D21" t="s">
        <v>132</v>
      </c>
      <c r="E21" t="s">
        <v>51</v>
      </c>
      <c r="F21" t="s">
        <v>31</v>
      </c>
      <c r="H21">
        <v>2</v>
      </c>
      <c r="I21">
        <v>90</v>
      </c>
      <c r="J21">
        <v>180</v>
      </c>
      <c r="K21">
        <v>60</v>
      </c>
      <c r="L21">
        <v>1000</v>
      </c>
      <c r="N21">
        <v>1000</v>
      </c>
      <c r="O21">
        <v>2000</v>
      </c>
      <c r="P21" s="1" t="s">
        <v>28</v>
      </c>
      <c r="Q21" s="1" t="s">
        <v>33</v>
      </c>
      <c r="S21">
        <v>5</v>
      </c>
      <c r="T21">
        <v>559884</v>
      </c>
      <c r="U21" t="s">
        <v>53</v>
      </c>
      <c r="V21" t="s">
        <v>54</v>
      </c>
      <c r="X21">
        <v>6</v>
      </c>
      <c r="Y21">
        <v>0</v>
      </c>
    </row>
    <row r="22" spans="1:26" x14ac:dyDescent="0.25">
      <c r="A22" s="1" t="s">
        <v>24</v>
      </c>
      <c r="B22" s="1" t="s">
        <v>25</v>
      </c>
      <c r="C22">
        <v>11267</v>
      </c>
      <c r="D22" t="s">
        <v>133</v>
      </c>
      <c r="E22" t="s">
        <v>51</v>
      </c>
      <c r="F22" t="s">
        <v>101</v>
      </c>
      <c r="H22">
        <v>2</v>
      </c>
      <c r="I22">
        <v>90</v>
      </c>
      <c r="J22">
        <v>180</v>
      </c>
      <c r="K22">
        <v>60</v>
      </c>
      <c r="L22">
        <v>500</v>
      </c>
      <c r="N22">
        <v>1000</v>
      </c>
      <c r="O22">
        <v>1000</v>
      </c>
      <c r="P22" s="1" t="s">
        <v>28</v>
      </c>
      <c r="Q22" s="1" t="s">
        <v>33</v>
      </c>
      <c r="S22">
        <v>5</v>
      </c>
      <c r="T22">
        <v>559884</v>
      </c>
      <c r="U22" t="s">
        <v>53</v>
      </c>
      <c r="V22" t="s">
        <v>54</v>
      </c>
      <c r="X22">
        <v>6</v>
      </c>
      <c r="Y22">
        <v>0</v>
      </c>
    </row>
    <row r="23" spans="1:26" x14ac:dyDescent="0.25">
      <c r="A23" s="1" t="s">
        <v>24</v>
      </c>
      <c r="B23" s="1" t="s">
        <v>25</v>
      </c>
      <c r="C23">
        <v>11119</v>
      </c>
      <c r="D23" t="s">
        <v>107</v>
      </c>
      <c r="E23" t="s">
        <v>51</v>
      </c>
      <c r="H23">
        <v>2</v>
      </c>
      <c r="I23">
        <v>90</v>
      </c>
      <c r="J23">
        <v>180</v>
      </c>
      <c r="K23">
        <v>60</v>
      </c>
      <c r="L23">
        <v>500</v>
      </c>
      <c r="N23">
        <v>0</v>
      </c>
      <c r="O23">
        <v>0</v>
      </c>
      <c r="P23" s="1" t="s">
        <v>28</v>
      </c>
      <c r="Q23" s="1" t="s">
        <v>42</v>
      </c>
      <c r="S23">
        <v>5</v>
      </c>
    </row>
    <row r="24" spans="1:26" x14ac:dyDescent="0.25">
      <c r="A24" s="1" t="s">
        <v>24</v>
      </c>
      <c r="B24" s="1" t="s">
        <v>25</v>
      </c>
      <c r="C24">
        <v>11127</v>
      </c>
      <c r="D24" t="s">
        <v>108</v>
      </c>
      <c r="E24" t="s">
        <v>51</v>
      </c>
      <c r="H24">
        <v>2</v>
      </c>
      <c r="I24">
        <v>90</v>
      </c>
      <c r="J24">
        <v>180</v>
      </c>
      <c r="K24">
        <v>60</v>
      </c>
      <c r="L24">
        <v>1000</v>
      </c>
      <c r="N24">
        <v>0</v>
      </c>
      <c r="O24">
        <v>1000</v>
      </c>
      <c r="P24" s="1" t="s">
        <v>28</v>
      </c>
      <c r="Q24" s="1" t="s">
        <v>42</v>
      </c>
      <c r="S24">
        <v>5</v>
      </c>
    </row>
    <row r="25" spans="1:26" x14ac:dyDescent="0.25">
      <c r="A25" s="1" t="s">
        <v>24</v>
      </c>
      <c r="B25" s="1" t="s">
        <v>25</v>
      </c>
      <c r="C25">
        <v>11262</v>
      </c>
      <c r="D25" t="s">
        <v>131</v>
      </c>
      <c r="E25" t="s">
        <v>51</v>
      </c>
      <c r="F25" t="s">
        <v>128</v>
      </c>
      <c r="H25">
        <v>2</v>
      </c>
      <c r="I25">
        <v>90</v>
      </c>
      <c r="J25">
        <v>180</v>
      </c>
      <c r="K25">
        <v>60</v>
      </c>
      <c r="L25">
        <v>1152</v>
      </c>
      <c r="N25">
        <v>2000</v>
      </c>
      <c r="O25">
        <v>1152</v>
      </c>
      <c r="P25" s="1" t="s">
        <v>41</v>
      </c>
      <c r="Q25" s="1" t="s">
        <v>33</v>
      </c>
      <c r="S25">
        <v>5</v>
      </c>
      <c r="T25">
        <v>559884</v>
      </c>
      <c r="U25" t="s">
        <v>53</v>
      </c>
      <c r="V25" t="s">
        <v>54</v>
      </c>
      <c r="X25">
        <v>6</v>
      </c>
      <c r="Y25">
        <v>0</v>
      </c>
    </row>
    <row r="26" spans="1:26" x14ac:dyDescent="0.25">
      <c r="A26" s="1" t="s">
        <v>24</v>
      </c>
      <c r="B26" s="1" t="s">
        <v>25</v>
      </c>
      <c r="C26">
        <v>11259</v>
      </c>
      <c r="D26" t="s">
        <v>127</v>
      </c>
      <c r="E26" t="s">
        <v>51</v>
      </c>
      <c r="F26" t="s">
        <v>128</v>
      </c>
      <c r="G26" t="e">
        <f>VLOOKUP(C29,Ensac!$A$3:$L$382,7,FALSE)</f>
        <v>#N/A</v>
      </c>
      <c r="H26">
        <v>2</v>
      </c>
      <c r="I26">
        <v>90</v>
      </c>
      <c r="J26">
        <v>180</v>
      </c>
      <c r="K26">
        <v>60</v>
      </c>
      <c r="L26">
        <v>1152</v>
      </c>
      <c r="N26">
        <v>2000</v>
      </c>
      <c r="O26">
        <v>1152</v>
      </c>
      <c r="P26" s="1" t="s">
        <v>41</v>
      </c>
      <c r="Q26" s="1" t="s">
        <v>33</v>
      </c>
      <c r="S26">
        <v>5</v>
      </c>
      <c r="T26">
        <v>559884</v>
      </c>
      <c r="U26" t="s">
        <v>53</v>
      </c>
      <c r="V26" t="s">
        <v>54</v>
      </c>
      <c r="X26">
        <v>6</v>
      </c>
      <c r="Y26">
        <v>0</v>
      </c>
    </row>
    <row r="27" spans="1:26" x14ac:dyDescent="0.25">
      <c r="A27" s="1" t="s">
        <v>24</v>
      </c>
      <c r="B27" s="1" t="s">
        <v>25</v>
      </c>
      <c r="C27">
        <v>11260</v>
      </c>
      <c r="D27" t="s">
        <v>129</v>
      </c>
      <c r="E27" t="s">
        <v>51</v>
      </c>
      <c r="F27" t="s">
        <v>130</v>
      </c>
      <c r="G27" t="e">
        <f>VLOOKUP(C30,Ensac!$A$3:$L$382,7,FALSE)</f>
        <v>#N/A</v>
      </c>
      <c r="H27">
        <v>2</v>
      </c>
      <c r="I27">
        <v>90</v>
      </c>
      <c r="J27">
        <v>180</v>
      </c>
      <c r="K27">
        <v>60</v>
      </c>
      <c r="L27">
        <v>1125</v>
      </c>
      <c r="N27">
        <v>2000</v>
      </c>
      <c r="O27">
        <v>1225</v>
      </c>
      <c r="P27" s="1" t="s">
        <v>41</v>
      </c>
      <c r="Q27" s="1" t="s">
        <v>33</v>
      </c>
      <c r="S27">
        <v>5</v>
      </c>
      <c r="T27">
        <v>559884</v>
      </c>
      <c r="U27" t="s">
        <v>53</v>
      </c>
      <c r="V27" t="s">
        <v>54</v>
      </c>
      <c r="X27">
        <v>6</v>
      </c>
      <c r="Y27">
        <v>0</v>
      </c>
    </row>
    <row r="28" spans="1:26" x14ac:dyDescent="0.25">
      <c r="A28" s="1" t="s">
        <v>24</v>
      </c>
      <c r="B28" s="1" t="s">
        <v>25</v>
      </c>
      <c r="C28">
        <v>905471</v>
      </c>
      <c r="D28" t="s">
        <v>507</v>
      </c>
      <c r="E28" t="s">
        <v>51</v>
      </c>
      <c r="F28" t="s">
        <v>31</v>
      </c>
      <c r="G28" t="e">
        <f>VLOOKUP(C31,Ensac!$A$3:$L$382,7,FALSE)</f>
        <v>#N/A</v>
      </c>
      <c r="H28">
        <v>2</v>
      </c>
      <c r="I28">
        <v>90</v>
      </c>
      <c r="J28">
        <v>180</v>
      </c>
      <c r="K28">
        <v>60</v>
      </c>
      <c r="L28">
        <v>1000</v>
      </c>
      <c r="N28">
        <v>3000</v>
      </c>
      <c r="O28">
        <v>2000</v>
      </c>
      <c r="P28" s="1" t="s">
        <v>41</v>
      </c>
      <c r="Q28" s="1" t="s">
        <v>33</v>
      </c>
      <c r="S28">
        <v>5</v>
      </c>
      <c r="T28">
        <v>559884</v>
      </c>
      <c r="U28" t="s">
        <v>53</v>
      </c>
      <c r="V28" t="s">
        <v>54</v>
      </c>
      <c r="X28">
        <v>6</v>
      </c>
      <c r="Y28">
        <v>0</v>
      </c>
    </row>
    <row r="29" spans="1:26" x14ac:dyDescent="0.25">
      <c r="A29" s="1" t="s">
        <v>24</v>
      </c>
      <c r="B29" s="1" t="s">
        <v>25</v>
      </c>
      <c r="C29">
        <v>26301</v>
      </c>
      <c r="D29" t="s">
        <v>394</v>
      </c>
      <c r="E29" t="s">
        <v>753</v>
      </c>
      <c r="F29" t="s">
        <v>31</v>
      </c>
      <c r="H29">
        <v>2</v>
      </c>
      <c r="I29">
        <v>90</v>
      </c>
      <c r="J29">
        <v>360</v>
      </c>
      <c r="K29">
        <v>90</v>
      </c>
      <c r="L29">
        <v>1000</v>
      </c>
      <c r="P29" s="1"/>
      <c r="Q29" s="1" t="s">
        <v>42</v>
      </c>
      <c r="S29">
        <v>0</v>
      </c>
      <c r="T29" t="s">
        <v>748</v>
      </c>
      <c r="U29" t="s">
        <v>35</v>
      </c>
      <c r="V29" t="s">
        <v>24</v>
      </c>
      <c r="X29">
        <v>4</v>
      </c>
      <c r="Y29" s="6">
        <v>2000</v>
      </c>
      <c r="Z29">
        <v>1000</v>
      </c>
    </row>
    <row r="30" spans="1:26" x14ac:dyDescent="0.25">
      <c r="A30" s="1" t="s">
        <v>24</v>
      </c>
      <c r="B30" s="1" t="s">
        <v>25</v>
      </c>
      <c r="C30">
        <v>18540</v>
      </c>
      <c r="D30" t="s">
        <v>208</v>
      </c>
      <c r="E30" t="s">
        <v>51</v>
      </c>
      <c r="F30" t="s">
        <v>160</v>
      </c>
      <c r="H30">
        <v>1</v>
      </c>
      <c r="I30">
        <v>90</v>
      </c>
      <c r="J30">
        <v>180</v>
      </c>
      <c r="K30">
        <v>60</v>
      </c>
      <c r="L30">
        <v>160</v>
      </c>
      <c r="N30">
        <v>5</v>
      </c>
      <c r="O30">
        <v>0</v>
      </c>
      <c r="P30" s="1" t="s">
        <v>28</v>
      </c>
      <c r="Q30" s="1" t="s">
        <v>33</v>
      </c>
      <c r="S30">
        <v>5</v>
      </c>
      <c r="T30">
        <v>559884</v>
      </c>
      <c r="U30" t="s">
        <v>53</v>
      </c>
      <c r="V30" t="s">
        <v>54</v>
      </c>
      <c r="X30">
        <v>6</v>
      </c>
      <c r="Y30">
        <v>0</v>
      </c>
    </row>
    <row r="31" spans="1:26" x14ac:dyDescent="0.25">
      <c r="A31" s="1" t="s">
        <v>24</v>
      </c>
      <c r="B31" s="1" t="s">
        <v>25</v>
      </c>
      <c r="C31">
        <v>5756</v>
      </c>
      <c r="D31" t="s">
        <v>436</v>
      </c>
      <c r="E31" t="s">
        <v>51</v>
      </c>
      <c r="F31" t="s">
        <v>31</v>
      </c>
      <c r="H31">
        <v>2</v>
      </c>
      <c r="I31">
        <v>90</v>
      </c>
      <c r="J31">
        <v>180</v>
      </c>
      <c r="K31">
        <v>60</v>
      </c>
      <c r="L31">
        <v>1000</v>
      </c>
      <c r="N31">
        <v>1200</v>
      </c>
      <c r="O31">
        <v>2400</v>
      </c>
      <c r="P31" s="1" t="s">
        <v>28</v>
      </c>
      <c r="Q31" s="1" t="s">
        <v>33</v>
      </c>
      <c r="S31">
        <v>5</v>
      </c>
      <c r="T31">
        <v>559884</v>
      </c>
      <c r="U31" t="s">
        <v>53</v>
      </c>
      <c r="V31" t="s">
        <v>54</v>
      </c>
      <c r="X31">
        <v>6</v>
      </c>
      <c r="Y31">
        <v>0</v>
      </c>
    </row>
    <row r="32" spans="1:26" x14ac:dyDescent="0.25">
      <c r="A32" s="1" t="s">
        <v>24</v>
      </c>
      <c r="B32" s="1" t="s">
        <v>25</v>
      </c>
      <c r="C32">
        <v>20232</v>
      </c>
      <c r="D32" t="s">
        <v>230</v>
      </c>
      <c r="E32" t="s">
        <v>51</v>
      </c>
      <c r="H32">
        <v>1</v>
      </c>
      <c r="I32">
        <v>90</v>
      </c>
      <c r="J32">
        <v>240</v>
      </c>
      <c r="K32">
        <v>60</v>
      </c>
      <c r="L32">
        <v>1000</v>
      </c>
      <c r="N32">
        <v>0</v>
      </c>
      <c r="O32">
        <v>0</v>
      </c>
      <c r="P32" s="1" t="s">
        <v>28</v>
      </c>
      <c r="Q32" s="1" t="s">
        <v>29</v>
      </c>
      <c r="S32">
        <v>0</v>
      </c>
    </row>
    <row r="33" spans="1:26" x14ac:dyDescent="0.25">
      <c r="A33" s="1" t="s">
        <v>24</v>
      </c>
      <c r="B33" s="1" t="s">
        <v>25</v>
      </c>
      <c r="C33">
        <v>25444</v>
      </c>
      <c r="D33" t="s">
        <v>372</v>
      </c>
      <c r="E33" t="s">
        <v>27</v>
      </c>
      <c r="F33" t="s">
        <v>31</v>
      </c>
      <c r="H33">
        <v>2</v>
      </c>
      <c r="I33">
        <v>90</v>
      </c>
      <c r="J33">
        <v>180</v>
      </c>
      <c r="K33">
        <v>60</v>
      </c>
      <c r="L33">
        <v>1000</v>
      </c>
      <c r="P33" s="1"/>
      <c r="Q33" s="1"/>
      <c r="S33">
        <v>0</v>
      </c>
      <c r="T33" t="s">
        <v>34</v>
      </c>
      <c r="U33" t="s">
        <v>35</v>
      </c>
      <c r="V33" t="s">
        <v>24</v>
      </c>
      <c r="X33">
        <v>4</v>
      </c>
      <c r="Y33" s="6">
        <v>2000</v>
      </c>
      <c r="Z33">
        <v>3500</v>
      </c>
    </row>
    <row r="34" spans="1:26" x14ac:dyDescent="0.25">
      <c r="A34" s="1" t="s">
        <v>24</v>
      </c>
      <c r="B34" s="1" t="s">
        <v>25</v>
      </c>
      <c r="C34">
        <v>120101</v>
      </c>
      <c r="D34" t="s">
        <v>156</v>
      </c>
      <c r="E34" t="s">
        <v>51</v>
      </c>
      <c r="H34">
        <v>2</v>
      </c>
      <c r="I34">
        <v>90</v>
      </c>
      <c r="J34">
        <v>180</v>
      </c>
      <c r="K34">
        <v>60</v>
      </c>
      <c r="L34">
        <v>1000</v>
      </c>
      <c r="N34">
        <v>0</v>
      </c>
      <c r="O34">
        <v>0</v>
      </c>
      <c r="P34" s="1" t="s">
        <v>37</v>
      </c>
      <c r="Q34" s="1" t="s">
        <v>42</v>
      </c>
      <c r="S34">
        <v>5</v>
      </c>
    </row>
    <row r="35" spans="1:26" x14ac:dyDescent="0.25">
      <c r="A35" s="1" t="s">
        <v>24</v>
      </c>
      <c r="B35" s="1" t="s">
        <v>25</v>
      </c>
      <c r="C35">
        <v>20138</v>
      </c>
      <c r="D35" t="s">
        <v>214</v>
      </c>
      <c r="E35" t="s">
        <v>51</v>
      </c>
      <c r="F35" t="s">
        <v>31</v>
      </c>
      <c r="H35">
        <v>2</v>
      </c>
      <c r="I35">
        <v>90</v>
      </c>
      <c r="J35">
        <v>400</v>
      </c>
      <c r="K35">
        <v>60</v>
      </c>
      <c r="L35">
        <v>1000</v>
      </c>
      <c r="N35">
        <v>200</v>
      </c>
      <c r="O35">
        <v>0</v>
      </c>
      <c r="P35" s="1" t="s">
        <v>41</v>
      </c>
      <c r="Q35" s="1" t="s">
        <v>33</v>
      </c>
      <c r="S35">
        <v>5</v>
      </c>
      <c r="T35">
        <v>553019</v>
      </c>
      <c r="U35" t="s">
        <v>80</v>
      </c>
      <c r="V35" t="s">
        <v>81</v>
      </c>
      <c r="X35">
        <v>5</v>
      </c>
      <c r="Y35">
        <v>5000</v>
      </c>
    </row>
    <row r="36" spans="1:26" x14ac:dyDescent="0.25">
      <c r="A36" s="1" t="s">
        <v>24</v>
      </c>
      <c r="B36" s="1" t="s">
        <v>25</v>
      </c>
      <c r="C36">
        <v>103237</v>
      </c>
      <c r="D36" t="s">
        <v>82</v>
      </c>
      <c r="E36" t="s">
        <v>51</v>
      </c>
      <c r="F36" t="s">
        <v>31</v>
      </c>
      <c r="H36">
        <v>2</v>
      </c>
      <c r="I36">
        <v>90</v>
      </c>
      <c r="J36">
        <v>180</v>
      </c>
      <c r="K36">
        <v>60</v>
      </c>
      <c r="L36">
        <v>1000</v>
      </c>
      <c r="N36">
        <v>500</v>
      </c>
      <c r="O36">
        <v>0</v>
      </c>
      <c r="P36" s="1" t="s">
        <v>28</v>
      </c>
      <c r="Q36" s="1" t="s">
        <v>29</v>
      </c>
      <c r="S36">
        <v>0</v>
      </c>
      <c r="T36" t="s">
        <v>43</v>
      </c>
      <c r="U36" t="s">
        <v>43</v>
      </c>
      <c r="V36" t="s">
        <v>29</v>
      </c>
      <c r="X36">
        <v>0</v>
      </c>
      <c r="Y36">
        <v>0</v>
      </c>
    </row>
    <row r="37" spans="1:26" x14ac:dyDescent="0.25">
      <c r="A37" s="1" t="s">
        <v>24</v>
      </c>
      <c r="B37" s="1" t="s">
        <v>25</v>
      </c>
      <c r="C37">
        <v>23933</v>
      </c>
      <c r="D37" t="s">
        <v>354</v>
      </c>
      <c r="E37" t="s">
        <v>51</v>
      </c>
      <c r="F37" t="s">
        <v>160</v>
      </c>
      <c r="H37">
        <v>1</v>
      </c>
      <c r="I37">
        <v>90</v>
      </c>
      <c r="J37">
        <v>180</v>
      </c>
      <c r="K37">
        <v>60</v>
      </c>
      <c r="L37">
        <v>1000</v>
      </c>
      <c r="N37">
        <v>5</v>
      </c>
      <c r="O37">
        <v>0</v>
      </c>
      <c r="P37" s="1" t="s">
        <v>28</v>
      </c>
      <c r="Q37" s="1" t="s">
        <v>33</v>
      </c>
      <c r="S37">
        <v>5</v>
      </c>
      <c r="T37">
        <v>553297</v>
      </c>
      <c r="U37" t="s">
        <v>69</v>
      </c>
      <c r="V37" t="s">
        <v>355</v>
      </c>
      <c r="X37">
        <v>5</v>
      </c>
      <c r="Y37">
        <v>0</v>
      </c>
    </row>
    <row r="38" spans="1:26" x14ac:dyDescent="0.25">
      <c r="A38" s="1" t="s">
        <v>24</v>
      </c>
      <c r="B38" s="1" t="s">
        <v>25</v>
      </c>
      <c r="C38">
        <v>26060</v>
      </c>
      <c r="D38" t="s">
        <v>379</v>
      </c>
      <c r="E38" t="s">
        <v>51</v>
      </c>
      <c r="F38" t="s">
        <v>160</v>
      </c>
      <c r="H38">
        <v>1</v>
      </c>
      <c r="I38">
        <v>0</v>
      </c>
      <c r="J38">
        <v>0</v>
      </c>
      <c r="K38">
        <v>0</v>
      </c>
      <c r="L38">
        <v>1200</v>
      </c>
      <c r="N38">
        <v>0</v>
      </c>
      <c r="O38">
        <v>0</v>
      </c>
      <c r="P38" s="1" t="s">
        <v>28</v>
      </c>
      <c r="Q38" s="1" t="s">
        <v>29</v>
      </c>
      <c r="S38">
        <v>0</v>
      </c>
      <c r="T38">
        <v>553297</v>
      </c>
      <c r="U38" t="s">
        <v>69</v>
      </c>
      <c r="V38" t="s">
        <v>29</v>
      </c>
      <c r="X38">
        <v>0</v>
      </c>
      <c r="Y38">
        <v>0</v>
      </c>
    </row>
    <row r="39" spans="1:26" x14ac:dyDescent="0.25">
      <c r="A39" s="1" t="s">
        <v>24</v>
      </c>
      <c r="B39" s="1" t="s">
        <v>25</v>
      </c>
      <c r="C39">
        <v>22305</v>
      </c>
      <c r="D39" t="s">
        <v>332</v>
      </c>
      <c r="E39" t="s">
        <v>51</v>
      </c>
      <c r="F39" t="s">
        <v>160</v>
      </c>
      <c r="H39">
        <v>1</v>
      </c>
      <c r="I39">
        <v>90</v>
      </c>
      <c r="J39">
        <v>180</v>
      </c>
      <c r="K39">
        <v>60</v>
      </c>
      <c r="L39">
        <v>100</v>
      </c>
      <c r="N39">
        <v>1</v>
      </c>
      <c r="O39">
        <v>0</v>
      </c>
      <c r="P39" s="1" t="s">
        <v>37</v>
      </c>
      <c r="Q39" s="1" t="s">
        <v>33</v>
      </c>
      <c r="S39">
        <v>5</v>
      </c>
      <c r="T39">
        <v>553297</v>
      </c>
      <c r="U39" t="s">
        <v>69</v>
      </c>
      <c r="V39" t="s">
        <v>76</v>
      </c>
      <c r="X39">
        <v>10</v>
      </c>
      <c r="Y39">
        <v>0</v>
      </c>
    </row>
    <row r="40" spans="1:26" x14ac:dyDescent="0.25">
      <c r="A40" s="1" t="s">
        <v>24</v>
      </c>
      <c r="B40" s="1" t="s">
        <v>25</v>
      </c>
      <c r="C40">
        <v>26059</v>
      </c>
      <c r="D40" t="s">
        <v>378</v>
      </c>
      <c r="E40" t="s">
        <v>51</v>
      </c>
      <c r="F40" t="s">
        <v>160</v>
      </c>
      <c r="H40">
        <v>1</v>
      </c>
      <c r="I40">
        <v>500</v>
      </c>
      <c r="J40">
        <v>500</v>
      </c>
      <c r="K40">
        <v>500</v>
      </c>
      <c r="L40">
        <v>500</v>
      </c>
      <c r="N40">
        <v>0</v>
      </c>
      <c r="O40">
        <v>0</v>
      </c>
      <c r="P40" s="1" t="s">
        <v>28</v>
      </c>
      <c r="Q40" s="1" t="s">
        <v>29</v>
      </c>
      <c r="S40">
        <v>0</v>
      </c>
      <c r="T40">
        <v>553297</v>
      </c>
      <c r="U40" t="s">
        <v>69</v>
      </c>
      <c r="V40" t="s">
        <v>29</v>
      </c>
      <c r="X40">
        <v>0</v>
      </c>
      <c r="Y40">
        <v>0</v>
      </c>
    </row>
    <row r="41" spans="1:26" x14ac:dyDescent="0.25">
      <c r="A41" s="1" t="s">
        <v>24</v>
      </c>
      <c r="B41" s="1" t="s">
        <v>25</v>
      </c>
      <c r="C41">
        <v>26330</v>
      </c>
      <c r="D41" t="s">
        <v>398</v>
      </c>
      <c r="E41" t="s">
        <v>753</v>
      </c>
      <c r="F41" t="s">
        <v>31</v>
      </c>
      <c r="H41">
        <v>2</v>
      </c>
      <c r="I41">
        <v>90</v>
      </c>
      <c r="J41">
        <v>240</v>
      </c>
      <c r="K41">
        <v>90</v>
      </c>
      <c r="L41">
        <v>1000</v>
      </c>
      <c r="P41" s="1"/>
      <c r="Q41" s="1" t="s">
        <v>42</v>
      </c>
      <c r="S41">
        <v>0</v>
      </c>
      <c r="T41" t="s">
        <v>748</v>
      </c>
      <c r="U41" t="s">
        <v>35</v>
      </c>
      <c r="V41" t="s">
        <v>24</v>
      </c>
      <c r="X41">
        <v>4</v>
      </c>
      <c r="Y41" s="6">
        <v>2000</v>
      </c>
      <c r="Z41">
        <v>0</v>
      </c>
    </row>
    <row r="42" spans="1:26" x14ac:dyDescent="0.25">
      <c r="A42" s="1" t="s">
        <v>24</v>
      </c>
      <c r="B42" s="1" t="s">
        <v>25</v>
      </c>
      <c r="C42">
        <v>27314</v>
      </c>
      <c r="D42" t="s">
        <v>427</v>
      </c>
      <c r="E42" t="s">
        <v>753</v>
      </c>
      <c r="F42" t="s">
        <v>31</v>
      </c>
      <c r="H42">
        <v>1</v>
      </c>
      <c r="I42">
        <v>90</v>
      </c>
      <c r="J42">
        <v>120</v>
      </c>
      <c r="K42">
        <v>30</v>
      </c>
      <c r="L42">
        <v>1000</v>
      </c>
      <c r="P42" s="1"/>
      <c r="Q42" s="1" t="s">
        <v>42</v>
      </c>
      <c r="S42">
        <v>0</v>
      </c>
      <c r="T42" t="s">
        <v>748</v>
      </c>
      <c r="U42" t="s">
        <v>35</v>
      </c>
      <c r="V42" t="s">
        <v>24</v>
      </c>
      <c r="X42">
        <v>4</v>
      </c>
      <c r="Y42" s="6">
        <v>2000</v>
      </c>
      <c r="Z42">
        <v>0</v>
      </c>
    </row>
    <row r="43" spans="1:26" x14ac:dyDescent="0.25">
      <c r="A43" s="1" t="s">
        <v>24</v>
      </c>
      <c r="B43" s="1" t="s">
        <v>25</v>
      </c>
      <c r="C43">
        <v>24418</v>
      </c>
      <c r="D43" t="s">
        <v>365</v>
      </c>
      <c r="E43" t="s">
        <v>27</v>
      </c>
      <c r="F43" t="s">
        <v>31</v>
      </c>
      <c r="H43">
        <v>1</v>
      </c>
      <c r="I43">
        <v>90</v>
      </c>
      <c r="J43">
        <v>180</v>
      </c>
      <c r="K43">
        <v>60</v>
      </c>
      <c r="L43">
        <v>1000</v>
      </c>
      <c r="P43" s="1"/>
      <c r="Q43" s="1"/>
      <c r="S43">
        <v>0</v>
      </c>
      <c r="T43" t="s">
        <v>34</v>
      </c>
      <c r="U43" t="s">
        <v>35</v>
      </c>
      <c r="V43" t="s">
        <v>24</v>
      </c>
      <c r="X43">
        <v>4</v>
      </c>
      <c r="Y43" s="6">
        <v>2000</v>
      </c>
      <c r="Z43">
        <v>1000</v>
      </c>
    </row>
    <row r="44" spans="1:26" x14ac:dyDescent="0.25">
      <c r="A44" s="1" t="s">
        <v>24</v>
      </c>
      <c r="B44" s="1" t="s">
        <v>25</v>
      </c>
      <c r="C44">
        <v>21141</v>
      </c>
      <c r="D44" t="s">
        <v>261</v>
      </c>
      <c r="E44" t="s">
        <v>27</v>
      </c>
      <c r="F44" t="s">
        <v>31</v>
      </c>
      <c r="H44">
        <v>2</v>
      </c>
      <c r="I44">
        <v>90</v>
      </c>
      <c r="J44">
        <v>240</v>
      </c>
      <c r="K44">
        <v>60</v>
      </c>
      <c r="L44">
        <v>1000</v>
      </c>
      <c r="P44" s="1"/>
      <c r="Q44" s="1"/>
      <c r="S44">
        <v>0</v>
      </c>
      <c r="T44" t="s">
        <v>34</v>
      </c>
      <c r="U44" t="s">
        <v>35</v>
      </c>
      <c r="V44" t="s">
        <v>24</v>
      </c>
      <c r="X44">
        <v>4</v>
      </c>
      <c r="Y44" s="6">
        <v>2000</v>
      </c>
      <c r="Z44">
        <v>500</v>
      </c>
    </row>
    <row r="45" spans="1:26" x14ac:dyDescent="0.25">
      <c r="A45" s="1" t="s">
        <v>24</v>
      </c>
      <c r="B45" s="1" t="s">
        <v>25</v>
      </c>
      <c r="C45">
        <v>117646</v>
      </c>
      <c r="D45" t="s">
        <v>146</v>
      </c>
      <c r="E45" t="s">
        <v>51</v>
      </c>
      <c r="F45" t="s">
        <v>31</v>
      </c>
      <c r="H45">
        <v>2</v>
      </c>
      <c r="I45">
        <v>90</v>
      </c>
      <c r="J45">
        <v>180</v>
      </c>
      <c r="K45">
        <v>60</v>
      </c>
      <c r="L45">
        <v>1000</v>
      </c>
      <c r="N45">
        <v>500</v>
      </c>
      <c r="O45">
        <v>1000</v>
      </c>
      <c r="P45" s="1" t="s">
        <v>28</v>
      </c>
      <c r="Q45" s="1" t="s">
        <v>33</v>
      </c>
      <c r="S45">
        <v>5</v>
      </c>
      <c r="T45">
        <v>553297</v>
      </c>
      <c r="U45" t="s">
        <v>69</v>
      </c>
      <c r="V45" t="s">
        <v>81</v>
      </c>
      <c r="X45">
        <v>5</v>
      </c>
      <c r="Y45">
        <v>0</v>
      </c>
    </row>
    <row r="46" spans="1:26" x14ac:dyDescent="0.25">
      <c r="A46" s="1" t="s">
        <v>24</v>
      </c>
      <c r="B46" s="1" t="s">
        <v>25</v>
      </c>
      <c r="C46">
        <v>22829</v>
      </c>
      <c r="D46" t="s">
        <v>341</v>
      </c>
      <c r="E46" t="s">
        <v>51</v>
      </c>
      <c r="F46" t="s">
        <v>31</v>
      </c>
      <c r="H46">
        <v>1</v>
      </c>
      <c r="I46">
        <v>0</v>
      </c>
      <c r="J46">
        <v>0</v>
      </c>
      <c r="K46">
        <v>0</v>
      </c>
      <c r="L46">
        <v>1250</v>
      </c>
      <c r="N46">
        <v>0</v>
      </c>
      <c r="O46">
        <v>0</v>
      </c>
      <c r="P46" s="1" t="s">
        <v>28</v>
      </c>
      <c r="Q46" s="1" t="s">
        <v>29</v>
      </c>
      <c r="S46">
        <v>0</v>
      </c>
      <c r="T46" t="s">
        <v>34</v>
      </c>
      <c r="U46" t="s">
        <v>35</v>
      </c>
      <c r="V46" t="s">
        <v>29</v>
      </c>
      <c r="X46">
        <v>0</v>
      </c>
      <c r="Y46">
        <v>0</v>
      </c>
    </row>
    <row r="47" spans="1:26" x14ac:dyDescent="0.25">
      <c r="A47" s="1" t="s">
        <v>24</v>
      </c>
      <c r="B47" s="1" t="s">
        <v>25</v>
      </c>
      <c r="C47">
        <v>908255</v>
      </c>
      <c r="D47" t="s">
        <v>525</v>
      </c>
      <c r="E47" t="s">
        <v>51</v>
      </c>
      <c r="H47">
        <v>1</v>
      </c>
      <c r="I47">
        <v>30</v>
      </c>
      <c r="J47">
        <v>0</v>
      </c>
      <c r="K47">
        <v>0</v>
      </c>
      <c r="L47">
        <v>1000</v>
      </c>
      <c r="N47">
        <v>0</v>
      </c>
      <c r="O47">
        <v>0</v>
      </c>
      <c r="P47" s="1" t="s">
        <v>37</v>
      </c>
      <c r="Q47" s="1" t="s">
        <v>29</v>
      </c>
      <c r="S47">
        <v>0</v>
      </c>
    </row>
    <row r="48" spans="1:26" x14ac:dyDescent="0.25">
      <c r="A48" s="1" t="s">
        <v>24</v>
      </c>
      <c r="B48" s="1" t="s">
        <v>25</v>
      </c>
      <c r="C48">
        <v>103394</v>
      </c>
      <c r="D48" t="s">
        <v>86</v>
      </c>
      <c r="E48" t="s">
        <v>27</v>
      </c>
      <c r="F48" t="s">
        <v>31</v>
      </c>
      <c r="G48" t="s">
        <v>853</v>
      </c>
      <c r="H48">
        <v>2</v>
      </c>
      <c r="I48">
        <v>90</v>
      </c>
      <c r="J48">
        <v>240</v>
      </c>
      <c r="K48">
        <v>60</v>
      </c>
      <c r="L48">
        <v>1000</v>
      </c>
      <c r="P48" s="1"/>
      <c r="Q48" s="1"/>
      <c r="S48">
        <v>0</v>
      </c>
      <c r="T48" t="s">
        <v>755</v>
      </c>
      <c r="U48" t="s">
        <v>35</v>
      </c>
      <c r="V48" t="s">
        <v>24</v>
      </c>
      <c r="X48">
        <v>4</v>
      </c>
      <c r="Y48" s="6">
        <v>2000</v>
      </c>
      <c r="Z48">
        <v>500</v>
      </c>
    </row>
    <row r="49" spans="1:26" x14ac:dyDescent="0.25">
      <c r="A49" s="1" t="s">
        <v>24</v>
      </c>
      <c r="B49" s="1" t="s">
        <v>25</v>
      </c>
      <c r="C49">
        <v>10273</v>
      </c>
      <c r="D49" t="s">
        <v>73</v>
      </c>
      <c r="E49" t="s">
        <v>51</v>
      </c>
      <c r="F49" t="s">
        <v>74</v>
      </c>
      <c r="H49">
        <v>1</v>
      </c>
      <c r="I49">
        <v>90</v>
      </c>
      <c r="J49">
        <v>180</v>
      </c>
      <c r="K49">
        <v>60</v>
      </c>
      <c r="L49">
        <v>675</v>
      </c>
      <c r="N49">
        <v>3000</v>
      </c>
      <c r="O49">
        <v>0</v>
      </c>
      <c r="P49" s="1" t="s">
        <v>41</v>
      </c>
      <c r="Q49" s="1" t="s">
        <v>33</v>
      </c>
      <c r="S49">
        <v>5</v>
      </c>
      <c r="T49">
        <v>552331</v>
      </c>
      <c r="U49" t="s">
        <v>75</v>
      </c>
      <c r="V49" t="s">
        <v>76</v>
      </c>
      <c r="X49">
        <v>10</v>
      </c>
      <c r="Y49">
        <v>10000</v>
      </c>
    </row>
    <row r="50" spans="1:26" x14ac:dyDescent="0.25">
      <c r="A50" s="1" t="s">
        <v>24</v>
      </c>
      <c r="B50" s="1" t="s">
        <v>25</v>
      </c>
      <c r="C50">
        <v>103559</v>
      </c>
      <c r="D50" t="s">
        <v>89</v>
      </c>
      <c r="E50" t="s">
        <v>27</v>
      </c>
      <c r="F50" t="s">
        <v>31</v>
      </c>
      <c r="G50" t="s">
        <v>853</v>
      </c>
      <c r="H50">
        <v>2</v>
      </c>
      <c r="I50">
        <v>90</v>
      </c>
      <c r="J50">
        <v>240</v>
      </c>
      <c r="K50">
        <v>60</v>
      </c>
      <c r="L50">
        <v>1000</v>
      </c>
      <c r="P50" s="1"/>
      <c r="Q50" s="1"/>
      <c r="S50">
        <v>0</v>
      </c>
      <c r="T50" t="s">
        <v>755</v>
      </c>
      <c r="U50" t="s">
        <v>35</v>
      </c>
      <c r="V50" t="s">
        <v>24</v>
      </c>
      <c r="X50">
        <v>4</v>
      </c>
      <c r="Y50" s="6">
        <v>2000</v>
      </c>
      <c r="Z50">
        <v>1500</v>
      </c>
    </row>
    <row r="51" spans="1:26" x14ac:dyDescent="0.25">
      <c r="A51" s="1" t="s">
        <v>24</v>
      </c>
      <c r="B51" s="1" t="s">
        <v>25</v>
      </c>
      <c r="C51">
        <v>103397</v>
      </c>
      <c r="D51" t="s">
        <v>88</v>
      </c>
      <c r="E51" t="s">
        <v>27</v>
      </c>
      <c r="F51" t="s">
        <v>31</v>
      </c>
      <c r="H51">
        <v>2</v>
      </c>
      <c r="I51">
        <v>90</v>
      </c>
      <c r="J51">
        <v>300</v>
      </c>
      <c r="K51">
        <v>60</v>
      </c>
      <c r="L51">
        <v>1000</v>
      </c>
      <c r="P51" s="1"/>
      <c r="Q51" s="1"/>
      <c r="S51">
        <v>0</v>
      </c>
      <c r="T51" t="s">
        <v>755</v>
      </c>
      <c r="U51" t="s">
        <v>35</v>
      </c>
      <c r="V51" t="s">
        <v>24</v>
      </c>
      <c r="X51">
        <v>4</v>
      </c>
      <c r="Y51" s="6">
        <v>2000</v>
      </c>
      <c r="Z51">
        <v>19500</v>
      </c>
    </row>
    <row r="52" spans="1:26" x14ac:dyDescent="0.25">
      <c r="A52" s="1" t="s">
        <v>24</v>
      </c>
      <c r="B52" s="1" t="s">
        <v>25</v>
      </c>
      <c r="C52">
        <v>27508</v>
      </c>
      <c r="D52" t="s">
        <v>433</v>
      </c>
      <c r="E52" t="s">
        <v>27</v>
      </c>
      <c r="F52" t="s">
        <v>31</v>
      </c>
      <c r="H52">
        <v>1</v>
      </c>
      <c r="I52">
        <v>90</v>
      </c>
      <c r="J52">
        <v>180</v>
      </c>
      <c r="K52">
        <v>60</v>
      </c>
      <c r="L52">
        <v>1000</v>
      </c>
      <c r="P52" s="1"/>
      <c r="Q52" s="1"/>
      <c r="S52">
        <v>0</v>
      </c>
      <c r="T52" t="s">
        <v>755</v>
      </c>
      <c r="U52" t="s">
        <v>35</v>
      </c>
      <c r="V52" t="s">
        <v>24</v>
      </c>
      <c r="X52">
        <v>4</v>
      </c>
      <c r="Y52" s="6">
        <v>2000</v>
      </c>
      <c r="Z52">
        <v>8000</v>
      </c>
    </row>
    <row r="53" spans="1:26" x14ac:dyDescent="0.25">
      <c r="A53" s="1" t="s">
        <v>24</v>
      </c>
      <c r="B53" s="1" t="s">
        <v>25</v>
      </c>
      <c r="C53">
        <v>103393</v>
      </c>
      <c r="D53" t="s">
        <v>85</v>
      </c>
      <c r="E53" t="s">
        <v>27</v>
      </c>
      <c r="F53" t="s">
        <v>31</v>
      </c>
      <c r="H53">
        <v>2</v>
      </c>
      <c r="I53">
        <v>90</v>
      </c>
      <c r="J53">
        <v>240</v>
      </c>
      <c r="K53">
        <v>60</v>
      </c>
      <c r="L53">
        <v>1000</v>
      </c>
      <c r="P53" s="1"/>
      <c r="Q53" s="1"/>
      <c r="S53">
        <v>0</v>
      </c>
      <c r="T53" t="s">
        <v>755</v>
      </c>
      <c r="U53" t="s">
        <v>35</v>
      </c>
      <c r="V53" t="s">
        <v>24</v>
      </c>
      <c r="X53">
        <v>4</v>
      </c>
      <c r="Y53" s="6">
        <v>2000</v>
      </c>
      <c r="Z53">
        <v>10500</v>
      </c>
    </row>
    <row r="54" spans="1:26" x14ac:dyDescent="0.25">
      <c r="A54" s="1" t="s">
        <v>24</v>
      </c>
      <c r="B54" s="1" t="s">
        <v>25</v>
      </c>
      <c r="C54">
        <v>103392</v>
      </c>
      <c r="D54" t="s">
        <v>84</v>
      </c>
      <c r="E54" t="s">
        <v>27</v>
      </c>
      <c r="F54" t="s">
        <v>31</v>
      </c>
      <c r="H54">
        <v>2</v>
      </c>
      <c r="I54">
        <v>90</v>
      </c>
      <c r="J54">
        <v>240</v>
      </c>
      <c r="K54">
        <v>60</v>
      </c>
      <c r="L54">
        <v>1000</v>
      </c>
      <c r="P54" s="1"/>
      <c r="Q54" s="1"/>
      <c r="S54">
        <v>0</v>
      </c>
      <c r="T54" t="s">
        <v>755</v>
      </c>
      <c r="U54" t="s">
        <v>35</v>
      </c>
      <c r="V54" t="s">
        <v>24</v>
      </c>
      <c r="X54">
        <v>4</v>
      </c>
      <c r="Y54" s="6">
        <v>2000</v>
      </c>
      <c r="Z54">
        <v>1500</v>
      </c>
    </row>
    <row r="55" spans="1:26" x14ac:dyDescent="0.25">
      <c r="A55" s="1" t="s">
        <v>24</v>
      </c>
      <c r="B55" s="1" t="s">
        <v>25</v>
      </c>
      <c r="C55">
        <v>103395</v>
      </c>
      <c r="D55" t="s">
        <v>855</v>
      </c>
      <c r="E55" t="s">
        <v>27</v>
      </c>
      <c r="F55" t="s">
        <v>31</v>
      </c>
      <c r="G55" t="s">
        <v>853</v>
      </c>
      <c r="H55">
        <v>2</v>
      </c>
      <c r="I55">
        <v>90</v>
      </c>
      <c r="J55">
        <v>240</v>
      </c>
      <c r="K55">
        <v>60</v>
      </c>
      <c r="L55">
        <v>1000</v>
      </c>
      <c r="P55" s="1"/>
      <c r="Q55" s="1"/>
      <c r="S55">
        <v>0</v>
      </c>
      <c r="T55" t="s">
        <v>755</v>
      </c>
      <c r="U55" t="s">
        <v>35</v>
      </c>
      <c r="V55" t="s">
        <v>24</v>
      </c>
      <c r="X55">
        <v>4</v>
      </c>
      <c r="Y55" s="6">
        <v>2000</v>
      </c>
      <c r="Z55">
        <v>6500</v>
      </c>
    </row>
    <row r="56" spans="1:26" x14ac:dyDescent="0.25">
      <c r="A56" s="1"/>
      <c r="B56" s="1"/>
      <c r="C56">
        <v>103396</v>
      </c>
      <c r="D56" t="s">
        <v>854</v>
      </c>
      <c r="E56" t="s">
        <v>27</v>
      </c>
      <c r="F56" t="s">
        <v>31</v>
      </c>
      <c r="H56">
        <v>2</v>
      </c>
      <c r="I56">
        <v>90</v>
      </c>
      <c r="J56">
        <v>240</v>
      </c>
      <c r="K56">
        <v>60</v>
      </c>
      <c r="L56">
        <v>1000</v>
      </c>
      <c r="P56" s="1"/>
      <c r="Q56" s="1"/>
      <c r="S56">
        <v>0</v>
      </c>
      <c r="T56" t="s">
        <v>755</v>
      </c>
      <c r="U56" t="s">
        <v>35</v>
      </c>
      <c r="V56" t="s">
        <v>24</v>
      </c>
      <c r="X56">
        <v>4</v>
      </c>
      <c r="Y56" s="6">
        <v>2000</v>
      </c>
      <c r="Z56">
        <v>2500</v>
      </c>
    </row>
    <row r="57" spans="1:26" x14ac:dyDescent="0.25">
      <c r="A57" s="1" t="s">
        <v>24</v>
      </c>
      <c r="B57" s="1" t="s">
        <v>25</v>
      </c>
      <c r="C57">
        <v>102118</v>
      </c>
      <c r="D57" t="s">
        <v>55</v>
      </c>
      <c r="E57" t="s">
        <v>753</v>
      </c>
      <c r="F57" t="s">
        <v>59</v>
      </c>
      <c r="H57">
        <v>1</v>
      </c>
      <c r="I57">
        <v>90</v>
      </c>
      <c r="J57">
        <v>180</v>
      </c>
      <c r="K57">
        <v>60</v>
      </c>
      <c r="L57">
        <v>1000</v>
      </c>
      <c r="P57" s="1"/>
      <c r="Q57" s="1" t="s">
        <v>42</v>
      </c>
      <c r="S57">
        <v>0</v>
      </c>
      <c r="T57" t="s">
        <v>34</v>
      </c>
      <c r="U57" t="s">
        <v>35</v>
      </c>
      <c r="V57" t="s">
        <v>24</v>
      </c>
      <c r="X57">
        <v>4</v>
      </c>
      <c r="Y57" s="6">
        <v>2000</v>
      </c>
      <c r="Z57">
        <v>0</v>
      </c>
    </row>
    <row r="58" spans="1:26" x14ac:dyDescent="0.25">
      <c r="A58" s="1" t="s">
        <v>24</v>
      </c>
      <c r="B58" s="1" t="s">
        <v>25</v>
      </c>
      <c r="C58">
        <v>21305</v>
      </c>
      <c r="D58" t="s">
        <v>285</v>
      </c>
      <c r="E58" t="s">
        <v>51</v>
      </c>
      <c r="F58" t="s">
        <v>286</v>
      </c>
      <c r="H58">
        <v>1</v>
      </c>
      <c r="I58">
        <v>90</v>
      </c>
      <c r="J58">
        <v>180</v>
      </c>
      <c r="K58">
        <v>60</v>
      </c>
      <c r="L58">
        <v>600</v>
      </c>
      <c r="N58">
        <v>50</v>
      </c>
      <c r="O58">
        <v>100</v>
      </c>
      <c r="P58" s="1" t="s">
        <v>28</v>
      </c>
      <c r="Q58" s="1" t="s">
        <v>33</v>
      </c>
      <c r="S58">
        <v>5</v>
      </c>
      <c r="T58">
        <v>559884</v>
      </c>
      <c r="U58" t="s">
        <v>53</v>
      </c>
      <c r="V58" t="s">
        <v>54</v>
      </c>
      <c r="X58">
        <v>6</v>
      </c>
      <c r="Y58">
        <v>0</v>
      </c>
    </row>
    <row r="59" spans="1:26" x14ac:dyDescent="0.25">
      <c r="A59" s="1" t="s">
        <v>24</v>
      </c>
      <c r="B59" s="1" t="s">
        <v>25</v>
      </c>
      <c r="C59">
        <v>21316</v>
      </c>
      <c r="D59" t="s">
        <v>289</v>
      </c>
      <c r="E59" t="s">
        <v>51</v>
      </c>
      <c r="H59">
        <v>1</v>
      </c>
      <c r="I59">
        <v>90</v>
      </c>
      <c r="J59">
        <v>180</v>
      </c>
      <c r="K59">
        <v>60</v>
      </c>
      <c r="L59">
        <v>560</v>
      </c>
      <c r="N59">
        <v>0</v>
      </c>
      <c r="O59">
        <v>0</v>
      </c>
      <c r="P59" s="1" t="s">
        <v>41</v>
      </c>
      <c r="Q59" s="1" t="s">
        <v>42</v>
      </c>
      <c r="S59">
        <v>5</v>
      </c>
    </row>
    <row r="60" spans="1:26" x14ac:dyDescent="0.25">
      <c r="A60" s="1" t="s">
        <v>24</v>
      </c>
      <c r="B60" s="1" t="s">
        <v>25</v>
      </c>
      <c r="C60">
        <v>21285</v>
      </c>
      <c r="D60" t="s">
        <v>273</v>
      </c>
      <c r="E60" t="s">
        <v>51</v>
      </c>
      <c r="H60">
        <v>1</v>
      </c>
      <c r="I60">
        <v>90</v>
      </c>
      <c r="J60">
        <v>180</v>
      </c>
      <c r="K60">
        <v>60</v>
      </c>
      <c r="L60">
        <v>720</v>
      </c>
      <c r="N60">
        <v>0</v>
      </c>
      <c r="O60">
        <v>0</v>
      </c>
      <c r="P60" s="1" t="s">
        <v>28</v>
      </c>
      <c r="Q60" s="1" t="s">
        <v>42</v>
      </c>
      <c r="S60">
        <v>5</v>
      </c>
    </row>
    <row r="61" spans="1:26" x14ac:dyDescent="0.25">
      <c r="A61" s="1" t="s">
        <v>24</v>
      </c>
      <c r="B61" s="1" t="s">
        <v>25</v>
      </c>
      <c r="C61">
        <v>21303</v>
      </c>
      <c r="D61" t="s">
        <v>283</v>
      </c>
      <c r="E61" t="s">
        <v>51</v>
      </c>
      <c r="H61">
        <v>1</v>
      </c>
      <c r="I61">
        <v>90</v>
      </c>
      <c r="J61">
        <v>180</v>
      </c>
      <c r="K61">
        <v>60</v>
      </c>
      <c r="L61">
        <v>600</v>
      </c>
      <c r="N61">
        <v>0</v>
      </c>
      <c r="O61">
        <v>0</v>
      </c>
      <c r="P61" s="1" t="s">
        <v>28</v>
      </c>
      <c r="Q61" s="1" t="s">
        <v>33</v>
      </c>
      <c r="S61">
        <v>5</v>
      </c>
    </row>
    <row r="62" spans="1:26" x14ac:dyDescent="0.25">
      <c r="A62" s="1" t="s">
        <v>24</v>
      </c>
      <c r="B62" s="1" t="s">
        <v>25</v>
      </c>
      <c r="C62">
        <v>21319</v>
      </c>
      <c r="D62" t="s">
        <v>291</v>
      </c>
      <c r="E62" t="s">
        <v>51</v>
      </c>
      <c r="H62">
        <v>1</v>
      </c>
      <c r="I62">
        <v>90</v>
      </c>
      <c r="J62">
        <v>180</v>
      </c>
      <c r="K62">
        <v>60</v>
      </c>
      <c r="L62">
        <v>560</v>
      </c>
      <c r="N62">
        <v>0</v>
      </c>
      <c r="O62">
        <v>0</v>
      </c>
      <c r="P62" s="1" t="s">
        <v>28</v>
      </c>
      <c r="Q62" s="1" t="s">
        <v>42</v>
      </c>
      <c r="S62">
        <v>5</v>
      </c>
    </row>
    <row r="63" spans="1:26" x14ac:dyDescent="0.25">
      <c r="A63" s="1" t="s">
        <v>24</v>
      </c>
      <c r="B63" s="1" t="s">
        <v>25</v>
      </c>
      <c r="C63">
        <v>21297</v>
      </c>
      <c r="D63" t="s">
        <v>281</v>
      </c>
      <c r="E63" t="s">
        <v>51</v>
      </c>
      <c r="H63">
        <v>1</v>
      </c>
      <c r="I63">
        <v>90</v>
      </c>
      <c r="J63">
        <v>180</v>
      </c>
      <c r="K63">
        <v>60</v>
      </c>
      <c r="L63">
        <v>528</v>
      </c>
      <c r="N63">
        <v>0</v>
      </c>
      <c r="O63">
        <v>0</v>
      </c>
      <c r="P63" s="1" t="s">
        <v>28</v>
      </c>
      <c r="Q63" s="1" t="s">
        <v>42</v>
      </c>
      <c r="S63">
        <v>5</v>
      </c>
    </row>
    <row r="64" spans="1:26" x14ac:dyDescent="0.25">
      <c r="A64" s="1" t="s">
        <v>24</v>
      </c>
      <c r="B64" s="1" t="s">
        <v>25</v>
      </c>
      <c r="C64">
        <v>21732</v>
      </c>
      <c r="D64" t="s">
        <v>305</v>
      </c>
      <c r="E64" t="s">
        <v>51</v>
      </c>
      <c r="H64">
        <v>1</v>
      </c>
      <c r="I64">
        <v>90</v>
      </c>
      <c r="J64">
        <v>180</v>
      </c>
      <c r="K64">
        <v>60</v>
      </c>
      <c r="L64">
        <v>1000</v>
      </c>
      <c r="N64">
        <v>0</v>
      </c>
      <c r="O64">
        <v>0</v>
      </c>
      <c r="P64" s="1" t="s">
        <v>37</v>
      </c>
      <c r="Q64" s="1" t="s">
        <v>42</v>
      </c>
      <c r="S64">
        <v>5</v>
      </c>
    </row>
    <row r="65" spans="1:26" x14ac:dyDescent="0.25">
      <c r="A65" s="1" t="s">
        <v>24</v>
      </c>
      <c r="B65" s="1" t="s">
        <v>25</v>
      </c>
      <c r="C65">
        <v>21272</v>
      </c>
      <c r="D65" t="s">
        <v>267</v>
      </c>
      <c r="E65" t="s">
        <v>51</v>
      </c>
      <c r="H65">
        <v>1</v>
      </c>
      <c r="I65">
        <v>90</v>
      </c>
      <c r="J65">
        <v>180</v>
      </c>
      <c r="K65">
        <v>60</v>
      </c>
      <c r="L65">
        <v>100</v>
      </c>
      <c r="N65">
        <v>0</v>
      </c>
      <c r="O65">
        <v>0</v>
      </c>
      <c r="P65" s="1" t="s">
        <v>28</v>
      </c>
      <c r="Q65" s="1" t="s">
        <v>42</v>
      </c>
      <c r="S65">
        <v>5</v>
      </c>
    </row>
    <row r="66" spans="1:26" x14ac:dyDescent="0.25">
      <c r="A66" s="1" t="s">
        <v>24</v>
      </c>
      <c r="B66" s="1" t="s">
        <v>25</v>
      </c>
      <c r="C66">
        <v>21293</v>
      </c>
      <c r="D66" t="s">
        <v>275</v>
      </c>
      <c r="E66" t="s">
        <v>51</v>
      </c>
      <c r="F66" t="s">
        <v>276</v>
      </c>
      <c r="H66">
        <v>1</v>
      </c>
      <c r="I66">
        <v>90</v>
      </c>
      <c r="J66">
        <v>180</v>
      </c>
      <c r="K66">
        <v>60</v>
      </c>
      <c r="L66">
        <v>480</v>
      </c>
      <c r="N66">
        <v>40</v>
      </c>
      <c r="O66">
        <v>100</v>
      </c>
      <c r="P66" s="1" t="s">
        <v>41</v>
      </c>
      <c r="Q66" s="1" t="s">
        <v>33</v>
      </c>
      <c r="S66">
        <v>5</v>
      </c>
      <c r="T66">
        <v>559884</v>
      </c>
      <c r="U66" t="s">
        <v>53</v>
      </c>
      <c r="V66" t="s">
        <v>54</v>
      </c>
      <c r="X66">
        <v>6</v>
      </c>
      <c r="Y66">
        <v>0</v>
      </c>
    </row>
    <row r="67" spans="1:26" x14ac:dyDescent="0.25">
      <c r="A67" s="1" t="s">
        <v>24</v>
      </c>
      <c r="B67" s="1" t="s">
        <v>25</v>
      </c>
      <c r="C67">
        <v>21291</v>
      </c>
      <c r="D67" t="s">
        <v>274</v>
      </c>
      <c r="E67" t="s">
        <v>51</v>
      </c>
      <c r="H67">
        <v>1</v>
      </c>
      <c r="I67">
        <v>0</v>
      </c>
      <c r="J67">
        <v>0</v>
      </c>
      <c r="K67">
        <v>0</v>
      </c>
      <c r="L67">
        <v>1200</v>
      </c>
      <c r="N67">
        <v>0</v>
      </c>
      <c r="O67">
        <v>0</v>
      </c>
      <c r="P67" s="1" t="s">
        <v>28</v>
      </c>
      <c r="Q67" s="1" t="s">
        <v>29</v>
      </c>
      <c r="S67">
        <v>0</v>
      </c>
    </row>
    <row r="68" spans="1:26" x14ac:dyDescent="0.25">
      <c r="A68" s="1" t="s">
        <v>24</v>
      </c>
      <c r="B68" s="1" t="s">
        <v>25</v>
      </c>
      <c r="C68">
        <v>20190</v>
      </c>
      <c r="D68" t="s">
        <v>228</v>
      </c>
      <c r="E68" t="s">
        <v>51</v>
      </c>
      <c r="H68">
        <v>1</v>
      </c>
      <c r="I68">
        <v>90</v>
      </c>
      <c r="J68">
        <v>360</v>
      </c>
      <c r="K68">
        <v>60</v>
      </c>
      <c r="L68">
        <v>1200</v>
      </c>
      <c r="N68">
        <v>0</v>
      </c>
      <c r="O68">
        <v>0</v>
      </c>
      <c r="P68" s="1" t="s">
        <v>28</v>
      </c>
      <c r="Q68" s="1" t="s">
        <v>42</v>
      </c>
      <c r="S68">
        <v>5</v>
      </c>
    </row>
    <row r="69" spans="1:26" x14ac:dyDescent="0.25">
      <c r="A69" s="1" t="s">
        <v>24</v>
      </c>
      <c r="B69" s="1" t="s">
        <v>25</v>
      </c>
      <c r="C69">
        <v>21016</v>
      </c>
      <c r="D69" t="s">
        <v>252</v>
      </c>
      <c r="E69" t="s">
        <v>51</v>
      </c>
      <c r="F69" t="s">
        <v>253</v>
      </c>
      <c r="H69">
        <v>1</v>
      </c>
      <c r="I69">
        <v>90</v>
      </c>
      <c r="J69">
        <v>180</v>
      </c>
      <c r="K69">
        <v>60</v>
      </c>
      <c r="L69">
        <v>480</v>
      </c>
      <c r="N69">
        <v>20</v>
      </c>
      <c r="O69">
        <v>40</v>
      </c>
      <c r="P69" s="1" t="s">
        <v>28</v>
      </c>
      <c r="Q69" s="1" t="s">
        <v>33</v>
      </c>
      <c r="S69">
        <v>5</v>
      </c>
      <c r="T69">
        <v>559884</v>
      </c>
      <c r="U69" t="s">
        <v>53</v>
      </c>
      <c r="V69" t="s">
        <v>54</v>
      </c>
      <c r="X69">
        <v>6</v>
      </c>
      <c r="Y69">
        <v>0</v>
      </c>
    </row>
    <row r="70" spans="1:26" x14ac:dyDescent="0.25">
      <c r="A70" s="1" t="s">
        <v>24</v>
      </c>
      <c r="B70" s="1" t="s">
        <v>25</v>
      </c>
      <c r="C70">
        <v>21295</v>
      </c>
      <c r="D70" t="s">
        <v>278</v>
      </c>
      <c r="E70" t="s">
        <v>51</v>
      </c>
      <c r="F70" t="s">
        <v>279</v>
      </c>
      <c r="H70">
        <v>1</v>
      </c>
      <c r="I70">
        <v>90</v>
      </c>
      <c r="J70">
        <v>180</v>
      </c>
      <c r="K70">
        <v>60</v>
      </c>
      <c r="L70">
        <v>528</v>
      </c>
      <c r="N70">
        <v>44</v>
      </c>
      <c r="O70">
        <v>100</v>
      </c>
      <c r="P70" s="1" t="s">
        <v>41</v>
      </c>
      <c r="Q70" s="1" t="s">
        <v>33</v>
      </c>
      <c r="S70">
        <v>5</v>
      </c>
      <c r="T70">
        <v>559884</v>
      </c>
      <c r="U70" t="s">
        <v>53</v>
      </c>
      <c r="V70" t="s">
        <v>54</v>
      </c>
      <c r="X70">
        <v>6</v>
      </c>
      <c r="Y70">
        <v>0</v>
      </c>
    </row>
    <row r="71" spans="1:26" x14ac:dyDescent="0.25">
      <c r="A71" s="1" t="s">
        <v>24</v>
      </c>
      <c r="B71" s="1" t="s">
        <v>25</v>
      </c>
      <c r="C71">
        <v>18001</v>
      </c>
      <c r="D71" t="s">
        <v>205</v>
      </c>
      <c r="E71" t="s">
        <v>51</v>
      </c>
      <c r="H71">
        <v>1</v>
      </c>
      <c r="I71">
        <v>0</v>
      </c>
      <c r="J71">
        <v>0</v>
      </c>
      <c r="K71">
        <v>0</v>
      </c>
      <c r="L71">
        <v>1200</v>
      </c>
      <c r="N71">
        <v>0</v>
      </c>
      <c r="O71">
        <v>0</v>
      </c>
      <c r="P71" s="1" t="s">
        <v>28</v>
      </c>
      <c r="Q71" s="1" t="s">
        <v>42</v>
      </c>
      <c r="S71">
        <v>5</v>
      </c>
    </row>
    <row r="72" spans="1:26" x14ac:dyDescent="0.25">
      <c r="A72" s="1" t="s">
        <v>24</v>
      </c>
      <c r="B72" s="1" t="s">
        <v>25</v>
      </c>
      <c r="C72">
        <v>21296</v>
      </c>
      <c r="D72" t="s">
        <v>280</v>
      </c>
      <c r="E72" t="s">
        <v>51</v>
      </c>
      <c r="H72">
        <v>1</v>
      </c>
      <c r="I72">
        <v>0</v>
      </c>
      <c r="J72">
        <v>0</v>
      </c>
      <c r="K72">
        <v>0</v>
      </c>
      <c r="L72">
        <v>1200</v>
      </c>
      <c r="N72">
        <v>0</v>
      </c>
      <c r="O72">
        <v>0</v>
      </c>
      <c r="P72" s="1" t="s">
        <v>28</v>
      </c>
      <c r="Q72" s="1" t="s">
        <v>29</v>
      </c>
      <c r="S72">
        <v>0</v>
      </c>
    </row>
    <row r="73" spans="1:26" x14ac:dyDescent="0.25">
      <c r="A73" s="1" t="s">
        <v>24</v>
      </c>
      <c r="B73" s="1" t="s">
        <v>25</v>
      </c>
      <c r="C73">
        <v>21270</v>
      </c>
      <c r="D73" t="s">
        <v>266</v>
      </c>
      <c r="E73" t="s">
        <v>51</v>
      </c>
      <c r="F73" t="s">
        <v>160</v>
      </c>
      <c r="H73">
        <v>1</v>
      </c>
      <c r="I73">
        <v>90</v>
      </c>
      <c r="J73">
        <v>180</v>
      </c>
      <c r="K73">
        <v>60</v>
      </c>
      <c r="L73">
        <v>96</v>
      </c>
      <c r="N73">
        <v>1</v>
      </c>
      <c r="O73">
        <v>0</v>
      </c>
      <c r="P73" s="1" t="s">
        <v>28</v>
      </c>
      <c r="Q73" s="1" t="s">
        <v>33</v>
      </c>
      <c r="S73">
        <v>5</v>
      </c>
      <c r="T73">
        <v>559884</v>
      </c>
      <c r="U73" t="s">
        <v>53</v>
      </c>
      <c r="V73" t="s">
        <v>54</v>
      </c>
      <c r="X73">
        <v>6</v>
      </c>
      <c r="Y73">
        <v>0</v>
      </c>
    </row>
    <row r="74" spans="1:26" x14ac:dyDescent="0.25">
      <c r="A74" s="1" t="s">
        <v>24</v>
      </c>
      <c r="B74" s="1" t="s">
        <v>25</v>
      </c>
      <c r="C74">
        <v>21038</v>
      </c>
      <c r="D74" t="s">
        <v>255</v>
      </c>
      <c r="E74" t="s">
        <v>51</v>
      </c>
      <c r="H74">
        <v>1</v>
      </c>
      <c r="I74">
        <v>0</v>
      </c>
      <c r="J74">
        <v>0</v>
      </c>
      <c r="K74">
        <v>0</v>
      </c>
      <c r="L74">
        <v>1200</v>
      </c>
      <c r="N74">
        <v>0</v>
      </c>
      <c r="O74">
        <v>0</v>
      </c>
      <c r="P74" s="1" t="s">
        <v>28</v>
      </c>
      <c r="Q74" s="1" t="s">
        <v>42</v>
      </c>
      <c r="S74">
        <v>5</v>
      </c>
    </row>
    <row r="75" spans="1:26" ht="14.25" customHeight="1" x14ac:dyDescent="0.25">
      <c r="A75" s="1" t="s">
        <v>24</v>
      </c>
      <c r="B75" s="1" t="s">
        <v>25</v>
      </c>
      <c r="C75">
        <v>120609</v>
      </c>
      <c r="D75" t="s">
        <v>157</v>
      </c>
      <c r="E75" t="s">
        <v>753</v>
      </c>
      <c r="F75" t="s">
        <v>57</v>
      </c>
      <c r="H75">
        <v>2</v>
      </c>
      <c r="I75">
        <v>90</v>
      </c>
      <c r="J75">
        <v>180</v>
      </c>
      <c r="K75">
        <v>60</v>
      </c>
      <c r="L75">
        <v>800</v>
      </c>
      <c r="P75" s="1"/>
      <c r="Q75" s="1" t="s">
        <v>42</v>
      </c>
      <c r="S75">
        <v>0</v>
      </c>
      <c r="T75" t="s">
        <v>750</v>
      </c>
      <c r="U75" t="s">
        <v>35</v>
      </c>
      <c r="V75" t="s">
        <v>24</v>
      </c>
      <c r="X75">
        <v>4</v>
      </c>
      <c r="Y75" s="6">
        <v>2000</v>
      </c>
      <c r="Z75">
        <v>3500</v>
      </c>
    </row>
    <row r="76" spans="1:26" x14ac:dyDescent="0.25">
      <c r="A76" s="1" t="s">
        <v>24</v>
      </c>
      <c r="B76" s="1" t="s">
        <v>25</v>
      </c>
      <c r="C76">
        <v>909396</v>
      </c>
      <c r="D76" t="s">
        <v>538</v>
      </c>
      <c r="E76" t="s">
        <v>753</v>
      </c>
      <c r="F76" t="s">
        <v>31</v>
      </c>
      <c r="H76">
        <v>2</v>
      </c>
      <c r="I76">
        <v>90</v>
      </c>
      <c r="J76">
        <v>360</v>
      </c>
      <c r="K76">
        <v>60</v>
      </c>
      <c r="L76">
        <v>1000</v>
      </c>
      <c r="P76" s="1"/>
      <c r="Q76" s="1" t="s">
        <v>42</v>
      </c>
      <c r="S76">
        <v>0</v>
      </c>
      <c r="T76" t="s">
        <v>748</v>
      </c>
      <c r="U76" t="s">
        <v>35</v>
      </c>
      <c r="V76" t="s">
        <v>24</v>
      </c>
      <c r="X76">
        <v>4</v>
      </c>
      <c r="Y76" s="6">
        <v>2000</v>
      </c>
      <c r="Z76">
        <v>0</v>
      </c>
    </row>
    <row r="77" spans="1:26" x14ac:dyDescent="0.25">
      <c r="A77" s="1" t="s">
        <v>24</v>
      </c>
      <c r="B77" s="1" t="s">
        <v>25</v>
      </c>
      <c r="C77">
        <v>21304</v>
      </c>
      <c r="D77" t="s">
        <v>284</v>
      </c>
      <c r="E77" t="s">
        <v>51</v>
      </c>
      <c r="H77">
        <v>1</v>
      </c>
      <c r="I77">
        <v>90</v>
      </c>
      <c r="J77">
        <v>180</v>
      </c>
      <c r="K77">
        <v>60</v>
      </c>
      <c r="L77">
        <v>600</v>
      </c>
      <c r="N77">
        <v>0</v>
      </c>
      <c r="O77">
        <v>0</v>
      </c>
      <c r="P77" s="1" t="s">
        <v>37</v>
      </c>
      <c r="Q77" s="1" t="s">
        <v>33</v>
      </c>
      <c r="S77">
        <v>5</v>
      </c>
    </row>
    <row r="78" spans="1:26" x14ac:dyDescent="0.25">
      <c r="A78" s="1" t="s">
        <v>24</v>
      </c>
      <c r="B78" s="1" t="s">
        <v>25</v>
      </c>
      <c r="C78">
        <v>21317</v>
      </c>
      <c r="D78" t="s">
        <v>290</v>
      </c>
      <c r="E78" t="s">
        <v>51</v>
      </c>
      <c r="H78">
        <v>1</v>
      </c>
      <c r="I78">
        <v>90</v>
      </c>
      <c r="J78">
        <v>180</v>
      </c>
      <c r="K78">
        <v>60</v>
      </c>
      <c r="L78">
        <v>560</v>
      </c>
      <c r="N78">
        <v>0</v>
      </c>
      <c r="O78">
        <v>0</v>
      </c>
      <c r="P78" s="1" t="s">
        <v>28</v>
      </c>
      <c r="Q78" s="1" t="s">
        <v>42</v>
      </c>
      <c r="S78">
        <v>5</v>
      </c>
    </row>
    <row r="79" spans="1:26" x14ac:dyDescent="0.25">
      <c r="A79" s="1" t="s">
        <v>24</v>
      </c>
      <c r="B79" s="1" t="s">
        <v>25</v>
      </c>
      <c r="C79">
        <v>5797</v>
      </c>
      <c r="D79" t="s">
        <v>437</v>
      </c>
      <c r="E79" t="s">
        <v>51</v>
      </c>
      <c r="H79">
        <v>2</v>
      </c>
      <c r="I79">
        <v>90</v>
      </c>
      <c r="J79">
        <v>180</v>
      </c>
      <c r="K79">
        <v>60</v>
      </c>
      <c r="L79">
        <v>1000</v>
      </c>
      <c r="N79">
        <v>0</v>
      </c>
      <c r="O79">
        <v>0</v>
      </c>
      <c r="P79" s="1" t="s">
        <v>28</v>
      </c>
      <c r="Q79" s="1" t="s">
        <v>29</v>
      </c>
      <c r="S79">
        <v>0</v>
      </c>
    </row>
    <row r="80" spans="1:26" x14ac:dyDescent="0.25">
      <c r="A80" s="1" t="s">
        <v>24</v>
      </c>
      <c r="B80" s="1" t="s">
        <v>25</v>
      </c>
      <c r="C80">
        <v>17917</v>
      </c>
      <c r="D80" t="s">
        <v>201</v>
      </c>
      <c r="E80" t="s">
        <v>51</v>
      </c>
      <c r="F80" t="s">
        <v>202</v>
      </c>
      <c r="H80">
        <v>1</v>
      </c>
      <c r="I80">
        <v>90</v>
      </c>
      <c r="J80">
        <v>180</v>
      </c>
      <c r="K80">
        <v>60</v>
      </c>
      <c r="L80">
        <v>1188</v>
      </c>
      <c r="N80">
        <v>100</v>
      </c>
      <c r="O80">
        <v>300</v>
      </c>
      <c r="P80" s="1" t="s">
        <v>32</v>
      </c>
      <c r="Q80" s="1" t="s">
        <v>33</v>
      </c>
      <c r="S80">
        <v>5</v>
      </c>
      <c r="T80">
        <v>552331</v>
      </c>
      <c r="U80" t="s">
        <v>75</v>
      </c>
      <c r="V80" t="s">
        <v>54</v>
      </c>
      <c r="X80">
        <v>5</v>
      </c>
      <c r="Y80">
        <v>0</v>
      </c>
    </row>
    <row r="81" spans="1:26" x14ac:dyDescent="0.25">
      <c r="A81" s="1" t="s">
        <v>24</v>
      </c>
      <c r="B81" s="1" t="s">
        <v>25</v>
      </c>
      <c r="C81">
        <v>17926</v>
      </c>
      <c r="D81" t="s">
        <v>203</v>
      </c>
      <c r="E81" t="s">
        <v>51</v>
      </c>
      <c r="H81">
        <v>1</v>
      </c>
      <c r="I81">
        <v>90</v>
      </c>
      <c r="J81">
        <v>180</v>
      </c>
      <c r="K81">
        <v>60</v>
      </c>
      <c r="L81">
        <v>1320</v>
      </c>
      <c r="N81">
        <v>0</v>
      </c>
      <c r="O81">
        <v>0</v>
      </c>
      <c r="P81" s="1" t="s">
        <v>37</v>
      </c>
      <c r="Q81" s="1" t="s">
        <v>42</v>
      </c>
      <c r="S81">
        <v>5</v>
      </c>
    </row>
    <row r="82" spans="1:26" x14ac:dyDescent="0.25">
      <c r="A82" s="1" t="s">
        <v>24</v>
      </c>
      <c r="B82" s="1" t="s">
        <v>25</v>
      </c>
      <c r="C82">
        <v>24790</v>
      </c>
      <c r="D82" t="s">
        <v>367</v>
      </c>
      <c r="E82" t="s">
        <v>27</v>
      </c>
      <c r="F82" t="s">
        <v>31</v>
      </c>
      <c r="H82">
        <v>2</v>
      </c>
      <c r="I82">
        <v>90</v>
      </c>
      <c r="J82">
        <v>180</v>
      </c>
      <c r="K82">
        <v>60</v>
      </c>
      <c r="L82">
        <v>1000</v>
      </c>
      <c r="P82" s="1"/>
      <c r="Q82" s="1"/>
      <c r="S82">
        <v>0</v>
      </c>
      <c r="T82" t="s">
        <v>34</v>
      </c>
      <c r="U82" t="s">
        <v>35</v>
      </c>
      <c r="V82" t="s">
        <v>24</v>
      </c>
      <c r="X82">
        <v>4</v>
      </c>
      <c r="Y82" s="6">
        <v>2000</v>
      </c>
      <c r="Z82">
        <v>500</v>
      </c>
    </row>
    <row r="83" spans="1:26" x14ac:dyDescent="0.25">
      <c r="A83" s="1" t="s">
        <v>24</v>
      </c>
      <c r="B83" s="1" t="s">
        <v>25</v>
      </c>
      <c r="C83">
        <v>102627</v>
      </c>
      <c r="D83" t="s">
        <v>71</v>
      </c>
      <c r="E83" t="s">
        <v>27</v>
      </c>
      <c r="F83" t="s">
        <v>31</v>
      </c>
      <c r="H83">
        <v>2</v>
      </c>
      <c r="I83">
        <v>90</v>
      </c>
      <c r="J83">
        <v>180</v>
      </c>
      <c r="K83">
        <v>60</v>
      </c>
      <c r="L83">
        <v>1000</v>
      </c>
      <c r="P83" s="1"/>
      <c r="Q83" s="1"/>
      <c r="S83">
        <v>0</v>
      </c>
      <c r="T83" t="s">
        <v>34</v>
      </c>
      <c r="U83" t="s">
        <v>35</v>
      </c>
      <c r="V83" t="s">
        <v>24</v>
      </c>
      <c r="X83">
        <v>4</v>
      </c>
      <c r="Y83" s="6">
        <v>2000</v>
      </c>
      <c r="Z83">
        <v>1500</v>
      </c>
    </row>
    <row r="84" spans="1:26" x14ac:dyDescent="0.25">
      <c r="A84" s="1" t="s">
        <v>24</v>
      </c>
      <c r="B84" s="1" t="s">
        <v>25</v>
      </c>
      <c r="C84">
        <v>102628</v>
      </c>
      <c r="D84" t="s">
        <v>72</v>
      </c>
      <c r="E84" t="s">
        <v>27</v>
      </c>
      <c r="F84" t="s">
        <v>59</v>
      </c>
      <c r="H84">
        <v>1</v>
      </c>
      <c r="I84">
        <v>90</v>
      </c>
      <c r="J84">
        <v>180</v>
      </c>
      <c r="K84">
        <v>60</v>
      </c>
      <c r="L84">
        <v>1000</v>
      </c>
      <c r="P84" s="1"/>
      <c r="Q84" s="1"/>
      <c r="S84">
        <v>0</v>
      </c>
      <c r="T84" t="s">
        <v>34</v>
      </c>
      <c r="U84" t="s">
        <v>35</v>
      </c>
      <c r="V84" t="s">
        <v>24</v>
      </c>
      <c r="X84">
        <v>4</v>
      </c>
      <c r="Y84" s="6">
        <v>2000</v>
      </c>
      <c r="Z84">
        <v>2000</v>
      </c>
    </row>
    <row r="85" spans="1:26" x14ac:dyDescent="0.25">
      <c r="A85" s="1" t="s">
        <v>24</v>
      </c>
      <c r="B85" s="1" t="s">
        <v>25</v>
      </c>
      <c r="C85">
        <v>21070</v>
      </c>
      <c r="D85" t="s">
        <v>258</v>
      </c>
      <c r="E85" t="s">
        <v>51</v>
      </c>
      <c r="F85" t="s">
        <v>31</v>
      </c>
      <c r="H85">
        <v>1</v>
      </c>
      <c r="I85">
        <v>90</v>
      </c>
      <c r="J85">
        <v>180</v>
      </c>
      <c r="K85">
        <v>60</v>
      </c>
      <c r="L85">
        <v>1000</v>
      </c>
      <c r="N85">
        <v>4000</v>
      </c>
      <c r="O85">
        <v>3000</v>
      </c>
      <c r="P85" s="1" t="s">
        <v>32</v>
      </c>
      <c r="Q85" s="1" t="s">
        <v>33</v>
      </c>
      <c r="S85">
        <v>5</v>
      </c>
      <c r="T85">
        <v>552331</v>
      </c>
      <c r="U85" t="s">
        <v>75</v>
      </c>
      <c r="V85" t="s">
        <v>54</v>
      </c>
      <c r="X85">
        <v>5</v>
      </c>
      <c r="Y85">
        <v>0</v>
      </c>
    </row>
    <row r="86" spans="1:26" x14ac:dyDescent="0.25">
      <c r="A86" s="1" t="s">
        <v>24</v>
      </c>
      <c r="B86" s="1" t="s">
        <v>25</v>
      </c>
      <c r="C86">
        <v>21072</v>
      </c>
      <c r="D86" t="s">
        <v>259</v>
      </c>
      <c r="E86" t="s">
        <v>51</v>
      </c>
      <c r="F86" t="s">
        <v>57</v>
      </c>
      <c r="H86">
        <v>1</v>
      </c>
      <c r="I86">
        <v>90</v>
      </c>
      <c r="J86">
        <v>180</v>
      </c>
      <c r="K86">
        <v>60</v>
      </c>
      <c r="L86">
        <v>960</v>
      </c>
      <c r="N86">
        <v>500</v>
      </c>
      <c r="O86">
        <v>1000</v>
      </c>
      <c r="P86" s="1" t="s">
        <v>32</v>
      </c>
      <c r="Q86" s="1" t="s">
        <v>33</v>
      </c>
      <c r="S86">
        <v>5</v>
      </c>
      <c r="T86">
        <v>552331</v>
      </c>
      <c r="U86" t="s">
        <v>75</v>
      </c>
      <c r="V86" t="s">
        <v>54</v>
      </c>
      <c r="X86">
        <v>5</v>
      </c>
      <c r="Y86">
        <v>0</v>
      </c>
    </row>
    <row r="87" spans="1:26" x14ac:dyDescent="0.25">
      <c r="A87" s="1" t="s">
        <v>24</v>
      </c>
      <c r="B87" s="1" t="s">
        <v>25</v>
      </c>
      <c r="C87">
        <v>11859</v>
      </c>
      <c r="D87" t="s">
        <v>150</v>
      </c>
      <c r="E87" t="s">
        <v>51</v>
      </c>
      <c r="F87" t="s">
        <v>31</v>
      </c>
      <c r="H87">
        <v>1</v>
      </c>
      <c r="I87">
        <v>90</v>
      </c>
      <c r="J87">
        <v>180</v>
      </c>
      <c r="K87">
        <v>60</v>
      </c>
      <c r="L87">
        <v>1000</v>
      </c>
      <c r="N87">
        <v>50</v>
      </c>
      <c r="O87">
        <v>100</v>
      </c>
      <c r="P87" s="1" t="s">
        <v>28</v>
      </c>
      <c r="Q87" s="1" t="s">
        <v>33</v>
      </c>
      <c r="S87">
        <v>5</v>
      </c>
      <c r="T87">
        <v>552331</v>
      </c>
      <c r="U87" t="s">
        <v>75</v>
      </c>
      <c r="V87" t="s">
        <v>54</v>
      </c>
      <c r="X87">
        <v>5</v>
      </c>
      <c r="Y87">
        <v>0</v>
      </c>
    </row>
    <row r="88" spans="1:26" x14ac:dyDescent="0.25">
      <c r="A88" s="1" t="s">
        <v>24</v>
      </c>
      <c r="B88" s="1" t="s">
        <v>25</v>
      </c>
      <c r="C88">
        <v>17905</v>
      </c>
      <c r="D88" t="s">
        <v>195</v>
      </c>
      <c r="E88" t="s">
        <v>51</v>
      </c>
      <c r="F88" t="s">
        <v>196</v>
      </c>
      <c r="H88">
        <v>1</v>
      </c>
      <c r="I88">
        <v>90</v>
      </c>
      <c r="J88">
        <v>180</v>
      </c>
      <c r="K88">
        <v>60</v>
      </c>
      <c r="L88">
        <v>972</v>
      </c>
      <c r="N88">
        <v>400</v>
      </c>
      <c r="O88">
        <v>0</v>
      </c>
      <c r="P88" s="1" t="s">
        <v>37</v>
      </c>
      <c r="Q88" s="1" t="s">
        <v>33</v>
      </c>
      <c r="S88">
        <v>5</v>
      </c>
      <c r="T88">
        <v>552331</v>
      </c>
      <c r="U88" t="s">
        <v>75</v>
      </c>
      <c r="V88" t="s">
        <v>54</v>
      </c>
      <c r="X88">
        <v>5</v>
      </c>
      <c r="Y88">
        <v>0</v>
      </c>
    </row>
    <row r="89" spans="1:26" x14ac:dyDescent="0.25">
      <c r="A89" s="1" t="s">
        <v>24</v>
      </c>
      <c r="B89" s="1" t="s">
        <v>25</v>
      </c>
      <c r="C89">
        <v>17916</v>
      </c>
      <c r="D89" t="s">
        <v>199</v>
      </c>
      <c r="E89" t="s">
        <v>51</v>
      </c>
      <c r="F89" t="s">
        <v>200</v>
      </c>
      <c r="H89">
        <v>1</v>
      </c>
      <c r="I89">
        <v>90</v>
      </c>
      <c r="J89">
        <v>180</v>
      </c>
      <c r="K89">
        <v>60</v>
      </c>
      <c r="L89">
        <v>1000</v>
      </c>
      <c r="N89">
        <v>864</v>
      </c>
      <c r="O89">
        <v>0</v>
      </c>
      <c r="P89" s="1" t="s">
        <v>32</v>
      </c>
      <c r="Q89" s="1" t="s">
        <v>33</v>
      </c>
      <c r="S89">
        <v>5</v>
      </c>
      <c r="T89">
        <v>552331</v>
      </c>
      <c r="U89" t="s">
        <v>75</v>
      </c>
      <c r="V89" t="s">
        <v>54</v>
      </c>
      <c r="X89">
        <v>5</v>
      </c>
      <c r="Y89">
        <v>0</v>
      </c>
    </row>
    <row r="90" spans="1:26" x14ac:dyDescent="0.25">
      <c r="A90" s="1" t="s">
        <v>24</v>
      </c>
      <c r="B90" s="1" t="s">
        <v>25</v>
      </c>
      <c r="C90">
        <v>18539</v>
      </c>
      <c r="D90" t="s">
        <v>207</v>
      </c>
      <c r="E90" t="s">
        <v>27</v>
      </c>
      <c r="F90" t="s">
        <v>31</v>
      </c>
      <c r="H90">
        <v>2</v>
      </c>
      <c r="I90">
        <v>90</v>
      </c>
      <c r="J90">
        <v>180</v>
      </c>
      <c r="K90">
        <v>60</v>
      </c>
      <c r="L90">
        <v>1000</v>
      </c>
      <c r="P90" s="1"/>
      <c r="Q90" s="1"/>
      <c r="S90">
        <v>0</v>
      </c>
      <c r="T90" t="s">
        <v>34</v>
      </c>
      <c r="U90" t="s">
        <v>35</v>
      </c>
      <c r="V90" t="s">
        <v>24</v>
      </c>
      <c r="X90">
        <v>4</v>
      </c>
      <c r="Y90" s="6">
        <v>2000</v>
      </c>
      <c r="Z90">
        <v>24500</v>
      </c>
    </row>
    <row r="91" spans="1:26" x14ac:dyDescent="0.25">
      <c r="A91" s="1" t="s">
        <v>24</v>
      </c>
      <c r="B91" s="1" t="s">
        <v>25</v>
      </c>
      <c r="C91">
        <v>22041</v>
      </c>
      <c r="D91" t="s">
        <v>319</v>
      </c>
      <c r="E91" t="s">
        <v>27</v>
      </c>
      <c r="F91" t="s">
        <v>59</v>
      </c>
      <c r="H91">
        <v>1</v>
      </c>
      <c r="I91">
        <v>90</v>
      </c>
      <c r="J91">
        <v>180</v>
      </c>
      <c r="K91">
        <v>60</v>
      </c>
      <c r="L91">
        <v>1000</v>
      </c>
      <c r="P91" s="1"/>
      <c r="Q91" s="1"/>
      <c r="S91">
        <v>0</v>
      </c>
      <c r="T91" t="s">
        <v>34</v>
      </c>
      <c r="U91" t="s">
        <v>35</v>
      </c>
      <c r="V91" t="s">
        <v>24</v>
      </c>
      <c r="X91">
        <v>4</v>
      </c>
      <c r="Y91" s="6">
        <v>2000</v>
      </c>
      <c r="Z91">
        <v>4000</v>
      </c>
    </row>
    <row r="92" spans="1:26" x14ac:dyDescent="0.25">
      <c r="A92" s="1" t="s">
        <v>24</v>
      </c>
      <c r="B92" s="1" t="s">
        <v>25</v>
      </c>
      <c r="C92">
        <v>27348</v>
      </c>
      <c r="D92" t="s">
        <v>431</v>
      </c>
      <c r="E92" t="s">
        <v>661</v>
      </c>
      <c r="F92" t="s">
        <v>31</v>
      </c>
      <c r="H92">
        <v>1</v>
      </c>
      <c r="I92">
        <v>90</v>
      </c>
      <c r="J92">
        <v>360</v>
      </c>
      <c r="K92">
        <v>60</v>
      </c>
      <c r="L92">
        <v>1000</v>
      </c>
      <c r="P92" s="1"/>
      <c r="Q92" s="1"/>
      <c r="S92">
        <v>0</v>
      </c>
      <c r="T92" t="s">
        <v>34</v>
      </c>
      <c r="U92" t="s">
        <v>35</v>
      </c>
      <c r="V92" t="s">
        <v>24</v>
      </c>
      <c r="X92">
        <v>4</v>
      </c>
      <c r="Y92" s="6">
        <v>2000</v>
      </c>
      <c r="Z92">
        <v>0</v>
      </c>
    </row>
    <row r="93" spans="1:26" x14ac:dyDescent="0.25">
      <c r="A93" s="1" t="s">
        <v>24</v>
      </c>
      <c r="B93" s="1" t="s">
        <v>25</v>
      </c>
      <c r="C93">
        <v>107458</v>
      </c>
      <c r="D93" t="s">
        <v>95</v>
      </c>
      <c r="E93" t="s">
        <v>51</v>
      </c>
      <c r="F93" t="s">
        <v>31</v>
      </c>
      <c r="H93">
        <v>2</v>
      </c>
      <c r="I93">
        <v>90</v>
      </c>
      <c r="J93">
        <v>180</v>
      </c>
      <c r="K93">
        <v>60</v>
      </c>
      <c r="L93">
        <v>1000</v>
      </c>
      <c r="P93" s="1"/>
      <c r="Q93" s="1"/>
      <c r="S93">
        <v>0</v>
      </c>
      <c r="T93" t="s">
        <v>34</v>
      </c>
      <c r="U93" t="s">
        <v>35</v>
      </c>
      <c r="V93" t="s">
        <v>24</v>
      </c>
      <c r="X93">
        <v>4</v>
      </c>
      <c r="Y93" s="6">
        <v>2000</v>
      </c>
    </row>
    <row r="94" spans="1:26" x14ac:dyDescent="0.25">
      <c r="A94" s="1" t="s">
        <v>24</v>
      </c>
      <c r="B94" s="1" t="s">
        <v>25</v>
      </c>
      <c r="C94">
        <v>905064</v>
      </c>
      <c r="D94" t="s">
        <v>498</v>
      </c>
      <c r="E94" t="s">
        <v>661</v>
      </c>
      <c r="H94">
        <v>1</v>
      </c>
      <c r="I94">
        <v>0</v>
      </c>
      <c r="J94">
        <v>0</v>
      </c>
      <c r="K94">
        <v>0</v>
      </c>
      <c r="L94">
        <v>1200</v>
      </c>
      <c r="N94">
        <v>0</v>
      </c>
      <c r="O94">
        <v>0</v>
      </c>
      <c r="P94" s="1" t="s">
        <v>28</v>
      </c>
      <c r="Q94" s="1" t="s">
        <v>29</v>
      </c>
      <c r="S94">
        <v>0</v>
      </c>
    </row>
    <row r="95" spans="1:26" x14ac:dyDescent="0.25">
      <c r="A95" s="1" t="s">
        <v>24</v>
      </c>
      <c r="B95" s="1" t="s">
        <v>25</v>
      </c>
      <c r="C95">
        <v>905034</v>
      </c>
      <c r="D95" t="s">
        <v>497</v>
      </c>
      <c r="E95" t="s">
        <v>661</v>
      </c>
      <c r="F95" t="s">
        <v>31</v>
      </c>
      <c r="H95">
        <v>1</v>
      </c>
      <c r="I95">
        <v>0</v>
      </c>
      <c r="J95">
        <v>0</v>
      </c>
      <c r="K95">
        <v>0</v>
      </c>
      <c r="L95">
        <v>1200</v>
      </c>
      <c r="N95">
        <v>0</v>
      </c>
      <c r="O95">
        <v>0</v>
      </c>
      <c r="P95" s="1" t="s">
        <v>41</v>
      </c>
      <c r="Q95" s="1" t="s">
        <v>29</v>
      </c>
      <c r="S95">
        <v>0</v>
      </c>
      <c r="T95" t="s">
        <v>34</v>
      </c>
      <c r="U95" t="s">
        <v>35</v>
      </c>
      <c r="V95" t="s">
        <v>29</v>
      </c>
      <c r="X95">
        <v>0</v>
      </c>
      <c r="Y95">
        <v>0</v>
      </c>
    </row>
    <row r="96" spans="1:26" x14ac:dyDescent="0.25">
      <c r="A96" s="1" t="s">
        <v>24</v>
      </c>
      <c r="B96" s="1" t="s">
        <v>25</v>
      </c>
      <c r="C96">
        <v>114686</v>
      </c>
      <c r="D96" t="s">
        <v>137</v>
      </c>
      <c r="E96" t="s">
        <v>661</v>
      </c>
      <c r="H96">
        <v>2</v>
      </c>
      <c r="I96">
        <v>90</v>
      </c>
      <c r="J96">
        <v>180</v>
      </c>
      <c r="K96">
        <v>60</v>
      </c>
      <c r="L96">
        <v>1000</v>
      </c>
      <c r="N96">
        <v>0</v>
      </c>
      <c r="O96">
        <v>0</v>
      </c>
      <c r="P96" s="1" t="s">
        <v>37</v>
      </c>
      <c r="Q96" s="1" t="s">
        <v>42</v>
      </c>
      <c r="S96">
        <v>1</v>
      </c>
    </row>
    <row r="97" spans="1:26" x14ac:dyDescent="0.25">
      <c r="A97" s="1" t="s">
        <v>24</v>
      </c>
      <c r="B97" s="1" t="s">
        <v>25</v>
      </c>
      <c r="C97">
        <v>908301</v>
      </c>
      <c r="D97" t="s">
        <v>529</v>
      </c>
      <c r="E97" t="s">
        <v>661</v>
      </c>
      <c r="H97">
        <v>1</v>
      </c>
      <c r="I97">
        <v>90</v>
      </c>
      <c r="J97">
        <v>360</v>
      </c>
      <c r="K97">
        <v>60</v>
      </c>
      <c r="L97">
        <v>1000</v>
      </c>
      <c r="N97">
        <v>0</v>
      </c>
      <c r="O97">
        <v>0</v>
      </c>
      <c r="P97" s="1" t="s">
        <v>37</v>
      </c>
      <c r="Q97" s="1" t="s">
        <v>29</v>
      </c>
      <c r="S97">
        <v>0</v>
      </c>
    </row>
    <row r="98" spans="1:26" x14ac:dyDescent="0.25">
      <c r="A98" s="1" t="s">
        <v>24</v>
      </c>
      <c r="B98" s="1" t="s">
        <v>25</v>
      </c>
      <c r="C98">
        <v>17064</v>
      </c>
      <c r="D98" t="s">
        <v>193</v>
      </c>
      <c r="E98" t="s">
        <v>51</v>
      </c>
      <c r="F98" t="s">
        <v>57</v>
      </c>
      <c r="H98">
        <v>1</v>
      </c>
      <c r="I98">
        <v>90</v>
      </c>
      <c r="J98">
        <v>180</v>
      </c>
      <c r="K98">
        <v>60</v>
      </c>
      <c r="L98">
        <v>1000</v>
      </c>
      <c r="N98">
        <v>0</v>
      </c>
      <c r="O98">
        <v>0</v>
      </c>
      <c r="P98" s="1" t="s">
        <v>28</v>
      </c>
      <c r="Q98" s="1" t="s">
        <v>42</v>
      </c>
      <c r="S98">
        <v>5</v>
      </c>
      <c r="T98">
        <v>552331</v>
      </c>
      <c r="U98" t="s">
        <v>75</v>
      </c>
      <c r="V98" t="s">
        <v>54</v>
      </c>
      <c r="X98">
        <v>5</v>
      </c>
      <c r="Y98">
        <v>0</v>
      </c>
    </row>
    <row r="99" spans="1:26" x14ac:dyDescent="0.25">
      <c r="A99" s="1" t="s">
        <v>24</v>
      </c>
      <c r="B99" s="1" t="s">
        <v>25</v>
      </c>
      <c r="C99">
        <v>908932</v>
      </c>
      <c r="D99" t="s">
        <v>536</v>
      </c>
      <c r="E99" t="s">
        <v>661</v>
      </c>
      <c r="F99" t="s">
        <v>31</v>
      </c>
      <c r="H99">
        <v>1</v>
      </c>
      <c r="I99">
        <v>0</v>
      </c>
      <c r="J99">
        <v>400</v>
      </c>
      <c r="K99">
        <v>60</v>
      </c>
      <c r="L99">
        <v>20000</v>
      </c>
      <c r="N99">
        <v>0</v>
      </c>
      <c r="O99">
        <v>0</v>
      </c>
      <c r="P99" s="1" t="s">
        <v>29</v>
      </c>
      <c r="Q99" s="1" t="s">
        <v>29</v>
      </c>
      <c r="S99">
        <v>0</v>
      </c>
      <c r="T99" t="s">
        <v>34</v>
      </c>
      <c r="U99" t="s">
        <v>35</v>
      </c>
      <c r="V99" t="s">
        <v>29</v>
      </c>
      <c r="X99">
        <v>0</v>
      </c>
      <c r="Y99">
        <v>0</v>
      </c>
    </row>
    <row r="100" spans="1:26" x14ac:dyDescent="0.25">
      <c r="A100" s="1" t="s">
        <v>24</v>
      </c>
      <c r="B100" s="1" t="s">
        <v>25</v>
      </c>
      <c r="C100">
        <v>902980</v>
      </c>
      <c r="D100" t="s">
        <v>461</v>
      </c>
      <c r="E100" t="s">
        <v>51</v>
      </c>
      <c r="H100">
        <v>1</v>
      </c>
      <c r="I100">
        <v>0</v>
      </c>
      <c r="J100">
        <v>0</v>
      </c>
      <c r="K100">
        <v>0</v>
      </c>
      <c r="L100">
        <v>1200</v>
      </c>
      <c r="N100">
        <v>0</v>
      </c>
      <c r="O100">
        <v>0</v>
      </c>
      <c r="P100" s="1" t="s">
        <v>28</v>
      </c>
      <c r="Q100" s="1" t="s">
        <v>33</v>
      </c>
      <c r="S100">
        <v>5</v>
      </c>
    </row>
    <row r="101" spans="1:26" x14ac:dyDescent="0.25">
      <c r="A101" s="1" t="s">
        <v>24</v>
      </c>
      <c r="B101" s="1" t="s">
        <v>25</v>
      </c>
      <c r="C101">
        <v>22277</v>
      </c>
      <c r="D101" t="s">
        <v>329</v>
      </c>
      <c r="E101" t="s">
        <v>51</v>
      </c>
      <c r="F101" t="s">
        <v>160</v>
      </c>
      <c r="H101">
        <v>4</v>
      </c>
      <c r="I101">
        <v>90</v>
      </c>
      <c r="J101">
        <v>180</v>
      </c>
      <c r="K101">
        <v>60</v>
      </c>
      <c r="L101">
        <v>1000</v>
      </c>
      <c r="N101">
        <v>5</v>
      </c>
      <c r="O101">
        <v>0</v>
      </c>
      <c r="P101" s="1" t="s">
        <v>28</v>
      </c>
      <c r="Q101" s="1" t="s">
        <v>29</v>
      </c>
      <c r="S101">
        <v>0</v>
      </c>
      <c r="T101" t="s">
        <v>330</v>
      </c>
      <c r="U101" t="s">
        <v>331</v>
      </c>
      <c r="V101" t="s">
        <v>29</v>
      </c>
      <c r="X101">
        <v>0</v>
      </c>
      <c r="Y101">
        <v>0</v>
      </c>
    </row>
    <row r="102" spans="1:26" x14ac:dyDescent="0.25">
      <c r="A102" s="1" t="s">
        <v>24</v>
      </c>
      <c r="B102" s="1" t="s">
        <v>25</v>
      </c>
      <c r="C102">
        <v>17022</v>
      </c>
      <c r="D102" t="s">
        <v>191</v>
      </c>
      <c r="E102" t="s">
        <v>51</v>
      </c>
      <c r="F102" t="s">
        <v>57</v>
      </c>
      <c r="H102">
        <v>1</v>
      </c>
      <c r="I102">
        <v>90</v>
      </c>
      <c r="J102">
        <v>180</v>
      </c>
      <c r="K102">
        <v>60</v>
      </c>
      <c r="L102">
        <v>700</v>
      </c>
      <c r="N102">
        <v>0</v>
      </c>
      <c r="O102">
        <v>0</v>
      </c>
      <c r="P102" s="1" t="s">
        <v>28</v>
      </c>
      <c r="Q102" s="1" t="s">
        <v>42</v>
      </c>
      <c r="S102">
        <v>5</v>
      </c>
      <c r="T102">
        <v>552331</v>
      </c>
      <c r="U102" t="s">
        <v>75</v>
      </c>
      <c r="V102" t="s">
        <v>54</v>
      </c>
      <c r="X102">
        <v>5</v>
      </c>
      <c r="Y102">
        <v>0</v>
      </c>
    </row>
    <row r="103" spans="1:26" x14ac:dyDescent="0.25">
      <c r="A103" s="1" t="s">
        <v>24</v>
      </c>
      <c r="B103" s="1" t="s">
        <v>25</v>
      </c>
      <c r="C103">
        <v>17011</v>
      </c>
      <c r="D103" t="s">
        <v>187</v>
      </c>
      <c r="E103" t="s">
        <v>51</v>
      </c>
      <c r="H103">
        <v>1</v>
      </c>
      <c r="I103">
        <v>90</v>
      </c>
      <c r="J103">
        <v>180</v>
      </c>
      <c r="K103">
        <v>60</v>
      </c>
      <c r="L103">
        <v>1000</v>
      </c>
      <c r="N103">
        <v>0</v>
      </c>
      <c r="O103">
        <v>0</v>
      </c>
      <c r="P103" s="1" t="s">
        <v>28</v>
      </c>
      <c r="Q103" s="1" t="s">
        <v>42</v>
      </c>
      <c r="S103">
        <v>5</v>
      </c>
    </row>
    <row r="104" spans="1:26" x14ac:dyDescent="0.25">
      <c r="A104" s="1" t="s">
        <v>24</v>
      </c>
      <c r="B104" s="1" t="s">
        <v>25</v>
      </c>
      <c r="C104">
        <v>25435</v>
      </c>
      <c r="D104" t="s">
        <v>369</v>
      </c>
      <c r="E104" t="s">
        <v>51</v>
      </c>
      <c r="F104" t="s">
        <v>370</v>
      </c>
      <c r="H104">
        <v>2</v>
      </c>
      <c r="I104">
        <v>90</v>
      </c>
      <c r="J104">
        <v>180</v>
      </c>
      <c r="K104">
        <v>60</v>
      </c>
      <c r="L104">
        <v>468</v>
      </c>
      <c r="N104">
        <v>7722</v>
      </c>
      <c r="O104">
        <v>23166</v>
      </c>
      <c r="P104" s="1" t="s">
        <v>32</v>
      </c>
      <c r="Q104" s="1" t="s">
        <v>33</v>
      </c>
      <c r="S104">
        <v>5</v>
      </c>
      <c r="T104">
        <v>552748</v>
      </c>
      <c r="U104" t="s">
        <v>371</v>
      </c>
      <c r="V104" t="s">
        <v>76</v>
      </c>
      <c r="X104">
        <v>20</v>
      </c>
      <c r="Y104">
        <v>15444</v>
      </c>
    </row>
    <row r="105" spans="1:26" x14ac:dyDescent="0.25">
      <c r="A105" s="1" t="s">
        <v>24</v>
      </c>
      <c r="B105" s="1" t="s">
        <v>25</v>
      </c>
      <c r="C105">
        <v>26117</v>
      </c>
      <c r="D105" t="s">
        <v>382</v>
      </c>
      <c r="E105" t="s">
        <v>27</v>
      </c>
      <c r="F105" t="s">
        <v>101</v>
      </c>
      <c r="H105">
        <v>1</v>
      </c>
      <c r="I105">
        <v>90</v>
      </c>
      <c r="J105">
        <v>180</v>
      </c>
      <c r="K105">
        <v>60</v>
      </c>
      <c r="L105">
        <v>1000</v>
      </c>
      <c r="P105" s="1"/>
      <c r="Q105" s="1"/>
      <c r="S105">
        <v>0</v>
      </c>
      <c r="T105" t="s">
        <v>34</v>
      </c>
      <c r="U105" t="s">
        <v>35</v>
      </c>
      <c r="V105" t="s">
        <v>24</v>
      </c>
      <c r="X105">
        <v>4</v>
      </c>
      <c r="Y105" s="6">
        <v>2000</v>
      </c>
      <c r="Z105">
        <v>4000</v>
      </c>
    </row>
    <row r="106" spans="1:26" x14ac:dyDescent="0.25">
      <c r="A106" s="1" t="s">
        <v>24</v>
      </c>
      <c r="B106" s="1" t="s">
        <v>25</v>
      </c>
      <c r="C106">
        <v>902981</v>
      </c>
      <c r="D106" t="s">
        <v>462</v>
      </c>
      <c r="E106" t="s">
        <v>51</v>
      </c>
      <c r="H106">
        <v>1</v>
      </c>
      <c r="I106">
        <v>0</v>
      </c>
      <c r="J106">
        <v>0</v>
      </c>
      <c r="K106">
        <v>0</v>
      </c>
      <c r="L106">
        <v>1200</v>
      </c>
      <c r="N106">
        <v>0</v>
      </c>
      <c r="O106">
        <v>0</v>
      </c>
      <c r="P106" s="1" t="s">
        <v>28</v>
      </c>
      <c r="Q106" s="1" t="s">
        <v>33</v>
      </c>
      <c r="S106">
        <v>5</v>
      </c>
    </row>
    <row r="107" spans="1:26" x14ac:dyDescent="0.25">
      <c r="A107" s="1" t="s">
        <v>24</v>
      </c>
      <c r="B107" s="1" t="s">
        <v>25</v>
      </c>
      <c r="C107">
        <v>21639</v>
      </c>
      <c r="D107" t="s">
        <v>303</v>
      </c>
      <c r="E107" t="s">
        <v>51</v>
      </c>
      <c r="F107" t="s">
        <v>31</v>
      </c>
      <c r="H107">
        <v>2</v>
      </c>
      <c r="I107">
        <v>90</v>
      </c>
      <c r="J107">
        <v>180</v>
      </c>
      <c r="K107">
        <v>60</v>
      </c>
      <c r="L107">
        <v>1200</v>
      </c>
      <c r="N107">
        <v>1200</v>
      </c>
      <c r="O107">
        <v>1200</v>
      </c>
      <c r="P107" s="1" t="s">
        <v>41</v>
      </c>
      <c r="Q107" s="1" t="s">
        <v>33</v>
      </c>
      <c r="S107">
        <v>5</v>
      </c>
      <c r="T107">
        <v>559884</v>
      </c>
      <c r="U107" t="s">
        <v>53</v>
      </c>
      <c r="V107" t="s">
        <v>154</v>
      </c>
      <c r="X107">
        <v>6</v>
      </c>
      <c r="Y107">
        <v>0</v>
      </c>
    </row>
    <row r="108" spans="1:26" x14ac:dyDescent="0.25">
      <c r="A108" s="1" t="s">
        <v>24</v>
      </c>
      <c r="B108" s="1" t="s">
        <v>25</v>
      </c>
      <c r="C108">
        <v>12980</v>
      </c>
      <c r="D108" t="s">
        <v>163</v>
      </c>
      <c r="E108" t="s">
        <v>51</v>
      </c>
      <c r="F108" t="s">
        <v>31</v>
      </c>
      <c r="H108">
        <v>2</v>
      </c>
      <c r="I108">
        <v>90</v>
      </c>
      <c r="J108">
        <v>180</v>
      </c>
      <c r="K108">
        <v>60</v>
      </c>
      <c r="L108">
        <v>1000</v>
      </c>
      <c r="N108">
        <v>50</v>
      </c>
      <c r="O108">
        <v>100</v>
      </c>
      <c r="P108" s="1" t="s">
        <v>28</v>
      </c>
      <c r="Q108" s="1" t="s">
        <v>33</v>
      </c>
      <c r="S108">
        <v>5</v>
      </c>
      <c r="T108">
        <v>559884</v>
      </c>
      <c r="U108" t="s">
        <v>53</v>
      </c>
      <c r="V108" t="s">
        <v>54</v>
      </c>
      <c r="X108">
        <v>6</v>
      </c>
      <c r="Y108">
        <v>0</v>
      </c>
    </row>
    <row r="109" spans="1:26" x14ac:dyDescent="0.25">
      <c r="A109" s="1" t="s">
        <v>24</v>
      </c>
      <c r="B109" s="1" t="s">
        <v>25</v>
      </c>
      <c r="C109">
        <v>20948</v>
      </c>
      <c r="D109" t="s">
        <v>248</v>
      </c>
      <c r="E109" t="s">
        <v>51</v>
      </c>
      <c r="F109" t="s">
        <v>220</v>
      </c>
      <c r="H109">
        <v>2</v>
      </c>
      <c r="I109">
        <v>90</v>
      </c>
      <c r="J109">
        <v>180</v>
      </c>
      <c r="K109">
        <v>60</v>
      </c>
      <c r="L109">
        <v>750</v>
      </c>
      <c r="N109">
        <v>200</v>
      </c>
      <c r="O109">
        <v>400</v>
      </c>
      <c r="P109" s="1" t="s">
        <v>28</v>
      </c>
      <c r="Q109" s="1" t="s">
        <v>33</v>
      </c>
      <c r="S109">
        <v>5</v>
      </c>
      <c r="T109">
        <v>559884</v>
      </c>
      <c r="U109" t="s">
        <v>53</v>
      </c>
      <c r="V109" t="s">
        <v>54</v>
      </c>
      <c r="X109">
        <v>6</v>
      </c>
      <c r="Y109">
        <v>0</v>
      </c>
    </row>
    <row r="110" spans="1:26" x14ac:dyDescent="0.25">
      <c r="A110" s="1" t="s">
        <v>24</v>
      </c>
      <c r="B110" s="1" t="s">
        <v>25</v>
      </c>
      <c r="C110">
        <v>21183</v>
      </c>
      <c r="D110" t="s">
        <v>263</v>
      </c>
      <c r="E110" t="s">
        <v>51</v>
      </c>
      <c r="F110" t="s">
        <v>31</v>
      </c>
      <c r="H110">
        <v>2</v>
      </c>
      <c r="I110">
        <v>90</v>
      </c>
      <c r="J110">
        <v>180</v>
      </c>
      <c r="K110">
        <v>60</v>
      </c>
      <c r="L110">
        <v>1200</v>
      </c>
      <c r="N110">
        <v>1200</v>
      </c>
      <c r="O110">
        <v>2400</v>
      </c>
      <c r="P110" s="1" t="s">
        <v>41</v>
      </c>
      <c r="Q110" s="1" t="s">
        <v>33</v>
      </c>
      <c r="S110">
        <v>5</v>
      </c>
      <c r="T110">
        <v>559884</v>
      </c>
      <c r="U110" t="s">
        <v>53</v>
      </c>
      <c r="V110" t="s">
        <v>154</v>
      </c>
      <c r="X110">
        <v>6</v>
      </c>
      <c r="Y110">
        <v>0</v>
      </c>
    </row>
    <row r="111" spans="1:26" x14ac:dyDescent="0.25">
      <c r="A111" s="1" t="s">
        <v>24</v>
      </c>
      <c r="B111" s="1" t="s">
        <v>25</v>
      </c>
      <c r="C111">
        <v>20955</v>
      </c>
      <c r="D111" t="s">
        <v>249</v>
      </c>
      <c r="E111" t="s">
        <v>51</v>
      </c>
      <c r="F111" t="s">
        <v>31</v>
      </c>
      <c r="H111">
        <v>2</v>
      </c>
      <c r="I111">
        <v>90</v>
      </c>
      <c r="J111">
        <v>180</v>
      </c>
      <c r="K111">
        <v>60</v>
      </c>
      <c r="L111">
        <v>1200</v>
      </c>
      <c r="N111">
        <v>4800</v>
      </c>
      <c r="O111">
        <v>12000</v>
      </c>
      <c r="P111" s="1" t="s">
        <v>32</v>
      </c>
      <c r="Q111" s="1" t="s">
        <v>33</v>
      </c>
      <c r="S111">
        <v>5</v>
      </c>
      <c r="T111">
        <v>559884</v>
      </c>
      <c r="U111" t="s">
        <v>53</v>
      </c>
      <c r="V111" t="s">
        <v>154</v>
      </c>
      <c r="X111">
        <v>6</v>
      </c>
      <c r="Y111">
        <v>0</v>
      </c>
    </row>
    <row r="112" spans="1:26" x14ac:dyDescent="0.25">
      <c r="A112" s="1" t="s">
        <v>24</v>
      </c>
      <c r="B112" s="1" t="s">
        <v>25</v>
      </c>
      <c r="C112">
        <v>10325</v>
      </c>
      <c r="D112" t="s">
        <v>83</v>
      </c>
      <c r="E112" t="s">
        <v>51</v>
      </c>
      <c r="H112">
        <v>1</v>
      </c>
      <c r="I112">
        <v>90</v>
      </c>
      <c r="J112">
        <v>180</v>
      </c>
      <c r="K112">
        <v>60</v>
      </c>
      <c r="L112">
        <v>1200</v>
      </c>
      <c r="N112">
        <v>0</v>
      </c>
      <c r="O112">
        <v>0</v>
      </c>
      <c r="P112" s="1" t="s">
        <v>37</v>
      </c>
      <c r="Q112" s="1" t="s">
        <v>42</v>
      </c>
      <c r="S112">
        <v>5</v>
      </c>
    </row>
    <row r="113" spans="1:25" x14ac:dyDescent="0.25">
      <c r="A113" s="1" t="s">
        <v>24</v>
      </c>
      <c r="B113" s="1" t="s">
        <v>25</v>
      </c>
      <c r="C113">
        <v>20976</v>
      </c>
      <c r="D113" t="s">
        <v>251</v>
      </c>
      <c r="E113" t="s">
        <v>51</v>
      </c>
      <c r="F113" t="s">
        <v>31</v>
      </c>
      <c r="H113">
        <v>2</v>
      </c>
      <c r="I113">
        <v>90</v>
      </c>
      <c r="J113">
        <v>180</v>
      </c>
      <c r="K113">
        <v>60</v>
      </c>
      <c r="L113">
        <v>1200</v>
      </c>
      <c r="N113">
        <v>1200</v>
      </c>
      <c r="O113">
        <v>0</v>
      </c>
      <c r="P113" s="1" t="s">
        <v>32</v>
      </c>
      <c r="Q113" s="1" t="s">
        <v>33</v>
      </c>
      <c r="S113">
        <v>5</v>
      </c>
      <c r="T113">
        <v>559884</v>
      </c>
      <c r="U113" t="s">
        <v>53</v>
      </c>
      <c r="V113" t="s">
        <v>154</v>
      </c>
      <c r="X113">
        <v>6</v>
      </c>
      <c r="Y113">
        <v>0</v>
      </c>
    </row>
    <row r="114" spans="1:25" x14ac:dyDescent="0.25">
      <c r="A114" s="1" t="s">
        <v>24</v>
      </c>
      <c r="B114" s="1" t="s">
        <v>25</v>
      </c>
      <c r="C114">
        <v>903398</v>
      </c>
      <c r="D114" t="s">
        <v>466</v>
      </c>
      <c r="E114" t="s">
        <v>51</v>
      </c>
      <c r="F114" t="s">
        <v>31</v>
      </c>
      <c r="H114">
        <v>1</v>
      </c>
      <c r="I114">
        <v>90</v>
      </c>
      <c r="J114">
        <v>180</v>
      </c>
      <c r="K114">
        <v>60</v>
      </c>
      <c r="L114">
        <v>1250</v>
      </c>
      <c r="N114">
        <v>300</v>
      </c>
      <c r="O114">
        <v>0</v>
      </c>
      <c r="P114" s="1" t="s">
        <v>41</v>
      </c>
      <c r="Q114" s="1" t="s">
        <v>33</v>
      </c>
      <c r="S114">
        <v>5</v>
      </c>
      <c r="T114">
        <v>559884</v>
      </c>
      <c r="U114" t="s">
        <v>53</v>
      </c>
      <c r="V114" t="s">
        <v>54</v>
      </c>
      <c r="X114">
        <v>6</v>
      </c>
      <c r="Y114">
        <v>0</v>
      </c>
    </row>
    <row r="115" spans="1:25" x14ac:dyDescent="0.25">
      <c r="A115" s="1" t="s">
        <v>24</v>
      </c>
      <c r="B115" s="1" t="s">
        <v>25</v>
      </c>
      <c r="C115">
        <v>20968</v>
      </c>
      <c r="D115" t="s">
        <v>250</v>
      </c>
      <c r="E115" t="s">
        <v>51</v>
      </c>
      <c r="F115" t="s">
        <v>31</v>
      </c>
      <c r="H115">
        <v>2</v>
      </c>
      <c r="I115">
        <v>90</v>
      </c>
      <c r="J115">
        <v>180</v>
      </c>
      <c r="K115">
        <v>60</v>
      </c>
      <c r="L115">
        <v>1200</v>
      </c>
      <c r="N115">
        <v>500</v>
      </c>
      <c r="O115">
        <v>1200</v>
      </c>
      <c r="P115" s="1" t="s">
        <v>41</v>
      </c>
      <c r="Q115" s="1" t="s">
        <v>33</v>
      </c>
      <c r="S115">
        <v>5</v>
      </c>
      <c r="T115">
        <v>559884</v>
      </c>
      <c r="U115" t="s">
        <v>53</v>
      </c>
      <c r="V115" t="s">
        <v>154</v>
      </c>
      <c r="X115">
        <v>6</v>
      </c>
      <c r="Y115">
        <v>0</v>
      </c>
    </row>
    <row r="116" spans="1:25" x14ac:dyDescent="0.25">
      <c r="A116" s="1" t="s">
        <v>24</v>
      </c>
      <c r="B116" s="1" t="s">
        <v>25</v>
      </c>
      <c r="C116">
        <v>906332</v>
      </c>
      <c r="D116" t="s">
        <v>516</v>
      </c>
      <c r="E116" t="s">
        <v>51</v>
      </c>
      <c r="F116" t="s">
        <v>31</v>
      </c>
      <c r="H116">
        <v>1</v>
      </c>
      <c r="I116">
        <v>90</v>
      </c>
      <c r="J116">
        <v>180</v>
      </c>
      <c r="K116">
        <v>60</v>
      </c>
      <c r="L116">
        <v>1000</v>
      </c>
      <c r="N116">
        <v>0</v>
      </c>
      <c r="O116">
        <v>0</v>
      </c>
      <c r="P116" s="1" t="s">
        <v>41</v>
      </c>
      <c r="Q116" s="1" t="s">
        <v>33</v>
      </c>
      <c r="S116">
        <v>5</v>
      </c>
      <c r="T116">
        <v>559884</v>
      </c>
      <c r="U116" t="s">
        <v>53</v>
      </c>
      <c r="V116" t="s">
        <v>54</v>
      </c>
      <c r="X116">
        <v>6</v>
      </c>
      <c r="Y116">
        <v>0</v>
      </c>
    </row>
    <row r="117" spans="1:25" x14ac:dyDescent="0.25">
      <c r="A117" s="1" t="s">
        <v>24</v>
      </c>
      <c r="B117" s="1" t="s">
        <v>25</v>
      </c>
      <c r="C117">
        <v>20537</v>
      </c>
      <c r="D117" t="s">
        <v>240</v>
      </c>
      <c r="E117" t="s">
        <v>51</v>
      </c>
      <c r="F117" t="s">
        <v>31</v>
      </c>
      <c r="H117">
        <v>2</v>
      </c>
      <c r="I117">
        <v>90</v>
      </c>
      <c r="J117">
        <v>180</v>
      </c>
      <c r="K117">
        <v>60</v>
      </c>
      <c r="L117">
        <v>1000</v>
      </c>
      <c r="N117">
        <v>0</v>
      </c>
      <c r="O117">
        <v>0</v>
      </c>
      <c r="P117" s="1" t="s">
        <v>28</v>
      </c>
      <c r="Q117" s="1" t="s">
        <v>42</v>
      </c>
      <c r="S117">
        <v>5</v>
      </c>
      <c r="T117">
        <v>559884</v>
      </c>
      <c r="U117" t="s">
        <v>53</v>
      </c>
      <c r="V117" t="s">
        <v>54</v>
      </c>
      <c r="X117">
        <v>6</v>
      </c>
      <c r="Y117">
        <v>0</v>
      </c>
    </row>
    <row r="118" spans="1:25" x14ac:dyDescent="0.25">
      <c r="A118" s="1" t="s">
        <v>24</v>
      </c>
      <c r="B118" s="1" t="s">
        <v>25</v>
      </c>
      <c r="C118">
        <v>12883</v>
      </c>
      <c r="D118" t="s">
        <v>162</v>
      </c>
      <c r="E118" t="s">
        <v>51</v>
      </c>
      <c r="H118">
        <v>2</v>
      </c>
      <c r="I118">
        <v>90</v>
      </c>
      <c r="J118">
        <v>180</v>
      </c>
      <c r="K118">
        <v>60</v>
      </c>
      <c r="L118">
        <v>1000</v>
      </c>
      <c r="N118">
        <v>0</v>
      </c>
      <c r="O118">
        <v>0</v>
      </c>
      <c r="P118" s="1" t="s">
        <v>37</v>
      </c>
      <c r="Q118" s="1" t="s">
        <v>38</v>
      </c>
      <c r="S118">
        <v>5</v>
      </c>
    </row>
    <row r="119" spans="1:25" x14ac:dyDescent="0.25">
      <c r="A119" s="1" t="s">
        <v>24</v>
      </c>
      <c r="B119" s="1" t="s">
        <v>25</v>
      </c>
      <c r="C119">
        <v>18095</v>
      </c>
      <c r="D119" t="s">
        <v>206</v>
      </c>
      <c r="E119" t="s">
        <v>51</v>
      </c>
      <c r="F119" t="s">
        <v>31</v>
      </c>
      <c r="H119">
        <v>2</v>
      </c>
      <c r="I119">
        <v>90</v>
      </c>
      <c r="J119">
        <v>240</v>
      </c>
      <c r="K119">
        <v>60</v>
      </c>
      <c r="L119">
        <v>1000</v>
      </c>
      <c r="N119">
        <v>1000</v>
      </c>
      <c r="O119">
        <v>0</v>
      </c>
      <c r="P119" s="1" t="s">
        <v>28</v>
      </c>
      <c r="Q119" s="1" t="s">
        <v>33</v>
      </c>
      <c r="S119">
        <v>5</v>
      </c>
      <c r="T119">
        <v>559884</v>
      </c>
      <c r="U119" t="s">
        <v>53</v>
      </c>
      <c r="V119" t="s">
        <v>54</v>
      </c>
      <c r="X119">
        <v>6</v>
      </c>
      <c r="Y119">
        <v>0</v>
      </c>
    </row>
    <row r="120" spans="1:25" x14ac:dyDescent="0.25">
      <c r="A120" s="1" t="s">
        <v>24</v>
      </c>
      <c r="B120" s="1" t="s">
        <v>25</v>
      </c>
      <c r="C120">
        <v>21630</v>
      </c>
      <c r="D120" t="s">
        <v>301</v>
      </c>
      <c r="E120" t="s">
        <v>51</v>
      </c>
      <c r="F120" t="s">
        <v>101</v>
      </c>
      <c r="H120">
        <v>2</v>
      </c>
      <c r="I120">
        <v>90</v>
      </c>
      <c r="J120">
        <v>180</v>
      </c>
      <c r="K120">
        <v>60</v>
      </c>
      <c r="L120">
        <v>500</v>
      </c>
      <c r="N120">
        <v>1000</v>
      </c>
      <c r="O120">
        <v>2000</v>
      </c>
      <c r="P120" s="1" t="s">
        <v>28</v>
      </c>
      <c r="Q120" s="1" t="s">
        <v>33</v>
      </c>
      <c r="S120">
        <v>5</v>
      </c>
      <c r="T120">
        <v>559884</v>
      </c>
      <c r="U120" t="s">
        <v>53</v>
      </c>
      <c r="V120" t="s">
        <v>54</v>
      </c>
      <c r="X120">
        <v>6</v>
      </c>
      <c r="Y120">
        <v>0</v>
      </c>
    </row>
    <row r="121" spans="1:25" x14ac:dyDescent="0.25">
      <c r="A121" s="1" t="s">
        <v>24</v>
      </c>
      <c r="B121" s="1" t="s">
        <v>25</v>
      </c>
      <c r="C121">
        <v>21066</v>
      </c>
      <c r="D121" t="s">
        <v>257</v>
      </c>
      <c r="E121" t="s">
        <v>51</v>
      </c>
      <c r="H121">
        <v>1</v>
      </c>
      <c r="I121">
        <v>0</v>
      </c>
      <c r="J121">
        <v>0</v>
      </c>
      <c r="K121">
        <v>0</v>
      </c>
      <c r="L121">
        <v>1200</v>
      </c>
      <c r="N121">
        <v>0</v>
      </c>
      <c r="O121">
        <v>0</v>
      </c>
      <c r="P121" s="1" t="s">
        <v>28</v>
      </c>
      <c r="Q121" s="1" t="s">
        <v>29</v>
      </c>
      <c r="S121">
        <v>0</v>
      </c>
    </row>
    <row r="122" spans="1:25" x14ac:dyDescent="0.25">
      <c r="A122" s="1" t="s">
        <v>24</v>
      </c>
      <c r="B122" s="1" t="s">
        <v>25</v>
      </c>
      <c r="C122">
        <v>21035</v>
      </c>
      <c r="D122" t="s">
        <v>254</v>
      </c>
      <c r="E122" t="s">
        <v>51</v>
      </c>
      <c r="H122">
        <v>1</v>
      </c>
      <c r="I122">
        <v>0</v>
      </c>
      <c r="J122">
        <v>0</v>
      </c>
      <c r="K122">
        <v>0</v>
      </c>
      <c r="L122">
        <v>1200</v>
      </c>
      <c r="N122">
        <v>0</v>
      </c>
      <c r="O122">
        <v>0</v>
      </c>
      <c r="P122" s="1" t="s">
        <v>28</v>
      </c>
      <c r="Q122" s="1" t="s">
        <v>42</v>
      </c>
      <c r="S122">
        <v>5</v>
      </c>
    </row>
    <row r="123" spans="1:25" x14ac:dyDescent="0.25">
      <c r="A123" s="1" t="s">
        <v>24</v>
      </c>
      <c r="B123" s="1" t="s">
        <v>25</v>
      </c>
      <c r="C123">
        <v>21191</v>
      </c>
      <c r="D123" t="s">
        <v>264</v>
      </c>
      <c r="E123" t="s">
        <v>51</v>
      </c>
      <c r="F123" t="s">
        <v>265</v>
      </c>
      <c r="H123">
        <v>2</v>
      </c>
      <c r="I123">
        <v>90</v>
      </c>
      <c r="J123">
        <v>180</v>
      </c>
      <c r="K123">
        <v>60</v>
      </c>
      <c r="L123">
        <v>700</v>
      </c>
      <c r="N123">
        <v>0</v>
      </c>
      <c r="O123">
        <v>0</v>
      </c>
      <c r="P123" s="1" t="s">
        <v>37</v>
      </c>
      <c r="Q123" s="1" t="s">
        <v>161</v>
      </c>
      <c r="S123">
        <v>5</v>
      </c>
      <c r="T123">
        <v>559884</v>
      </c>
      <c r="U123" t="s">
        <v>53</v>
      </c>
      <c r="V123" t="s">
        <v>54</v>
      </c>
      <c r="X123">
        <v>6</v>
      </c>
      <c r="Y123">
        <v>0</v>
      </c>
    </row>
    <row r="124" spans="1:25" x14ac:dyDescent="0.25">
      <c r="A124" s="1" t="s">
        <v>24</v>
      </c>
      <c r="B124" s="1" t="s">
        <v>25</v>
      </c>
      <c r="C124">
        <v>908967</v>
      </c>
      <c r="D124" t="s">
        <v>537</v>
      </c>
      <c r="E124" t="s">
        <v>51</v>
      </c>
      <c r="F124" t="s">
        <v>59</v>
      </c>
      <c r="H124">
        <v>1</v>
      </c>
      <c r="I124">
        <v>90</v>
      </c>
      <c r="J124">
        <v>200</v>
      </c>
      <c r="K124">
        <v>60</v>
      </c>
      <c r="L124">
        <v>1000</v>
      </c>
      <c r="N124">
        <v>0</v>
      </c>
      <c r="O124">
        <v>0</v>
      </c>
      <c r="P124" s="1" t="s">
        <v>29</v>
      </c>
      <c r="Q124" s="1" t="s">
        <v>29</v>
      </c>
      <c r="S124">
        <v>0</v>
      </c>
      <c r="T124">
        <v>559884</v>
      </c>
      <c r="U124" t="s">
        <v>53</v>
      </c>
      <c r="V124" t="s">
        <v>29</v>
      </c>
      <c r="X124">
        <v>0</v>
      </c>
      <c r="Y124">
        <v>0</v>
      </c>
    </row>
    <row r="125" spans="1:25" x14ac:dyDescent="0.25">
      <c r="A125" s="1" t="s">
        <v>24</v>
      </c>
      <c r="B125" s="1" t="s">
        <v>25</v>
      </c>
      <c r="C125">
        <v>11139</v>
      </c>
      <c r="D125" t="s">
        <v>109</v>
      </c>
      <c r="E125" t="s">
        <v>51</v>
      </c>
      <c r="F125" t="s">
        <v>31</v>
      </c>
      <c r="H125">
        <v>2</v>
      </c>
      <c r="I125">
        <v>90</v>
      </c>
      <c r="J125">
        <v>180</v>
      </c>
      <c r="K125">
        <v>60</v>
      </c>
      <c r="L125">
        <v>1000</v>
      </c>
      <c r="N125">
        <v>2000</v>
      </c>
      <c r="O125">
        <v>5000</v>
      </c>
      <c r="P125" s="1" t="s">
        <v>41</v>
      </c>
      <c r="Q125" s="1" t="s">
        <v>33</v>
      </c>
      <c r="S125">
        <v>5</v>
      </c>
      <c r="T125">
        <v>559884</v>
      </c>
      <c r="U125" t="s">
        <v>53</v>
      </c>
      <c r="V125" t="s">
        <v>54</v>
      </c>
      <c r="X125">
        <v>6</v>
      </c>
      <c r="Y125">
        <v>0</v>
      </c>
    </row>
    <row r="126" spans="1:25" x14ac:dyDescent="0.25">
      <c r="A126" s="1" t="s">
        <v>24</v>
      </c>
      <c r="B126" s="1" t="s">
        <v>25</v>
      </c>
      <c r="C126">
        <v>11140</v>
      </c>
      <c r="D126" t="s">
        <v>110</v>
      </c>
      <c r="E126" t="s">
        <v>51</v>
      </c>
      <c r="F126" t="s">
        <v>101</v>
      </c>
      <c r="H126">
        <v>2</v>
      </c>
      <c r="I126">
        <v>90</v>
      </c>
      <c r="J126">
        <v>180</v>
      </c>
      <c r="K126">
        <v>60</v>
      </c>
      <c r="L126">
        <v>500</v>
      </c>
      <c r="N126">
        <v>1000</v>
      </c>
      <c r="O126">
        <v>3000</v>
      </c>
      <c r="P126" s="1" t="s">
        <v>41</v>
      </c>
      <c r="Q126" s="1" t="s">
        <v>33</v>
      </c>
      <c r="S126">
        <v>5</v>
      </c>
      <c r="T126">
        <v>559884</v>
      </c>
      <c r="U126" t="s">
        <v>53</v>
      </c>
      <c r="V126" t="s">
        <v>54</v>
      </c>
      <c r="X126">
        <v>6</v>
      </c>
      <c r="Y126">
        <v>0</v>
      </c>
    </row>
    <row r="127" spans="1:25" x14ac:dyDescent="0.25">
      <c r="A127" s="1" t="s">
        <v>24</v>
      </c>
      <c r="B127" s="1" t="s">
        <v>25</v>
      </c>
      <c r="C127">
        <v>11148</v>
      </c>
      <c r="D127" t="s">
        <v>113</v>
      </c>
      <c r="E127" t="s">
        <v>51</v>
      </c>
      <c r="F127" t="s">
        <v>31</v>
      </c>
      <c r="H127">
        <v>2</v>
      </c>
      <c r="I127">
        <v>90</v>
      </c>
      <c r="J127">
        <v>180</v>
      </c>
      <c r="K127">
        <v>60</v>
      </c>
      <c r="L127">
        <v>1000</v>
      </c>
      <c r="N127">
        <v>500</v>
      </c>
      <c r="O127">
        <v>1000</v>
      </c>
      <c r="P127" s="1" t="s">
        <v>41</v>
      </c>
      <c r="Q127" s="1" t="s">
        <v>33</v>
      </c>
      <c r="S127">
        <v>5</v>
      </c>
      <c r="T127">
        <v>559884</v>
      </c>
      <c r="U127" t="s">
        <v>53</v>
      </c>
      <c r="V127" t="s">
        <v>54</v>
      </c>
      <c r="X127">
        <v>6</v>
      </c>
      <c r="Y127">
        <v>0</v>
      </c>
    </row>
    <row r="128" spans="1:25" x14ac:dyDescent="0.25">
      <c r="A128" s="1" t="s">
        <v>24</v>
      </c>
      <c r="B128" s="1" t="s">
        <v>25</v>
      </c>
      <c r="C128">
        <v>11150</v>
      </c>
      <c r="D128" t="s">
        <v>114</v>
      </c>
      <c r="E128" t="s">
        <v>51</v>
      </c>
      <c r="F128" t="s">
        <v>59</v>
      </c>
      <c r="H128">
        <v>2</v>
      </c>
      <c r="I128">
        <v>90</v>
      </c>
      <c r="J128">
        <v>180</v>
      </c>
      <c r="K128">
        <v>60</v>
      </c>
      <c r="L128">
        <v>1000</v>
      </c>
      <c r="N128">
        <v>0</v>
      </c>
      <c r="O128">
        <v>0</v>
      </c>
      <c r="P128" s="1" t="s">
        <v>28</v>
      </c>
      <c r="Q128" s="1" t="s">
        <v>42</v>
      </c>
      <c r="S128">
        <v>5</v>
      </c>
      <c r="T128">
        <v>559884</v>
      </c>
      <c r="U128" t="s">
        <v>53</v>
      </c>
      <c r="V128" t="s">
        <v>54</v>
      </c>
      <c r="X128">
        <v>6</v>
      </c>
      <c r="Y128">
        <v>0</v>
      </c>
    </row>
    <row r="129" spans="1:25" x14ac:dyDescent="0.25">
      <c r="A129" s="1" t="s">
        <v>24</v>
      </c>
      <c r="B129" s="1" t="s">
        <v>25</v>
      </c>
      <c r="C129">
        <v>11145</v>
      </c>
      <c r="D129" t="s">
        <v>111</v>
      </c>
      <c r="E129" t="s">
        <v>51</v>
      </c>
      <c r="F129" t="s">
        <v>31</v>
      </c>
      <c r="H129">
        <v>2</v>
      </c>
      <c r="I129">
        <v>90</v>
      </c>
      <c r="J129">
        <v>180</v>
      </c>
      <c r="K129">
        <v>60</v>
      </c>
      <c r="L129">
        <v>1000</v>
      </c>
      <c r="N129">
        <v>3000</v>
      </c>
      <c r="O129">
        <v>5000</v>
      </c>
      <c r="P129" s="1" t="s">
        <v>32</v>
      </c>
      <c r="Q129" s="1" t="s">
        <v>33</v>
      </c>
      <c r="S129">
        <v>5</v>
      </c>
      <c r="T129">
        <v>559884</v>
      </c>
      <c r="U129" t="s">
        <v>53</v>
      </c>
      <c r="V129" t="s">
        <v>54</v>
      </c>
      <c r="X129">
        <v>6</v>
      </c>
      <c r="Y129">
        <v>0</v>
      </c>
    </row>
    <row r="130" spans="1:25" x14ac:dyDescent="0.25">
      <c r="A130" s="1" t="s">
        <v>24</v>
      </c>
      <c r="B130" s="1" t="s">
        <v>25</v>
      </c>
      <c r="C130">
        <v>11146</v>
      </c>
      <c r="D130" t="s">
        <v>112</v>
      </c>
      <c r="E130" t="s">
        <v>51</v>
      </c>
      <c r="F130" t="s">
        <v>101</v>
      </c>
      <c r="H130">
        <v>2</v>
      </c>
      <c r="I130">
        <v>90</v>
      </c>
      <c r="J130">
        <v>180</v>
      </c>
      <c r="K130">
        <v>60</v>
      </c>
      <c r="L130">
        <v>500</v>
      </c>
      <c r="N130">
        <v>2000</v>
      </c>
      <c r="O130">
        <v>3000</v>
      </c>
      <c r="P130" s="1" t="s">
        <v>28</v>
      </c>
      <c r="Q130" s="1" t="s">
        <v>33</v>
      </c>
      <c r="S130">
        <v>5</v>
      </c>
      <c r="T130">
        <v>559884</v>
      </c>
      <c r="U130" t="s">
        <v>53</v>
      </c>
      <c r="V130" t="s">
        <v>54</v>
      </c>
      <c r="X130">
        <v>6</v>
      </c>
      <c r="Y130">
        <v>0</v>
      </c>
    </row>
    <row r="131" spans="1:25" x14ac:dyDescent="0.25">
      <c r="A131" s="1" t="s">
        <v>24</v>
      </c>
      <c r="B131" s="1" t="s">
        <v>25</v>
      </c>
      <c r="C131">
        <v>908325</v>
      </c>
      <c r="D131" t="s">
        <v>530</v>
      </c>
      <c r="E131" t="s">
        <v>51</v>
      </c>
      <c r="F131" t="s">
        <v>531</v>
      </c>
      <c r="H131">
        <v>1</v>
      </c>
      <c r="I131">
        <v>90</v>
      </c>
      <c r="J131">
        <v>200</v>
      </c>
      <c r="K131">
        <v>60</v>
      </c>
      <c r="L131">
        <v>1000</v>
      </c>
      <c r="N131">
        <v>0</v>
      </c>
      <c r="O131">
        <v>0</v>
      </c>
      <c r="P131" s="1" t="s">
        <v>29</v>
      </c>
      <c r="Q131" s="1" t="s">
        <v>29</v>
      </c>
      <c r="S131">
        <v>0</v>
      </c>
      <c r="T131" t="s">
        <v>34</v>
      </c>
      <c r="U131" t="s">
        <v>35</v>
      </c>
      <c r="V131" t="s">
        <v>29</v>
      </c>
      <c r="X131">
        <v>0</v>
      </c>
      <c r="Y131">
        <v>0</v>
      </c>
    </row>
    <row r="132" spans="1:25" x14ac:dyDescent="0.25">
      <c r="A132" s="1" t="s">
        <v>24</v>
      </c>
      <c r="B132" s="1" t="s">
        <v>25</v>
      </c>
      <c r="C132">
        <v>11158</v>
      </c>
      <c r="D132" t="s">
        <v>115</v>
      </c>
      <c r="E132" t="s">
        <v>51</v>
      </c>
      <c r="F132" t="s">
        <v>101</v>
      </c>
      <c r="H132">
        <v>2</v>
      </c>
      <c r="I132">
        <v>90</v>
      </c>
      <c r="J132">
        <v>180</v>
      </c>
      <c r="K132">
        <v>60</v>
      </c>
      <c r="L132">
        <v>500</v>
      </c>
      <c r="N132">
        <v>1000</v>
      </c>
      <c r="O132">
        <v>2000</v>
      </c>
      <c r="P132" s="1" t="s">
        <v>41</v>
      </c>
      <c r="Q132" s="1" t="s">
        <v>33</v>
      </c>
      <c r="S132">
        <v>5</v>
      </c>
      <c r="T132">
        <v>559884</v>
      </c>
      <c r="U132" t="s">
        <v>53</v>
      </c>
      <c r="V132" t="s">
        <v>54</v>
      </c>
      <c r="X132">
        <v>6</v>
      </c>
      <c r="Y132">
        <v>0</v>
      </c>
    </row>
    <row r="133" spans="1:25" x14ac:dyDescent="0.25">
      <c r="A133" s="1" t="s">
        <v>24</v>
      </c>
      <c r="B133" s="1" t="s">
        <v>25</v>
      </c>
      <c r="C133">
        <v>905438</v>
      </c>
      <c r="D133" t="s">
        <v>506</v>
      </c>
      <c r="E133" t="s">
        <v>51</v>
      </c>
      <c r="H133">
        <v>1</v>
      </c>
      <c r="I133">
        <v>90</v>
      </c>
      <c r="J133">
        <v>180</v>
      </c>
      <c r="K133">
        <v>60</v>
      </c>
      <c r="L133">
        <v>1200</v>
      </c>
      <c r="N133">
        <v>0</v>
      </c>
      <c r="O133">
        <v>0</v>
      </c>
      <c r="P133" s="1" t="s">
        <v>28</v>
      </c>
      <c r="Q133" s="1" t="s">
        <v>42</v>
      </c>
      <c r="S133">
        <v>5</v>
      </c>
    </row>
    <row r="134" spans="1:25" x14ac:dyDescent="0.25">
      <c r="A134" s="1" t="s">
        <v>24</v>
      </c>
      <c r="B134" s="1" t="s">
        <v>25</v>
      </c>
      <c r="C134">
        <v>903697</v>
      </c>
      <c r="D134" t="s">
        <v>480</v>
      </c>
      <c r="E134" t="s">
        <v>51</v>
      </c>
      <c r="F134" t="s">
        <v>31</v>
      </c>
      <c r="H134">
        <v>2</v>
      </c>
      <c r="I134">
        <v>90</v>
      </c>
      <c r="J134">
        <v>180</v>
      </c>
      <c r="K134">
        <v>60</v>
      </c>
      <c r="L134">
        <v>1000</v>
      </c>
      <c r="N134">
        <v>8000</v>
      </c>
      <c r="O134">
        <v>20000</v>
      </c>
      <c r="P134" s="1" t="s">
        <v>32</v>
      </c>
      <c r="Q134" s="1" t="s">
        <v>33</v>
      </c>
      <c r="S134">
        <v>5</v>
      </c>
      <c r="T134">
        <v>559884</v>
      </c>
      <c r="U134" t="s">
        <v>53</v>
      </c>
      <c r="V134" t="s">
        <v>54</v>
      </c>
      <c r="X134">
        <v>6</v>
      </c>
      <c r="Y134">
        <v>0</v>
      </c>
    </row>
    <row r="135" spans="1:25" x14ac:dyDescent="0.25">
      <c r="A135" s="1" t="s">
        <v>24</v>
      </c>
      <c r="B135" s="1" t="s">
        <v>25</v>
      </c>
      <c r="C135">
        <v>905436</v>
      </c>
      <c r="D135" t="s">
        <v>505</v>
      </c>
      <c r="E135" t="s">
        <v>51</v>
      </c>
      <c r="F135" t="s">
        <v>31</v>
      </c>
      <c r="H135">
        <v>1</v>
      </c>
      <c r="I135">
        <v>90</v>
      </c>
      <c r="J135">
        <v>180</v>
      </c>
      <c r="K135">
        <v>60</v>
      </c>
      <c r="L135">
        <v>1000</v>
      </c>
      <c r="N135">
        <v>0</v>
      </c>
      <c r="O135">
        <v>0</v>
      </c>
      <c r="P135" s="1" t="s">
        <v>28</v>
      </c>
      <c r="Q135" s="1" t="s">
        <v>29</v>
      </c>
      <c r="S135">
        <v>0</v>
      </c>
      <c r="T135">
        <v>559884</v>
      </c>
      <c r="U135" t="s">
        <v>53</v>
      </c>
      <c r="V135" t="s">
        <v>29</v>
      </c>
      <c r="X135">
        <v>0</v>
      </c>
      <c r="Y135">
        <v>0</v>
      </c>
    </row>
    <row r="136" spans="1:25" x14ac:dyDescent="0.25">
      <c r="A136" s="1" t="s">
        <v>24</v>
      </c>
      <c r="B136" s="1" t="s">
        <v>25</v>
      </c>
      <c r="C136">
        <v>903698</v>
      </c>
      <c r="D136" t="s">
        <v>481</v>
      </c>
      <c r="E136" t="s">
        <v>51</v>
      </c>
      <c r="F136" t="s">
        <v>31</v>
      </c>
      <c r="H136">
        <v>2</v>
      </c>
      <c r="I136">
        <v>90</v>
      </c>
      <c r="J136">
        <v>180</v>
      </c>
      <c r="K136">
        <v>60</v>
      </c>
      <c r="L136">
        <v>1000</v>
      </c>
      <c r="N136">
        <v>500</v>
      </c>
      <c r="O136">
        <v>0</v>
      </c>
      <c r="P136" s="1" t="s">
        <v>28</v>
      </c>
      <c r="Q136" s="1" t="s">
        <v>33</v>
      </c>
      <c r="S136">
        <v>5</v>
      </c>
      <c r="T136">
        <v>559884</v>
      </c>
      <c r="U136" t="s">
        <v>53</v>
      </c>
      <c r="V136" t="s">
        <v>54</v>
      </c>
      <c r="X136">
        <v>6</v>
      </c>
      <c r="Y136">
        <v>0</v>
      </c>
    </row>
    <row r="137" spans="1:25" x14ac:dyDescent="0.25">
      <c r="A137" s="1" t="s">
        <v>24</v>
      </c>
      <c r="B137" s="1" t="s">
        <v>25</v>
      </c>
      <c r="C137">
        <v>11205</v>
      </c>
      <c r="D137" t="s">
        <v>118</v>
      </c>
      <c r="E137" t="s">
        <v>51</v>
      </c>
      <c r="F137" t="s">
        <v>31</v>
      </c>
      <c r="H137">
        <v>2</v>
      </c>
      <c r="I137">
        <v>90</v>
      </c>
      <c r="J137">
        <v>180</v>
      </c>
      <c r="K137">
        <v>60</v>
      </c>
      <c r="L137">
        <v>1000</v>
      </c>
      <c r="N137">
        <v>10000</v>
      </c>
      <c r="O137">
        <v>1000</v>
      </c>
      <c r="P137" s="1" t="s">
        <v>28</v>
      </c>
      <c r="Q137" s="1" t="s">
        <v>33</v>
      </c>
      <c r="S137">
        <v>5</v>
      </c>
      <c r="T137">
        <v>559884</v>
      </c>
      <c r="U137" t="s">
        <v>53</v>
      </c>
      <c r="V137" t="s">
        <v>54</v>
      </c>
      <c r="X137">
        <v>6</v>
      </c>
      <c r="Y137">
        <v>0</v>
      </c>
    </row>
    <row r="138" spans="1:25" x14ac:dyDescent="0.25">
      <c r="A138" s="1" t="s">
        <v>24</v>
      </c>
      <c r="B138" s="1" t="s">
        <v>25</v>
      </c>
      <c r="C138">
        <v>11206</v>
      </c>
      <c r="D138" t="s">
        <v>119</v>
      </c>
      <c r="E138" t="s">
        <v>51</v>
      </c>
      <c r="F138" t="s">
        <v>101</v>
      </c>
      <c r="H138">
        <v>2</v>
      </c>
      <c r="I138">
        <v>90</v>
      </c>
      <c r="J138">
        <v>180</v>
      </c>
      <c r="K138">
        <v>60</v>
      </c>
      <c r="L138">
        <v>500</v>
      </c>
      <c r="N138">
        <v>8000</v>
      </c>
      <c r="O138">
        <v>0</v>
      </c>
      <c r="P138" s="1" t="s">
        <v>37</v>
      </c>
      <c r="Q138" s="1" t="s">
        <v>42</v>
      </c>
      <c r="S138">
        <v>5</v>
      </c>
      <c r="T138">
        <v>559884</v>
      </c>
      <c r="U138" t="s">
        <v>53</v>
      </c>
      <c r="V138" t="s">
        <v>54</v>
      </c>
      <c r="X138">
        <v>6</v>
      </c>
      <c r="Y138">
        <v>0</v>
      </c>
    </row>
    <row r="139" spans="1:25" x14ac:dyDescent="0.25">
      <c r="A139" s="1" t="s">
        <v>24</v>
      </c>
      <c r="B139" s="1" t="s">
        <v>25</v>
      </c>
      <c r="C139">
        <v>11223</v>
      </c>
      <c r="D139" t="s">
        <v>121</v>
      </c>
      <c r="E139" t="s">
        <v>51</v>
      </c>
      <c r="F139" t="s">
        <v>31</v>
      </c>
      <c r="H139">
        <v>2</v>
      </c>
      <c r="I139">
        <v>90</v>
      </c>
      <c r="J139">
        <v>180</v>
      </c>
      <c r="K139">
        <v>60</v>
      </c>
      <c r="L139">
        <v>1000</v>
      </c>
      <c r="N139">
        <v>1000</v>
      </c>
      <c r="O139">
        <v>3000</v>
      </c>
      <c r="P139" s="1" t="s">
        <v>32</v>
      </c>
      <c r="Q139" s="1" t="s">
        <v>33</v>
      </c>
      <c r="S139">
        <v>5</v>
      </c>
      <c r="T139">
        <v>559884</v>
      </c>
      <c r="U139" t="s">
        <v>53</v>
      </c>
      <c r="V139" t="s">
        <v>54</v>
      </c>
      <c r="X139">
        <v>6</v>
      </c>
      <c r="Y139">
        <v>0</v>
      </c>
    </row>
    <row r="140" spans="1:25" x14ac:dyDescent="0.25">
      <c r="A140" s="1" t="s">
        <v>24</v>
      </c>
      <c r="B140" s="1" t="s">
        <v>25</v>
      </c>
      <c r="C140">
        <v>903696</v>
      </c>
      <c r="D140" t="s">
        <v>479</v>
      </c>
      <c r="E140" t="s">
        <v>51</v>
      </c>
      <c r="F140" t="s">
        <v>31</v>
      </c>
      <c r="H140">
        <v>2</v>
      </c>
      <c r="I140">
        <v>90</v>
      </c>
      <c r="J140">
        <v>180</v>
      </c>
      <c r="K140">
        <v>60</v>
      </c>
      <c r="L140">
        <v>1000</v>
      </c>
      <c r="N140">
        <v>1200</v>
      </c>
      <c r="O140">
        <v>2000</v>
      </c>
      <c r="P140" s="1" t="s">
        <v>32</v>
      </c>
      <c r="Q140" s="1" t="s">
        <v>33</v>
      </c>
      <c r="S140">
        <v>5</v>
      </c>
      <c r="T140">
        <v>559884</v>
      </c>
      <c r="U140" t="s">
        <v>53</v>
      </c>
      <c r="V140" t="s">
        <v>54</v>
      </c>
      <c r="X140">
        <v>6</v>
      </c>
      <c r="Y140">
        <v>0</v>
      </c>
    </row>
    <row r="141" spans="1:25" x14ac:dyDescent="0.25">
      <c r="A141" s="1" t="s">
        <v>24</v>
      </c>
      <c r="B141" s="1" t="s">
        <v>25</v>
      </c>
      <c r="C141">
        <v>908653</v>
      </c>
      <c r="D141" t="s">
        <v>533</v>
      </c>
      <c r="E141" t="s">
        <v>51</v>
      </c>
      <c r="H141">
        <v>2</v>
      </c>
      <c r="I141">
        <v>90</v>
      </c>
      <c r="J141">
        <v>180</v>
      </c>
      <c r="K141">
        <v>60</v>
      </c>
      <c r="L141">
        <v>1000</v>
      </c>
      <c r="N141">
        <v>0</v>
      </c>
      <c r="O141">
        <v>0</v>
      </c>
      <c r="P141" s="1" t="s">
        <v>29</v>
      </c>
      <c r="Q141" s="1" t="s">
        <v>29</v>
      </c>
      <c r="S141">
        <v>0</v>
      </c>
    </row>
    <row r="142" spans="1:25" x14ac:dyDescent="0.25">
      <c r="A142" s="1" t="s">
        <v>24</v>
      </c>
      <c r="B142" s="1" t="s">
        <v>25</v>
      </c>
      <c r="C142">
        <v>11190</v>
      </c>
      <c r="D142" t="s">
        <v>116</v>
      </c>
      <c r="E142" t="s">
        <v>51</v>
      </c>
      <c r="F142" t="s">
        <v>31</v>
      </c>
      <c r="H142">
        <v>2</v>
      </c>
      <c r="I142">
        <v>90</v>
      </c>
      <c r="J142">
        <v>180</v>
      </c>
      <c r="K142">
        <v>60</v>
      </c>
      <c r="L142">
        <v>1000</v>
      </c>
      <c r="N142">
        <v>6000</v>
      </c>
      <c r="O142">
        <v>10000</v>
      </c>
      <c r="P142" s="1" t="s">
        <v>32</v>
      </c>
      <c r="Q142" s="1" t="s">
        <v>33</v>
      </c>
      <c r="S142">
        <v>5</v>
      </c>
      <c r="T142">
        <v>559884</v>
      </c>
      <c r="U142" t="s">
        <v>53</v>
      </c>
      <c r="V142" t="s">
        <v>54</v>
      </c>
      <c r="X142">
        <v>6</v>
      </c>
      <c r="Y142">
        <v>0</v>
      </c>
    </row>
    <row r="143" spans="1:25" x14ac:dyDescent="0.25">
      <c r="A143" s="1" t="s">
        <v>24</v>
      </c>
      <c r="B143" s="1" t="s">
        <v>25</v>
      </c>
      <c r="C143">
        <v>11191</v>
      </c>
      <c r="D143" t="s">
        <v>117</v>
      </c>
      <c r="E143" t="s">
        <v>51</v>
      </c>
      <c r="F143" t="s">
        <v>101</v>
      </c>
      <c r="H143">
        <v>2</v>
      </c>
      <c r="I143">
        <v>90</v>
      </c>
      <c r="J143">
        <v>180</v>
      </c>
      <c r="K143">
        <v>60</v>
      </c>
      <c r="L143">
        <v>500</v>
      </c>
      <c r="N143">
        <v>2000</v>
      </c>
      <c r="O143">
        <v>4000</v>
      </c>
      <c r="P143" s="1" t="s">
        <v>41</v>
      </c>
      <c r="Q143" s="1" t="s">
        <v>33</v>
      </c>
      <c r="S143">
        <v>5</v>
      </c>
      <c r="T143">
        <v>559884</v>
      </c>
      <c r="U143" t="s">
        <v>53</v>
      </c>
      <c r="V143" t="s">
        <v>54</v>
      </c>
      <c r="X143">
        <v>6</v>
      </c>
      <c r="Y143">
        <v>0</v>
      </c>
    </row>
    <row r="144" spans="1:25" x14ac:dyDescent="0.25">
      <c r="A144" s="1" t="s">
        <v>24</v>
      </c>
      <c r="B144" s="1" t="s">
        <v>25</v>
      </c>
      <c r="C144">
        <v>11208</v>
      </c>
      <c r="D144" t="s">
        <v>120</v>
      </c>
      <c r="E144" t="s">
        <v>51</v>
      </c>
      <c r="F144" t="s">
        <v>31</v>
      </c>
      <c r="H144">
        <v>2</v>
      </c>
      <c r="I144">
        <v>90</v>
      </c>
      <c r="J144">
        <v>180</v>
      </c>
      <c r="K144">
        <v>60</v>
      </c>
      <c r="L144">
        <v>1000</v>
      </c>
      <c r="N144">
        <v>2000</v>
      </c>
      <c r="O144">
        <v>4000</v>
      </c>
      <c r="P144" s="1" t="s">
        <v>28</v>
      </c>
      <c r="Q144" s="1" t="s">
        <v>33</v>
      </c>
      <c r="S144">
        <v>5</v>
      </c>
      <c r="T144">
        <v>559884</v>
      </c>
      <c r="U144" t="s">
        <v>53</v>
      </c>
      <c r="V144" t="s">
        <v>54</v>
      </c>
      <c r="X144">
        <v>6</v>
      </c>
      <c r="Y144">
        <v>0</v>
      </c>
    </row>
    <row r="145" spans="1:25" x14ac:dyDescent="0.25">
      <c r="A145" s="1" t="s">
        <v>24</v>
      </c>
      <c r="B145" s="1" t="s">
        <v>25</v>
      </c>
      <c r="C145">
        <v>904548</v>
      </c>
      <c r="D145" t="s">
        <v>495</v>
      </c>
      <c r="E145" t="s">
        <v>51</v>
      </c>
      <c r="F145" t="s">
        <v>123</v>
      </c>
      <c r="H145">
        <v>1</v>
      </c>
      <c r="I145">
        <v>90</v>
      </c>
      <c r="J145">
        <v>180</v>
      </c>
      <c r="K145">
        <v>60</v>
      </c>
      <c r="L145">
        <v>900</v>
      </c>
      <c r="N145">
        <v>4000</v>
      </c>
      <c r="O145">
        <v>0</v>
      </c>
      <c r="P145" s="1" t="s">
        <v>41</v>
      </c>
      <c r="Q145" s="1" t="s">
        <v>33</v>
      </c>
      <c r="S145">
        <v>5</v>
      </c>
      <c r="T145">
        <v>559884</v>
      </c>
      <c r="U145" t="s">
        <v>53</v>
      </c>
      <c r="V145" t="s">
        <v>54</v>
      </c>
      <c r="X145">
        <v>6</v>
      </c>
      <c r="Y145">
        <v>0</v>
      </c>
    </row>
    <row r="146" spans="1:25" x14ac:dyDescent="0.25">
      <c r="A146" s="1" t="s">
        <v>24</v>
      </c>
      <c r="B146" s="1" t="s">
        <v>25</v>
      </c>
      <c r="C146">
        <v>904547</v>
      </c>
      <c r="D146" t="s">
        <v>494</v>
      </c>
      <c r="E146" t="s">
        <v>51</v>
      </c>
      <c r="F146" t="s">
        <v>123</v>
      </c>
      <c r="H146">
        <v>1</v>
      </c>
      <c r="I146">
        <v>90</v>
      </c>
      <c r="J146">
        <v>180</v>
      </c>
      <c r="K146">
        <v>60</v>
      </c>
      <c r="L146">
        <v>1000</v>
      </c>
      <c r="N146">
        <v>2000</v>
      </c>
      <c r="O146">
        <v>0</v>
      </c>
      <c r="P146" s="1" t="s">
        <v>28</v>
      </c>
      <c r="Q146" s="1" t="s">
        <v>33</v>
      </c>
      <c r="S146">
        <v>5</v>
      </c>
      <c r="T146">
        <v>559884</v>
      </c>
      <c r="U146" t="s">
        <v>53</v>
      </c>
      <c r="V146" t="s">
        <v>54</v>
      </c>
      <c r="X146">
        <v>6</v>
      </c>
      <c r="Y146">
        <v>0</v>
      </c>
    </row>
    <row r="147" spans="1:25" x14ac:dyDescent="0.25">
      <c r="A147" s="1" t="s">
        <v>24</v>
      </c>
      <c r="B147" s="1" t="s">
        <v>25</v>
      </c>
      <c r="C147">
        <v>11256</v>
      </c>
      <c r="D147" t="s">
        <v>125</v>
      </c>
      <c r="E147" t="s">
        <v>51</v>
      </c>
      <c r="F147" t="s">
        <v>123</v>
      </c>
      <c r="H147">
        <v>1</v>
      </c>
      <c r="I147">
        <v>90</v>
      </c>
      <c r="J147">
        <v>180</v>
      </c>
      <c r="K147">
        <v>60</v>
      </c>
      <c r="L147">
        <v>900</v>
      </c>
      <c r="N147">
        <v>500</v>
      </c>
      <c r="O147">
        <v>900</v>
      </c>
      <c r="P147" s="1" t="s">
        <v>32</v>
      </c>
      <c r="Q147" s="1" t="s">
        <v>33</v>
      </c>
      <c r="S147">
        <v>5</v>
      </c>
      <c r="T147">
        <v>559884</v>
      </c>
      <c r="U147" t="s">
        <v>53</v>
      </c>
      <c r="V147" t="s">
        <v>54</v>
      </c>
      <c r="X147">
        <v>6</v>
      </c>
      <c r="Y147">
        <v>0</v>
      </c>
    </row>
    <row r="148" spans="1:25" x14ac:dyDescent="0.25">
      <c r="A148" s="1" t="s">
        <v>24</v>
      </c>
      <c r="B148" s="1" t="s">
        <v>25</v>
      </c>
      <c r="C148">
        <v>11257</v>
      </c>
      <c r="D148" t="s">
        <v>126</v>
      </c>
      <c r="E148" t="s">
        <v>51</v>
      </c>
      <c r="F148" t="s">
        <v>123</v>
      </c>
      <c r="H148">
        <v>1</v>
      </c>
      <c r="I148">
        <v>90</v>
      </c>
      <c r="J148">
        <v>180</v>
      </c>
      <c r="K148">
        <v>60</v>
      </c>
      <c r="L148">
        <v>900</v>
      </c>
      <c r="N148">
        <v>2000</v>
      </c>
      <c r="O148">
        <v>900</v>
      </c>
      <c r="P148" s="1" t="s">
        <v>41</v>
      </c>
      <c r="Q148" s="1" t="s">
        <v>33</v>
      </c>
      <c r="S148">
        <v>5</v>
      </c>
      <c r="T148">
        <v>559884</v>
      </c>
      <c r="U148" t="s">
        <v>53</v>
      </c>
      <c r="V148" t="s">
        <v>54</v>
      </c>
      <c r="X148">
        <v>6</v>
      </c>
      <c r="Y148">
        <v>0</v>
      </c>
    </row>
    <row r="149" spans="1:25" x14ac:dyDescent="0.25">
      <c r="A149" s="1" t="s">
        <v>24</v>
      </c>
      <c r="B149" s="1" t="s">
        <v>25</v>
      </c>
      <c r="C149">
        <v>909537</v>
      </c>
      <c r="D149" t="s">
        <v>540</v>
      </c>
      <c r="E149" t="s">
        <v>51</v>
      </c>
      <c r="F149" t="s">
        <v>123</v>
      </c>
      <c r="H149">
        <v>1</v>
      </c>
      <c r="I149">
        <v>90</v>
      </c>
      <c r="J149">
        <v>360</v>
      </c>
      <c r="K149">
        <v>60</v>
      </c>
      <c r="L149">
        <v>900</v>
      </c>
      <c r="N149">
        <v>0</v>
      </c>
      <c r="O149">
        <v>0</v>
      </c>
      <c r="P149" s="1" t="s">
        <v>29</v>
      </c>
      <c r="Q149" s="1" t="s">
        <v>29</v>
      </c>
      <c r="S149">
        <v>0</v>
      </c>
      <c r="T149">
        <v>559884</v>
      </c>
      <c r="U149" t="s">
        <v>53</v>
      </c>
      <c r="V149" t="s">
        <v>29</v>
      </c>
      <c r="X149">
        <v>0</v>
      </c>
      <c r="Y149">
        <v>0</v>
      </c>
    </row>
    <row r="150" spans="1:25" x14ac:dyDescent="0.25">
      <c r="A150" s="1" t="s">
        <v>24</v>
      </c>
      <c r="B150" s="1" t="s">
        <v>25</v>
      </c>
      <c r="C150">
        <v>902431</v>
      </c>
      <c r="D150" t="s">
        <v>453</v>
      </c>
      <c r="E150" t="s">
        <v>51</v>
      </c>
      <c r="F150" t="s">
        <v>454</v>
      </c>
      <c r="H150">
        <v>1</v>
      </c>
      <c r="I150">
        <v>0</v>
      </c>
      <c r="J150">
        <v>0</v>
      </c>
      <c r="K150">
        <v>0</v>
      </c>
      <c r="L150">
        <v>1200</v>
      </c>
      <c r="N150">
        <v>0</v>
      </c>
      <c r="O150">
        <v>0</v>
      </c>
      <c r="P150" s="1" t="s">
        <v>28</v>
      </c>
      <c r="Q150" s="1" t="s">
        <v>29</v>
      </c>
      <c r="S150">
        <v>0</v>
      </c>
      <c r="T150">
        <v>559884</v>
      </c>
      <c r="U150" t="s">
        <v>53</v>
      </c>
      <c r="V150" t="s">
        <v>29</v>
      </c>
      <c r="X150">
        <v>0</v>
      </c>
      <c r="Y150">
        <v>0</v>
      </c>
    </row>
    <row r="151" spans="1:25" x14ac:dyDescent="0.25">
      <c r="A151" s="1" t="s">
        <v>24</v>
      </c>
      <c r="B151" s="1" t="s">
        <v>25</v>
      </c>
      <c r="C151">
        <v>16358</v>
      </c>
      <c r="D151" t="s">
        <v>183</v>
      </c>
      <c r="E151" t="s">
        <v>51</v>
      </c>
      <c r="F151" t="s">
        <v>57</v>
      </c>
      <c r="H151">
        <v>1</v>
      </c>
      <c r="I151">
        <v>90</v>
      </c>
      <c r="J151">
        <v>180</v>
      </c>
      <c r="K151">
        <v>60</v>
      </c>
      <c r="L151">
        <v>720</v>
      </c>
      <c r="N151">
        <v>4000</v>
      </c>
      <c r="O151">
        <v>0</v>
      </c>
      <c r="P151" s="1" t="s">
        <v>32</v>
      </c>
      <c r="Q151" s="1" t="s">
        <v>33</v>
      </c>
      <c r="S151">
        <v>5</v>
      </c>
      <c r="T151">
        <v>552331</v>
      </c>
      <c r="U151" t="s">
        <v>75</v>
      </c>
      <c r="V151" t="s">
        <v>179</v>
      </c>
      <c r="X151">
        <v>20</v>
      </c>
      <c r="Y151">
        <v>0</v>
      </c>
    </row>
    <row r="152" spans="1:25" x14ac:dyDescent="0.25">
      <c r="A152" s="1" t="s">
        <v>24</v>
      </c>
      <c r="B152" s="1" t="s">
        <v>25</v>
      </c>
      <c r="C152">
        <v>16300</v>
      </c>
      <c r="D152" t="s">
        <v>178</v>
      </c>
      <c r="E152" t="s">
        <v>51</v>
      </c>
      <c r="F152" t="s">
        <v>57</v>
      </c>
      <c r="H152">
        <v>1</v>
      </c>
      <c r="I152">
        <v>90</v>
      </c>
      <c r="J152">
        <v>180</v>
      </c>
      <c r="K152">
        <v>60</v>
      </c>
      <c r="L152">
        <v>720</v>
      </c>
      <c r="N152">
        <v>10000</v>
      </c>
      <c r="O152">
        <v>0</v>
      </c>
      <c r="P152" s="1" t="s">
        <v>32</v>
      </c>
      <c r="Q152" s="1" t="s">
        <v>33</v>
      </c>
      <c r="S152">
        <v>5</v>
      </c>
      <c r="T152">
        <v>552331</v>
      </c>
      <c r="U152" t="s">
        <v>75</v>
      </c>
      <c r="V152" t="s">
        <v>179</v>
      </c>
      <c r="X152">
        <v>20</v>
      </c>
      <c r="Y152">
        <v>0</v>
      </c>
    </row>
    <row r="153" spans="1:25" x14ac:dyDescent="0.25">
      <c r="A153" s="1" t="s">
        <v>24</v>
      </c>
      <c r="B153" s="1" t="s">
        <v>25</v>
      </c>
      <c r="C153">
        <v>16063</v>
      </c>
      <c r="D153" t="s">
        <v>167</v>
      </c>
      <c r="E153" t="s">
        <v>51</v>
      </c>
      <c r="F153" t="s">
        <v>168</v>
      </c>
      <c r="H153">
        <v>2</v>
      </c>
      <c r="I153">
        <v>90</v>
      </c>
      <c r="J153">
        <v>180</v>
      </c>
      <c r="K153">
        <v>60</v>
      </c>
      <c r="L153">
        <v>378</v>
      </c>
      <c r="N153">
        <v>1000</v>
      </c>
      <c r="O153">
        <v>0</v>
      </c>
      <c r="P153" s="1" t="s">
        <v>32</v>
      </c>
      <c r="Q153" s="1" t="s">
        <v>33</v>
      </c>
      <c r="S153">
        <v>5</v>
      </c>
      <c r="T153">
        <v>552331</v>
      </c>
      <c r="U153" t="s">
        <v>75</v>
      </c>
      <c r="V153" t="s">
        <v>54</v>
      </c>
      <c r="X153">
        <v>5</v>
      </c>
      <c r="Y153">
        <v>0</v>
      </c>
    </row>
    <row r="154" spans="1:25" x14ac:dyDescent="0.25">
      <c r="A154" s="1" t="s">
        <v>24</v>
      </c>
      <c r="B154" s="1" t="s">
        <v>25</v>
      </c>
      <c r="C154">
        <v>16062</v>
      </c>
      <c r="D154" t="s">
        <v>166</v>
      </c>
      <c r="E154" t="s">
        <v>51</v>
      </c>
      <c r="F154" t="s">
        <v>74</v>
      </c>
      <c r="H154">
        <v>1</v>
      </c>
      <c r="I154">
        <v>178</v>
      </c>
      <c r="J154">
        <v>90</v>
      </c>
      <c r="K154">
        <v>30</v>
      </c>
      <c r="L154">
        <v>360</v>
      </c>
      <c r="N154">
        <v>10000</v>
      </c>
      <c r="O154">
        <v>0</v>
      </c>
      <c r="P154" s="1" t="s">
        <v>32</v>
      </c>
      <c r="Q154" s="1" t="s">
        <v>33</v>
      </c>
      <c r="S154">
        <v>5</v>
      </c>
      <c r="T154">
        <v>559884</v>
      </c>
      <c r="U154" t="s">
        <v>53</v>
      </c>
      <c r="V154" t="s">
        <v>54</v>
      </c>
      <c r="X154">
        <v>6</v>
      </c>
      <c r="Y154">
        <v>0</v>
      </c>
    </row>
    <row r="155" spans="1:25" x14ac:dyDescent="0.25">
      <c r="A155" s="1" t="s">
        <v>24</v>
      </c>
      <c r="B155" s="1" t="s">
        <v>25</v>
      </c>
      <c r="C155">
        <v>902278</v>
      </c>
      <c r="D155" t="s">
        <v>449</v>
      </c>
      <c r="E155" t="s">
        <v>51</v>
      </c>
      <c r="F155" t="s">
        <v>450</v>
      </c>
      <c r="H155">
        <v>2</v>
      </c>
      <c r="I155">
        <v>90</v>
      </c>
      <c r="J155">
        <v>180</v>
      </c>
      <c r="K155">
        <v>60</v>
      </c>
      <c r="L155">
        <v>420</v>
      </c>
      <c r="N155">
        <v>200</v>
      </c>
      <c r="O155">
        <v>0</v>
      </c>
      <c r="P155" s="1" t="s">
        <v>41</v>
      </c>
      <c r="Q155" s="1" t="s">
        <v>33</v>
      </c>
      <c r="S155">
        <v>5</v>
      </c>
      <c r="T155">
        <v>552331</v>
      </c>
      <c r="U155" t="s">
        <v>75</v>
      </c>
      <c r="V155" t="s">
        <v>54</v>
      </c>
      <c r="X155">
        <v>5</v>
      </c>
      <c r="Y155">
        <v>0</v>
      </c>
    </row>
    <row r="156" spans="1:25" x14ac:dyDescent="0.25">
      <c r="A156" s="1" t="s">
        <v>24</v>
      </c>
      <c r="B156" s="1" t="s">
        <v>25</v>
      </c>
      <c r="C156">
        <v>16074</v>
      </c>
      <c r="D156" t="s">
        <v>175</v>
      </c>
      <c r="E156" t="s">
        <v>51</v>
      </c>
      <c r="F156" t="s">
        <v>176</v>
      </c>
      <c r="H156">
        <v>2</v>
      </c>
      <c r="I156">
        <v>90</v>
      </c>
      <c r="J156">
        <v>180</v>
      </c>
      <c r="K156">
        <v>60</v>
      </c>
      <c r="L156">
        <v>360</v>
      </c>
      <c r="N156">
        <v>360</v>
      </c>
      <c r="O156">
        <v>0</v>
      </c>
      <c r="P156" s="1" t="s">
        <v>41</v>
      </c>
      <c r="Q156" s="1" t="s">
        <v>33</v>
      </c>
      <c r="S156">
        <v>5</v>
      </c>
      <c r="T156">
        <v>552331</v>
      </c>
      <c r="U156" t="s">
        <v>75</v>
      </c>
      <c r="V156" t="s">
        <v>54</v>
      </c>
      <c r="X156">
        <v>5</v>
      </c>
      <c r="Y156">
        <v>0</v>
      </c>
    </row>
    <row r="157" spans="1:25" x14ac:dyDescent="0.25">
      <c r="A157" s="1" t="s">
        <v>24</v>
      </c>
      <c r="B157" s="1" t="s">
        <v>25</v>
      </c>
      <c r="C157">
        <v>902279</v>
      </c>
      <c r="D157" t="s">
        <v>451</v>
      </c>
      <c r="E157" t="s">
        <v>51</v>
      </c>
      <c r="F157" t="s">
        <v>450</v>
      </c>
      <c r="H157">
        <v>2</v>
      </c>
      <c r="I157">
        <v>90</v>
      </c>
      <c r="J157">
        <v>180</v>
      </c>
      <c r="K157">
        <v>60</v>
      </c>
      <c r="L157">
        <v>420</v>
      </c>
      <c r="N157">
        <v>100</v>
      </c>
      <c r="O157">
        <v>0</v>
      </c>
      <c r="P157" s="1" t="s">
        <v>41</v>
      </c>
      <c r="Q157" s="1" t="s">
        <v>33</v>
      </c>
      <c r="S157">
        <v>5</v>
      </c>
      <c r="T157">
        <v>552331</v>
      </c>
      <c r="U157" t="s">
        <v>75</v>
      </c>
      <c r="V157" t="s">
        <v>54</v>
      </c>
      <c r="X157">
        <v>5</v>
      </c>
      <c r="Y157">
        <v>0</v>
      </c>
    </row>
    <row r="158" spans="1:25" x14ac:dyDescent="0.25">
      <c r="A158" s="1" t="s">
        <v>24</v>
      </c>
      <c r="B158" s="1" t="s">
        <v>25</v>
      </c>
      <c r="C158">
        <v>16080</v>
      </c>
      <c r="D158" t="s">
        <v>177</v>
      </c>
      <c r="E158" t="s">
        <v>51</v>
      </c>
      <c r="F158" t="s">
        <v>176</v>
      </c>
      <c r="H158">
        <v>2</v>
      </c>
      <c r="I158">
        <v>90</v>
      </c>
      <c r="J158">
        <v>180</v>
      </c>
      <c r="K158">
        <v>60</v>
      </c>
      <c r="L158">
        <v>360</v>
      </c>
      <c r="N158">
        <v>0</v>
      </c>
      <c r="O158">
        <v>0</v>
      </c>
      <c r="P158" s="1" t="s">
        <v>41</v>
      </c>
      <c r="Q158" s="1" t="s">
        <v>33</v>
      </c>
      <c r="S158">
        <v>5</v>
      </c>
      <c r="T158">
        <v>552331</v>
      </c>
      <c r="U158" t="s">
        <v>75</v>
      </c>
      <c r="V158" t="s">
        <v>54</v>
      </c>
      <c r="X158">
        <v>5</v>
      </c>
      <c r="Y158">
        <v>0</v>
      </c>
    </row>
    <row r="159" spans="1:25" x14ac:dyDescent="0.25">
      <c r="A159" s="1" t="s">
        <v>24</v>
      </c>
      <c r="B159" s="1" t="s">
        <v>25</v>
      </c>
      <c r="C159">
        <v>16073</v>
      </c>
      <c r="D159" t="s">
        <v>173</v>
      </c>
      <c r="E159" t="s">
        <v>51</v>
      </c>
      <c r="F159" t="s">
        <v>174</v>
      </c>
      <c r="H159">
        <v>2</v>
      </c>
      <c r="I159">
        <v>90</v>
      </c>
      <c r="J159">
        <v>180</v>
      </c>
      <c r="K159">
        <v>60</v>
      </c>
      <c r="L159">
        <v>360</v>
      </c>
      <c r="N159">
        <v>0</v>
      </c>
      <c r="O159">
        <v>0</v>
      </c>
      <c r="P159" s="1" t="s">
        <v>32</v>
      </c>
      <c r="Q159" s="1" t="s">
        <v>38</v>
      </c>
      <c r="S159">
        <v>5</v>
      </c>
      <c r="T159">
        <v>552331</v>
      </c>
      <c r="U159" t="s">
        <v>75</v>
      </c>
      <c r="V159" t="s">
        <v>54</v>
      </c>
      <c r="X159">
        <v>5</v>
      </c>
      <c r="Y159">
        <v>0</v>
      </c>
    </row>
    <row r="160" spans="1:25" x14ac:dyDescent="0.25">
      <c r="A160" s="1" t="s">
        <v>24</v>
      </c>
      <c r="B160" s="1" t="s">
        <v>25</v>
      </c>
      <c r="C160">
        <v>16072</v>
      </c>
      <c r="D160" t="s">
        <v>172</v>
      </c>
      <c r="E160" t="s">
        <v>51</v>
      </c>
      <c r="F160" t="s">
        <v>57</v>
      </c>
      <c r="H160">
        <v>2</v>
      </c>
      <c r="I160">
        <v>90</v>
      </c>
      <c r="J160">
        <v>180</v>
      </c>
      <c r="K160">
        <v>60</v>
      </c>
      <c r="L160">
        <v>360</v>
      </c>
      <c r="N160">
        <v>500</v>
      </c>
      <c r="O160">
        <v>0</v>
      </c>
      <c r="P160" s="1" t="s">
        <v>37</v>
      </c>
      <c r="Q160" s="1" t="s">
        <v>33</v>
      </c>
      <c r="S160">
        <v>5</v>
      </c>
      <c r="T160">
        <v>552331</v>
      </c>
      <c r="U160" t="s">
        <v>75</v>
      </c>
      <c r="V160" t="s">
        <v>54</v>
      </c>
      <c r="X160">
        <v>5</v>
      </c>
      <c r="Y160">
        <v>0</v>
      </c>
    </row>
    <row r="161" spans="1:26" x14ac:dyDescent="0.25">
      <c r="A161" s="1" t="s">
        <v>24</v>
      </c>
      <c r="B161" s="1" t="s">
        <v>25</v>
      </c>
      <c r="C161">
        <v>16060</v>
      </c>
      <c r="D161" t="s">
        <v>165</v>
      </c>
      <c r="E161" t="s">
        <v>51</v>
      </c>
      <c r="H161">
        <v>2</v>
      </c>
      <c r="I161">
        <v>90</v>
      </c>
      <c r="J161">
        <v>180</v>
      </c>
      <c r="K161">
        <v>60</v>
      </c>
      <c r="L161">
        <v>360</v>
      </c>
      <c r="N161">
        <v>0</v>
      </c>
      <c r="O161">
        <v>0</v>
      </c>
      <c r="P161" s="1" t="s">
        <v>37</v>
      </c>
      <c r="Q161" s="1" t="s">
        <v>33</v>
      </c>
      <c r="S161">
        <v>5</v>
      </c>
    </row>
    <row r="162" spans="1:26" x14ac:dyDescent="0.25">
      <c r="A162" s="1" t="s">
        <v>24</v>
      </c>
      <c r="B162" s="1" t="s">
        <v>25</v>
      </c>
      <c r="C162">
        <v>16068</v>
      </c>
      <c r="D162" t="s">
        <v>171</v>
      </c>
      <c r="E162" t="s">
        <v>51</v>
      </c>
      <c r="H162">
        <v>1</v>
      </c>
      <c r="I162">
        <v>90</v>
      </c>
      <c r="J162">
        <v>180</v>
      </c>
      <c r="K162">
        <v>60</v>
      </c>
      <c r="L162">
        <v>600</v>
      </c>
      <c r="N162">
        <v>0</v>
      </c>
      <c r="O162">
        <v>0</v>
      </c>
      <c r="P162" s="1" t="s">
        <v>37</v>
      </c>
      <c r="Q162" s="1" t="s">
        <v>42</v>
      </c>
      <c r="S162">
        <v>5</v>
      </c>
    </row>
    <row r="163" spans="1:26" x14ac:dyDescent="0.25">
      <c r="A163" s="1" t="s">
        <v>24</v>
      </c>
      <c r="B163" s="1" t="s">
        <v>25</v>
      </c>
      <c r="C163">
        <v>906168</v>
      </c>
      <c r="D163" t="s">
        <v>511</v>
      </c>
      <c r="E163" t="s">
        <v>51</v>
      </c>
      <c r="F163" t="s">
        <v>168</v>
      </c>
      <c r="H163">
        <v>1</v>
      </c>
      <c r="I163">
        <v>90</v>
      </c>
      <c r="J163">
        <v>360</v>
      </c>
      <c r="K163">
        <v>60</v>
      </c>
      <c r="L163">
        <v>378</v>
      </c>
      <c r="N163">
        <v>500</v>
      </c>
      <c r="O163">
        <v>0</v>
      </c>
      <c r="P163" s="1" t="s">
        <v>28</v>
      </c>
      <c r="Q163" s="1" t="s">
        <v>33</v>
      </c>
      <c r="S163">
        <v>5</v>
      </c>
      <c r="T163">
        <v>552331</v>
      </c>
      <c r="U163" t="s">
        <v>75</v>
      </c>
      <c r="V163" t="s">
        <v>54</v>
      </c>
      <c r="X163">
        <v>5</v>
      </c>
      <c r="Y163">
        <v>0</v>
      </c>
    </row>
    <row r="164" spans="1:26" x14ac:dyDescent="0.25">
      <c r="A164" s="1" t="s">
        <v>24</v>
      </c>
      <c r="B164" s="1" t="s">
        <v>25</v>
      </c>
      <c r="C164">
        <v>16065</v>
      </c>
      <c r="D164" t="s">
        <v>170</v>
      </c>
      <c r="E164" t="s">
        <v>51</v>
      </c>
      <c r="H164">
        <v>2</v>
      </c>
      <c r="I164">
        <v>90</v>
      </c>
      <c r="J164">
        <v>180</v>
      </c>
      <c r="K164">
        <v>60</v>
      </c>
      <c r="L164">
        <v>360</v>
      </c>
      <c r="N164">
        <v>0</v>
      </c>
      <c r="O164">
        <v>0</v>
      </c>
      <c r="P164" s="1" t="s">
        <v>37</v>
      </c>
      <c r="Q164" s="1" t="s">
        <v>38</v>
      </c>
      <c r="S164">
        <v>5</v>
      </c>
    </row>
    <row r="165" spans="1:26" x14ac:dyDescent="0.25">
      <c r="A165" s="1" t="s">
        <v>24</v>
      </c>
      <c r="B165" s="1" t="s">
        <v>25</v>
      </c>
      <c r="C165">
        <v>16064</v>
      </c>
      <c r="D165" t="s">
        <v>169</v>
      </c>
      <c r="E165" t="s">
        <v>51</v>
      </c>
      <c r="F165" t="s">
        <v>74</v>
      </c>
      <c r="H165">
        <v>2</v>
      </c>
      <c r="I165">
        <v>90</v>
      </c>
      <c r="J165">
        <v>180</v>
      </c>
      <c r="K165">
        <v>60</v>
      </c>
      <c r="L165">
        <v>360</v>
      </c>
      <c r="N165">
        <v>500</v>
      </c>
      <c r="O165">
        <v>0</v>
      </c>
      <c r="P165" s="1" t="s">
        <v>28</v>
      </c>
      <c r="Q165" s="1" t="s">
        <v>33</v>
      </c>
      <c r="S165">
        <v>5</v>
      </c>
      <c r="T165">
        <v>552331</v>
      </c>
      <c r="U165" t="s">
        <v>75</v>
      </c>
      <c r="V165" t="s">
        <v>54</v>
      </c>
      <c r="X165">
        <v>5</v>
      </c>
      <c r="Y165">
        <v>0</v>
      </c>
    </row>
    <row r="166" spans="1:26" x14ac:dyDescent="0.25">
      <c r="A166" s="1" t="s">
        <v>24</v>
      </c>
      <c r="B166" s="1" t="s">
        <v>25</v>
      </c>
      <c r="C166">
        <v>8094</v>
      </c>
      <c r="D166" t="s">
        <v>446</v>
      </c>
      <c r="E166" t="s">
        <v>51</v>
      </c>
      <c r="H166">
        <v>1</v>
      </c>
      <c r="I166">
        <v>30</v>
      </c>
      <c r="J166">
        <v>0</v>
      </c>
      <c r="K166">
        <v>0</v>
      </c>
      <c r="L166">
        <v>1000</v>
      </c>
      <c r="N166">
        <v>0</v>
      </c>
      <c r="O166">
        <v>0</v>
      </c>
      <c r="P166" s="1" t="s">
        <v>37</v>
      </c>
      <c r="Q166" s="1" t="s">
        <v>29</v>
      </c>
      <c r="S166">
        <v>0</v>
      </c>
    </row>
    <row r="167" spans="1:26" x14ac:dyDescent="0.25">
      <c r="A167" s="1" t="s">
        <v>24</v>
      </c>
      <c r="B167" s="1" t="s">
        <v>25</v>
      </c>
      <c r="C167">
        <v>101597</v>
      </c>
      <c r="D167" t="s">
        <v>26</v>
      </c>
      <c r="E167" t="s">
        <v>661</v>
      </c>
      <c r="H167">
        <v>1</v>
      </c>
      <c r="I167">
        <v>0</v>
      </c>
      <c r="J167">
        <v>0</v>
      </c>
      <c r="K167">
        <v>0</v>
      </c>
      <c r="L167">
        <v>1200</v>
      </c>
      <c r="N167">
        <v>0</v>
      </c>
      <c r="O167">
        <v>0</v>
      </c>
      <c r="P167" s="1" t="s">
        <v>28</v>
      </c>
      <c r="Q167" s="1" t="s">
        <v>29</v>
      </c>
      <c r="S167">
        <v>0</v>
      </c>
    </row>
    <row r="168" spans="1:26" x14ac:dyDescent="0.25">
      <c r="A168" s="1" t="s">
        <v>24</v>
      </c>
      <c r="B168" s="1" t="s">
        <v>25</v>
      </c>
      <c r="C168">
        <v>26054</v>
      </c>
      <c r="D168" t="s">
        <v>375</v>
      </c>
      <c r="E168" t="s">
        <v>661</v>
      </c>
      <c r="H168">
        <v>2</v>
      </c>
      <c r="I168">
        <v>90</v>
      </c>
      <c r="J168">
        <v>180</v>
      </c>
      <c r="K168">
        <v>60</v>
      </c>
      <c r="L168">
        <v>1000</v>
      </c>
      <c r="N168">
        <v>0</v>
      </c>
      <c r="O168">
        <v>0</v>
      </c>
      <c r="P168" s="1" t="s">
        <v>37</v>
      </c>
      <c r="Q168" s="1" t="s">
        <v>29</v>
      </c>
      <c r="S168">
        <v>0</v>
      </c>
    </row>
    <row r="169" spans="1:26" x14ac:dyDescent="0.25">
      <c r="A169" s="1" t="s">
        <v>24</v>
      </c>
      <c r="B169" s="1" t="s">
        <v>25</v>
      </c>
      <c r="C169">
        <v>20154</v>
      </c>
      <c r="D169" t="s">
        <v>221</v>
      </c>
      <c r="E169" t="s">
        <v>51</v>
      </c>
      <c r="F169" t="s">
        <v>220</v>
      </c>
      <c r="H169">
        <v>2</v>
      </c>
      <c r="I169">
        <v>90</v>
      </c>
      <c r="J169">
        <v>240</v>
      </c>
      <c r="K169">
        <v>60</v>
      </c>
      <c r="L169">
        <v>1000</v>
      </c>
      <c r="N169">
        <v>200</v>
      </c>
      <c r="O169">
        <v>0</v>
      </c>
      <c r="P169" s="1" t="s">
        <v>32</v>
      </c>
      <c r="Q169" s="1" t="s">
        <v>33</v>
      </c>
      <c r="S169">
        <v>5</v>
      </c>
      <c r="T169">
        <v>553019</v>
      </c>
      <c r="U169" t="s">
        <v>80</v>
      </c>
      <c r="V169" t="s">
        <v>81</v>
      </c>
      <c r="X169">
        <v>5</v>
      </c>
      <c r="Y169">
        <v>5000</v>
      </c>
    </row>
    <row r="170" spans="1:26" x14ac:dyDescent="0.25">
      <c r="A170" s="1" t="s">
        <v>24</v>
      </c>
      <c r="B170" s="1" t="s">
        <v>25</v>
      </c>
      <c r="C170">
        <v>20663</v>
      </c>
      <c r="D170" t="s">
        <v>243</v>
      </c>
      <c r="E170" t="s">
        <v>27</v>
      </c>
      <c r="F170" t="s">
        <v>31</v>
      </c>
      <c r="H170">
        <v>2</v>
      </c>
      <c r="I170">
        <v>90</v>
      </c>
      <c r="J170">
        <v>240</v>
      </c>
      <c r="K170">
        <v>60</v>
      </c>
      <c r="L170">
        <v>1000</v>
      </c>
      <c r="P170" s="1"/>
      <c r="Q170" s="1"/>
      <c r="S170">
        <v>0</v>
      </c>
      <c r="T170" t="s">
        <v>34</v>
      </c>
      <c r="U170" t="s">
        <v>35</v>
      </c>
      <c r="V170" t="s">
        <v>24</v>
      </c>
      <c r="X170">
        <v>4</v>
      </c>
      <c r="Y170" s="6">
        <v>2000</v>
      </c>
      <c r="Z170">
        <v>2500</v>
      </c>
    </row>
    <row r="171" spans="1:26" x14ac:dyDescent="0.25">
      <c r="A171" s="1" t="s">
        <v>24</v>
      </c>
      <c r="B171" s="1" t="s">
        <v>25</v>
      </c>
      <c r="C171">
        <v>904669</v>
      </c>
      <c r="D171" t="s">
        <v>496</v>
      </c>
      <c r="E171" t="s">
        <v>27</v>
      </c>
      <c r="F171" t="s">
        <v>31</v>
      </c>
      <c r="G171" t="s">
        <v>853</v>
      </c>
      <c r="H171">
        <v>2</v>
      </c>
      <c r="I171">
        <v>90</v>
      </c>
      <c r="J171">
        <v>240</v>
      </c>
      <c r="K171">
        <v>60</v>
      </c>
      <c r="L171">
        <v>1000</v>
      </c>
      <c r="P171" s="1"/>
      <c r="Q171" s="1"/>
      <c r="S171">
        <v>0</v>
      </c>
      <c r="T171" t="s">
        <v>34</v>
      </c>
      <c r="U171" t="s">
        <v>35</v>
      </c>
      <c r="V171" t="s">
        <v>24</v>
      </c>
      <c r="X171">
        <v>4</v>
      </c>
      <c r="Y171" s="6">
        <v>2000</v>
      </c>
      <c r="Z171">
        <v>4500</v>
      </c>
    </row>
    <row r="172" spans="1:26" x14ac:dyDescent="0.25">
      <c r="A172" s="1" t="s">
        <v>24</v>
      </c>
      <c r="B172" s="1" t="s">
        <v>25</v>
      </c>
      <c r="C172">
        <v>22326</v>
      </c>
      <c r="D172" t="s">
        <v>335</v>
      </c>
      <c r="E172" t="s">
        <v>27</v>
      </c>
      <c r="F172" t="s">
        <v>31</v>
      </c>
      <c r="H172">
        <v>2</v>
      </c>
      <c r="I172">
        <v>90</v>
      </c>
      <c r="J172">
        <v>180</v>
      </c>
      <c r="K172">
        <v>60</v>
      </c>
      <c r="L172">
        <v>1000</v>
      </c>
      <c r="P172" s="1"/>
      <c r="Q172" s="1"/>
      <c r="S172">
        <v>0</v>
      </c>
      <c r="T172" t="s">
        <v>34</v>
      </c>
      <c r="U172" t="s">
        <v>35</v>
      </c>
      <c r="V172" t="s">
        <v>24</v>
      </c>
      <c r="X172">
        <v>4</v>
      </c>
      <c r="Y172" s="6">
        <v>2000</v>
      </c>
      <c r="Z172">
        <v>0</v>
      </c>
    </row>
    <row r="173" spans="1:26" x14ac:dyDescent="0.25">
      <c r="A173" s="1" t="s">
        <v>24</v>
      </c>
      <c r="B173" s="1" t="s">
        <v>25</v>
      </c>
      <c r="C173">
        <v>20225</v>
      </c>
      <c r="D173" t="s">
        <v>229</v>
      </c>
      <c r="E173" t="s">
        <v>51</v>
      </c>
      <c r="H173">
        <v>1</v>
      </c>
      <c r="I173">
        <v>90</v>
      </c>
      <c r="J173">
        <v>180</v>
      </c>
      <c r="K173">
        <v>60</v>
      </c>
      <c r="L173">
        <v>450</v>
      </c>
      <c r="N173">
        <v>0</v>
      </c>
      <c r="O173">
        <v>0</v>
      </c>
      <c r="P173" s="1" t="s">
        <v>28</v>
      </c>
      <c r="Q173" s="1" t="s">
        <v>42</v>
      </c>
      <c r="S173">
        <v>5</v>
      </c>
    </row>
    <row r="174" spans="1:26" x14ac:dyDescent="0.25">
      <c r="A174" s="1" t="s">
        <v>24</v>
      </c>
      <c r="B174" s="1" t="s">
        <v>25</v>
      </c>
      <c r="C174">
        <v>906217</v>
      </c>
      <c r="D174" t="s">
        <v>512</v>
      </c>
      <c r="E174" t="s">
        <v>661</v>
      </c>
      <c r="F174" t="s">
        <v>31</v>
      </c>
      <c r="H174">
        <v>1</v>
      </c>
      <c r="I174">
        <v>90</v>
      </c>
      <c r="J174">
        <v>360</v>
      </c>
      <c r="K174">
        <v>60</v>
      </c>
      <c r="L174">
        <v>1000</v>
      </c>
      <c r="P174" s="1"/>
      <c r="Q174" s="1"/>
      <c r="S174">
        <v>0</v>
      </c>
      <c r="T174" t="s">
        <v>34</v>
      </c>
      <c r="U174" t="s">
        <v>35</v>
      </c>
      <c r="V174" t="s">
        <v>24</v>
      </c>
      <c r="X174">
        <v>4</v>
      </c>
      <c r="Y174" s="6">
        <v>2000</v>
      </c>
    </row>
    <row r="175" spans="1:26" x14ac:dyDescent="0.25">
      <c r="A175" s="1" t="s">
        <v>24</v>
      </c>
      <c r="B175" s="1" t="s">
        <v>25</v>
      </c>
      <c r="C175">
        <v>22866</v>
      </c>
      <c r="D175" t="s">
        <v>342</v>
      </c>
      <c r="E175" t="s">
        <v>27</v>
      </c>
      <c r="F175" t="s">
        <v>31</v>
      </c>
      <c r="H175">
        <v>2</v>
      </c>
      <c r="I175">
        <v>90</v>
      </c>
      <c r="J175">
        <v>200</v>
      </c>
      <c r="K175">
        <v>60</v>
      </c>
      <c r="L175">
        <v>1000</v>
      </c>
      <c r="P175" s="1"/>
      <c r="Q175" s="1"/>
      <c r="S175">
        <v>0</v>
      </c>
      <c r="T175" t="s">
        <v>34</v>
      </c>
      <c r="U175" t="s">
        <v>35</v>
      </c>
      <c r="V175" t="s">
        <v>24</v>
      </c>
      <c r="X175">
        <v>4</v>
      </c>
      <c r="Y175" s="6">
        <v>2000</v>
      </c>
      <c r="Z175">
        <v>0</v>
      </c>
    </row>
    <row r="176" spans="1:26" x14ac:dyDescent="0.25">
      <c r="A176" s="1" t="s">
        <v>24</v>
      </c>
      <c r="B176" s="1" t="s">
        <v>25</v>
      </c>
      <c r="C176">
        <v>22867</v>
      </c>
      <c r="D176" t="s">
        <v>343</v>
      </c>
      <c r="E176" t="s">
        <v>27</v>
      </c>
      <c r="F176" t="s">
        <v>101</v>
      </c>
      <c r="H176">
        <v>1</v>
      </c>
      <c r="I176">
        <v>90</v>
      </c>
      <c r="J176">
        <v>200</v>
      </c>
      <c r="K176">
        <v>60</v>
      </c>
      <c r="L176">
        <v>1000</v>
      </c>
      <c r="P176" s="1"/>
      <c r="Q176" s="1"/>
      <c r="S176">
        <v>0</v>
      </c>
      <c r="T176" t="s">
        <v>34</v>
      </c>
      <c r="U176" t="s">
        <v>35</v>
      </c>
      <c r="V176" t="s">
        <v>24</v>
      </c>
      <c r="X176">
        <v>4</v>
      </c>
      <c r="Y176" s="6">
        <v>2000</v>
      </c>
      <c r="Z176">
        <v>0</v>
      </c>
    </row>
    <row r="177" spans="1:26" x14ac:dyDescent="0.25">
      <c r="A177" s="1" t="s">
        <v>24</v>
      </c>
      <c r="B177" s="1" t="s">
        <v>25</v>
      </c>
      <c r="C177">
        <v>22496</v>
      </c>
      <c r="D177" t="s">
        <v>336</v>
      </c>
      <c r="E177" t="s">
        <v>51</v>
      </c>
      <c r="F177" t="s">
        <v>57</v>
      </c>
      <c r="H177">
        <v>1</v>
      </c>
      <c r="I177">
        <v>90</v>
      </c>
      <c r="J177">
        <v>180</v>
      </c>
      <c r="K177">
        <v>60</v>
      </c>
      <c r="L177">
        <v>1000</v>
      </c>
      <c r="N177">
        <v>2000</v>
      </c>
      <c r="O177">
        <v>0</v>
      </c>
      <c r="P177" s="1" t="s">
        <v>32</v>
      </c>
      <c r="Q177" s="1" t="s">
        <v>33</v>
      </c>
      <c r="S177">
        <v>10</v>
      </c>
      <c r="T177">
        <v>552332</v>
      </c>
      <c r="U177" t="s">
        <v>307</v>
      </c>
      <c r="V177" t="s">
        <v>325</v>
      </c>
      <c r="X177">
        <v>7</v>
      </c>
      <c r="Y177">
        <v>1000</v>
      </c>
    </row>
    <row r="178" spans="1:26" x14ac:dyDescent="0.25">
      <c r="A178" s="1" t="s">
        <v>24</v>
      </c>
      <c r="B178" s="1" t="s">
        <v>25</v>
      </c>
      <c r="C178">
        <v>22659</v>
      </c>
      <c r="D178" t="s">
        <v>337</v>
      </c>
      <c r="E178" t="s">
        <v>51</v>
      </c>
      <c r="F178" t="s">
        <v>57</v>
      </c>
      <c r="H178">
        <v>1</v>
      </c>
      <c r="I178">
        <v>90</v>
      </c>
      <c r="J178">
        <v>180</v>
      </c>
      <c r="K178">
        <v>60</v>
      </c>
      <c r="L178">
        <v>1000</v>
      </c>
      <c r="N178">
        <v>2000</v>
      </c>
      <c r="O178">
        <v>0</v>
      </c>
      <c r="P178" s="1" t="s">
        <v>41</v>
      </c>
      <c r="Q178" s="1" t="s">
        <v>33</v>
      </c>
      <c r="S178">
        <v>10</v>
      </c>
      <c r="T178">
        <v>552332</v>
      </c>
      <c r="U178" t="s">
        <v>307</v>
      </c>
      <c r="V178" t="s">
        <v>325</v>
      </c>
      <c r="X178">
        <v>7</v>
      </c>
      <c r="Y178">
        <v>1000</v>
      </c>
    </row>
    <row r="179" spans="1:26" x14ac:dyDescent="0.25">
      <c r="A179" s="1" t="s">
        <v>24</v>
      </c>
      <c r="B179" s="1" t="s">
        <v>25</v>
      </c>
      <c r="C179">
        <v>22675</v>
      </c>
      <c r="D179" t="s">
        <v>338</v>
      </c>
      <c r="E179" t="s">
        <v>51</v>
      </c>
      <c r="H179">
        <v>1</v>
      </c>
      <c r="I179">
        <v>90</v>
      </c>
      <c r="J179">
        <v>180</v>
      </c>
      <c r="K179">
        <v>60</v>
      </c>
      <c r="L179">
        <v>1000</v>
      </c>
      <c r="N179">
        <v>0</v>
      </c>
      <c r="O179">
        <v>0</v>
      </c>
      <c r="P179" s="1" t="s">
        <v>28</v>
      </c>
      <c r="Q179" s="1" t="s">
        <v>42</v>
      </c>
      <c r="S179">
        <v>10</v>
      </c>
    </row>
    <row r="180" spans="1:26" x14ac:dyDescent="0.25">
      <c r="A180" s="1" t="s">
        <v>24</v>
      </c>
      <c r="B180" s="1" t="s">
        <v>25</v>
      </c>
      <c r="C180">
        <v>22877</v>
      </c>
      <c r="D180" t="s">
        <v>344</v>
      </c>
      <c r="E180" t="s">
        <v>51</v>
      </c>
      <c r="F180" t="s">
        <v>59</v>
      </c>
      <c r="H180">
        <v>1</v>
      </c>
      <c r="I180">
        <v>90</v>
      </c>
      <c r="J180">
        <v>180</v>
      </c>
      <c r="K180">
        <v>60</v>
      </c>
      <c r="L180">
        <v>1000</v>
      </c>
      <c r="N180">
        <v>1000</v>
      </c>
      <c r="O180">
        <v>0</v>
      </c>
      <c r="P180" s="1" t="s">
        <v>28</v>
      </c>
      <c r="Q180" s="1" t="s">
        <v>33</v>
      </c>
      <c r="S180">
        <v>10</v>
      </c>
      <c r="T180">
        <v>552332</v>
      </c>
      <c r="U180" t="s">
        <v>307</v>
      </c>
      <c r="V180" t="s">
        <v>325</v>
      </c>
      <c r="X180">
        <v>7</v>
      </c>
      <c r="Y180">
        <v>1000</v>
      </c>
    </row>
    <row r="181" spans="1:26" x14ac:dyDescent="0.25">
      <c r="A181" s="1" t="s">
        <v>24</v>
      </c>
      <c r="B181" s="1" t="s">
        <v>25</v>
      </c>
      <c r="C181">
        <v>22206</v>
      </c>
      <c r="D181" t="s">
        <v>324</v>
      </c>
      <c r="E181" t="s">
        <v>51</v>
      </c>
      <c r="F181" t="s">
        <v>31</v>
      </c>
      <c r="H181">
        <v>1</v>
      </c>
      <c r="I181">
        <v>90</v>
      </c>
      <c r="J181">
        <v>180</v>
      </c>
      <c r="K181">
        <v>60</v>
      </c>
      <c r="L181">
        <v>1000</v>
      </c>
      <c r="N181">
        <v>8000</v>
      </c>
      <c r="O181">
        <v>0</v>
      </c>
      <c r="P181" s="1" t="s">
        <v>32</v>
      </c>
      <c r="Q181" s="1" t="s">
        <v>33</v>
      </c>
      <c r="S181">
        <v>10</v>
      </c>
      <c r="T181">
        <v>552332</v>
      </c>
      <c r="U181" t="s">
        <v>307</v>
      </c>
      <c r="V181" t="s">
        <v>325</v>
      </c>
      <c r="X181">
        <v>7</v>
      </c>
      <c r="Y181">
        <v>1000</v>
      </c>
    </row>
    <row r="182" spans="1:26" x14ac:dyDescent="0.25">
      <c r="A182" s="1" t="s">
        <v>24</v>
      </c>
      <c r="B182" s="1" t="s">
        <v>25</v>
      </c>
      <c r="C182">
        <v>20237</v>
      </c>
      <c r="D182" t="s">
        <v>231</v>
      </c>
      <c r="E182" t="s">
        <v>51</v>
      </c>
      <c r="F182" t="s">
        <v>232</v>
      </c>
      <c r="H182">
        <v>2</v>
      </c>
      <c r="I182">
        <v>90</v>
      </c>
      <c r="J182">
        <v>180</v>
      </c>
      <c r="K182">
        <v>60</v>
      </c>
      <c r="L182">
        <v>160</v>
      </c>
      <c r="N182">
        <v>0</v>
      </c>
      <c r="O182">
        <v>0</v>
      </c>
      <c r="P182" s="1" t="s">
        <v>28</v>
      </c>
      <c r="Q182" s="1" t="s">
        <v>42</v>
      </c>
      <c r="S182">
        <v>5</v>
      </c>
      <c r="T182">
        <v>552331</v>
      </c>
      <c r="U182" t="s">
        <v>75</v>
      </c>
      <c r="V182" t="s">
        <v>54</v>
      </c>
      <c r="X182">
        <v>5</v>
      </c>
      <c r="Y182">
        <v>0</v>
      </c>
    </row>
    <row r="183" spans="1:26" x14ac:dyDescent="0.25">
      <c r="A183" s="1" t="s">
        <v>24</v>
      </c>
      <c r="B183" s="1" t="s">
        <v>25</v>
      </c>
      <c r="C183">
        <v>115663</v>
      </c>
      <c r="D183" t="s">
        <v>142</v>
      </c>
      <c r="E183" t="s">
        <v>27</v>
      </c>
      <c r="F183" t="s">
        <v>101</v>
      </c>
      <c r="H183">
        <v>1</v>
      </c>
      <c r="I183">
        <v>90</v>
      </c>
      <c r="J183">
        <v>180</v>
      </c>
      <c r="K183">
        <v>60</v>
      </c>
      <c r="L183">
        <v>500</v>
      </c>
      <c r="P183" s="1"/>
      <c r="Q183" s="1"/>
      <c r="S183">
        <v>0</v>
      </c>
      <c r="T183" t="s">
        <v>34</v>
      </c>
      <c r="U183" t="s">
        <v>35</v>
      </c>
      <c r="V183" t="s">
        <v>24</v>
      </c>
      <c r="X183">
        <v>4</v>
      </c>
      <c r="Y183" s="6">
        <v>2000</v>
      </c>
      <c r="Z183">
        <v>8000</v>
      </c>
    </row>
    <row r="184" spans="1:26" x14ac:dyDescent="0.25">
      <c r="A184" s="1" t="s">
        <v>24</v>
      </c>
      <c r="B184" s="1" t="s">
        <v>25</v>
      </c>
      <c r="C184">
        <v>10218</v>
      </c>
      <c r="D184" t="s">
        <v>56</v>
      </c>
      <c r="E184" t="s">
        <v>51</v>
      </c>
      <c r="F184" t="s">
        <v>57</v>
      </c>
      <c r="H184">
        <v>2</v>
      </c>
      <c r="I184">
        <v>90</v>
      </c>
      <c r="J184">
        <v>180</v>
      </c>
      <c r="K184">
        <v>60</v>
      </c>
      <c r="L184">
        <v>800</v>
      </c>
      <c r="N184">
        <v>150</v>
      </c>
      <c r="O184">
        <v>0</v>
      </c>
      <c r="P184" s="1" t="s">
        <v>41</v>
      </c>
      <c r="Q184" s="1" t="s">
        <v>33</v>
      </c>
      <c r="S184">
        <v>5</v>
      </c>
      <c r="T184">
        <v>559884</v>
      </c>
      <c r="U184" t="s">
        <v>53</v>
      </c>
      <c r="V184" t="s">
        <v>54</v>
      </c>
      <c r="X184">
        <v>6</v>
      </c>
      <c r="Y184">
        <v>0</v>
      </c>
    </row>
    <row r="185" spans="1:26" x14ac:dyDescent="0.25">
      <c r="A185" s="1" t="s">
        <v>24</v>
      </c>
      <c r="B185" s="1" t="s">
        <v>25</v>
      </c>
      <c r="C185">
        <v>22077</v>
      </c>
      <c r="D185" t="s">
        <v>321</v>
      </c>
      <c r="E185" t="s">
        <v>51</v>
      </c>
      <c r="H185">
        <v>1</v>
      </c>
      <c r="I185">
        <v>90</v>
      </c>
      <c r="J185">
        <v>180</v>
      </c>
      <c r="K185">
        <v>60</v>
      </c>
      <c r="L185">
        <v>1000</v>
      </c>
      <c r="N185">
        <v>0</v>
      </c>
      <c r="O185">
        <v>0</v>
      </c>
      <c r="P185" s="1" t="s">
        <v>37</v>
      </c>
      <c r="Q185" s="1" t="s">
        <v>42</v>
      </c>
      <c r="S185">
        <v>5</v>
      </c>
    </row>
    <row r="186" spans="1:26" x14ac:dyDescent="0.25">
      <c r="A186" s="1" t="s">
        <v>24</v>
      </c>
      <c r="B186" s="1" t="s">
        <v>25</v>
      </c>
      <c r="C186">
        <v>905111</v>
      </c>
      <c r="D186" t="s">
        <v>499</v>
      </c>
      <c r="E186" t="s">
        <v>51</v>
      </c>
      <c r="F186" t="s">
        <v>31</v>
      </c>
      <c r="H186">
        <v>2</v>
      </c>
      <c r="I186">
        <v>90</v>
      </c>
      <c r="J186">
        <v>180</v>
      </c>
      <c r="K186">
        <v>60</v>
      </c>
      <c r="L186">
        <v>1000</v>
      </c>
      <c r="N186">
        <v>25</v>
      </c>
      <c r="O186">
        <v>0</v>
      </c>
      <c r="P186" s="1" t="s">
        <v>28</v>
      </c>
      <c r="Q186" s="1" t="s">
        <v>33</v>
      </c>
      <c r="S186">
        <v>5</v>
      </c>
      <c r="T186">
        <v>559884</v>
      </c>
      <c r="U186" t="s">
        <v>53</v>
      </c>
      <c r="V186" t="s">
        <v>54</v>
      </c>
      <c r="X186">
        <v>6</v>
      </c>
      <c r="Y186">
        <v>0</v>
      </c>
    </row>
    <row r="187" spans="1:26" x14ac:dyDescent="0.25">
      <c r="A187" s="1" t="s">
        <v>24</v>
      </c>
      <c r="B187" s="1" t="s">
        <v>25</v>
      </c>
      <c r="C187">
        <v>21788</v>
      </c>
      <c r="D187" t="s">
        <v>308</v>
      </c>
      <c r="E187" t="s">
        <v>51</v>
      </c>
      <c r="F187" t="s">
        <v>31</v>
      </c>
      <c r="H187">
        <v>2</v>
      </c>
      <c r="I187">
        <v>90</v>
      </c>
      <c r="J187">
        <v>180</v>
      </c>
      <c r="K187">
        <v>60</v>
      </c>
      <c r="L187">
        <v>1000</v>
      </c>
      <c r="N187">
        <v>25</v>
      </c>
      <c r="O187">
        <v>0</v>
      </c>
      <c r="P187" s="1" t="s">
        <v>28</v>
      </c>
      <c r="Q187" s="1" t="s">
        <v>33</v>
      </c>
      <c r="S187">
        <v>5</v>
      </c>
      <c r="T187">
        <v>559884</v>
      </c>
      <c r="U187" t="s">
        <v>53</v>
      </c>
      <c r="V187" t="s">
        <v>54</v>
      </c>
      <c r="X187">
        <v>6</v>
      </c>
      <c r="Y187">
        <v>0</v>
      </c>
    </row>
    <row r="188" spans="1:26" x14ac:dyDescent="0.25">
      <c r="A188" s="1" t="s">
        <v>24</v>
      </c>
      <c r="B188" s="1" t="s">
        <v>25</v>
      </c>
      <c r="C188">
        <v>21088</v>
      </c>
      <c r="D188" t="s">
        <v>260</v>
      </c>
      <c r="E188" t="s">
        <v>51</v>
      </c>
      <c r="F188" t="s">
        <v>31</v>
      </c>
      <c r="H188">
        <v>1</v>
      </c>
      <c r="I188">
        <v>90</v>
      </c>
      <c r="J188">
        <v>180</v>
      </c>
      <c r="K188">
        <v>60</v>
      </c>
      <c r="L188">
        <v>1000</v>
      </c>
      <c r="N188">
        <v>0</v>
      </c>
      <c r="O188">
        <v>0</v>
      </c>
      <c r="P188" s="1" t="s">
        <v>28</v>
      </c>
      <c r="Q188" s="1" t="s">
        <v>42</v>
      </c>
      <c r="S188">
        <v>5</v>
      </c>
      <c r="T188">
        <v>552331</v>
      </c>
      <c r="U188" t="s">
        <v>75</v>
      </c>
      <c r="V188" t="s">
        <v>54</v>
      </c>
      <c r="X188">
        <v>5</v>
      </c>
      <c r="Y188">
        <v>0</v>
      </c>
    </row>
    <row r="189" spans="1:26" x14ac:dyDescent="0.25">
      <c r="A189" s="1" t="s">
        <v>24</v>
      </c>
      <c r="B189" s="1" t="s">
        <v>25</v>
      </c>
      <c r="C189">
        <v>22193</v>
      </c>
      <c r="D189" t="s">
        <v>323</v>
      </c>
      <c r="E189" t="s">
        <v>27</v>
      </c>
      <c r="F189" t="s">
        <v>31</v>
      </c>
      <c r="H189">
        <v>2</v>
      </c>
      <c r="I189">
        <v>90</v>
      </c>
      <c r="J189">
        <v>180</v>
      </c>
      <c r="K189">
        <v>60</v>
      </c>
      <c r="L189">
        <v>1000</v>
      </c>
      <c r="P189" s="1"/>
      <c r="Q189" s="1"/>
      <c r="S189">
        <v>0</v>
      </c>
      <c r="T189" t="s">
        <v>34</v>
      </c>
      <c r="U189" t="s">
        <v>35</v>
      </c>
      <c r="V189" t="s">
        <v>24</v>
      </c>
      <c r="X189">
        <v>4</v>
      </c>
      <c r="Y189" s="6">
        <v>2000</v>
      </c>
      <c r="Z189">
        <v>8000</v>
      </c>
    </row>
    <row r="190" spans="1:26" x14ac:dyDescent="0.25">
      <c r="A190" s="1" t="s">
        <v>24</v>
      </c>
      <c r="B190" s="1" t="s">
        <v>25</v>
      </c>
      <c r="C190">
        <v>115061</v>
      </c>
      <c r="D190" t="s">
        <v>139</v>
      </c>
      <c r="E190" t="s">
        <v>27</v>
      </c>
      <c r="F190" t="s">
        <v>101</v>
      </c>
      <c r="H190">
        <v>1</v>
      </c>
      <c r="I190">
        <v>90</v>
      </c>
      <c r="J190">
        <v>180</v>
      </c>
      <c r="K190">
        <v>60</v>
      </c>
      <c r="L190">
        <v>500</v>
      </c>
      <c r="P190" s="1"/>
      <c r="Q190" s="1"/>
      <c r="S190">
        <v>0</v>
      </c>
      <c r="T190" t="s">
        <v>34</v>
      </c>
      <c r="U190" t="s">
        <v>35</v>
      </c>
      <c r="V190" t="s">
        <v>24</v>
      </c>
      <c r="X190">
        <v>4</v>
      </c>
      <c r="Y190" s="6">
        <v>2000</v>
      </c>
      <c r="Z190">
        <v>3500</v>
      </c>
    </row>
    <row r="191" spans="1:26" x14ac:dyDescent="0.25">
      <c r="A191" s="1" t="s">
        <v>24</v>
      </c>
      <c r="B191" s="1" t="s">
        <v>25</v>
      </c>
      <c r="C191">
        <v>26085</v>
      </c>
      <c r="D191" t="s">
        <v>381</v>
      </c>
      <c r="E191" t="s">
        <v>27</v>
      </c>
      <c r="F191" t="s">
        <v>101</v>
      </c>
      <c r="H191">
        <v>1</v>
      </c>
      <c r="I191">
        <v>90</v>
      </c>
      <c r="J191">
        <v>180</v>
      </c>
      <c r="K191">
        <v>60</v>
      </c>
      <c r="L191">
        <v>500</v>
      </c>
      <c r="P191" s="1"/>
      <c r="Q191" s="1"/>
      <c r="S191">
        <v>0</v>
      </c>
      <c r="T191" t="s">
        <v>34</v>
      </c>
      <c r="U191" t="s">
        <v>35</v>
      </c>
      <c r="V191" t="s">
        <v>24</v>
      </c>
      <c r="X191">
        <v>4</v>
      </c>
      <c r="Y191" s="6">
        <v>2000</v>
      </c>
      <c r="Z191">
        <v>0</v>
      </c>
    </row>
    <row r="192" spans="1:26" x14ac:dyDescent="0.25">
      <c r="A192" s="1" t="s">
        <v>24</v>
      </c>
      <c r="B192" s="1" t="s">
        <v>25</v>
      </c>
      <c r="C192">
        <v>21950</v>
      </c>
      <c r="D192" t="s">
        <v>311</v>
      </c>
      <c r="E192" t="s">
        <v>27</v>
      </c>
      <c r="F192" t="s">
        <v>101</v>
      </c>
      <c r="H192">
        <v>1</v>
      </c>
      <c r="I192">
        <v>90</v>
      </c>
      <c r="J192">
        <v>180</v>
      </c>
      <c r="K192">
        <v>60</v>
      </c>
      <c r="L192">
        <v>500</v>
      </c>
      <c r="P192" s="1"/>
      <c r="Q192" s="1"/>
      <c r="S192">
        <v>0</v>
      </c>
      <c r="T192" t="s">
        <v>34</v>
      </c>
      <c r="U192" t="s">
        <v>35</v>
      </c>
      <c r="V192" t="s">
        <v>24</v>
      </c>
      <c r="X192">
        <v>4</v>
      </c>
      <c r="Y192" s="6">
        <v>2000</v>
      </c>
      <c r="Z192">
        <v>38500</v>
      </c>
    </row>
    <row r="193" spans="1:26" x14ac:dyDescent="0.25">
      <c r="A193" s="1" t="s">
        <v>24</v>
      </c>
      <c r="B193" s="1" t="s">
        <v>25</v>
      </c>
      <c r="C193">
        <v>21952</v>
      </c>
      <c r="D193" t="s">
        <v>313</v>
      </c>
      <c r="E193" t="s">
        <v>27</v>
      </c>
      <c r="F193" t="s">
        <v>31</v>
      </c>
      <c r="H193">
        <v>2</v>
      </c>
      <c r="I193">
        <v>90</v>
      </c>
      <c r="J193">
        <v>180</v>
      </c>
      <c r="K193">
        <v>60</v>
      </c>
      <c r="L193">
        <v>1000</v>
      </c>
      <c r="P193" s="1"/>
      <c r="Q193" s="1"/>
      <c r="S193">
        <v>0</v>
      </c>
      <c r="T193" t="s">
        <v>34</v>
      </c>
      <c r="U193" t="s">
        <v>35</v>
      </c>
      <c r="V193" t="s">
        <v>24</v>
      </c>
      <c r="X193">
        <v>4</v>
      </c>
      <c r="Y193" s="6">
        <v>2000</v>
      </c>
      <c r="Z193">
        <v>12500</v>
      </c>
    </row>
    <row r="194" spans="1:26" x14ac:dyDescent="0.25">
      <c r="A194" s="1" t="s">
        <v>24</v>
      </c>
      <c r="B194" s="1" t="s">
        <v>25</v>
      </c>
      <c r="C194">
        <v>21951</v>
      </c>
      <c r="D194" t="s">
        <v>312</v>
      </c>
      <c r="E194" t="s">
        <v>27</v>
      </c>
      <c r="F194" t="s">
        <v>101</v>
      </c>
      <c r="H194">
        <v>1</v>
      </c>
      <c r="I194">
        <v>90</v>
      </c>
      <c r="J194">
        <v>180</v>
      </c>
      <c r="K194">
        <v>60</v>
      </c>
      <c r="L194">
        <v>500</v>
      </c>
      <c r="P194" s="1"/>
      <c r="Q194" s="1"/>
      <c r="S194">
        <v>0</v>
      </c>
      <c r="T194" t="s">
        <v>34</v>
      </c>
      <c r="U194" t="s">
        <v>35</v>
      </c>
      <c r="V194" t="s">
        <v>24</v>
      </c>
      <c r="X194">
        <v>4</v>
      </c>
      <c r="Y194" s="6">
        <v>2000</v>
      </c>
      <c r="Z194">
        <v>1500</v>
      </c>
    </row>
    <row r="195" spans="1:26" x14ac:dyDescent="0.25">
      <c r="A195" s="1" t="s">
        <v>24</v>
      </c>
      <c r="B195" s="1" t="s">
        <v>25</v>
      </c>
      <c r="C195">
        <v>115907</v>
      </c>
      <c r="D195" t="s">
        <v>144</v>
      </c>
      <c r="E195" t="s">
        <v>27</v>
      </c>
      <c r="F195" t="s">
        <v>101</v>
      </c>
      <c r="H195">
        <v>1</v>
      </c>
      <c r="I195">
        <v>90</v>
      </c>
      <c r="J195">
        <v>180</v>
      </c>
      <c r="K195">
        <v>60</v>
      </c>
      <c r="L195">
        <v>1000</v>
      </c>
      <c r="P195" s="1"/>
      <c r="Q195" s="1"/>
      <c r="S195">
        <v>0</v>
      </c>
      <c r="T195" t="s">
        <v>34</v>
      </c>
      <c r="U195" t="s">
        <v>35</v>
      </c>
      <c r="V195" t="s">
        <v>24</v>
      </c>
      <c r="X195">
        <v>4</v>
      </c>
      <c r="Y195" s="6">
        <v>2000</v>
      </c>
      <c r="Z195">
        <v>1500</v>
      </c>
    </row>
    <row r="196" spans="1:26" x14ac:dyDescent="0.25">
      <c r="A196" s="1" t="s">
        <v>24</v>
      </c>
      <c r="B196" s="1" t="s">
        <v>25</v>
      </c>
      <c r="C196">
        <v>20942</v>
      </c>
      <c r="D196" t="s">
        <v>247</v>
      </c>
      <c r="E196" t="s">
        <v>51</v>
      </c>
      <c r="F196" t="s">
        <v>31</v>
      </c>
      <c r="H196">
        <v>2</v>
      </c>
      <c r="I196">
        <v>90</v>
      </c>
      <c r="J196">
        <v>180</v>
      </c>
      <c r="K196">
        <v>60</v>
      </c>
      <c r="L196">
        <v>1000</v>
      </c>
      <c r="N196">
        <v>3000</v>
      </c>
      <c r="O196">
        <v>0</v>
      </c>
      <c r="P196" s="1" t="s">
        <v>32</v>
      </c>
      <c r="Q196" s="1" t="s">
        <v>33</v>
      </c>
      <c r="S196">
        <v>5</v>
      </c>
      <c r="T196">
        <v>559884</v>
      </c>
      <c r="U196" t="s">
        <v>53</v>
      </c>
      <c r="V196" t="s">
        <v>54</v>
      </c>
      <c r="X196">
        <v>6</v>
      </c>
      <c r="Y196">
        <v>0</v>
      </c>
    </row>
    <row r="197" spans="1:26" x14ac:dyDescent="0.25">
      <c r="A197" s="1" t="s">
        <v>24</v>
      </c>
      <c r="B197" s="1" t="s">
        <v>25</v>
      </c>
      <c r="C197">
        <v>115354</v>
      </c>
      <c r="D197" t="s">
        <v>140</v>
      </c>
      <c r="E197" t="s">
        <v>27</v>
      </c>
      <c r="F197" t="s">
        <v>31</v>
      </c>
      <c r="H197">
        <v>2</v>
      </c>
      <c r="I197">
        <v>90</v>
      </c>
      <c r="J197">
        <v>180</v>
      </c>
      <c r="K197">
        <v>60</v>
      </c>
      <c r="L197">
        <v>1000</v>
      </c>
      <c r="P197" s="1"/>
      <c r="Q197" s="1"/>
      <c r="S197">
        <v>0</v>
      </c>
      <c r="T197" t="s">
        <v>43</v>
      </c>
      <c r="U197" t="s">
        <v>43</v>
      </c>
      <c r="V197" t="s">
        <v>24</v>
      </c>
      <c r="X197">
        <v>4</v>
      </c>
      <c r="Y197" s="6">
        <v>2000</v>
      </c>
      <c r="Z197">
        <v>1000</v>
      </c>
    </row>
    <row r="198" spans="1:26" x14ac:dyDescent="0.25">
      <c r="A198" s="1" t="s">
        <v>24</v>
      </c>
      <c r="B198" s="1" t="s">
        <v>25</v>
      </c>
      <c r="C198">
        <v>8893</v>
      </c>
      <c r="D198" t="s">
        <v>447</v>
      </c>
      <c r="E198" t="s">
        <v>51</v>
      </c>
      <c r="H198">
        <v>2</v>
      </c>
      <c r="I198">
        <v>90</v>
      </c>
      <c r="J198">
        <v>180</v>
      </c>
      <c r="K198">
        <v>60</v>
      </c>
      <c r="L198">
        <v>1000</v>
      </c>
      <c r="N198">
        <v>0</v>
      </c>
      <c r="O198">
        <v>0</v>
      </c>
      <c r="P198" s="1" t="s">
        <v>28</v>
      </c>
      <c r="Q198" s="1" t="s">
        <v>29</v>
      </c>
      <c r="S198">
        <v>0</v>
      </c>
    </row>
    <row r="199" spans="1:26" x14ac:dyDescent="0.25">
      <c r="A199" s="1" t="s">
        <v>24</v>
      </c>
      <c r="B199" s="1" t="s">
        <v>25</v>
      </c>
      <c r="C199">
        <v>902705</v>
      </c>
      <c r="D199" t="s">
        <v>457</v>
      </c>
      <c r="E199" t="s">
        <v>51</v>
      </c>
      <c r="F199" t="s">
        <v>57</v>
      </c>
      <c r="H199">
        <v>2</v>
      </c>
      <c r="I199">
        <v>90</v>
      </c>
      <c r="J199">
        <v>180</v>
      </c>
      <c r="K199">
        <v>60</v>
      </c>
      <c r="L199">
        <v>1000</v>
      </c>
      <c r="N199">
        <v>400</v>
      </c>
      <c r="O199">
        <v>0</v>
      </c>
      <c r="P199" s="1" t="s">
        <v>32</v>
      </c>
      <c r="Q199" s="1" t="s">
        <v>33</v>
      </c>
      <c r="S199">
        <v>5</v>
      </c>
      <c r="T199">
        <v>559884</v>
      </c>
      <c r="U199" t="s">
        <v>53</v>
      </c>
      <c r="V199" t="s">
        <v>54</v>
      </c>
      <c r="X199">
        <v>6</v>
      </c>
      <c r="Y199">
        <v>0</v>
      </c>
    </row>
    <row r="200" spans="1:26" x14ac:dyDescent="0.25">
      <c r="A200" s="1" t="s">
        <v>24</v>
      </c>
      <c r="B200" s="1" t="s">
        <v>25</v>
      </c>
      <c r="C200">
        <v>10208</v>
      </c>
      <c r="D200" t="s">
        <v>52</v>
      </c>
      <c r="E200" t="s">
        <v>51</v>
      </c>
      <c r="F200" t="s">
        <v>31</v>
      </c>
      <c r="H200">
        <v>2</v>
      </c>
      <c r="I200">
        <v>90</v>
      </c>
      <c r="J200">
        <v>180</v>
      </c>
      <c r="K200">
        <v>60</v>
      </c>
      <c r="L200">
        <v>1000</v>
      </c>
      <c r="N200">
        <v>100</v>
      </c>
      <c r="O200">
        <v>0</v>
      </c>
      <c r="P200" s="1" t="s">
        <v>41</v>
      </c>
      <c r="Q200" s="1" t="s">
        <v>33</v>
      </c>
      <c r="S200">
        <v>5</v>
      </c>
      <c r="T200">
        <v>559884</v>
      </c>
      <c r="U200" t="s">
        <v>53</v>
      </c>
      <c r="V200" t="s">
        <v>54</v>
      </c>
      <c r="X200">
        <v>6</v>
      </c>
      <c r="Y200">
        <v>0</v>
      </c>
    </row>
    <row r="201" spans="1:26" x14ac:dyDescent="0.25">
      <c r="A201" s="1" t="s">
        <v>24</v>
      </c>
      <c r="B201" s="1" t="s">
        <v>25</v>
      </c>
      <c r="C201">
        <v>27021</v>
      </c>
      <c r="D201" t="s">
        <v>415</v>
      </c>
      <c r="E201" t="s">
        <v>753</v>
      </c>
      <c r="F201" t="s">
        <v>31</v>
      </c>
      <c r="H201">
        <v>1</v>
      </c>
      <c r="I201">
        <v>90</v>
      </c>
      <c r="J201">
        <v>180</v>
      </c>
      <c r="K201">
        <v>60</v>
      </c>
      <c r="L201">
        <v>1000</v>
      </c>
      <c r="P201" s="1"/>
      <c r="Q201" s="1" t="s">
        <v>42</v>
      </c>
      <c r="S201">
        <v>0</v>
      </c>
      <c r="T201" t="s">
        <v>748</v>
      </c>
      <c r="U201" t="s">
        <v>35</v>
      </c>
      <c r="V201" t="s">
        <v>24</v>
      </c>
      <c r="X201">
        <v>4</v>
      </c>
      <c r="Y201" s="6">
        <v>2000</v>
      </c>
      <c r="Z201">
        <v>1000</v>
      </c>
    </row>
    <row r="202" spans="1:26" x14ac:dyDescent="0.25">
      <c r="A202" s="1" t="s">
        <v>24</v>
      </c>
      <c r="B202" s="1" t="s">
        <v>25</v>
      </c>
      <c r="C202">
        <v>27056</v>
      </c>
      <c r="D202" t="s">
        <v>421</v>
      </c>
      <c r="E202" t="s">
        <v>753</v>
      </c>
      <c r="F202" t="s">
        <v>31</v>
      </c>
      <c r="H202">
        <v>2</v>
      </c>
      <c r="I202">
        <v>90</v>
      </c>
      <c r="J202">
        <v>180</v>
      </c>
      <c r="K202">
        <v>60</v>
      </c>
      <c r="L202">
        <v>1000</v>
      </c>
      <c r="P202" s="1"/>
      <c r="Q202" s="1" t="s">
        <v>42</v>
      </c>
      <c r="S202">
        <v>0</v>
      </c>
      <c r="T202" t="s">
        <v>748</v>
      </c>
      <c r="U202" t="s">
        <v>35</v>
      </c>
      <c r="V202" t="s">
        <v>24</v>
      </c>
      <c r="X202">
        <v>4</v>
      </c>
      <c r="Y202" s="6">
        <v>2000</v>
      </c>
      <c r="Z202">
        <v>0</v>
      </c>
    </row>
    <row r="203" spans="1:26" x14ac:dyDescent="0.25">
      <c r="A203" s="1" t="s">
        <v>24</v>
      </c>
      <c r="B203" s="1" t="s">
        <v>25</v>
      </c>
      <c r="C203">
        <v>27020</v>
      </c>
      <c r="D203" t="s">
        <v>414</v>
      </c>
      <c r="E203" t="s">
        <v>753</v>
      </c>
      <c r="F203" t="s">
        <v>31</v>
      </c>
      <c r="H203">
        <v>1</v>
      </c>
      <c r="I203">
        <v>90</v>
      </c>
      <c r="J203">
        <v>180</v>
      </c>
      <c r="K203">
        <v>60</v>
      </c>
      <c r="L203">
        <v>1000</v>
      </c>
      <c r="P203" s="1"/>
      <c r="Q203" s="1" t="s">
        <v>42</v>
      </c>
      <c r="S203">
        <v>0</v>
      </c>
      <c r="T203" t="s">
        <v>748</v>
      </c>
      <c r="U203" t="s">
        <v>35</v>
      </c>
      <c r="V203" t="s">
        <v>24</v>
      </c>
      <c r="X203">
        <v>4</v>
      </c>
      <c r="Y203" s="6">
        <v>2000</v>
      </c>
      <c r="Z203">
        <v>1500</v>
      </c>
    </row>
    <row r="204" spans="1:26" x14ac:dyDescent="0.25">
      <c r="A204" s="1" t="s">
        <v>24</v>
      </c>
      <c r="B204" s="1" t="s">
        <v>25</v>
      </c>
      <c r="C204">
        <v>24101</v>
      </c>
      <c r="D204" t="s">
        <v>361</v>
      </c>
      <c r="E204" t="s">
        <v>27</v>
      </c>
      <c r="F204" t="s">
        <v>59</v>
      </c>
      <c r="H204">
        <v>1</v>
      </c>
      <c r="I204">
        <v>90</v>
      </c>
      <c r="J204">
        <v>180</v>
      </c>
      <c r="K204">
        <v>60</v>
      </c>
      <c r="L204">
        <v>1000</v>
      </c>
      <c r="P204" s="1"/>
      <c r="Q204" s="1"/>
      <c r="S204">
        <v>0</v>
      </c>
      <c r="T204" t="s">
        <v>34</v>
      </c>
      <c r="U204" t="s">
        <v>35</v>
      </c>
      <c r="V204" t="s">
        <v>24</v>
      </c>
      <c r="X204">
        <v>4</v>
      </c>
      <c r="Y204" s="6">
        <v>2000</v>
      </c>
      <c r="Z204">
        <v>3000</v>
      </c>
    </row>
    <row r="205" spans="1:26" x14ac:dyDescent="0.25">
      <c r="A205" s="1" t="s">
        <v>24</v>
      </c>
      <c r="B205" s="1" t="s">
        <v>25</v>
      </c>
      <c r="C205">
        <v>27312</v>
      </c>
      <c r="D205" t="s">
        <v>425</v>
      </c>
      <c r="E205" t="s">
        <v>27</v>
      </c>
      <c r="F205" t="s">
        <v>59</v>
      </c>
      <c r="H205">
        <v>1</v>
      </c>
      <c r="I205">
        <v>90</v>
      </c>
      <c r="J205">
        <v>180</v>
      </c>
      <c r="K205">
        <v>60</v>
      </c>
      <c r="L205">
        <v>1000</v>
      </c>
      <c r="P205" s="1"/>
      <c r="Q205" s="1"/>
      <c r="S205">
        <v>0</v>
      </c>
      <c r="T205" t="s">
        <v>34</v>
      </c>
      <c r="U205" t="s">
        <v>35</v>
      </c>
      <c r="V205" t="s">
        <v>24</v>
      </c>
      <c r="X205">
        <v>4</v>
      </c>
      <c r="Y205" s="6">
        <v>2000</v>
      </c>
      <c r="Z205">
        <v>1000</v>
      </c>
    </row>
    <row r="206" spans="1:26" x14ac:dyDescent="0.25">
      <c r="A206" s="1" t="s">
        <v>24</v>
      </c>
      <c r="B206" s="1" t="s">
        <v>25</v>
      </c>
      <c r="C206">
        <v>26057</v>
      </c>
      <c r="D206" t="s">
        <v>377</v>
      </c>
      <c r="E206" t="s">
        <v>661</v>
      </c>
      <c r="F206" t="s">
        <v>31</v>
      </c>
      <c r="H206">
        <v>1</v>
      </c>
      <c r="I206">
        <v>90</v>
      </c>
      <c r="J206">
        <v>240</v>
      </c>
      <c r="K206">
        <v>60</v>
      </c>
      <c r="L206">
        <v>1000</v>
      </c>
      <c r="N206">
        <v>0</v>
      </c>
      <c r="O206">
        <v>0</v>
      </c>
      <c r="P206" s="1" t="s">
        <v>29</v>
      </c>
      <c r="Q206" s="1" t="s">
        <v>29</v>
      </c>
      <c r="S206">
        <v>0</v>
      </c>
      <c r="T206" t="s">
        <v>34</v>
      </c>
      <c r="U206" t="s">
        <v>35</v>
      </c>
      <c r="V206" t="s">
        <v>29</v>
      </c>
      <c r="X206">
        <v>0</v>
      </c>
      <c r="Y206">
        <v>0</v>
      </c>
    </row>
    <row r="207" spans="1:26" x14ac:dyDescent="0.25">
      <c r="A207" s="1" t="s">
        <v>24</v>
      </c>
      <c r="B207" s="1" t="s">
        <v>25</v>
      </c>
      <c r="C207">
        <v>23599</v>
      </c>
      <c r="D207" t="s">
        <v>351</v>
      </c>
      <c r="E207" t="s">
        <v>51</v>
      </c>
      <c r="F207" t="s">
        <v>31</v>
      </c>
      <c r="H207">
        <v>2</v>
      </c>
      <c r="I207">
        <v>90</v>
      </c>
      <c r="J207">
        <v>180</v>
      </c>
      <c r="K207">
        <v>60</v>
      </c>
      <c r="L207">
        <v>1000</v>
      </c>
      <c r="N207">
        <v>0</v>
      </c>
      <c r="O207">
        <v>0</v>
      </c>
      <c r="P207" s="1" t="s">
        <v>32</v>
      </c>
      <c r="Q207" s="1" t="s">
        <v>29</v>
      </c>
      <c r="S207">
        <v>0</v>
      </c>
      <c r="T207">
        <v>553297</v>
      </c>
      <c r="U207" t="s">
        <v>69</v>
      </c>
      <c r="V207" t="s">
        <v>29</v>
      </c>
      <c r="X207">
        <v>0</v>
      </c>
      <c r="Y207">
        <v>0</v>
      </c>
    </row>
    <row r="208" spans="1:26" x14ac:dyDescent="0.25">
      <c r="A208" s="1" t="s">
        <v>24</v>
      </c>
      <c r="B208" s="1" t="s">
        <v>25</v>
      </c>
      <c r="C208">
        <v>905162</v>
      </c>
      <c r="D208" t="s">
        <v>502</v>
      </c>
      <c r="E208" t="s">
        <v>51</v>
      </c>
      <c r="F208" t="s">
        <v>31</v>
      </c>
      <c r="H208">
        <v>2</v>
      </c>
      <c r="I208">
        <v>90</v>
      </c>
      <c r="J208">
        <v>180</v>
      </c>
      <c r="K208">
        <v>90</v>
      </c>
      <c r="L208">
        <v>1000</v>
      </c>
      <c r="N208">
        <v>2000</v>
      </c>
      <c r="O208">
        <v>0</v>
      </c>
      <c r="P208" s="1" t="s">
        <v>32</v>
      </c>
      <c r="Q208" s="1" t="s">
        <v>33</v>
      </c>
      <c r="S208">
        <v>5</v>
      </c>
      <c r="T208">
        <v>553297</v>
      </c>
      <c r="U208" t="s">
        <v>69</v>
      </c>
      <c r="V208" t="s">
        <v>70</v>
      </c>
      <c r="X208">
        <v>5</v>
      </c>
      <c r="Y208">
        <v>0</v>
      </c>
    </row>
    <row r="209" spans="1:26" x14ac:dyDescent="0.25">
      <c r="A209" s="1" t="s">
        <v>24</v>
      </c>
      <c r="B209" s="1" t="s">
        <v>25</v>
      </c>
      <c r="C209">
        <v>24444</v>
      </c>
      <c r="D209" t="s">
        <v>366</v>
      </c>
      <c r="E209" t="s">
        <v>51</v>
      </c>
      <c r="H209">
        <v>1</v>
      </c>
      <c r="I209">
        <v>90</v>
      </c>
      <c r="J209">
        <v>240</v>
      </c>
      <c r="K209">
        <v>60</v>
      </c>
      <c r="L209">
        <v>1000</v>
      </c>
      <c r="N209">
        <v>0</v>
      </c>
      <c r="O209">
        <v>0</v>
      </c>
      <c r="P209" s="1" t="s">
        <v>37</v>
      </c>
      <c r="Q209" s="1" t="s">
        <v>29</v>
      </c>
      <c r="S209">
        <v>0</v>
      </c>
    </row>
    <row r="210" spans="1:26" x14ac:dyDescent="0.25">
      <c r="A210" s="1" t="s">
        <v>24</v>
      </c>
      <c r="B210" s="1" t="s">
        <v>25</v>
      </c>
      <c r="C210">
        <v>905154</v>
      </c>
      <c r="D210" t="s">
        <v>501</v>
      </c>
      <c r="E210" t="s">
        <v>51</v>
      </c>
      <c r="H210">
        <v>1</v>
      </c>
      <c r="I210">
        <v>0</v>
      </c>
      <c r="J210">
        <v>0</v>
      </c>
      <c r="K210">
        <v>0</v>
      </c>
      <c r="L210">
        <v>1200</v>
      </c>
      <c r="N210">
        <v>0</v>
      </c>
      <c r="O210">
        <v>0</v>
      </c>
      <c r="P210" s="1" t="s">
        <v>28</v>
      </c>
      <c r="Q210" s="1" t="s">
        <v>29</v>
      </c>
      <c r="S210">
        <v>0</v>
      </c>
    </row>
    <row r="211" spans="1:26" x14ac:dyDescent="0.25">
      <c r="A211" s="1" t="s">
        <v>24</v>
      </c>
      <c r="B211" s="1" t="s">
        <v>25</v>
      </c>
      <c r="C211">
        <v>22922</v>
      </c>
      <c r="D211" t="s">
        <v>346</v>
      </c>
      <c r="E211" t="s">
        <v>27</v>
      </c>
      <c r="F211" t="s">
        <v>31</v>
      </c>
      <c r="G211" t="s">
        <v>853</v>
      </c>
      <c r="H211">
        <v>2</v>
      </c>
      <c r="I211">
        <v>90</v>
      </c>
      <c r="J211">
        <v>180</v>
      </c>
      <c r="K211">
        <v>60</v>
      </c>
      <c r="L211">
        <v>1000</v>
      </c>
      <c r="P211" s="1"/>
      <c r="Q211" s="1"/>
      <c r="S211">
        <v>0</v>
      </c>
      <c r="T211" t="s">
        <v>34</v>
      </c>
      <c r="U211" t="s">
        <v>35</v>
      </c>
      <c r="V211" t="s">
        <v>24</v>
      </c>
      <c r="X211">
        <v>4</v>
      </c>
      <c r="Y211" s="6">
        <v>2000</v>
      </c>
      <c r="Z211">
        <v>3500</v>
      </c>
    </row>
    <row r="212" spans="1:26" x14ac:dyDescent="0.25">
      <c r="A212" s="1" t="s">
        <v>24</v>
      </c>
      <c r="B212" s="1" t="s">
        <v>25</v>
      </c>
      <c r="C212">
        <v>22901</v>
      </c>
      <c r="D212" t="s">
        <v>345</v>
      </c>
      <c r="E212" t="s">
        <v>51</v>
      </c>
      <c r="F212" t="s">
        <v>31</v>
      </c>
      <c r="H212">
        <v>2</v>
      </c>
      <c r="I212">
        <v>120</v>
      </c>
      <c r="J212">
        <v>180</v>
      </c>
      <c r="K212">
        <v>60</v>
      </c>
      <c r="L212">
        <v>1000</v>
      </c>
      <c r="N212">
        <v>4000</v>
      </c>
      <c r="O212">
        <v>0</v>
      </c>
      <c r="P212" s="1" t="s">
        <v>41</v>
      </c>
      <c r="Q212" s="1" t="s">
        <v>33</v>
      </c>
      <c r="S212">
        <v>5</v>
      </c>
      <c r="T212">
        <v>553297</v>
      </c>
      <c r="U212" t="s">
        <v>69</v>
      </c>
      <c r="V212" t="s">
        <v>70</v>
      </c>
      <c r="X212">
        <v>5</v>
      </c>
      <c r="Y212">
        <v>0</v>
      </c>
    </row>
    <row r="213" spans="1:26" x14ac:dyDescent="0.25">
      <c r="A213" s="1" t="s">
        <v>24</v>
      </c>
      <c r="B213" s="1" t="s">
        <v>25</v>
      </c>
      <c r="C213">
        <v>23597</v>
      </c>
      <c r="D213" t="s">
        <v>350</v>
      </c>
      <c r="E213" t="s">
        <v>51</v>
      </c>
      <c r="F213" t="s">
        <v>31</v>
      </c>
      <c r="H213">
        <v>1</v>
      </c>
      <c r="I213">
        <v>0</v>
      </c>
      <c r="J213">
        <v>0</v>
      </c>
      <c r="K213">
        <v>0</v>
      </c>
      <c r="L213">
        <v>1200</v>
      </c>
      <c r="N213">
        <v>0</v>
      </c>
      <c r="O213">
        <v>0</v>
      </c>
      <c r="P213" s="1" t="s">
        <v>28</v>
      </c>
      <c r="Q213" s="1" t="s">
        <v>29</v>
      </c>
      <c r="S213">
        <v>0</v>
      </c>
      <c r="T213">
        <v>553297</v>
      </c>
      <c r="U213" t="s">
        <v>69</v>
      </c>
      <c r="V213" t="s">
        <v>29</v>
      </c>
      <c r="X213">
        <v>0</v>
      </c>
      <c r="Y213">
        <v>0</v>
      </c>
    </row>
    <row r="214" spans="1:26" x14ac:dyDescent="0.25">
      <c r="A214" s="1" t="s">
        <v>24</v>
      </c>
      <c r="B214" s="1" t="s">
        <v>25</v>
      </c>
      <c r="C214">
        <v>102611</v>
      </c>
      <c r="D214" t="s">
        <v>68</v>
      </c>
      <c r="E214" t="s">
        <v>51</v>
      </c>
      <c r="F214" t="s">
        <v>31</v>
      </c>
      <c r="H214">
        <v>2</v>
      </c>
      <c r="I214">
        <v>90</v>
      </c>
      <c r="J214">
        <v>180</v>
      </c>
      <c r="K214">
        <v>60</v>
      </c>
      <c r="L214">
        <v>1000</v>
      </c>
      <c r="N214">
        <v>1000</v>
      </c>
      <c r="O214">
        <v>0</v>
      </c>
      <c r="P214" s="1" t="s">
        <v>32</v>
      </c>
      <c r="Q214" s="1" t="s">
        <v>33</v>
      </c>
      <c r="S214">
        <v>5</v>
      </c>
      <c r="T214">
        <v>553297</v>
      </c>
      <c r="U214" t="s">
        <v>69</v>
      </c>
      <c r="V214" t="s">
        <v>70</v>
      </c>
      <c r="X214">
        <v>5</v>
      </c>
      <c r="Y214">
        <v>0</v>
      </c>
    </row>
    <row r="215" spans="1:26" x14ac:dyDescent="0.25">
      <c r="A215" s="1" t="s">
        <v>24</v>
      </c>
      <c r="B215" s="1" t="s">
        <v>25</v>
      </c>
      <c r="C215">
        <v>26307</v>
      </c>
      <c r="D215" t="s">
        <v>397</v>
      </c>
      <c r="E215" t="s">
        <v>753</v>
      </c>
      <c r="F215" t="s">
        <v>31</v>
      </c>
      <c r="G215" t="s">
        <v>853</v>
      </c>
      <c r="H215">
        <v>2</v>
      </c>
      <c r="I215">
        <v>90</v>
      </c>
      <c r="J215">
        <v>360</v>
      </c>
      <c r="K215">
        <v>60</v>
      </c>
      <c r="L215">
        <v>1000</v>
      </c>
      <c r="P215" s="1"/>
      <c r="Q215" s="1" t="s">
        <v>42</v>
      </c>
      <c r="S215">
        <v>0</v>
      </c>
      <c r="T215" t="s">
        <v>748</v>
      </c>
      <c r="U215" t="s">
        <v>35</v>
      </c>
      <c r="V215" t="s">
        <v>24</v>
      </c>
      <c r="X215">
        <v>4</v>
      </c>
      <c r="Y215" s="6">
        <v>2000</v>
      </c>
      <c r="Z215">
        <v>0</v>
      </c>
    </row>
    <row r="216" spans="1:26" x14ac:dyDescent="0.25">
      <c r="A216" s="1" t="s">
        <v>24</v>
      </c>
      <c r="B216" s="1" t="s">
        <v>25</v>
      </c>
      <c r="C216">
        <v>26306</v>
      </c>
      <c r="D216" t="s">
        <v>396</v>
      </c>
      <c r="E216" t="s">
        <v>753</v>
      </c>
      <c r="F216" t="s">
        <v>31</v>
      </c>
      <c r="H216">
        <v>2</v>
      </c>
      <c r="I216">
        <v>90</v>
      </c>
      <c r="J216">
        <v>360</v>
      </c>
      <c r="K216">
        <v>60</v>
      </c>
      <c r="L216">
        <v>1000</v>
      </c>
      <c r="P216" s="1"/>
      <c r="Q216" s="1" t="s">
        <v>42</v>
      </c>
      <c r="S216">
        <v>0</v>
      </c>
      <c r="T216" t="s">
        <v>748</v>
      </c>
      <c r="U216" t="s">
        <v>35</v>
      </c>
      <c r="V216" t="s">
        <v>24</v>
      </c>
      <c r="X216">
        <v>4</v>
      </c>
      <c r="Y216" s="6">
        <v>2000</v>
      </c>
      <c r="Z216">
        <v>1500</v>
      </c>
    </row>
    <row r="217" spans="1:26" x14ac:dyDescent="0.25">
      <c r="A217" s="1" t="s">
        <v>24</v>
      </c>
      <c r="B217" s="1" t="s">
        <v>25</v>
      </c>
      <c r="C217">
        <v>21279</v>
      </c>
      <c r="D217" t="s">
        <v>270</v>
      </c>
      <c r="E217" t="s">
        <v>51</v>
      </c>
      <c r="H217">
        <v>1</v>
      </c>
      <c r="I217">
        <v>90</v>
      </c>
      <c r="J217">
        <v>180</v>
      </c>
      <c r="K217">
        <v>60</v>
      </c>
      <c r="L217">
        <v>100</v>
      </c>
      <c r="N217">
        <v>0</v>
      </c>
      <c r="O217">
        <v>0</v>
      </c>
      <c r="P217" s="1" t="s">
        <v>37</v>
      </c>
      <c r="Q217" s="1" t="s">
        <v>161</v>
      </c>
      <c r="S217">
        <v>5</v>
      </c>
    </row>
    <row r="218" spans="1:26" x14ac:dyDescent="0.25">
      <c r="A218" s="1" t="s">
        <v>24</v>
      </c>
      <c r="B218" s="1" t="s">
        <v>25</v>
      </c>
      <c r="C218">
        <v>25399</v>
      </c>
      <c r="D218" t="s">
        <v>368</v>
      </c>
      <c r="E218" t="s">
        <v>27</v>
      </c>
      <c r="F218" t="s">
        <v>31</v>
      </c>
      <c r="H218">
        <v>2</v>
      </c>
      <c r="I218">
        <v>90</v>
      </c>
      <c r="J218">
        <v>180</v>
      </c>
      <c r="K218">
        <v>60</v>
      </c>
      <c r="L218">
        <v>1000</v>
      </c>
      <c r="P218" s="1"/>
      <c r="Q218" s="1"/>
      <c r="S218">
        <v>0</v>
      </c>
      <c r="T218" t="s">
        <v>34</v>
      </c>
      <c r="U218" t="s">
        <v>35</v>
      </c>
      <c r="V218" t="s">
        <v>24</v>
      </c>
      <c r="X218">
        <v>4</v>
      </c>
      <c r="Y218" s="6">
        <v>2000</v>
      </c>
      <c r="Z218">
        <v>1500</v>
      </c>
    </row>
    <row r="219" spans="1:26" x14ac:dyDescent="0.25">
      <c r="A219" s="1" t="s">
        <v>24</v>
      </c>
      <c r="B219" s="1" t="s">
        <v>25</v>
      </c>
      <c r="C219">
        <v>24100</v>
      </c>
      <c r="D219" t="s">
        <v>360</v>
      </c>
      <c r="E219" t="s">
        <v>27</v>
      </c>
      <c r="F219" t="s">
        <v>31</v>
      </c>
      <c r="H219">
        <v>2</v>
      </c>
      <c r="I219">
        <v>90</v>
      </c>
      <c r="J219">
        <v>180</v>
      </c>
      <c r="K219">
        <v>60</v>
      </c>
      <c r="L219">
        <v>1000</v>
      </c>
      <c r="P219" s="1"/>
      <c r="Q219" s="1"/>
      <c r="S219">
        <v>0</v>
      </c>
      <c r="T219" t="s">
        <v>34</v>
      </c>
      <c r="U219" t="s">
        <v>35</v>
      </c>
      <c r="V219" t="s">
        <v>24</v>
      </c>
      <c r="X219">
        <v>4</v>
      </c>
      <c r="Y219" s="6">
        <v>2000</v>
      </c>
      <c r="Z219">
        <v>3500</v>
      </c>
    </row>
    <row r="220" spans="1:26" x14ac:dyDescent="0.25">
      <c r="A220" s="1" t="s">
        <v>24</v>
      </c>
      <c r="B220" s="1" t="s">
        <v>25</v>
      </c>
      <c r="C220">
        <v>905488</v>
      </c>
      <c r="D220" t="s">
        <v>508</v>
      </c>
      <c r="E220" t="s">
        <v>27</v>
      </c>
      <c r="F220" t="s">
        <v>31</v>
      </c>
      <c r="H220">
        <v>1</v>
      </c>
      <c r="I220">
        <v>90</v>
      </c>
      <c r="J220">
        <v>360</v>
      </c>
      <c r="K220">
        <v>60</v>
      </c>
      <c r="L220">
        <v>1000</v>
      </c>
      <c r="P220" s="1"/>
      <c r="Q220" s="1"/>
      <c r="S220">
        <v>0</v>
      </c>
      <c r="T220">
        <v>552331</v>
      </c>
      <c r="U220" t="s">
        <v>75</v>
      </c>
      <c r="V220" t="s">
        <v>24</v>
      </c>
      <c r="X220">
        <v>4</v>
      </c>
      <c r="Y220" s="6">
        <v>2000</v>
      </c>
      <c r="Z220">
        <v>1000</v>
      </c>
    </row>
    <row r="221" spans="1:26" x14ac:dyDescent="0.25">
      <c r="A221" s="1" t="s">
        <v>24</v>
      </c>
      <c r="B221" s="1" t="s">
        <v>25</v>
      </c>
      <c r="C221">
        <v>21959</v>
      </c>
      <c r="D221" t="s">
        <v>314</v>
      </c>
      <c r="E221" t="s">
        <v>51</v>
      </c>
      <c r="F221" t="s">
        <v>31</v>
      </c>
      <c r="H221">
        <v>1</v>
      </c>
      <c r="I221">
        <v>90</v>
      </c>
      <c r="J221">
        <v>180</v>
      </c>
      <c r="K221">
        <v>60</v>
      </c>
      <c r="L221">
        <v>1250</v>
      </c>
      <c r="N221">
        <v>100</v>
      </c>
      <c r="O221">
        <v>0</v>
      </c>
      <c r="P221" s="1" t="s">
        <v>41</v>
      </c>
      <c r="Q221" s="1" t="s">
        <v>33</v>
      </c>
      <c r="S221">
        <v>5</v>
      </c>
      <c r="T221">
        <v>550600</v>
      </c>
      <c r="U221" t="s">
        <v>315</v>
      </c>
      <c r="V221" t="s">
        <v>76</v>
      </c>
      <c r="X221">
        <v>8</v>
      </c>
      <c r="Y221">
        <v>1250</v>
      </c>
    </row>
    <row r="222" spans="1:26" x14ac:dyDescent="0.25">
      <c r="A222" s="1" t="s">
        <v>24</v>
      </c>
      <c r="B222" s="1" t="s">
        <v>25</v>
      </c>
      <c r="C222">
        <v>17015</v>
      </c>
      <c r="D222" t="s">
        <v>188</v>
      </c>
      <c r="E222" t="s">
        <v>51</v>
      </c>
      <c r="F222" t="s">
        <v>57</v>
      </c>
      <c r="H222">
        <v>1</v>
      </c>
      <c r="I222">
        <v>90</v>
      </c>
      <c r="J222">
        <v>180</v>
      </c>
      <c r="K222">
        <v>60</v>
      </c>
      <c r="L222">
        <v>1000</v>
      </c>
      <c r="N222">
        <v>0</v>
      </c>
      <c r="O222">
        <v>0</v>
      </c>
      <c r="P222" s="1" t="s">
        <v>28</v>
      </c>
      <c r="Q222" s="1" t="s">
        <v>42</v>
      </c>
      <c r="S222">
        <v>5</v>
      </c>
      <c r="T222">
        <v>552331</v>
      </c>
      <c r="U222" t="s">
        <v>75</v>
      </c>
      <c r="V222" t="s">
        <v>54</v>
      </c>
      <c r="X222">
        <v>5</v>
      </c>
      <c r="Y222">
        <v>0</v>
      </c>
    </row>
    <row r="223" spans="1:26" x14ac:dyDescent="0.25">
      <c r="A223" s="1" t="s">
        <v>24</v>
      </c>
      <c r="B223" s="1" t="s">
        <v>25</v>
      </c>
      <c r="C223">
        <v>17008</v>
      </c>
      <c r="D223" t="s">
        <v>186</v>
      </c>
      <c r="E223" t="s">
        <v>51</v>
      </c>
      <c r="H223">
        <v>1</v>
      </c>
      <c r="I223">
        <v>90</v>
      </c>
      <c r="J223">
        <v>180</v>
      </c>
      <c r="K223">
        <v>60</v>
      </c>
      <c r="L223">
        <v>1000</v>
      </c>
      <c r="N223">
        <v>0</v>
      </c>
      <c r="O223">
        <v>0</v>
      </c>
      <c r="P223" s="1" t="s">
        <v>28</v>
      </c>
      <c r="Q223" s="1" t="s">
        <v>42</v>
      </c>
      <c r="S223">
        <v>5</v>
      </c>
    </row>
    <row r="224" spans="1:26" x14ac:dyDescent="0.25">
      <c r="A224" s="1" t="s">
        <v>24</v>
      </c>
      <c r="B224" s="1" t="s">
        <v>25</v>
      </c>
      <c r="C224">
        <v>107411</v>
      </c>
      <c r="D224" t="s">
        <v>92</v>
      </c>
      <c r="E224" t="s">
        <v>51</v>
      </c>
      <c r="F224" t="s">
        <v>662</v>
      </c>
      <c r="H224">
        <v>2</v>
      </c>
      <c r="I224">
        <v>90</v>
      </c>
      <c r="J224">
        <v>180</v>
      </c>
      <c r="K224">
        <v>60</v>
      </c>
      <c r="L224">
        <v>1000</v>
      </c>
      <c r="P224" s="1"/>
      <c r="Q224" s="1"/>
      <c r="S224">
        <v>0</v>
      </c>
      <c r="T224" t="s">
        <v>34</v>
      </c>
      <c r="U224" t="s">
        <v>35</v>
      </c>
      <c r="V224" t="s">
        <v>24</v>
      </c>
      <c r="X224">
        <v>4</v>
      </c>
      <c r="Y224" s="6">
        <v>2000</v>
      </c>
    </row>
    <row r="225" spans="1:26" x14ac:dyDescent="0.25">
      <c r="A225" s="1" t="s">
        <v>24</v>
      </c>
      <c r="B225" s="1" t="s">
        <v>25</v>
      </c>
      <c r="C225">
        <v>27028</v>
      </c>
      <c r="D225" t="s">
        <v>420</v>
      </c>
      <c r="E225" t="s">
        <v>753</v>
      </c>
      <c r="F225" t="s">
        <v>31</v>
      </c>
      <c r="H225">
        <v>1</v>
      </c>
      <c r="I225">
        <v>90</v>
      </c>
      <c r="J225">
        <v>360</v>
      </c>
      <c r="K225">
        <v>60</v>
      </c>
      <c r="L225">
        <v>1000</v>
      </c>
      <c r="P225" s="1"/>
      <c r="Q225" s="1" t="s">
        <v>42</v>
      </c>
      <c r="S225">
        <v>0</v>
      </c>
      <c r="T225" t="s">
        <v>748</v>
      </c>
      <c r="U225" t="s">
        <v>35</v>
      </c>
      <c r="V225" t="s">
        <v>24</v>
      </c>
      <c r="X225">
        <v>4</v>
      </c>
      <c r="Y225" s="6">
        <v>2000</v>
      </c>
      <c r="Z225">
        <v>1500</v>
      </c>
    </row>
    <row r="226" spans="1:26" x14ac:dyDescent="0.25">
      <c r="A226" s="1" t="s">
        <v>24</v>
      </c>
      <c r="B226" s="1" t="s">
        <v>25</v>
      </c>
      <c r="C226">
        <v>22274</v>
      </c>
      <c r="D226" t="s">
        <v>328</v>
      </c>
      <c r="E226" t="s">
        <v>51</v>
      </c>
      <c r="H226">
        <v>1</v>
      </c>
      <c r="I226">
        <v>0</v>
      </c>
      <c r="J226">
        <v>0</v>
      </c>
      <c r="K226">
        <v>0</v>
      </c>
      <c r="L226">
        <v>1200</v>
      </c>
      <c r="N226">
        <v>0</v>
      </c>
      <c r="O226">
        <v>0</v>
      </c>
      <c r="P226" s="1" t="s">
        <v>28</v>
      </c>
      <c r="Q226" s="1" t="s">
        <v>42</v>
      </c>
      <c r="S226">
        <v>10</v>
      </c>
    </row>
    <row r="227" spans="1:26" x14ac:dyDescent="0.25">
      <c r="A227" s="1" t="s">
        <v>24</v>
      </c>
      <c r="B227" s="1" t="s">
        <v>25</v>
      </c>
      <c r="C227">
        <v>908247</v>
      </c>
      <c r="D227" t="s">
        <v>523</v>
      </c>
      <c r="E227" t="s">
        <v>51</v>
      </c>
      <c r="H227">
        <v>1</v>
      </c>
      <c r="I227">
        <v>30</v>
      </c>
      <c r="J227">
        <v>0</v>
      </c>
      <c r="K227">
        <v>0</v>
      </c>
      <c r="L227">
        <v>1000</v>
      </c>
      <c r="N227">
        <v>0</v>
      </c>
      <c r="O227">
        <v>0</v>
      </c>
      <c r="P227" s="1" t="s">
        <v>37</v>
      </c>
      <c r="Q227" s="1" t="s">
        <v>29</v>
      </c>
      <c r="S227">
        <v>0</v>
      </c>
    </row>
    <row r="228" spans="1:26" x14ac:dyDescent="0.25">
      <c r="A228" s="1" t="s">
        <v>24</v>
      </c>
      <c r="B228" s="1" t="s">
        <v>25</v>
      </c>
      <c r="C228">
        <v>103182</v>
      </c>
      <c r="D228" t="s">
        <v>77</v>
      </c>
      <c r="E228" t="s">
        <v>51</v>
      </c>
      <c r="F228" t="s">
        <v>31</v>
      </c>
      <c r="H228">
        <v>1</v>
      </c>
      <c r="I228">
        <v>90</v>
      </c>
      <c r="J228">
        <v>180</v>
      </c>
      <c r="K228">
        <v>60</v>
      </c>
      <c r="L228">
        <v>1250</v>
      </c>
      <c r="N228">
        <v>500</v>
      </c>
      <c r="O228">
        <v>0</v>
      </c>
      <c r="P228" s="1" t="s">
        <v>37</v>
      </c>
      <c r="Q228" s="1" t="s">
        <v>29</v>
      </c>
      <c r="S228">
        <v>0</v>
      </c>
      <c r="T228" t="s">
        <v>43</v>
      </c>
      <c r="U228" t="s">
        <v>43</v>
      </c>
      <c r="V228" t="s">
        <v>29</v>
      </c>
      <c r="X228">
        <v>0</v>
      </c>
      <c r="Y228">
        <v>0</v>
      </c>
    </row>
    <row r="229" spans="1:26" x14ac:dyDescent="0.25">
      <c r="A229" s="1" t="s">
        <v>24</v>
      </c>
      <c r="B229" s="1" t="s">
        <v>25</v>
      </c>
      <c r="C229">
        <v>6098</v>
      </c>
      <c r="D229" t="s">
        <v>442</v>
      </c>
      <c r="E229" t="s">
        <v>51</v>
      </c>
      <c r="H229">
        <v>1</v>
      </c>
      <c r="I229">
        <v>90</v>
      </c>
      <c r="J229">
        <v>400</v>
      </c>
      <c r="K229">
        <v>60</v>
      </c>
      <c r="L229">
        <v>1000</v>
      </c>
      <c r="N229">
        <v>0</v>
      </c>
      <c r="O229">
        <v>0</v>
      </c>
      <c r="P229" s="1" t="s">
        <v>29</v>
      </c>
      <c r="Q229" s="1" t="s">
        <v>29</v>
      </c>
      <c r="S229">
        <v>0</v>
      </c>
    </row>
    <row r="230" spans="1:26" x14ac:dyDescent="0.25">
      <c r="A230" s="1" t="s">
        <v>24</v>
      </c>
      <c r="B230" s="1" t="s">
        <v>25</v>
      </c>
      <c r="C230">
        <v>26942</v>
      </c>
      <c r="D230" t="s">
        <v>403</v>
      </c>
      <c r="E230" t="s">
        <v>51</v>
      </c>
      <c r="F230" t="s">
        <v>74</v>
      </c>
      <c r="H230">
        <v>1</v>
      </c>
      <c r="I230">
        <v>90</v>
      </c>
      <c r="J230">
        <v>360</v>
      </c>
      <c r="K230">
        <v>60</v>
      </c>
      <c r="L230">
        <v>1050</v>
      </c>
      <c r="N230">
        <v>0</v>
      </c>
      <c r="O230">
        <v>0</v>
      </c>
      <c r="P230" s="1" t="s">
        <v>41</v>
      </c>
      <c r="Q230" s="1" t="s">
        <v>29</v>
      </c>
      <c r="S230">
        <v>0</v>
      </c>
      <c r="T230">
        <v>553292</v>
      </c>
      <c r="U230" t="s">
        <v>404</v>
      </c>
      <c r="V230" t="s">
        <v>29</v>
      </c>
      <c r="X230">
        <v>0</v>
      </c>
      <c r="Y230">
        <v>0</v>
      </c>
    </row>
    <row r="231" spans="1:26" x14ac:dyDescent="0.25">
      <c r="A231" s="1" t="s">
        <v>24</v>
      </c>
      <c r="B231" s="1" t="s">
        <v>25</v>
      </c>
      <c r="C231">
        <v>903586</v>
      </c>
      <c r="D231" t="s">
        <v>467</v>
      </c>
      <c r="E231" t="s">
        <v>27</v>
      </c>
      <c r="F231" t="s">
        <v>31</v>
      </c>
      <c r="H231">
        <v>2</v>
      </c>
      <c r="I231">
        <v>90</v>
      </c>
      <c r="J231">
        <v>180</v>
      </c>
      <c r="K231">
        <v>60</v>
      </c>
      <c r="L231">
        <v>1000</v>
      </c>
      <c r="P231" s="1"/>
      <c r="Q231" s="1"/>
      <c r="S231">
        <v>0</v>
      </c>
      <c r="T231" t="s">
        <v>34</v>
      </c>
      <c r="U231" t="s">
        <v>35</v>
      </c>
      <c r="V231" t="s">
        <v>24</v>
      </c>
      <c r="X231">
        <v>4</v>
      </c>
      <c r="Y231" s="6">
        <v>2000</v>
      </c>
      <c r="Z231">
        <v>4500</v>
      </c>
    </row>
    <row r="232" spans="1:26" x14ac:dyDescent="0.25">
      <c r="A232" s="1" t="s">
        <v>24</v>
      </c>
      <c r="B232" s="1" t="s">
        <v>25</v>
      </c>
      <c r="C232">
        <v>906845</v>
      </c>
      <c r="D232" t="s">
        <v>521</v>
      </c>
      <c r="E232" t="s">
        <v>753</v>
      </c>
      <c r="F232" t="s">
        <v>31</v>
      </c>
      <c r="H232">
        <v>1</v>
      </c>
      <c r="I232">
        <v>90</v>
      </c>
      <c r="J232">
        <v>180</v>
      </c>
      <c r="K232">
        <v>30</v>
      </c>
      <c r="L232">
        <v>1000</v>
      </c>
      <c r="P232" s="1"/>
      <c r="Q232" s="1" t="s">
        <v>42</v>
      </c>
      <c r="S232">
        <v>0</v>
      </c>
      <c r="T232" t="s">
        <v>34</v>
      </c>
      <c r="U232" t="s">
        <v>35</v>
      </c>
      <c r="V232" t="s">
        <v>24</v>
      </c>
      <c r="X232">
        <v>4</v>
      </c>
      <c r="Y232" s="6">
        <v>2000</v>
      </c>
      <c r="Z232">
        <v>3000</v>
      </c>
    </row>
    <row r="233" spans="1:26" x14ac:dyDescent="0.25">
      <c r="A233" s="1" t="s">
        <v>24</v>
      </c>
      <c r="B233" s="1" t="s">
        <v>25</v>
      </c>
      <c r="C233">
        <v>903589</v>
      </c>
      <c r="D233" t="s">
        <v>470</v>
      </c>
      <c r="E233" t="s">
        <v>27</v>
      </c>
      <c r="F233" t="s">
        <v>31</v>
      </c>
      <c r="H233">
        <v>2</v>
      </c>
      <c r="I233">
        <v>90</v>
      </c>
      <c r="J233">
        <v>180</v>
      </c>
      <c r="K233">
        <v>60</v>
      </c>
      <c r="L233">
        <v>1000</v>
      </c>
      <c r="P233" s="1"/>
      <c r="Q233" s="1"/>
      <c r="S233">
        <v>0</v>
      </c>
      <c r="T233" t="s">
        <v>34</v>
      </c>
      <c r="U233" t="s">
        <v>35</v>
      </c>
      <c r="V233" t="s">
        <v>24</v>
      </c>
      <c r="X233">
        <v>4</v>
      </c>
      <c r="Y233" s="6">
        <v>2000</v>
      </c>
      <c r="Z233">
        <v>0</v>
      </c>
    </row>
    <row r="234" spans="1:26" x14ac:dyDescent="0.25">
      <c r="A234" s="1" t="s">
        <v>24</v>
      </c>
      <c r="B234" s="1" t="s">
        <v>25</v>
      </c>
      <c r="C234">
        <v>903587</v>
      </c>
      <c r="D234" t="s">
        <v>468</v>
      </c>
      <c r="E234" t="s">
        <v>27</v>
      </c>
      <c r="F234" t="s">
        <v>31</v>
      </c>
      <c r="H234">
        <v>2</v>
      </c>
      <c r="I234">
        <v>90</v>
      </c>
      <c r="J234">
        <v>180</v>
      </c>
      <c r="K234">
        <v>60</v>
      </c>
      <c r="L234">
        <v>1000</v>
      </c>
      <c r="P234" s="1"/>
      <c r="Q234" s="1"/>
      <c r="S234">
        <v>0</v>
      </c>
      <c r="T234" t="s">
        <v>34</v>
      </c>
      <c r="U234" t="s">
        <v>35</v>
      </c>
      <c r="V234" t="s">
        <v>24</v>
      </c>
      <c r="X234">
        <v>4</v>
      </c>
      <c r="Y234" s="6">
        <v>2000</v>
      </c>
      <c r="Z234">
        <v>0</v>
      </c>
    </row>
    <row r="235" spans="1:26" x14ac:dyDescent="0.25">
      <c r="A235" s="1" t="s">
        <v>24</v>
      </c>
      <c r="B235" s="1" t="s">
        <v>25</v>
      </c>
      <c r="C235">
        <v>903590</v>
      </c>
      <c r="D235" t="s">
        <v>471</v>
      </c>
      <c r="E235" t="s">
        <v>51</v>
      </c>
      <c r="F235" t="s">
        <v>31</v>
      </c>
      <c r="H235">
        <v>2</v>
      </c>
      <c r="I235">
        <v>90</v>
      </c>
      <c r="J235">
        <v>180</v>
      </c>
      <c r="K235">
        <v>60</v>
      </c>
      <c r="L235">
        <v>1000</v>
      </c>
      <c r="P235" s="1"/>
      <c r="Q235" s="1" t="s">
        <v>42</v>
      </c>
      <c r="S235">
        <v>1</v>
      </c>
    </row>
    <row r="236" spans="1:26" x14ac:dyDescent="0.25">
      <c r="A236" s="1" t="s">
        <v>24</v>
      </c>
      <c r="B236" s="1" t="s">
        <v>25</v>
      </c>
      <c r="C236">
        <v>903588</v>
      </c>
      <c r="D236" t="s">
        <v>469</v>
      </c>
      <c r="E236" t="s">
        <v>27</v>
      </c>
      <c r="F236" t="s">
        <v>31</v>
      </c>
      <c r="H236">
        <v>2</v>
      </c>
      <c r="I236">
        <v>90</v>
      </c>
      <c r="J236">
        <v>180</v>
      </c>
      <c r="K236">
        <v>60</v>
      </c>
      <c r="L236">
        <v>1000</v>
      </c>
      <c r="P236" s="1"/>
      <c r="Q236" s="1"/>
      <c r="S236">
        <v>0</v>
      </c>
      <c r="T236" t="s">
        <v>34</v>
      </c>
      <c r="U236" t="s">
        <v>35</v>
      </c>
      <c r="V236" t="s">
        <v>24</v>
      </c>
      <c r="X236">
        <v>4</v>
      </c>
      <c r="Y236" s="6">
        <v>2000</v>
      </c>
      <c r="Z236">
        <v>0</v>
      </c>
    </row>
    <row r="237" spans="1:26" x14ac:dyDescent="0.25">
      <c r="A237" s="1" t="s">
        <v>24</v>
      </c>
      <c r="B237" s="1" t="s">
        <v>25</v>
      </c>
      <c r="C237">
        <v>20155</v>
      </c>
      <c r="D237" t="s">
        <v>222</v>
      </c>
      <c r="E237" t="s">
        <v>51</v>
      </c>
      <c r="F237" t="s">
        <v>220</v>
      </c>
      <c r="H237">
        <v>2</v>
      </c>
      <c r="I237">
        <v>90</v>
      </c>
      <c r="J237">
        <v>180</v>
      </c>
      <c r="K237">
        <v>60</v>
      </c>
      <c r="L237">
        <v>1000</v>
      </c>
      <c r="N237">
        <v>1500</v>
      </c>
      <c r="O237">
        <v>0</v>
      </c>
      <c r="P237" s="1" t="s">
        <v>32</v>
      </c>
      <c r="Q237" s="1" t="s">
        <v>33</v>
      </c>
      <c r="S237">
        <v>5</v>
      </c>
      <c r="T237">
        <v>553019</v>
      </c>
      <c r="U237" t="s">
        <v>80</v>
      </c>
      <c r="V237" t="s">
        <v>81</v>
      </c>
      <c r="X237">
        <v>5</v>
      </c>
      <c r="Y237">
        <v>7000</v>
      </c>
    </row>
    <row r="238" spans="1:26" x14ac:dyDescent="0.25">
      <c r="A238" s="1" t="s">
        <v>24</v>
      </c>
      <c r="B238" s="1" t="s">
        <v>25</v>
      </c>
      <c r="C238">
        <v>20149</v>
      </c>
      <c r="D238" t="s">
        <v>216</v>
      </c>
      <c r="E238" t="s">
        <v>27</v>
      </c>
      <c r="F238" t="s">
        <v>31</v>
      </c>
      <c r="H238">
        <v>2</v>
      </c>
      <c r="I238">
        <v>90</v>
      </c>
      <c r="J238">
        <v>240</v>
      </c>
      <c r="K238">
        <v>60</v>
      </c>
      <c r="L238">
        <v>1000</v>
      </c>
      <c r="P238" s="1"/>
      <c r="Q238" s="1"/>
      <c r="S238">
        <v>0</v>
      </c>
      <c r="T238" t="s">
        <v>34</v>
      </c>
      <c r="U238" t="s">
        <v>35</v>
      </c>
      <c r="V238" t="s">
        <v>24</v>
      </c>
      <c r="X238">
        <v>4</v>
      </c>
      <c r="Y238" s="6">
        <v>2000</v>
      </c>
      <c r="Z238">
        <v>17000</v>
      </c>
    </row>
    <row r="239" spans="1:26" x14ac:dyDescent="0.25">
      <c r="A239" s="1" t="s">
        <v>24</v>
      </c>
      <c r="B239" s="1" t="s">
        <v>25</v>
      </c>
      <c r="C239">
        <v>105300</v>
      </c>
      <c r="D239" t="s">
        <v>90</v>
      </c>
      <c r="E239" t="s">
        <v>27</v>
      </c>
      <c r="F239" t="s">
        <v>31</v>
      </c>
      <c r="H239">
        <v>2</v>
      </c>
      <c r="I239">
        <v>90</v>
      </c>
      <c r="J239">
        <v>180</v>
      </c>
      <c r="K239">
        <v>60</v>
      </c>
      <c r="L239">
        <v>1000</v>
      </c>
      <c r="P239" s="1"/>
      <c r="Q239" s="1"/>
      <c r="S239">
        <v>0</v>
      </c>
      <c r="T239" t="s">
        <v>34</v>
      </c>
      <c r="U239" t="s">
        <v>35</v>
      </c>
      <c r="V239" t="s">
        <v>24</v>
      </c>
      <c r="X239">
        <v>4</v>
      </c>
      <c r="Y239" s="6">
        <v>2000</v>
      </c>
      <c r="Z239">
        <v>7500</v>
      </c>
    </row>
    <row r="240" spans="1:26" x14ac:dyDescent="0.25">
      <c r="A240" s="1" t="s">
        <v>24</v>
      </c>
      <c r="B240" s="1" t="s">
        <v>25</v>
      </c>
      <c r="C240">
        <v>27251</v>
      </c>
      <c r="D240" t="s">
        <v>424</v>
      </c>
      <c r="E240" t="s">
        <v>753</v>
      </c>
      <c r="F240" t="s">
        <v>31</v>
      </c>
      <c r="H240">
        <v>1</v>
      </c>
      <c r="I240">
        <v>90</v>
      </c>
      <c r="J240">
        <v>240</v>
      </c>
      <c r="K240">
        <v>60</v>
      </c>
      <c r="L240">
        <v>1000</v>
      </c>
      <c r="P240" s="1"/>
      <c r="Q240" s="1" t="s">
        <v>42</v>
      </c>
      <c r="S240">
        <v>0</v>
      </c>
      <c r="T240" t="s">
        <v>748</v>
      </c>
      <c r="U240" t="s">
        <v>35</v>
      </c>
      <c r="V240" t="s">
        <v>24</v>
      </c>
      <c r="X240">
        <v>4</v>
      </c>
      <c r="Y240" s="6">
        <v>2000</v>
      </c>
      <c r="Z240">
        <v>3000</v>
      </c>
    </row>
    <row r="241" spans="1:26" x14ac:dyDescent="0.25">
      <c r="A241" s="1" t="s">
        <v>24</v>
      </c>
      <c r="B241" s="1" t="s">
        <v>25</v>
      </c>
      <c r="C241">
        <v>117941</v>
      </c>
      <c r="D241" t="s">
        <v>147</v>
      </c>
      <c r="E241" t="s">
        <v>753</v>
      </c>
      <c r="F241" t="s">
        <v>31</v>
      </c>
      <c r="H241">
        <v>2</v>
      </c>
      <c r="I241">
        <v>90</v>
      </c>
      <c r="J241">
        <v>180</v>
      </c>
      <c r="K241">
        <v>60</v>
      </c>
      <c r="L241">
        <v>1000</v>
      </c>
      <c r="P241" s="1"/>
      <c r="Q241" s="1" t="s">
        <v>42</v>
      </c>
      <c r="S241">
        <v>0</v>
      </c>
      <c r="T241" t="s">
        <v>749</v>
      </c>
      <c r="U241" t="s">
        <v>35</v>
      </c>
      <c r="V241" t="s">
        <v>24</v>
      </c>
      <c r="X241">
        <v>4</v>
      </c>
      <c r="Y241" s="6">
        <v>2000</v>
      </c>
      <c r="Z241">
        <v>2000</v>
      </c>
    </row>
    <row r="242" spans="1:26" x14ac:dyDescent="0.25">
      <c r="A242" s="1" t="s">
        <v>24</v>
      </c>
      <c r="B242" s="1" t="s">
        <v>25</v>
      </c>
      <c r="C242">
        <v>908295</v>
      </c>
      <c r="D242" t="s">
        <v>528</v>
      </c>
      <c r="E242" t="s">
        <v>51</v>
      </c>
      <c r="H242">
        <v>1</v>
      </c>
      <c r="I242">
        <v>30</v>
      </c>
      <c r="J242">
        <v>0</v>
      </c>
      <c r="K242">
        <v>0</v>
      </c>
      <c r="L242">
        <v>1000</v>
      </c>
      <c r="N242">
        <v>0</v>
      </c>
      <c r="O242">
        <v>0</v>
      </c>
      <c r="P242" s="1" t="s">
        <v>37</v>
      </c>
      <c r="Q242" s="1" t="s">
        <v>29</v>
      </c>
      <c r="S242">
        <v>0</v>
      </c>
    </row>
    <row r="243" spans="1:26" x14ac:dyDescent="0.25">
      <c r="A243" s="1" t="s">
        <v>24</v>
      </c>
      <c r="B243" s="1" t="s">
        <v>25</v>
      </c>
      <c r="C243">
        <v>5942</v>
      </c>
      <c r="D243" t="s">
        <v>440</v>
      </c>
      <c r="E243" t="s">
        <v>51</v>
      </c>
      <c r="H243">
        <v>1</v>
      </c>
      <c r="I243">
        <v>30</v>
      </c>
      <c r="J243">
        <v>0</v>
      </c>
      <c r="K243">
        <v>0</v>
      </c>
      <c r="L243">
        <v>480</v>
      </c>
      <c r="N243">
        <v>0</v>
      </c>
      <c r="O243">
        <v>0</v>
      </c>
      <c r="P243" s="1" t="s">
        <v>37</v>
      </c>
      <c r="Q243" s="1" t="s">
        <v>29</v>
      </c>
      <c r="S243">
        <v>0</v>
      </c>
    </row>
    <row r="244" spans="1:26" x14ac:dyDescent="0.25">
      <c r="A244" s="1" t="s">
        <v>24</v>
      </c>
      <c r="B244" s="1" t="s">
        <v>25</v>
      </c>
      <c r="C244">
        <v>908372</v>
      </c>
      <c r="D244" t="s">
        <v>532</v>
      </c>
      <c r="E244" t="s">
        <v>51</v>
      </c>
      <c r="H244">
        <v>1</v>
      </c>
      <c r="I244">
        <v>30</v>
      </c>
      <c r="J244">
        <v>0</v>
      </c>
      <c r="K244">
        <v>0</v>
      </c>
      <c r="L244">
        <v>1000</v>
      </c>
      <c r="N244">
        <v>0</v>
      </c>
      <c r="O244">
        <v>0</v>
      </c>
      <c r="P244" s="1" t="s">
        <v>37</v>
      </c>
      <c r="Q244" s="1" t="s">
        <v>29</v>
      </c>
      <c r="S244">
        <v>0</v>
      </c>
    </row>
    <row r="245" spans="1:26" x14ac:dyDescent="0.25">
      <c r="A245" s="1" t="s">
        <v>24</v>
      </c>
      <c r="B245" s="1" t="s">
        <v>25</v>
      </c>
      <c r="C245">
        <v>22240</v>
      </c>
      <c r="D245" t="s">
        <v>326</v>
      </c>
      <c r="E245" t="s">
        <v>51</v>
      </c>
      <c r="F245" t="s">
        <v>31</v>
      </c>
      <c r="H245">
        <v>1</v>
      </c>
      <c r="I245">
        <v>178</v>
      </c>
      <c r="J245">
        <v>90</v>
      </c>
      <c r="K245">
        <v>30</v>
      </c>
      <c r="L245">
        <v>1000</v>
      </c>
      <c r="N245">
        <v>25</v>
      </c>
      <c r="O245">
        <v>0</v>
      </c>
      <c r="P245" s="1" t="s">
        <v>41</v>
      </c>
      <c r="Q245" s="1" t="s">
        <v>33</v>
      </c>
      <c r="S245">
        <v>5</v>
      </c>
      <c r="T245">
        <v>558660</v>
      </c>
      <c r="U245" t="s">
        <v>327</v>
      </c>
      <c r="V245" t="s">
        <v>76</v>
      </c>
      <c r="X245">
        <v>5</v>
      </c>
      <c r="Y245">
        <v>1050</v>
      </c>
    </row>
    <row r="246" spans="1:26" x14ac:dyDescent="0.25">
      <c r="A246" s="1" t="s">
        <v>24</v>
      </c>
      <c r="B246" s="1" t="s">
        <v>25</v>
      </c>
      <c r="C246">
        <v>5961</v>
      </c>
      <c r="D246" t="s">
        <v>441</v>
      </c>
      <c r="E246" t="s">
        <v>51</v>
      </c>
      <c r="H246">
        <v>2</v>
      </c>
      <c r="I246">
        <v>90</v>
      </c>
      <c r="J246">
        <v>180</v>
      </c>
      <c r="K246">
        <v>60</v>
      </c>
      <c r="L246">
        <v>1000</v>
      </c>
      <c r="N246">
        <v>0</v>
      </c>
      <c r="O246">
        <v>0</v>
      </c>
      <c r="P246" s="1" t="s">
        <v>28</v>
      </c>
      <c r="Q246" s="1" t="s">
        <v>29</v>
      </c>
      <c r="S246">
        <v>0</v>
      </c>
    </row>
    <row r="247" spans="1:26" x14ac:dyDescent="0.25">
      <c r="A247" s="1" t="s">
        <v>24</v>
      </c>
      <c r="B247" s="1" t="s">
        <v>25</v>
      </c>
      <c r="C247">
        <v>23262</v>
      </c>
      <c r="D247" t="s">
        <v>349</v>
      </c>
      <c r="E247" t="s">
        <v>51</v>
      </c>
      <c r="F247" t="s">
        <v>31</v>
      </c>
      <c r="H247">
        <v>1</v>
      </c>
      <c r="I247">
        <v>0</v>
      </c>
      <c r="J247">
        <v>0</v>
      </c>
      <c r="K247">
        <v>0</v>
      </c>
      <c r="L247">
        <v>1200</v>
      </c>
      <c r="N247">
        <v>100</v>
      </c>
      <c r="O247">
        <v>0</v>
      </c>
      <c r="P247" s="1" t="s">
        <v>28</v>
      </c>
      <c r="Q247" s="1" t="s">
        <v>38</v>
      </c>
      <c r="S247">
        <v>5</v>
      </c>
      <c r="T247">
        <v>553297</v>
      </c>
      <c r="U247" t="s">
        <v>69</v>
      </c>
      <c r="V247" t="s">
        <v>70</v>
      </c>
      <c r="X247">
        <v>5</v>
      </c>
      <c r="Y247">
        <v>0</v>
      </c>
    </row>
    <row r="248" spans="1:26" x14ac:dyDescent="0.25">
      <c r="A248" s="1" t="s">
        <v>24</v>
      </c>
      <c r="B248" s="1" t="s">
        <v>25</v>
      </c>
      <c r="C248">
        <v>20180</v>
      </c>
      <c r="D248" t="s">
        <v>227</v>
      </c>
      <c r="E248" t="s">
        <v>51</v>
      </c>
      <c r="F248" t="s">
        <v>31</v>
      </c>
      <c r="H248">
        <v>1</v>
      </c>
      <c r="I248">
        <v>150</v>
      </c>
      <c r="J248">
        <v>360</v>
      </c>
      <c r="K248">
        <v>60</v>
      </c>
      <c r="L248">
        <v>1000</v>
      </c>
      <c r="N248">
        <v>200</v>
      </c>
      <c r="O248">
        <v>0</v>
      </c>
      <c r="P248" s="1" t="s">
        <v>41</v>
      </c>
      <c r="Q248" s="1" t="s">
        <v>33</v>
      </c>
      <c r="S248">
        <v>5</v>
      </c>
      <c r="T248">
        <v>553019</v>
      </c>
      <c r="U248" t="s">
        <v>80</v>
      </c>
      <c r="V248" t="s">
        <v>81</v>
      </c>
      <c r="X248">
        <v>5</v>
      </c>
      <c r="Y248">
        <v>5000</v>
      </c>
    </row>
    <row r="249" spans="1:26" x14ac:dyDescent="0.25">
      <c r="A249" s="1" t="s">
        <v>24</v>
      </c>
      <c r="B249" s="1" t="s">
        <v>25</v>
      </c>
      <c r="C249">
        <v>103228</v>
      </c>
      <c r="D249" t="s">
        <v>79</v>
      </c>
      <c r="E249" t="s">
        <v>51</v>
      </c>
      <c r="F249" t="s">
        <v>31</v>
      </c>
      <c r="H249">
        <v>2</v>
      </c>
      <c r="I249">
        <v>120</v>
      </c>
      <c r="J249">
        <v>360</v>
      </c>
      <c r="K249">
        <v>60</v>
      </c>
      <c r="L249">
        <v>1000</v>
      </c>
      <c r="N249">
        <v>200</v>
      </c>
      <c r="O249">
        <v>0</v>
      </c>
      <c r="P249" s="1" t="s">
        <v>28</v>
      </c>
      <c r="Q249" s="1" t="s">
        <v>33</v>
      </c>
      <c r="S249">
        <v>5</v>
      </c>
      <c r="T249">
        <v>553019</v>
      </c>
      <c r="U249" t="s">
        <v>80</v>
      </c>
      <c r="V249" t="s">
        <v>81</v>
      </c>
      <c r="X249">
        <v>5</v>
      </c>
      <c r="Y249">
        <v>5000</v>
      </c>
    </row>
    <row r="250" spans="1:26" x14ac:dyDescent="0.25">
      <c r="A250" s="1" t="s">
        <v>24</v>
      </c>
      <c r="B250" s="1" t="s">
        <v>25</v>
      </c>
      <c r="C250">
        <v>5799</v>
      </c>
      <c r="D250" t="s">
        <v>438</v>
      </c>
      <c r="E250" t="s">
        <v>51</v>
      </c>
      <c r="H250">
        <v>2</v>
      </c>
      <c r="I250">
        <v>90</v>
      </c>
      <c r="J250">
        <v>180</v>
      </c>
      <c r="K250">
        <v>60</v>
      </c>
      <c r="L250">
        <v>1000</v>
      </c>
      <c r="N250">
        <v>0</v>
      </c>
      <c r="O250">
        <v>0</v>
      </c>
      <c r="P250" s="1" t="s">
        <v>37</v>
      </c>
      <c r="Q250" s="1" t="s">
        <v>161</v>
      </c>
      <c r="S250">
        <v>5</v>
      </c>
    </row>
    <row r="251" spans="1:26" x14ac:dyDescent="0.25">
      <c r="A251" s="1" t="s">
        <v>24</v>
      </c>
      <c r="B251" s="1" t="s">
        <v>25</v>
      </c>
      <c r="C251">
        <v>21281</v>
      </c>
      <c r="D251" t="s">
        <v>271</v>
      </c>
      <c r="E251" t="s">
        <v>51</v>
      </c>
      <c r="F251" t="s">
        <v>272</v>
      </c>
      <c r="H251">
        <v>1</v>
      </c>
      <c r="I251">
        <v>90</v>
      </c>
      <c r="J251">
        <v>180</v>
      </c>
      <c r="K251">
        <v>60</v>
      </c>
      <c r="L251">
        <v>720</v>
      </c>
      <c r="N251">
        <v>30</v>
      </c>
      <c r="O251">
        <v>50</v>
      </c>
      <c r="P251" s="1" t="s">
        <v>28</v>
      </c>
      <c r="Q251" s="1" t="s">
        <v>33</v>
      </c>
      <c r="S251">
        <v>5</v>
      </c>
      <c r="T251">
        <v>559884</v>
      </c>
      <c r="U251" t="s">
        <v>53</v>
      </c>
      <c r="V251" t="s">
        <v>54</v>
      </c>
      <c r="X251">
        <v>6</v>
      </c>
      <c r="Y251">
        <v>0</v>
      </c>
    </row>
    <row r="252" spans="1:26" x14ac:dyDescent="0.25">
      <c r="A252" s="1" t="s">
        <v>24</v>
      </c>
      <c r="B252" s="1" t="s">
        <v>25</v>
      </c>
      <c r="C252">
        <v>22724</v>
      </c>
      <c r="D252" t="s">
        <v>339</v>
      </c>
      <c r="E252" t="s">
        <v>51</v>
      </c>
      <c r="F252" t="s">
        <v>31</v>
      </c>
      <c r="H252">
        <v>1</v>
      </c>
      <c r="I252">
        <v>90</v>
      </c>
      <c r="J252">
        <v>360</v>
      </c>
      <c r="K252">
        <v>60</v>
      </c>
      <c r="L252">
        <v>750</v>
      </c>
      <c r="N252">
        <v>0</v>
      </c>
      <c r="O252">
        <v>0</v>
      </c>
      <c r="P252" s="1" t="s">
        <v>29</v>
      </c>
      <c r="Q252" s="1" t="s">
        <v>29</v>
      </c>
      <c r="S252">
        <v>0</v>
      </c>
      <c r="T252">
        <v>553297</v>
      </c>
      <c r="U252" t="s">
        <v>69</v>
      </c>
      <c r="V252" t="s">
        <v>29</v>
      </c>
      <c r="X252">
        <v>0</v>
      </c>
      <c r="Y252">
        <v>0</v>
      </c>
    </row>
    <row r="253" spans="1:26" x14ac:dyDescent="0.25">
      <c r="A253" s="1" t="s">
        <v>24</v>
      </c>
      <c r="B253" s="1" t="s">
        <v>25</v>
      </c>
      <c r="C253">
        <v>20158</v>
      </c>
      <c r="D253" t="s">
        <v>225</v>
      </c>
      <c r="E253" t="s">
        <v>51</v>
      </c>
      <c r="F253" t="s">
        <v>31</v>
      </c>
      <c r="H253">
        <v>1</v>
      </c>
      <c r="I253">
        <v>90</v>
      </c>
      <c r="J253">
        <v>360</v>
      </c>
      <c r="K253">
        <v>60</v>
      </c>
      <c r="L253">
        <v>750</v>
      </c>
      <c r="N253">
        <v>0</v>
      </c>
      <c r="O253">
        <v>0</v>
      </c>
      <c r="P253" s="1" t="s">
        <v>29</v>
      </c>
      <c r="Q253" s="1" t="s">
        <v>29</v>
      </c>
      <c r="S253">
        <v>0</v>
      </c>
      <c r="T253">
        <v>553297</v>
      </c>
      <c r="U253" t="s">
        <v>69</v>
      </c>
      <c r="V253" t="s">
        <v>29</v>
      </c>
      <c r="X253">
        <v>0</v>
      </c>
      <c r="Y253">
        <v>0</v>
      </c>
    </row>
    <row r="254" spans="1:26" x14ac:dyDescent="0.25">
      <c r="A254" s="1" t="s">
        <v>24</v>
      </c>
      <c r="B254" s="1" t="s">
        <v>25</v>
      </c>
      <c r="C254">
        <v>902874</v>
      </c>
      <c r="D254" t="s">
        <v>460</v>
      </c>
      <c r="E254" t="s">
        <v>51</v>
      </c>
      <c r="F254" t="s">
        <v>160</v>
      </c>
      <c r="H254">
        <v>1</v>
      </c>
      <c r="I254">
        <v>90</v>
      </c>
      <c r="J254">
        <v>180</v>
      </c>
      <c r="K254">
        <v>60</v>
      </c>
      <c r="L254">
        <v>500</v>
      </c>
      <c r="N254">
        <v>0</v>
      </c>
      <c r="O254">
        <v>0</v>
      </c>
      <c r="P254" s="1" t="s">
        <v>37</v>
      </c>
      <c r="Q254" s="1" t="s">
        <v>33</v>
      </c>
      <c r="S254">
        <v>5</v>
      </c>
      <c r="T254">
        <v>552331</v>
      </c>
      <c r="U254" t="s">
        <v>75</v>
      </c>
      <c r="V254" t="s">
        <v>54</v>
      </c>
      <c r="X254">
        <v>5</v>
      </c>
      <c r="Y254">
        <v>0</v>
      </c>
    </row>
    <row r="255" spans="1:26" x14ac:dyDescent="0.25">
      <c r="A255" s="1" t="s">
        <v>24</v>
      </c>
      <c r="B255" s="1" t="s">
        <v>25</v>
      </c>
      <c r="C255">
        <v>12666</v>
      </c>
      <c r="D255" t="s">
        <v>159</v>
      </c>
      <c r="E255" t="s">
        <v>51</v>
      </c>
      <c r="F255" t="s">
        <v>160</v>
      </c>
      <c r="H255">
        <v>1</v>
      </c>
      <c r="I255">
        <v>90</v>
      </c>
      <c r="J255">
        <v>180</v>
      </c>
      <c r="K255">
        <v>60</v>
      </c>
      <c r="L255">
        <v>100</v>
      </c>
      <c r="N255">
        <v>0</v>
      </c>
      <c r="O255">
        <v>0</v>
      </c>
      <c r="P255" s="1" t="s">
        <v>28</v>
      </c>
      <c r="Q255" s="1" t="s">
        <v>161</v>
      </c>
      <c r="S255">
        <v>5</v>
      </c>
      <c r="T255">
        <v>552331</v>
      </c>
      <c r="U255" t="s">
        <v>75</v>
      </c>
      <c r="V255" t="s">
        <v>54</v>
      </c>
      <c r="X255">
        <v>5</v>
      </c>
      <c r="Y255">
        <v>0</v>
      </c>
    </row>
    <row r="256" spans="1:26" x14ac:dyDescent="0.25">
      <c r="A256" s="1" t="s">
        <v>24</v>
      </c>
      <c r="B256" s="1" t="s">
        <v>25</v>
      </c>
      <c r="C256">
        <v>24038</v>
      </c>
      <c r="D256" t="s">
        <v>356</v>
      </c>
      <c r="E256" t="s">
        <v>51</v>
      </c>
      <c r="F256" t="s">
        <v>357</v>
      </c>
      <c r="H256">
        <v>1</v>
      </c>
      <c r="I256">
        <v>90</v>
      </c>
      <c r="J256">
        <v>180</v>
      </c>
      <c r="K256">
        <v>60</v>
      </c>
      <c r="L256">
        <v>1000</v>
      </c>
      <c r="N256">
        <v>200</v>
      </c>
      <c r="O256">
        <v>0</v>
      </c>
      <c r="P256" s="1" t="s">
        <v>28</v>
      </c>
      <c r="Q256" s="1" t="s">
        <v>33</v>
      </c>
      <c r="S256">
        <v>5</v>
      </c>
      <c r="T256">
        <v>550490</v>
      </c>
      <c r="U256" t="s">
        <v>358</v>
      </c>
      <c r="V256" t="s">
        <v>29</v>
      </c>
      <c r="X256">
        <v>0</v>
      </c>
      <c r="Y256">
        <v>0</v>
      </c>
    </row>
    <row r="257" spans="1:26" x14ac:dyDescent="0.25">
      <c r="A257" s="1" t="s">
        <v>24</v>
      </c>
      <c r="B257" s="1" t="s">
        <v>25</v>
      </c>
      <c r="C257">
        <v>21757</v>
      </c>
      <c r="D257" t="s">
        <v>306</v>
      </c>
      <c r="E257" t="s">
        <v>51</v>
      </c>
      <c r="F257" t="s">
        <v>31</v>
      </c>
      <c r="H257">
        <v>2</v>
      </c>
      <c r="I257">
        <v>90</v>
      </c>
      <c r="J257">
        <v>180</v>
      </c>
      <c r="K257">
        <v>60</v>
      </c>
      <c r="L257">
        <v>1100</v>
      </c>
      <c r="N257">
        <v>6000</v>
      </c>
      <c r="O257">
        <v>0</v>
      </c>
      <c r="P257" s="1" t="s">
        <v>32</v>
      </c>
      <c r="Q257" s="1" t="s">
        <v>33</v>
      </c>
      <c r="S257">
        <v>5</v>
      </c>
      <c r="T257">
        <v>552332</v>
      </c>
      <c r="U257" t="s">
        <v>307</v>
      </c>
      <c r="V257" t="s">
        <v>76</v>
      </c>
      <c r="X257">
        <v>10</v>
      </c>
      <c r="Y257">
        <v>24200</v>
      </c>
    </row>
    <row r="258" spans="1:26" x14ac:dyDescent="0.25">
      <c r="A258" s="1" t="s">
        <v>24</v>
      </c>
      <c r="B258" s="1" t="s">
        <v>25</v>
      </c>
      <c r="C258">
        <v>27227</v>
      </c>
      <c r="D258" t="s">
        <v>422</v>
      </c>
      <c r="E258" t="s">
        <v>51</v>
      </c>
      <c r="F258" t="s">
        <v>220</v>
      </c>
      <c r="H258">
        <v>1</v>
      </c>
      <c r="I258">
        <v>90</v>
      </c>
      <c r="J258">
        <v>360</v>
      </c>
      <c r="K258">
        <v>60</v>
      </c>
      <c r="L258">
        <v>700</v>
      </c>
      <c r="N258">
        <v>0</v>
      </c>
      <c r="O258">
        <v>0</v>
      </c>
      <c r="P258" s="1" t="s">
        <v>29</v>
      </c>
      <c r="Q258" s="1" t="s">
        <v>29</v>
      </c>
      <c r="S258">
        <v>0</v>
      </c>
      <c r="T258">
        <v>553297</v>
      </c>
      <c r="U258" t="s">
        <v>69</v>
      </c>
      <c r="V258" t="s">
        <v>29</v>
      </c>
      <c r="X258">
        <v>0</v>
      </c>
      <c r="Y258">
        <v>0</v>
      </c>
    </row>
    <row r="259" spans="1:26" x14ac:dyDescent="0.25">
      <c r="A259" s="1" t="s">
        <v>24</v>
      </c>
      <c r="B259" s="1" t="s">
        <v>25</v>
      </c>
      <c r="C259">
        <v>27228</v>
      </c>
      <c r="D259" t="s">
        <v>423</v>
      </c>
      <c r="E259" t="s">
        <v>51</v>
      </c>
      <c r="F259" t="s">
        <v>31</v>
      </c>
      <c r="H259">
        <v>1</v>
      </c>
      <c r="I259">
        <v>90</v>
      </c>
      <c r="J259">
        <v>360</v>
      </c>
      <c r="K259">
        <v>60</v>
      </c>
      <c r="L259">
        <v>750</v>
      </c>
      <c r="N259">
        <v>0</v>
      </c>
      <c r="O259">
        <v>0</v>
      </c>
      <c r="P259" s="1" t="s">
        <v>29</v>
      </c>
      <c r="Q259" s="1" t="s">
        <v>29</v>
      </c>
      <c r="S259">
        <v>0</v>
      </c>
      <c r="T259">
        <v>553297</v>
      </c>
      <c r="U259" t="s">
        <v>69</v>
      </c>
      <c r="V259" t="s">
        <v>29</v>
      </c>
      <c r="X259">
        <v>0</v>
      </c>
      <c r="Y259">
        <v>0</v>
      </c>
    </row>
    <row r="260" spans="1:26" x14ac:dyDescent="0.25">
      <c r="A260" s="1" t="s">
        <v>24</v>
      </c>
      <c r="B260" s="1" t="s">
        <v>25</v>
      </c>
      <c r="C260">
        <v>27027</v>
      </c>
      <c r="D260" t="s">
        <v>419</v>
      </c>
      <c r="E260" t="s">
        <v>753</v>
      </c>
      <c r="F260" t="s">
        <v>31</v>
      </c>
      <c r="H260">
        <v>1</v>
      </c>
      <c r="I260">
        <v>90</v>
      </c>
      <c r="J260">
        <v>180</v>
      </c>
      <c r="K260">
        <v>60</v>
      </c>
      <c r="L260">
        <v>1000</v>
      </c>
      <c r="P260" s="1"/>
      <c r="Q260" s="1" t="s">
        <v>42</v>
      </c>
      <c r="S260">
        <v>0</v>
      </c>
      <c r="T260" t="s">
        <v>748</v>
      </c>
      <c r="U260" t="s">
        <v>35</v>
      </c>
      <c r="V260" t="s">
        <v>24</v>
      </c>
      <c r="X260">
        <v>4</v>
      </c>
      <c r="Y260" s="6">
        <v>2000</v>
      </c>
      <c r="Z260">
        <v>0</v>
      </c>
    </row>
    <row r="261" spans="1:26" x14ac:dyDescent="0.25">
      <c r="A261" s="1" t="s">
        <v>24</v>
      </c>
      <c r="B261" s="1" t="s">
        <v>25</v>
      </c>
      <c r="C261">
        <v>11889</v>
      </c>
      <c r="D261" t="s">
        <v>155</v>
      </c>
      <c r="E261" t="s">
        <v>51</v>
      </c>
      <c r="F261" t="s">
        <v>31</v>
      </c>
      <c r="H261">
        <v>2</v>
      </c>
      <c r="I261">
        <v>90</v>
      </c>
      <c r="J261">
        <v>180</v>
      </c>
      <c r="K261">
        <v>60</v>
      </c>
      <c r="L261">
        <v>1200</v>
      </c>
      <c r="N261">
        <v>2400</v>
      </c>
      <c r="O261">
        <v>4800</v>
      </c>
      <c r="P261" s="1" t="s">
        <v>41</v>
      </c>
      <c r="Q261" s="1" t="s">
        <v>33</v>
      </c>
      <c r="S261">
        <v>5</v>
      </c>
      <c r="T261">
        <v>559884</v>
      </c>
      <c r="U261" t="s">
        <v>53</v>
      </c>
      <c r="V261" t="s">
        <v>154</v>
      </c>
      <c r="X261">
        <v>6</v>
      </c>
      <c r="Y261">
        <v>0</v>
      </c>
    </row>
    <row r="262" spans="1:26" x14ac:dyDescent="0.25">
      <c r="A262" s="1" t="s">
        <v>24</v>
      </c>
      <c r="B262" s="1" t="s">
        <v>25</v>
      </c>
      <c r="C262">
        <v>11888</v>
      </c>
      <c r="D262" t="s">
        <v>153</v>
      </c>
      <c r="E262" t="s">
        <v>51</v>
      </c>
      <c r="F262" t="s">
        <v>31</v>
      </c>
      <c r="H262">
        <v>2</v>
      </c>
      <c r="I262">
        <v>90</v>
      </c>
      <c r="J262">
        <v>180</v>
      </c>
      <c r="K262">
        <v>60</v>
      </c>
      <c r="L262">
        <v>1200</v>
      </c>
      <c r="N262">
        <v>1200</v>
      </c>
      <c r="O262">
        <v>0</v>
      </c>
      <c r="P262" s="1" t="s">
        <v>41</v>
      </c>
      <c r="Q262" s="1" t="s">
        <v>33</v>
      </c>
      <c r="S262">
        <v>5</v>
      </c>
      <c r="T262">
        <v>559884</v>
      </c>
      <c r="U262" t="s">
        <v>53</v>
      </c>
      <c r="V262" t="s">
        <v>154</v>
      </c>
      <c r="X262">
        <v>6</v>
      </c>
      <c r="Y262">
        <v>0</v>
      </c>
    </row>
    <row r="263" spans="1:26" x14ac:dyDescent="0.25">
      <c r="A263" s="1" t="s">
        <v>24</v>
      </c>
      <c r="B263" s="1" t="s">
        <v>25</v>
      </c>
      <c r="C263">
        <v>26281</v>
      </c>
      <c r="D263" t="s">
        <v>386</v>
      </c>
      <c r="E263" t="s">
        <v>51</v>
      </c>
      <c r="F263" t="s">
        <v>74</v>
      </c>
      <c r="H263">
        <v>1</v>
      </c>
      <c r="I263">
        <v>120</v>
      </c>
      <c r="J263">
        <v>360</v>
      </c>
      <c r="K263">
        <v>60</v>
      </c>
      <c r="L263">
        <v>1050</v>
      </c>
      <c r="N263">
        <v>0</v>
      </c>
      <c r="O263">
        <v>0</v>
      </c>
      <c r="P263" s="1" t="s">
        <v>32</v>
      </c>
      <c r="Q263" s="1" t="s">
        <v>29</v>
      </c>
      <c r="S263">
        <v>0</v>
      </c>
      <c r="T263" t="s">
        <v>387</v>
      </c>
      <c r="U263" t="s">
        <v>388</v>
      </c>
      <c r="V263" t="s">
        <v>29</v>
      </c>
      <c r="X263">
        <v>0</v>
      </c>
      <c r="Y263">
        <v>0</v>
      </c>
    </row>
    <row r="264" spans="1:26" x14ac:dyDescent="0.25">
      <c r="A264" s="1" t="s">
        <v>24</v>
      </c>
      <c r="B264" s="1" t="s">
        <v>25</v>
      </c>
      <c r="C264">
        <v>1874</v>
      </c>
      <c r="D264" t="s">
        <v>209</v>
      </c>
      <c r="E264" t="s">
        <v>51</v>
      </c>
      <c r="H264">
        <v>1</v>
      </c>
      <c r="I264">
        <v>90</v>
      </c>
      <c r="J264">
        <v>180</v>
      </c>
      <c r="K264">
        <v>60</v>
      </c>
      <c r="L264">
        <v>1000</v>
      </c>
      <c r="N264">
        <v>0</v>
      </c>
      <c r="O264">
        <v>0</v>
      </c>
      <c r="P264" s="1" t="s">
        <v>28</v>
      </c>
      <c r="Q264" s="1" t="s">
        <v>29</v>
      </c>
      <c r="S264">
        <v>0</v>
      </c>
    </row>
    <row r="265" spans="1:26" x14ac:dyDescent="0.25">
      <c r="A265" s="1" t="s">
        <v>24</v>
      </c>
      <c r="B265" s="1" t="s">
        <v>25</v>
      </c>
      <c r="C265">
        <v>24253</v>
      </c>
      <c r="D265" t="s">
        <v>362</v>
      </c>
      <c r="E265" t="s">
        <v>51</v>
      </c>
      <c r="H265">
        <v>2</v>
      </c>
      <c r="I265">
        <v>90</v>
      </c>
      <c r="J265">
        <v>180</v>
      </c>
      <c r="K265">
        <v>60</v>
      </c>
      <c r="L265">
        <v>1000</v>
      </c>
      <c r="N265">
        <v>0</v>
      </c>
      <c r="O265">
        <v>0</v>
      </c>
      <c r="P265" s="1" t="s">
        <v>28</v>
      </c>
      <c r="Q265" s="1" t="s">
        <v>29</v>
      </c>
      <c r="S265">
        <v>0</v>
      </c>
    </row>
    <row r="266" spans="1:26" x14ac:dyDescent="0.25">
      <c r="A266" s="1" t="s">
        <v>24</v>
      </c>
      <c r="B266" s="1" t="s">
        <v>25</v>
      </c>
      <c r="C266">
        <v>23668</v>
      </c>
      <c r="D266" t="s">
        <v>352</v>
      </c>
      <c r="E266" t="s">
        <v>51</v>
      </c>
      <c r="F266" t="s">
        <v>31</v>
      </c>
      <c r="H266">
        <v>1</v>
      </c>
      <c r="I266">
        <v>120</v>
      </c>
      <c r="J266">
        <v>360</v>
      </c>
      <c r="K266">
        <v>60</v>
      </c>
      <c r="L266">
        <v>750</v>
      </c>
      <c r="N266">
        <v>0</v>
      </c>
      <c r="O266">
        <v>0</v>
      </c>
      <c r="P266" s="1" t="s">
        <v>29</v>
      </c>
      <c r="Q266" s="1" t="s">
        <v>29</v>
      </c>
      <c r="S266">
        <v>0</v>
      </c>
      <c r="T266">
        <v>553297</v>
      </c>
      <c r="U266" t="s">
        <v>69</v>
      </c>
      <c r="V266" t="s">
        <v>29</v>
      </c>
      <c r="X266">
        <v>0</v>
      </c>
      <c r="Y266">
        <v>0</v>
      </c>
    </row>
    <row r="267" spans="1:26" x14ac:dyDescent="0.25">
      <c r="A267" s="1" t="s">
        <v>24</v>
      </c>
      <c r="B267" s="1" t="s">
        <v>25</v>
      </c>
      <c r="C267">
        <v>116755</v>
      </c>
      <c r="D267" t="s">
        <v>145</v>
      </c>
      <c r="E267" t="s">
        <v>753</v>
      </c>
      <c r="F267" t="s">
        <v>31</v>
      </c>
      <c r="H267">
        <v>1</v>
      </c>
      <c r="I267">
        <v>0</v>
      </c>
      <c r="J267">
        <v>0</v>
      </c>
      <c r="K267">
        <v>0</v>
      </c>
      <c r="L267">
        <v>1200</v>
      </c>
      <c r="P267" s="1"/>
      <c r="Q267" s="1" t="s">
        <v>42</v>
      </c>
      <c r="S267">
        <v>0</v>
      </c>
      <c r="T267" t="s">
        <v>748</v>
      </c>
      <c r="U267" t="s">
        <v>35</v>
      </c>
      <c r="V267" t="s">
        <v>24</v>
      </c>
      <c r="X267">
        <v>4</v>
      </c>
      <c r="Y267" s="6">
        <v>2000</v>
      </c>
      <c r="Z267">
        <v>500</v>
      </c>
    </row>
    <row r="268" spans="1:26" x14ac:dyDescent="0.25">
      <c r="A268" s="1" t="s">
        <v>24</v>
      </c>
      <c r="B268" s="1" t="s">
        <v>25</v>
      </c>
      <c r="C268">
        <v>5941</v>
      </c>
      <c r="D268" t="s">
        <v>439</v>
      </c>
      <c r="E268" t="s">
        <v>51</v>
      </c>
      <c r="F268" t="s">
        <v>31</v>
      </c>
      <c r="H268">
        <v>2</v>
      </c>
      <c r="I268">
        <v>90</v>
      </c>
      <c r="J268">
        <v>180</v>
      </c>
      <c r="K268">
        <v>60</v>
      </c>
      <c r="L268">
        <v>1200</v>
      </c>
      <c r="N268">
        <v>200</v>
      </c>
      <c r="O268">
        <v>0</v>
      </c>
      <c r="P268" s="1" t="s">
        <v>28</v>
      </c>
      <c r="Q268" s="1" t="s">
        <v>33</v>
      </c>
      <c r="S268">
        <v>5</v>
      </c>
      <c r="T268">
        <v>559884</v>
      </c>
      <c r="U268" t="s">
        <v>53</v>
      </c>
      <c r="V268" t="s">
        <v>54</v>
      </c>
      <c r="X268">
        <v>6</v>
      </c>
      <c r="Y268">
        <v>0</v>
      </c>
    </row>
    <row r="269" spans="1:26" x14ac:dyDescent="0.25">
      <c r="A269" s="1" t="s">
        <v>24</v>
      </c>
      <c r="B269" s="1" t="s">
        <v>25</v>
      </c>
      <c r="C269">
        <v>26302</v>
      </c>
      <c r="D269" t="s">
        <v>395</v>
      </c>
      <c r="E269" t="s">
        <v>753</v>
      </c>
      <c r="F269" t="s">
        <v>31</v>
      </c>
      <c r="G269" t="s">
        <v>853</v>
      </c>
      <c r="H269">
        <v>1</v>
      </c>
      <c r="I269">
        <v>90</v>
      </c>
      <c r="J269">
        <v>320</v>
      </c>
      <c r="K269">
        <v>60</v>
      </c>
      <c r="L269">
        <v>1000</v>
      </c>
      <c r="P269" s="1"/>
      <c r="Q269" s="1" t="s">
        <v>42</v>
      </c>
      <c r="S269">
        <v>0</v>
      </c>
      <c r="T269" t="s">
        <v>748</v>
      </c>
      <c r="U269" t="s">
        <v>35</v>
      </c>
      <c r="V269" t="s">
        <v>24</v>
      </c>
      <c r="X269">
        <v>4</v>
      </c>
      <c r="Y269" s="6">
        <v>2000</v>
      </c>
      <c r="Z269">
        <v>1500</v>
      </c>
    </row>
    <row r="270" spans="1:26" x14ac:dyDescent="0.25">
      <c r="A270" s="1" t="s">
        <v>24</v>
      </c>
      <c r="B270" s="1" t="s">
        <v>25</v>
      </c>
      <c r="C270">
        <v>908852</v>
      </c>
      <c r="D270" t="s">
        <v>534</v>
      </c>
      <c r="E270" t="s">
        <v>51</v>
      </c>
      <c r="H270">
        <v>1</v>
      </c>
      <c r="I270">
        <v>90</v>
      </c>
      <c r="J270">
        <v>0</v>
      </c>
      <c r="K270">
        <v>0</v>
      </c>
      <c r="L270">
        <v>1000</v>
      </c>
      <c r="N270">
        <v>0</v>
      </c>
      <c r="O270">
        <v>0</v>
      </c>
      <c r="P270" s="1" t="s">
        <v>29</v>
      </c>
      <c r="Q270" s="1" t="s">
        <v>29</v>
      </c>
      <c r="S270">
        <v>0</v>
      </c>
    </row>
    <row r="271" spans="1:26" x14ac:dyDescent="0.25">
      <c r="A271" s="1" t="s">
        <v>24</v>
      </c>
      <c r="B271" s="1" t="s">
        <v>25</v>
      </c>
      <c r="C271">
        <v>701610</v>
      </c>
      <c r="D271" t="s">
        <v>445</v>
      </c>
      <c r="E271" t="s">
        <v>51</v>
      </c>
      <c r="H271">
        <v>1</v>
      </c>
      <c r="I271">
        <v>30</v>
      </c>
      <c r="J271">
        <v>0</v>
      </c>
      <c r="K271">
        <v>0</v>
      </c>
      <c r="L271">
        <v>1000</v>
      </c>
      <c r="N271">
        <v>0</v>
      </c>
      <c r="O271">
        <v>0</v>
      </c>
      <c r="P271" s="1" t="s">
        <v>37</v>
      </c>
      <c r="Q271" s="1" t="s">
        <v>29</v>
      </c>
      <c r="S271">
        <v>0</v>
      </c>
    </row>
    <row r="272" spans="1:26" x14ac:dyDescent="0.25">
      <c r="A272" s="1" t="s">
        <v>24</v>
      </c>
      <c r="B272" s="1" t="s">
        <v>25</v>
      </c>
      <c r="C272">
        <v>902987</v>
      </c>
      <c r="D272" t="s">
        <v>463</v>
      </c>
      <c r="E272" t="s">
        <v>51</v>
      </c>
      <c r="H272">
        <v>1</v>
      </c>
      <c r="I272">
        <v>90</v>
      </c>
      <c r="J272">
        <v>180</v>
      </c>
      <c r="K272">
        <v>60</v>
      </c>
      <c r="L272">
        <v>100</v>
      </c>
      <c r="N272">
        <v>0</v>
      </c>
      <c r="O272">
        <v>0</v>
      </c>
      <c r="P272" s="1" t="s">
        <v>37</v>
      </c>
      <c r="Q272" s="1" t="s">
        <v>161</v>
      </c>
      <c r="S272">
        <v>5</v>
      </c>
    </row>
    <row r="273" spans="1:26" x14ac:dyDescent="0.25">
      <c r="A273" s="1" t="s">
        <v>24</v>
      </c>
      <c r="B273" s="1" t="s">
        <v>25</v>
      </c>
      <c r="C273">
        <v>902988</v>
      </c>
      <c r="D273" t="s">
        <v>464</v>
      </c>
      <c r="E273" t="s">
        <v>51</v>
      </c>
      <c r="H273">
        <v>1</v>
      </c>
      <c r="I273">
        <v>90</v>
      </c>
      <c r="J273">
        <v>180</v>
      </c>
      <c r="K273">
        <v>60</v>
      </c>
      <c r="L273">
        <v>100</v>
      </c>
      <c r="N273">
        <v>0</v>
      </c>
      <c r="O273">
        <v>0</v>
      </c>
      <c r="P273" s="1" t="s">
        <v>37</v>
      </c>
      <c r="Q273" s="1" t="s">
        <v>161</v>
      </c>
      <c r="S273">
        <v>5</v>
      </c>
    </row>
    <row r="274" spans="1:26" x14ac:dyDescent="0.25">
      <c r="A274" s="1" t="s">
        <v>24</v>
      </c>
      <c r="B274" s="1" t="s">
        <v>25</v>
      </c>
      <c r="C274">
        <v>21274</v>
      </c>
      <c r="D274" t="s">
        <v>268</v>
      </c>
      <c r="E274" t="s">
        <v>51</v>
      </c>
      <c r="H274">
        <v>1</v>
      </c>
      <c r="I274">
        <v>90</v>
      </c>
      <c r="J274">
        <v>180</v>
      </c>
      <c r="K274">
        <v>60</v>
      </c>
      <c r="L274">
        <v>100</v>
      </c>
      <c r="N274">
        <v>0</v>
      </c>
      <c r="O274">
        <v>0</v>
      </c>
      <c r="P274" s="1" t="s">
        <v>37</v>
      </c>
      <c r="Q274" s="1" t="s">
        <v>161</v>
      </c>
      <c r="S274">
        <v>5</v>
      </c>
    </row>
    <row r="275" spans="1:26" x14ac:dyDescent="0.25">
      <c r="A275" s="1" t="s">
        <v>24</v>
      </c>
      <c r="B275" s="1" t="s">
        <v>25</v>
      </c>
      <c r="C275">
        <v>21276</v>
      </c>
      <c r="D275" t="s">
        <v>269</v>
      </c>
      <c r="E275" t="s">
        <v>51</v>
      </c>
      <c r="H275">
        <v>1</v>
      </c>
      <c r="I275">
        <v>90</v>
      </c>
      <c r="J275">
        <v>180</v>
      </c>
      <c r="K275">
        <v>60</v>
      </c>
      <c r="L275">
        <v>100</v>
      </c>
      <c r="N275">
        <v>0</v>
      </c>
      <c r="O275">
        <v>0</v>
      </c>
      <c r="P275" s="1" t="s">
        <v>28</v>
      </c>
      <c r="Q275" s="1" t="s">
        <v>38</v>
      </c>
      <c r="S275">
        <v>5</v>
      </c>
    </row>
    <row r="276" spans="1:26" x14ac:dyDescent="0.25">
      <c r="A276" s="1" t="s">
        <v>24</v>
      </c>
      <c r="B276" s="1" t="s">
        <v>25</v>
      </c>
      <c r="C276">
        <v>26283</v>
      </c>
      <c r="D276" t="s">
        <v>390</v>
      </c>
      <c r="E276" t="s">
        <v>27</v>
      </c>
      <c r="F276" t="s">
        <v>59</v>
      </c>
      <c r="H276">
        <v>1</v>
      </c>
      <c r="I276">
        <v>90</v>
      </c>
      <c r="J276">
        <v>180</v>
      </c>
      <c r="K276">
        <v>60</v>
      </c>
      <c r="L276">
        <v>1000</v>
      </c>
      <c r="P276" s="1"/>
      <c r="Q276" s="1"/>
      <c r="S276">
        <v>0</v>
      </c>
      <c r="T276" t="s">
        <v>34</v>
      </c>
      <c r="U276" t="s">
        <v>35</v>
      </c>
      <c r="V276" t="s">
        <v>24</v>
      </c>
      <c r="X276">
        <v>4</v>
      </c>
      <c r="Y276" s="6">
        <v>2000</v>
      </c>
      <c r="Z276">
        <v>1000</v>
      </c>
    </row>
    <row r="277" spans="1:26" x14ac:dyDescent="0.25">
      <c r="A277" s="1" t="s">
        <v>24</v>
      </c>
      <c r="B277" s="1" t="s">
        <v>25</v>
      </c>
      <c r="C277">
        <v>20156</v>
      </c>
      <c r="D277" t="s">
        <v>223</v>
      </c>
      <c r="E277" t="s">
        <v>51</v>
      </c>
      <c r="F277" t="s">
        <v>220</v>
      </c>
      <c r="H277">
        <v>2</v>
      </c>
      <c r="I277">
        <v>90</v>
      </c>
      <c r="J277">
        <v>240</v>
      </c>
      <c r="K277">
        <v>60</v>
      </c>
      <c r="L277">
        <v>1000</v>
      </c>
      <c r="N277">
        <v>2000</v>
      </c>
      <c r="O277">
        <v>0</v>
      </c>
      <c r="P277" s="1" t="s">
        <v>32</v>
      </c>
      <c r="Q277" s="1" t="s">
        <v>33</v>
      </c>
      <c r="S277">
        <v>5</v>
      </c>
      <c r="T277">
        <v>553019</v>
      </c>
      <c r="U277" t="s">
        <v>80</v>
      </c>
      <c r="V277" t="s">
        <v>81</v>
      </c>
      <c r="X277">
        <v>5</v>
      </c>
      <c r="Y277">
        <v>7000</v>
      </c>
    </row>
    <row r="278" spans="1:26" x14ac:dyDescent="0.25">
      <c r="A278" s="1" t="s">
        <v>24</v>
      </c>
      <c r="B278" s="1" t="s">
        <v>25</v>
      </c>
      <c r="C278">
        <v>20150</v>
      </c>
      <c r="D278" t="s">
        <v>217</v>
      </c>
      <c r="E278" t="s">
        <v>27</v>
      </c>
      <c r="F278" t="s">
        <v>31</v>
      </c>
      <c r="H278">
        <v>2</v>
      </c>
      <c r="I278">
        <v>90</v>
      </c>
      <c r="J278">
        <v>240</v>
      </c>
      <c r="K278">
        <v>60</v>
      </c>
      <c r="L278">
        <v>1000</v>
      </c>
      <c r="P278" s="1"/>
      <c r="Q278" s="1"/>
      <c r="S278">
        <v>0</v>
      </c>
      <c r="T278" t="s">
        <v>34</v>
      </c>
      <c r="U278" t="s">
        <v>35</v>
      </c>
      <c r="V278" t="s">
        <v>24</v>
      </c>
      <c r="X278">
        <v>4</v>
      </c>
      <c r="Y278" s="6">
        <v>2000</v>
      </c>
      <c r="Z278">
        <v>17500</v>
      </c>
    </row>
    <row r="279" spans="1:26" x14ac:dyDescent="0.25">
      <c r="A279" s="1" t="s">
        <v>24</v>
      </c>
      <c r="B279" s="1" t="s">
        <v>25</v>
      </c>
      <c r="C279">
        <v>102572</v>
      </c>
      <c r="D279" t="s">
        <v>64</v>
      </c>
      <c r="E279" t="s">
        <v>27</v>
      </c>
      <c r="F279" t="s">
        <v>31</v>
      </c>
      <c r="H279">
        <v>2</v>
      </c>
      <c r="I279">
        <v>90</v>
      </c>
      <c r="J279">
        <v>240</v>
      </c>
      <c r="K279">
        <v>60</v>
      </c>
      <c r="L279">
        <v>1000</v>
      </c>
      <c r="P279" s="1"/>
      <c r="Q279" s="1"/>
      <c r="S279">
        <v>0</v>
      </c>
      <c r="T279" t="s">
        <v>34</v>
      </c>
      <c r="U279" t="s">
        <v>35</v>
      </c>
      <c r="V279" t="s">
        <v>24</v>
      </c>
      <c r="X279">
        <v>4</v>
      </c>
      <c r="Y279" s="6">
        <v>2000</v>
      </c>
      <c r="Z279">
        <v>1000</v>
      </c>
    </row>
    <row r="280" spans="1:26" x14ac:dyDescent="0.25">
      <c r="A280" s="1" t="s">
        <v>24</v>
      </c>
      <c r="B280" s="1" t="s">
        <v>25</v>
      </c>
      <c r="C280">
        <v>26295</v>
      </c>
      <c r="D280" t="s">
        <v>392</v>
      </c>
      <c r="E280" t="s">
        <v>753</v>
      </c>
      <c r="F280" t="s">
        <v>57</v>
      </c>
      <c r="H280">
        <v>1</v>
      </c>
      <c r="I280">
        <v>90</v>
      </c>
      <c r="J280">
        <v>360</v>
      </c>
      <c r="K280">
        <v>60</v>
      </c>
      <c r="L280">
        <v>1000</v>
      </c>
      <c r="P280" s="1"/>
      <c r="Q280" s="1" t="s">
        <v>42</v>
      </c>
      <c r="S280">
        <v>0</v>
      </c>
      <c r="T280" t="s">
        <v>750</v>
      </c>
      <c r="U280" t="s">
        <v>35</v>
      </c>
      <c r="V280" t="s">
        <v>24</v>
      </c>
      <c r="X280">
        <v>4</v>
      </c>
      <c r="Y280" s="6">
        <v>2000</v>
      </c>
      <c r="Z280">
        <v>1500</v>
      </c>
    </row>
    <row r="281" spans="1:26" x14ac:dyDescent="0.25">
      <c r="A281" s="1" t="s">
        <v>24</v>
      </c>
      <c r="B281" s="1" t="s">
        <v>25</v>
      </c>
      <c r="C281">
        <v>117943</v>
      </c>
      <c r="D281" t="s">
        <v>148</v>
      </c>
      <c r="E281" t="s">
        <v>753</v>
      </c>
      <c r="F281" t="s">
        <v>31</v>
      </c>
      <c r="H281">
        <v>1</v>
      </c>
      <c r="I281">
        <v>90</v>
      </c>
      <c r="J281">
        <v>180</v>
      </c>
      <c r="K281">
        <v>60</v>
      </c>
      <c r="L281">
        <v>1200</v>
      </c>
      <c r="P281" s="1"/>
      <c r="Q281" s="1" t="s">
        <v>42</v>
      </c>
      <c r="S281">
        <v>0</v>
      </c>
      <c r="T281" t="s">
        <v>749</v>
      </c>
      <c r="U281" t="s">
        <v>35</v>
      </c>
      <c r="V281" t="s">
        <v>24</v>
      </c>
      <c r="X281">
        <v>4</v>
      </c>
      <c r="Y281" s="6">
        <v>2000</v>
      </c>
      <c r="Z281">
        <v>500</v>
      </c>
    </row>
    <row r="282" spans="1:26" x14ac:dyDescent="0.25">
      <c r="A282" s="1" t="s">
        <v>24</v>
      </c>
      <c r="B282" s="1" t="s">
        <v>25</v>
      </c>
      <c r="C282">
        <v>26266</v>
      </c>
      <c r="D282" t="s">
        <v>384</v>
      </c>
      <c r="E282" t="s">
        <v>753</v>
      </c>
      <c r="F282" t="s">
        <v>31</v>
      </c>
      <c r="H282">
        <v>1</v>
      </c>
      <c r="I282">
        <v>90</v>
      </c>
      <c r="J282">
        <v>180</v>
      </c>
      <c r="K282">
        <v>60</v>
      </c>
      <c r="L282">
        <v>1000</v>
      </c>
      <c r="P282" s="1"/>
      <c r="Q282" s="1" t="s">
        <v>42</v>
      </c>
      <c r="S282">
        <v>0</v>
      </c>
      <c r="T282" t="s">
        <v>748</v>
      </c>
      <c r="U282" t="s">
        <v>35</v>
      </c>
      <c r="V282" t="s">
        <v>24</v>
      </c>
      <c r="X282">
        <v>4</v>
      </c>
      <c r="Y282" s="6">
        <v>2000</v>
      </c>
      <c r="Z282">
        <v>0</v>
      </c>
    </row>
    <row r="283" spans="1:26" x14ac:dyDescent="0.25">
      <c r="A283" s="1" t="s">
        <v>24</v>
      </c>
      <c r="B283" s="1" t="s">
        <v>25</v>
      </c>
      <c r="C283">
        <v>6135</v>
      </c>
      <c r="D283" t="s">
        <v>443</v>
      </c>
      <c r="E283" t="s">
        <v>51</v>
      </c>
      <c r="H283">
        <v>1</v>
      </c>
      <c r="I283">
        <v>0</v>
      </c>
      <c r="J283">
        <v>0</v>
      </c>
      <c r="K283">
        <v>0</v>
      </c>
      <c r="L283">
        <v>1000</v>
      </c>
      <c r="N283">
        <v>0</v>
      </c>
      <c r="O283">
        <v>0</v>
      </c>
      <c r="P283" s="1" t="s">
        <v>29</v>
      </c>
      <c r="Q283" s="1" t="s">
        <v>29</v>
      </c>
      <c r="S283">
        <v>0</v>
      </c>
    </row>
    <row r="284" spans="1:26" x14ac:dyDescent="0.25">
      <c r="A284" s="1" t="s">
        <v>24</v>
      </c>
      <c r="B284" s="1" t="s">
        <v>25</v>
      </c>
      <c r="C284">
        <v>6143</v>
      </c>
      <c r="D284" t="s">
        <v>444</v>
      </c>
      <c r="E284" t="s">
        <v>51</v>
      </c>
      <c r="H284">
        <v>1</v>
      </c>
      <c r="I284">
        <v>0</v>
      </c>
      <c r="J284">
        <v>0</v>
      </c>
      <c r="K284">
        <v>0</v>
      </c>
      <c r="L284">
        <v>1000</v>
      </c>
      <c r="N284">
        <v>0</v>
      </c>
      <c r="O284">
        <v>0</v>
      </c>
      <c r="P284" s="1" t="s">
        <v>29</v>
      </c>
      <c r="Q284" s="1" t="s">
        <v>29</v>
      </c>
      <c r="S284">
        <v>0</v>
      </c>
    </row>
    <row r="285" spans="1:26" x14ac:dyDescent="0.25">
      <c r="A285" s="1" t="s">
        <v>24</v>
      </c>
      <c r="B285" s="1" t="s">
        <v>25</v>
      </c>
      <c r="C285">
        <v>903645</v>
      </c>
      <c r="D285" t="s">
        <v>476</v>
      </c>
      <c r="E285" t="s">
        <v>27</v>
      </c>
      <c r="F285" t="s">
        <v>31</v>
      </c>
      <c r="H285">
        <v>2</v>
      </c>
      <c r="I285">
        <v>90</v>
      </c>
      <c r="J285">
        <v>180</v>
      </c>
      <c r="K285">
        <v>60</v>
      </c>
      <c r="L285">
        <v>1000</v>
      </c>
      <c r="P285" s="1"/>
      <c r="Q285" s="1"/>
      <c r="S285">
        <v>0</v>
      </c>
      <c r="T285" t="s">
        <v>34</v>
      </c>
      <c r="U285" t="s">
        <v>35</v>
      </c>
      <c r="V285" t="s">
        <v>24</v>
      </c>
      <c r="X285">
        <v>4</v>
      </c>
      <c r="Y285" s="6">
        <v>2000</v>
      </c>
      <c r="Z285">
        <v>1000</v>
      </c>
    </row>
    <row r="286" spans="1:26" x14ac:dyDescent="0.25">
      <c r="A286" s="1" t="s">
        <v>24</v>
      </c>
      <c r="B286" s="1" t="s">
        <v>25</v>
      </c>
      <c r="C286">
        <v>903644</v>
      </c>
      <c r="D286" t="s">
        <v>475</v>
      </c>
      <c r="E286" t="s">
        <v>27</v>
      </c>
      <c r="F286" t="s">
        <v>31</v>
      </c>
      <c r="H286">
        <v>2</v>
      </c>
      <c r="I286">
        <v>90</v>
      </c>
      <c r="J286">
        <v>180</v>
      </c>
      <c r="K286">
        <v>60</v>
      </c>
      <c r="L286">
        <v>1000</v>
      </c>
      <c r="P286" s="1"/>
      <c r="Q286" s="1"/>
      <c r="S286">
        <v>0</v>
      </c>
      <c r="T286" t="s">
        <v>34</v>
      </c>
      <c r="U286" t="s">
        <v>35</v>
      </c>
      <c r="V286" t="s">
        <v>24</v>
      </c>
      <c r="X286">
        <v>4</v>
      </c>
      <c r="Y286" s="6">
        <v>2000</v>
      </c>
      <c r="Z286">
        <v>3000</v>
      </c>
    </row>
    <row r="287" spans="1:26" x14ac:dyDescent="0.25">
      <c r="A287" s="1" t="s">
        <v>24</v>
      </c>
      <c r="B287" s="1" t="s">
        <v>25</v>
      </c>
      <c r="C287">
        <v>903636</v>
      </c>
      <c r="D287" t="s">
        <v>473</v>
      </c>
      <c r="E287" t="s">
        <v>27</v>
      </c>
      <c r="F287" t="s">
        <v>31</v>
      </c>
      <c r="H287">
        <v>2</v>
      </c>
      <c r="I287">
        <v>90</v>
      </c>
      <c r="J287">
        <v>180</v>
      </c>
      <c r="K287">
        <v>60</v>
      </c>
      <c r="L287">
        <v>1000</v>
      </c>
      <c r="P287" s="1"/>
      <c r="Q287" s="1"/>
      <c r="S287">
        <v>0</v>
      </c>
      <c r="T287" t="s">
        <v>34</v>
      </c>
      <c r="U287" t="s">
        <v>35</v>
      </c>
      <c r="V287" t="s">
        <v>24</v>
      </c>
      <c r="X287">
        <v>4</v>
      </c>
      <c r="Y287" s="6">
        <v>2000</v>
      </c>
      <c r="Z287">
        <v>1000</v>
      </c>
    </row>
    <row r="288" spans="1:26" x14ac:dyDescent="0.25">
      <c r="A288" s="1" t="s">
        <v>24</v>
      </c>
      <c r="B288" s="1" t="s">
        <v>25</v>
      </c>
      <c r="C288">
        <v>903641</v>
      </c>
      <c r="D288" t="s">
        <v>474</v>
      </c>
      <c r="E288" t="s">
        <v>27</v>
      </c>
      <c r="F288" t="s">
        <v>31</v>
      </c>
      <c r="H288">
        <v>2</v>
      </c>
      <c r="I288">
        <v>90</v>
      </c>
      <c r="J288">
        <v>180</v>
      </c>
      <c r="K288">
        <v>60</v>
      </c>
      <c r="L288">
        <v>1000</v>
      </c>
      <c r="P288" s="1"/>
      <c r="Q288" s="1"/>
      <c r="S288">
        <v>0</v>
      </c>
      <c r="T288" t="s">
        <v>34</v>
      </c>
      <c r="U288" t="s">
        <v>35</v>
      </c>
      <c r="V288" t="s">
        <v>24</v>
      </c>
      <c r="X288">
        <v>4</v>
      </c>
      <c r="Y288" s="6">
        <v>2000</v>
      </c>
      <c r="Z288">
        <v>500</v>
      </c>
    </row>
    <row r="289" spans="1:26" x14ac:dyDescent="0.25">
      <c r="A289" s="1" t="s">
        <v>24</v>
      </c>
      <c r="B289" s="1" t="s">
        <v>25</v>
      </c>
      <c r="C289">
        <v>903837</v>
      </c>
      <c r="D289" t="s">
        <v>482</v>
      </c>
      <c r="E289" t="s">
        <v>27</v>
      </c>
      <c r="F289" t="s">
        <v>31</v>
      </c>
      <c r="H289">
        <v>2</v>
      </c>
      <c r="I289">
        <v>90</v>
      </c>
      <c r="J289">
        <v>180</v>
      </c>
      <c r="K289">
        <v>60</v>
      </c>
      <c r="L289">
        <v>1000</v>
      </c>
      <c r="P289" s="1"/>
      <c r="Q289" s="1"/>
      <c r="S289">
        <v>0</v>
      </c>
      <c r="T289" t="s">
        <v>34</v>
      </c>
      <c r="U289" t="s">
        <v>35</v>
      </c>
      <c r="V289" t="s">
        <v>24</v>
      </c>
      <c r="X289">
        <v>4</v>
      </c>
      <c r="Y289" s="6">
        <v>2000</v>
      </c>
      <c r="Z289">
        <v>500</v>
      </c>
    </row>
    <row r="290" spans="1:26" x14ac:dyDescent="0.25">
      <c r="A290" s="1" t="s">
        <v>24</v>
      </c>
      <c r="B290" s="1" t="s">
        <v>25</v>
      </c>
      <c r="C290">
        <v>20157</v>
      </c>
      <c r="D290" t="s">
        <v>224</v>
      </c>
      <c r="E290" t="s">
        <v>51</v>
      </c>
      <c r="F290" t="s">
        <v>220</v>
      </c>
      <c r="H290">
        <v>2</v>
      </c>
      <c r="I290">
        <v>90</v>
      </c>
      <c r="J290">
        <v>360</v>
      </c>
      <c r="K290">
        <v>60</v>
      </c>
      <c r="L290">
        <v>1000</v>
      </c>
      <c r="N290">
        <v>2000</v>
      </c>
      <c r="O290">
        <v>0</v>
      </c>
      <c r="P290" s="1" t="s">
        <v>32</v>
      </c>
      <c r="Q290" s="1" t="s">
        <v>33</v>
      </c>
      <c r="S290">
        <v>5</v>
      </c>
      <c r="T290">
        <v>553019</v>
      </c>
      <c r="U290" t="s">
        <v>80</v>
      </c>
      <c r="V290" t="s">
        <v>81</v>
      </c>
      <c r="X290">
        <v>5</v>
      </c>
      <c r="Y290">
        <v>5000</v>
      </c>
    </row>
    <row r="291" spans="1:26" x14ac:dyDescent="0.25">
      <c r="A291" s="1" t="s">
        <v>24</v>
      </c>
      <c r="B291" s="1" t="s">
        <v>25</v>
      </c>
      <c r="C291">
        <v>24391</v>
      </c>
      <c r="D291" t="s">
        <v>364</v>
      </c>
      <c r="E291" t="s">
        <v>27</v>
      </c>
      <c r="F291" t="s">
        <v>31</v>
      </c>
      <c r="G291" t="s">
        <v>853</v>
      </c>
      <c r="H291">
        <v>2</v>
      </c>
      <c r="I291">
        <v>90</v>
      </c>
      <c r="J291">
        <v>240</v>
      </c>
      <c r="K291">
        <v>60</v>
      </c>
      <c r="L291">
        <v>1000</v>
      </c>
      <c r="P291" s="1"/>
      <c r="Q291" s="1"/>
      <c r="S291">
        <v>0</v>
      </c>
      <c r="T291" t="s">
        <v>34</v>
      </c>
      <c r="U291" t="s">
        <v>35</v>
      </c>
      <c r="V291" t="s">
        <v>24</v>
      </c>
      <c r="X291">
        <v>4</v>
      </c>
      <c r="Y291" s="6">
        <v>2000</v>
      </c>
      <c r="Z291">
        <v>13500</v>
      </c>
    </row>
    <row r="292" spans="1:26" x14ac:dyDescent="0.25">
      <c r="A292" s="1" t="s">
        <v>24</v>
      </c>
      <c r="B292" s="1" t="s">
        <v>25</v>
      </c>
      <c r="C292">
        <v>906787</v>
      </c>
      <c r="D292" t="s">
        <v>518</v>
      </c>
      <c r="E292" t="s">
        <v>27</v>
      </c>
      <c r="F292" t="s">
        <v>31</v>
      </c>
      <c r="H292">
        <v>1</v>
      </c>
      <c r="I292">
        <v>90</v>
      </c>
      <c r="J292">
        <v>360</v>
      </c>
      <c r="K292">
        <v>60</v>
      </c>
      <c r="L292">
        <v>1000</v>
      </c>
      <c r="P292" s="1"/>
      <c r="Q292" s="1"/>
      <c r="S292">
        <v>0</v>
      </c>
      <c r="T292" t="s">
        <v>34</v>
      </c>
      <c r="U292" t="s">
        <v>35</v>
      </c>
      <c r="V292" t="s">
        <v>24</v>
      </c>
      <c r="X292">
        <v>4</v>
      </c>
      <c r="Y292" s="6">
        <v>2000</v>
      </c>
      <c r="Z292">
        <v>0</v>
      </c>
    </row>
    <row r="293" spans="1:26" x14ac:dyDescent="0.25">
      <c r="A293" s="1" t="s">
        <v>24</v>
      </c>
      <c r="B293" s="1" t="s">
        <v>25</v>
      </c>
      <c r="C293">
        <v>906788</v>
      </c>
      <c r="D293" t="s">
        <v>519</v>
      </c>
      <c r="E293" t="s">
        <v>27</v>
      </c>
      <c r="F293" t="s">
        <v>31</v>
      </c>
      <c r="H293">
        <v>1</v>
      </c>
      <c r="I293">
        <v>90</v>
      </c>
      <c r="J293">
        <v>360</v>
      </c>
      <c r="K293">
        <v>60</v>
      </c>
      <c r="L293">
        <v>1000</v>
      </c>
      <c r="P293" s="1"/>
      <c r="Q293" s="1"/>
      <c r="S293">
        <v>0</v>
      </c>
      <c r="T293" t="s">
        <v>34</v>
      </c>
      <c r="U293" t="s">
        <v>35</v>
      </c>
      <c r="V293" t="s">
        <v>24</v>
      </c>
      <c r="X293">
        <v>4</v>
      </c>
      <c r="Y293" s="6">
        <v>2000</v>
      </c>
      <c r="Z293">
        <v>0</v>
      </c>
    </row>
    <row r="294" spans="1:26" x14ac:dyDescent="0.25">
      <c r="A294" s="1" t="s">
        <v>24</v>
      </c>
      <c r="B294" s="1" t="s">
        <v>25</v>
      </c>
      <c r="C294">
        <v>26293</v>
      </c>
      <c r="D294" t="s">
        <v>391</v>
      </c>
      <c r="E294" t="s">
        <v>753</v>
      </c>
      <c r="F294" t="s">
        <v>57</v>
      </c>
      <c r="G294" t="s">
        <v>853</v>
      </c>
      <c r="H294">
        <v>1</v>
      </c>
      <c r="I294">
        <v>90</v>
      </c>
      <c r="J294">
        <v>360</v>
      </c>
      <c r="K294">
        <v>60</v>
      </c>
      <c r="L294">
        <v>800</v>
      </c>
      <c r="P294" s="1"/>
      <c r="Q294" s="1" t="s">
        <v>42</v>
      </c>
      <c r="S294">
        <v>0</v>
      </c>
      <c r="T294" t="s">
        <v>750</v>
      </c>
      <c r="U294" t="s">
        <v>35</v>
      </c>
      <c r="V294" t="s">
        <v>24</v>
      </c>
      <c r="X294">
        <v>4</v>
      </c>
      <c r="Y294" s="6">
        <v>2000</v>
      </c>
      <c r="Z294">
        <v>1000</v>
      </c>
    </row>
    <row r="295" spans="1:26" x14ac:dyDescent="0.25">
      <c r="A295" s="1" t="s">
        <v>24</v>
      </c>
      <c r="B295" s="1" t="s">
        <v>25</v>
      </c>
      <c r="C295">
        <v>26469</v>
      </c>
      <c r="D295" t="s">
        <v>399</v>
      </c>
      <c r="E295" t="s">
        <v>753</v>
      </c>
      <c r="F295" t="s">
        <v>57</v>
      </c>
      <c r="G295" t="s">
        <v>853</v>
      </c>
      <c r="H295">
        <v>1</v>
      </c>
      <c r="I295">
        <v>90</v>
      </c>
      <c r="J295">
        <v>360</v>
      </c>
      <c r="K295">
        <v>60</v>
      </c>
      <c r="L295">
        <v>800</v>
      </c>
      <c r="P295" s="1"/>
      <c r="Q295" s="1" t="s">
        <v>42</v>
      </c>
      <c r="S295">
        <v>0</v>
      </c>
      <c r="T295" t="s">
        <v>750</v>
      </c>
      <c r="U295" t="s">
        <v>35</v>
      </c>
      <c r="V295" t="s">
        <v>24</v>
      </c>
      <c r="X295">
        <v>4</v>
      </c>
      <c r="Y295" s="6">
        <v>2000</v>
      </c>
      <c r="Z295">
        <v>1500</v>
      </c>
    </row>
    <row r="296" spans="1:26" x14ac:dyDescent="0.25">
      <c r="A296" s="1" t="s">
        <v>24</v>
      </c>
      <c r="B296" s="1" t="s">
        <v>25</v>
      </c>
      <c r="C296">
        <v>22323</v>
      </c>
      <c r="D296" t="s">
        <v>333</v>
      </c>
      <c r="E296" t="s">
        <v>51</v>
      </c>
      <c r="F296" t="s">
        <v>59</v>
      </c>
      <c r="H296">
        <v>1</v>
      </c>
      <c r="I296">
        <v>90</v>
      </c>
      <c r="J296">
        <v>180</v>
      </c>
      <c r="K296">
        <v>60</v>
      </c>
      <c r="L296">
        <v>1200</v>
      </c>
      <c r="N296">
        <v>0</v>
      </c>
      <c r="O296">
        <v>0</v>
      </c>
      <c r="P296" s="1" t="s">
        <v>28</v>
      </c>
      <c r="Q296" s="1" t="s">
        <v>42</v>
      </c>
      <c r="S296">
        <v>5</v>
      </c>
      <c r="T296">
        <v>553563</v>
      </c>
      <c r="U296" t="s">
        <v>334</v>
      </c>
      <c r="V296" t="s">
        <v>54</v>
      </c>
      <c r="X296">
        <v>6</v>
      </c>
      <c r="Y296">
        <v>0</v>
      </c>
    </row>
    <row r="297" spans="1:26" x14ac:dyDescent="0.25">
      <c r="A297" s="1" t="s">
        <v>24</v>
      </c>
      <c r="B297" s="1" t="s">
        <v>25</v>
      </c>
      <c r="C297">
        <v>20153</v>
      </c>
      <c r="D297" t="s">
        <v>219</v>
      </c>
      <c r="E297" t="s">
        <v>51</v>
      </c>
      <c r="F297" t="s">
        <v>220</v>
      </c>
      <c r="H297">
        <v>2</v>
      </c>
      <c r="I297">
        <v>90</v>
      </c>
      <c r="J297">
        <v>360</v>
      </c>
      <c r="K297">
        <v>60</v>
      </c>
      <c r="L297">
        <v>1000</v>
      </c>
      <c r="N297">
        <v>2000</v>
      </c>
      <c r="O297">
        <v>0</v>
      </c>
      <c r="P297" s="1" t="s">
        <v>32</v>
      </c>
      <c r="Q297" s="1" t="s">
        <v>33</v>
      </c>
      <c r="S297">
        <v>5</v>
      </c>
      <c r="T297">
        <v>553019</v>
      </c>
      <c r="U297" t="s">
        <v>80</v>
      </c>
      <c r="V297" t="s">
        <v>81</v>
      </c>
      <c r="X297">
        <v>5</v>
      </c>
      <c r="Y297">
        <v>7000</v>
      </c>
    </row>
    <row r="298" spans="1:26" x14ac:dyDescent="0.25">
      <c r="A298" s="1" t="s">
        <v>24</v>
      </c>
      <c r="B298" s="1" t="s">
        <v>25</v>
      </c>
      <c r="C298">
        <v>20152</v>
      </c>
      <c r="D298" t="s">
        <v>218</v>
      </c>
      <c r="E298" t="s">
        <v>27</v>
      </c>
      <c r="F298" t="s">
        <v>31</v>
      </c>
      <c r="H298">
        <v>2</v>
      </c>
      <c r="I298">
        <v>90</v>
      </c>
      <c r="J298">
        <v>240</v>
      </c>
      <c r="K298">
        <v>60</v>
      </c>
      <c r="L298">
        <v>1000</v>
      </c>
      <c r="P298" s="1"/>
      <c r="Q298" s="1"/>
      <c r="S298">
        <v>0</v>
      </c>
      <c r="T298" t="s">
        <v>34</v>
      </c>
      <c r="U298" t="s">
        <v>35</v>
      </c>
      <c r="V298" t="s">
        <v>24</v>
      </c>
      <c r="X298">
        <v>4</v>
      </c>
      <c r="Y298" s="6">
        <v>2000</v>
      </c>
      <c r="Z298">
        <v>7000</v>
      </c>
    </row>
    <row r="299" spans="1:26" x14ac:dyDescent="0.25">
      <c r="A299" s="1" t="s">
        <v>24</v>
      </c>
      <c r="B299" s="1" t="s">
        <v>25</v>
      </c>
      <c r="C299">
        <v>4102</v>
      </c>
      <c r="D299" t="s">
        <v>434</v>
      </c>
      <c r="E299" t="s">
        <v>51</v>
      </c>
      <c r="H299">
        <v>2</v>
      </c>
      <c r="I299">
        <v>90</v>
      </c>
      <c r="J299">
        <v>180</v>
      </c>
      <c r="K299">
        <v>60</v>
      </c>
      <c r="L299">
        <v>1000</v>
      </c>
      <c r="N299">
        <v>0</v>
      </c>
      <c r="O299">
        <v>0</v>
      </c>
      <c r="P299" s="1" t="s">
        <v>28</v>
      </c>
      <c r="Q299" s="1" t="s">
        <v>29</v>
      </c>
      <c r="S299">
        <v>0</v>
      </c>
    </row>
    <row r="300" spans="1:26" x14ac:dyDescent="0.25">
      <c r="A300" s="1" t="s">
        <v>24</v>
      </c>
      <c r="B300" s="1" t="s">
        <v>25</v>
      </c>
      <c r="C300">
        <v>16319</v>
      </c>
      <c r="D300" t="s">
        <v>182</v>
      </c>
      <c r="E300" t="s">
        <v>51</v>
      </c>
      <c r="F300" t="s">
        <v>57</v>
      </c>
      <c r="H300">
        <v>1</v>
      </c>
      <c r="I300">
        <v>90</v>
      </c>
      <c r="J300">
        <v>360</v>
      </c>
      <c r="K300">
        <v>60</v>
      </c>
      <c r="L300">
        <v>720</v>
      </c>
      <c r="N300">
        <v>1440</v>
      </c>
      <c r="O300">
        <v>0</v>
      </c>
      <c r="P300" s="1" t="s">
        <v>32</v>
      </c>
      <c r="Q300" s="1" t="s">
        <v>33</v>
      </c>
      <c r="S300">
        <v>5</v>
      </c>
      <c r="T300">
        <v>552331</v>
      </c>
      <c r="U300" t="s">
        <v>75</v>
      </c>
      <c r="V300" t="s">
        <v>54</v>
      </c>
      <c r="X300">
        <v>5</v>
      </c>
      <c r="Y300">
        <v>0</v>
      </c>
    </row>
    <row r="301" spans="1:26" x14ac:dyDescent="0.25">
      <c r="A301" s="1" t="s">
        <v>24</v>
      </c>
      <c r="B301" s="1" t="s">
        <v>25</v>
      </c>
      <c r="C301">
        <v>16302</v>
      </c>
      <c r="D301" t="s">
        <v>180</v>
      </c>
      <c r="E301" t="s">
        <v>51</v>
      </c>
      <c r="F301" t="s">
        <v>57</v>
      </c>
      <c r="H301">
        <v>1</v>
      </c>
      <c r="I301">
        <v>90</v>
      </c>
      <c r="J301">
        <v>360</v>
      </c>
      <c r="K301">
        <v>60</v>
      </c>
      <c r="L301">
        <v>720</v>
      </c>
      <c r="N301">
        <v>500</v>
      </c>
      <c r="O301">
        <v>0</v>
      </c>
      <c r="P301" s="1" t="s">
        <v>32</v>
      </c>
      <c r="Q301" s="1" t="s">
        <v>33</v>
      </c>
      <c r="S301">
        <v>5</v>
      </c>
      <c r="T301">
        <v>552331</v>
      </c>
      <c r="U301" t="s">
        <v>75</v>
      </c>
      <c r="V301" t="s">
        <v>54</v>
      </c>
      <c r="X301">
        <v>5</v>
      </c>
      <c r="Y301">
        <v>0</v>
      </c>
    </row>
    <row r="302" spans="1:26" x14ac:dyDescent="0.25">
      <c r="A302" s="1" t="s">
        <v>24</v>
      </c>
      <c r="B302" s="1" t="s">
        <v>25</v>
      </c>
      <c r="C302">
        <v>16318</v>
      </c>
      <c r="D302" t="s">
        <v>181</v>
      </c>
      <c r="E302" t="s">
        <v>51</v>
      </c>
      <c r="F302" t="s">
        <v>57</v>
      </c>
      <c r="H302">
        <v>1</v>
      </c>
      <c r="I302">
        <v>90</v>
      </c>
      <c r="J302">
        <v>360</v>
      </c>
      <c r="K302">
        <v>60</v>
      </c>
      <c r="L302">
        <v>720</v>
      </c>
      <c r="N302">
        <v>720</v>
      </c>
      <c r="O302">
        <v>0</v>
      </c>
      <c r="P302" s="1" t="s">
        <v>41</v>
      </c>
      <c r="Q302" s="1" t="s">
        <v>33</v>
      </c>
      <c r="S302">
        <v>5</v>
      </c>
      <c r="T302">
        <v>552331</v>
      </c>
      <c r="U302" t="s">
        <v>75</v>
      </c>
      <c r="V302" t="s">
        <v>54</v>
      </c>
      <c r="X302">
        <v>5</v>
      </c>
      <c r="Y302">
        <v>0</v>
      </c>
    </row>
    <row r="303" spans="1:26" x14ac:dyDescent="0.25">
      <c r="A303" s="1" t="s">
        <v>24</v>
      </c>
      <c r="B303" s="1" t="s">
        <v>25</v>
      </c>
      <c r="C303">
        <v>905583</v>
      </c>
      <c r="D303" t="s">
        <v>510</v>
      </c>
      <c r="E303" t="s">
        <v>51</v>
      </c>
      <c r="F303" t="s">
        <v>57</v>
      </c>
      <c r="H303">
        <v>1</v>
      </c>
      <c r="I303">
        <v>120</v>
      </c>
      <c r="J303">
        <v>420</v>
      </c>
      <c r="K303">
        <v>90</v>
      </c>
      <c r="L303">
        <v>720</v>
      </c>
      <c r="N303">
        <v>100</v>
      </c>
      <c r="O303">
        <v>0</v>
      </c>
      <c r="P303" s="1" t="s">
        <v>41</v>
      </c>
      <c r="Q303" s="1" t="s">
        <v>33</v>
      </c>
      <c r="S303">
        <v>5</v>
      </c>
      <c r="T303">
        <v>552331</v>
      </c>
      <c r="U303" t="s">
        <v>75</v>
      </c>
      <c r="V303" t="s">
        <v>54</v>
      </c>
      <c r="X303">
        <v>5</v>
      </c>
      <c r="Y303">
        <v>0</v>
      </c>
    </row>
    <row r="304" spans="1:26" x14ac:dyDescent="0.25">
      <c r="A304" s="1" t="s">
        <v>24</v>
      </c>
      <c r="B304" s="1" t="s">
        <v>25</v>
      </c>
      <c r="C304">
        <v>905582</v>
      </c>
      <c r="D304" t="s">
        <v>509</v>
      </c>
      <c r="E304" t="s">
        <v>51</v>
      </c>
      <c r="F304" t="s">
        <v>57</v>
      </c>
      <c r="H304">
        <v>1</v>
      </c>
      <c r="I304">
        <v>0</v>
      </c>
      <c r="J304">
        <v>0</v>
      </c>
      <c r="K304">
        <v>0</v>
      </c>
      <c r="L304">
        <v>1200</v>
      </c>
      <c r="N304">
        <v>200</v>
      </c>
      <c r="O304">
        <v>0</v>
      </c>
      <c r="P304" s="1" t="s">
        <v>28</v>
      </c>
      <c r="Q304" s="1" t="s">
        <v>33</v>
      </c>
      <c r="S304">
        <v>5</v>
      </c>
      <c r="T304">
        <v>552331</v>
      </c>
      <c r="U304" t="s">
        <v>75</v>
      </c>
      <c r="V304" t="s">
        <v>54</v>
      </c>
      <c r="X304">
        <v>5</v>
      </c>
      <c r="Y304">
        <v>0</v>
      </c>
    </row>
    <row r="305" spans="1:26" x14ac:dyDescent="0.25">
      <c r="A305" s="1" t="s">
        <v>24</v>
      </c>
      <c r="B305" s="1" t="s">
        <v>25</v>
      </c>
      <c r="C305">
        <v>27026</v>
      </c>
      <c r="D305" t="s">
        <v>418</v>
      </c>
      <c r="E305" t="s">
        <v>51</v>
      </c>
      <c r="F305" t="s">
        <v>31</v>
      </c>
      <c r="H305">
        <v>2</v>
      </c>
      <c r="I305">
        <v>90</v>
      </c>
      <c r="J305">
        <v>360</v>
      </c>
      <c r="K305">
        <v>60</v>
      </c>
      <c r="L305">
        <v>1000</v>
      </c>
      <c r="P305" s="1"/>
      <c r="Q305" s="1" t="s">
        <v>29</v>
      </c>
      <c r="S305">
        <v>0</v>
      </c>
    </row>
    <row r="306" spans="1:26" x14ac:dyDescent="0.25">
      <c r="A306" s="1" t="s">
        <v>24</v>
      </c>
      <c r="B306" s="1" t="s">
        <v>25</v>
      </c>
      <c r="C306">
        <v>908248</v>
      </c>
      <c r="D306" t="s">
        <v>524</v>
      </c>
      <c r="E306" t="s">
        <v>51</v>
      </c>
      <c r="H306">
        <v>1</v>
      </c>
      <c r="I306">
        <v>90</v>
      </c>
      <c r="J306">
        <v>200</v>
      </c>
      <c r="K306">
        <v>60</v>
      </c>
      <c r="L306">
        <v>1000</v>
      </c>
      <c r="N306">
        <v>0</v>
      </c>
      <c r="O306">
        <v>0</v>
      </c>
      <c r="P306" s="1" t="s">
        <v>29</v>
      </c>
      <c r="Q306" s="1" t="s">
        <v>29</v>
      </c>
      <c r="S306">
        <v>0</v>
      </c>
    </row>
    <row r="307" spans="1:26" x14ac:dyDescent="0.25">
      <c r="A307" s="1" t="s">
        <v>24</v>
      </c>
      <c r="B307" s="1" t="s">
        <v>25</v>
      </c>
      <c r="C307">
        <v>27346</v>
      </c>
      <c r="D307" t="s">
        <v>429</v>
      </c>
      <c r="E307" t="s">
        <v>753</v>
      </c>
      <c r="F307" t="s">
        <v>101</v>
      </c>
      <c r="H307">
        <v>1</v>
      </c>
      <c r="I307">
        <v>90</v>
      </c>
      <c r="J307">
        <v>180</v>
      </c>
      <c r="K307">
        <v>60</v>
      </c>
      <c r="L307">
        <v>1000</v>
      </c>
      <c r="P307" s="1"/>
      <c r="Q307" s="1" t="s">
        <v>42</v>
      </c>
      <c r="S307">
        <v>0</v>
      </c>
      <c r="T307" t="s">
        <v>748</v>
      </c>
      <c r="U307" t="s">
        <v>35</v>
      </c>
      <c r="V307" t="s">
        <v>24</v>
      </c>
      <c r="X307">
        <v>4</v>
      </c>
      <c r="Y307" s="6">
        <v>2000</v>
      </c>
      <c r="Z307">
        <v>0</v>
      </c>
    </row>
    <row r="308" spans="1:26" x14ac:dyDescent="0.25">
      <c r="A308" s="1" t="s">
        <v>24</v>
      </c>
      <c r="B308" s="1" t="s">
        <v>25</v>
      </c>
      <c r="C308">
        <v>27347</v>
      </c>
      <c r="D308" t="s">
        <v>430</v>
      </c>
      <c r="E308" t="s">
        <v>753</v>
      </c>
      <c r="F308" t="s">
        <v>59</v>
      </c>
      <c r="H308">
        <v>1</v>
      </c>
      <c r="I308">
        <v>90</v>
      </c>
      <c r="J308">
        <v>180</v>
      </c>
      <c r="K308">
        <v>60</v>
      </c>
      <c r="L308">
        <v>1000</v>
      </c>
      <c r="P308" s="1"/>
      <c r="Q308" s="1" t="s">
        <v>42</v>
      </c>
      <c r="S308">
        <v>0</v>
      </c>
      <c r="T308" t="s">
        <v>748</v>
      </c>
      <c r="U308" t="s">
        <v>35</v>
      </c>
      <c r="V308" t="s">
        <v>24</v>
      </c>
      <c r="X308">
        <v>4</v>
      </c>
      <c r="Y308" s="6">
        <v>2000</v>
      </c>
      <c r="Z308">
        <v>0</v>
      </c>
    </row>
    <row r="309" spans="1:26" x14ac:dyDescent="0.25">
      <c r="A309" s="1" t="s">
        <v>24</v>
      </c>
      <c r="B309" s="1" t="s">
        <v>25</v>
      </c>
      <c r="C309">
        <v>23686</v>
      </c>
      <c r="D309" t="s">
        <v>353</v>
      </c>
      <c r="E309" t="s">
        <v>51</v>
      </c>
      <c r="F309" t="s">
        <v>31</v>
      </c>
      <c r="H309">
        <v>1</v>
      </c>
      <c r="I309">
        <v>0</v>
      </c>
      <c r="J309">
        <v>0</v>
      </c>
      <c r="K309">
        <v>0</v>
      </c>
      <c r="L309">
        <v>1200</v>
      </c>
      <c r="N309">
        <v>200</v>
      </c>
      <c r="O309">
        <v>0</v>
      </c>
      <c r="P309" s="1" t="s">
        <v>28</v>
      </c>
      <c r="Q309" s="1" t="s">
        <v>33</v>
      </c>
      <c r="S309">
        <v>5</v>
      </c>
      <c r="T309">
        <v>553297</v>
      </c>
      <c r="U309" t="s">
        <v>69</v>
      </c>
      <c r="V309" t="s">
        <v>81</v>
      </c>
      <c r="X309">
        <v>5</v>
      </c>
      <c r="Y309">
        <v>0</v>
      </c>
    </row>
    <row r="310" spans="1:26" x14ac:dyDescent="0.25">
      <c r="A310" s="1" t="s">
        <v>24</v>
      </c>
      <c r="B310" s="1" t="s">
        <v>25</v>
      </c>
      <c r="C310">
        <v>22036</v>
      </c>
      <c r="D310" t="s">
        <v>318</v>
      </c>
      <c r="E310" t="s">
        <v>27</v>
      </c>
      <c r="F310" t="s">
        <v>31</v>
      </c>
      <c r="H310">
        <v>2</v>
      </c>
      <c r="I310">
        <v>90</v>
      </c>
      <c r="J310">
        <v>180</v>
      </c>
      <c r="K310">
        <v>60</v>
      </c>
      <c r="L310">
        <v>1000</v>
      </c>
      <c r="P310" s="1"/>
      <c r="Q310" s="1"/>
      <c r="S310">
        <v>0</v>
      </c>
      <c r="T310" t="s">
        <v>34</v>
      </c>
      <c r="U310" t="s">
        <v>35</v>
      </c>
      <c r="V310" t="s">
        <v>24</v>
      </c>
      <c r="X310">
        <v>4</v>
      </c>
      <c r="Y310" s="6">
        <v>2000</v>
      </c>
      <c r="Z310">
        <v>8500</v>
      </c>
    </row>
    <row r="311" spans="1:26" x14ac:dyDescent="0.25">
      <c r="A311" s="1" t="s">
        <v>24</v>
      </c>
      <c r="B311" s="1" t="s">
        <v>25</v>
      </c>
      <c r="C311">
        <v>22054</v>
      </c>
      <c r="D311" t="s">
        <v>320</v>
      </c>
      <c r="E311" t="s">
        <v>27</v>
      </c>
      <c r="F311" t="s">
        <v>59</v>
      </c>
      <c r="H311">
        <v>1</v>
      </c>
      <c r="I311">
        <v>90</v>
      </c>
      <c r="J311">
        <v>180</v>
      </c>
      <c r="K311">
        <v>60</v>
      </c>
      <c r="L311">
        <v>1000</v>
      </c>
      <c r="P311" s="1"/>
      <c r="Q311" s="1"/>
      <c r="S311">
        <v>0</v>
      </c>
      <c r="T311" t="s">
        <v>34</v>
      </c>
      <c r="U311" t="s">
        <v>35</v>
      </c>
      <c r="V311" t="s">
        <v>24</v>
      </c>
      <c r="X311">
        <v>4</v>
      </c>
      <c r="Y311" s="6">
        <v>2000</v>
      </c>
      <c r="Z311">
        <v>1500</v>
      </c>
    </row>
    <row r="312" spans="1:26" x14ac:dyDescent="0.25">
      <c r="A312" s="1" t="s">
        <v>24</v>
      </c>
      <c r="B312" s="1" t="s">
        <v>25</v>
      </c>
      <c r="C312">
        <v>902520</v>
      </c>
      <c r="D312" t="s">
        <v>455</v>
      </c>
      <c r="E312" t="s">
        <v>27</v>
      </c>
      <c r="F312" t="s">
        <v>31</v>
      </c>
      <c r="H312">
        <v>2</v>
      </c>
      <c r="I312">
        <v>90</v>
      </c>
      <c r="J312">
        <v>180</v>
      </c>
      <c r="K312">
        <v>60</v>
      </c>
      <c r="L312">
        <v>1000</v>
      </c>
      <c r="P312" s="1"/>
      <c r="Q312" s="1"/>
      <c r="S312">
        <v>0</v>
      </c>
      <c r="T312" t="s">
        <v>34</v>
      </c>
      <c r="U312" t="s">
        <v>35</v>
      </c>
      <c r="V312" t="s">
        <v>24</v>
      </c>
      <c r="X312">
        <v>4</v>
      </c>
      <c r="Y312" s="6">
        <v>2000</v>
      </c>
      <c r="Z312">
        <v>6500</v>
      </c>
    </row>
    <row r="313" spans="1:26" x14ac:dyDescent="0.25">
      <c r="A313" s="1" t="s">
        <v>24</v>
      </c>
      <c r="B313" s="1" t="s">
        <v>25</v>
      </c>
      <c r="C313">
        <v>22189</v>
      </c>
      <c r="D313" t="s">
        <v>322</v>
      </c>
      <c r="E313" t="s">
        <v>27</v>
      </c>
      <c r="F313" t="s">
        <v>59</v>
      </c>
      <c r="H313">
        <v>1</v>
      </c>
      <c r="I313">
        <v>90</v>
      </c>
      <c r="J313">
        <v>180</v>
      </c>
      <c r="K313">
        <v>60</v>
      </c>
      <c r="L313">
        <v>1000</v>
      </c>
      <c r="P313" s="1"/>
      <c r="Q313" s="1"/>
      <c r="S313">
        <v>0</v>
      </c>
      <c r="T313" t="s">
        <v>34</v>
      </c>
      <c r="U313" t="s">
        <v>35</v>
      </c>
      <c r="V313" t="s">
        <v>24</v>
      </c>
      <c r="X313">
        <v>4</v>
      </c>
      <c r="Y313" s="6">
        <v>2000</v>
      </c>
      <c r="Z313">
        <v>19000</v>
      </c>
    </row>
    <row r="314" spans="1:26" x14ac:dyDescent="0.25">
      <c r="A314" s="1" t="s">
        <v>24</v>
      </c>
      <c r="B314" s="1" t="s">
        <v>25</v>
      </c>
      <c r="C314">
        <v>21054</v>
      </c>
      <c r="D314" t="s">
        <v>256</v>
      </c>
      <c r="E314" t="s">
        <v>51</v>
      </c>
      <c r="F314" t="s">
        <v>31</v>
      </c>
      <c r="H314">
        <v>1</v>
      </c>
      <c r="I314">
        <v>90</v>
      </c>
      <c r="J314">
        <v>180</v>
      </c>
      <c r="K314">
        <v>60</v>
      </c>
      <c r="L314">
        <v>1000</v>
      </c>
      <c r="N314">
        <v>0</v>
      </c>
      <c r="O314">
        <v>0</v>
      </c>
      <c r="P314" s="1" t="s">
        <v>41</v>
      </c>
      <c r="Q314" s="1" t="s">
        <v>33</v>
      </c>
      <c r="S314">
        <v>5</v>
      </c>
      <c r="T314">
        <v>552331</v>
      </c>
      <c r="U314" t="s">
        <v>75</v>
      </c>
      <c r="V314" t="s">
        <v>54</v>
      </c>
      <c r="X314">
        <v>5</v>
      </c>
      <c r="Y314">
        <v>0</v>
      </c>
    </row>
    <row r="315" spans="1:26" x14ac:dyDescent="0.25">
      <c r="A315" s="1" t="s">
        <v>24</v>
      </c>
      <c r="B315" s="1" t="s">
        <v>25</v>
      </c>
      <c r="C315">
        <v>20175</v>
      </c>
      <c r="D315" t="s">
        <v>226</v>
      </c>
      <c r="E315" t="s">
        <v>27</v>
      </c>
      <c r="F315" t="s">
        <v>31</v>
      </c>
      <c r="G315" t="s">
        <v>853</v>
      </c>
      <c r="H315">
        <v>2</v>
      </c>
      <c r="I315">
        <v>90</v>
      </c>
      <c r="J315">
        <v>180</v>
      </c>
      <c r="K315">
        <v>60</v>
      </c>
      <c r="L315">
        <v>1000</v>
      </c>
      <c r="P315" s="1"/>
      <c r="Q315" s="1"/>
      <c r="S315">
        <v>0</v>
      </c>
      <c r="T315" t="s">
        <v>34</v>
      </c>
      <c r="U315" t="s">
        <v>35</v>
      </c>
      <c r="V315" t="s">
        <v>24</v>
      </c>
      <c r="X315">
        <v>4</v>
      </c>
      <c r="Y315" s="6">
        <v>2000</v>
      </c>
      <c r="Z315">
        <v>1500</v>
      </c>
    </row>
    <row r="316" spans="1:26" x14ac:dyDescent="0.25">
      <c r="A316" s="1" t="s">
        <v>24</v>
      </c>
      <c r="B316" s="1" t="s">
        <v>25</v>
      </c>
      <c r="C316">
        <v>17914</v>
      </c>
      <c r="D316" t="s">
        <v>197</v>
      </c>
      <c r="E316" t="s">
        <v>51</v>
      </c>
      <c r="F316" t="s">
        <v>198</v>
      </c>
      <c r="H316">
        <v>2</v>
      </c>
      <c r="I316">
        <v>90</v>
      </c>
      <c r="J316">
        <v>180</v>
      </c>
      <c r="K316">
        <v>60</v>
      </c>
      <c r="L316">
        <v>480</v>
      </c>
      <c r="N316">
        <v>50</v>
      </c>
      <c r="O316">
        <v>0</v>
      </c>
      <c r="P316" s="1" t="s">
        <v>32</v>
      </c>
      <c r="Q316" s="1" t="s">
        <v>33</v>
      </c>
      <c r="S316">
        <v>5</v>
      </c>
      <c r="T316">
        <v>552331</v>
      </c>
      <c r="U316" t="s">
        <v>75</v>
      </c>
      <c r="V316" t="s">
        <v>54</v>
      </c>
      <c r="X316">
        <v>5</v>
      </c>
      <c r="Y316">
        <v>0</v>
      </c>
    </row>
    <row r="317" spans="1:26" x14ac:dyDescent="0.25">
      <c r="A317" s="1" t="s">
        <v>24</v>
      </c>
      <c r="B317" s="1" t="s">
        <v>25</v>
      </c>
      <c r="C317">
        <v>17932</v>
      </c>
      <c r="D317" t="s">
        <v>204</v>
      </c>
      <c r="E317" t="s">
        <v>51</v>
      </c>
      <c r="F317" t="s">
        <v>196</v>
      </c>
      <c r="H317">
        <v>1</v>
      </c>
      <c r="I317">
        <v>90</v>
      </c>
      <c r="J317">
        <v>180</v>
      </c>
      <c r="K317">
        <v>60</v>
      </c>
      <c r="L317">
        <v>972</v>
      </c>
      <c r="N317">
        <v>0</v>
      </c>
      <c r="O317">
        <v>0</v>
      </c>
      <c r="P317" s="1" t="s">
        <v>28</v>
      </c>
      <c r="Q317" s="1" t="s">
        <v>42</v>
      </c>
      <c r="S317">
        <v>5</v>
      </c>
      <c r="T317">
        <v>552331</v>
      </c>
      <c r="U317" t="s">
        <v>75</v>
      </c>
      <c r="V317" t="s">
        <v>54</v>
      </c>
      <c r="X317">
        <v>5</v>
      </c>
      <c r="Y317">
        <v>0</v>
      </c>
    </row>
    <row r="318" spans="1:26" x14ac:dyDescent="0.25">
      <c r="A318" s="1" t="s">
        <v>24</v>
      </c>
      <c r="B318" s="1" t="s">
        <v>25</v>
      </c>
      <c r="C318">
        <v>20766</v>
      </c>
      <c r="D318" t="s">
        <v>245</v>
      </c>
      <c r="E318" t="s">
        <v>27</v>
      </c>
      <c r="F318" t="s">
        <v>31</v>
      </c>
      <c r="H318">
        <v>2</v>
      </c>
      <c r="I318">
        <v>90</v>
      </c>
      <c r="J318">
        <v>180</v>
      </c>
      <c r="K318">
        <v>60</v>
      </c>
      <c r="L318">
        <v>1000</v>
      </c>
      <c r="P318" s="1"/>
      <c r="Q318" s="1"/>
      <c r="S318">
        <v>0</v>
      </c>
      <c r="T318" t="s">
        <v>34</v>
      </c>
      <c r="U318" t="s">
        <v>35</v>
      </c>
      <c r="V318" t="s">
        <v>24</v>
      </c>
      <c r="X318">
        <v>4</v>
      </c>
      <c r="Y318" s="6">
        <v>2000</v>
      </c>
      <c r="Z318">
        <v>5000</v>
      </c>
    </row>
    <row r="319" spans="1:26" x14ac:dyDescent="0.25">
      <c r="A319" s="1" t="s">
        <v>24</v>
      </c>
      <c r="B319" s="1" t="s">
        <v>25</v>
      </c>
      <c r="C319">
        <v>23070</v>
      </c>
      <c r="D319" t="s">
        <v>348</v>
      </c>
      <c r="E319" t="s">
        <v>27</v>
      </c>
      <c r="F319" t="s">
        <v>59</v>
      </c>
      <c r="H319">
        <v>1</v>
      </c>
      <c r="I319">
        <v>90</v>
      </c>
      <c r="J319">
        <v>180</v>
      </c>
      <c r="K319">
        <v>60</v>
      </c>
      <c r="L319">
        <v>1000</v>
      </c>
      <c r="P319" s="1"/>
      <c r="Q319" s="1"/>
      <c r="S319">
        <v>0</v>
      </c>
      <c r="T319" t="s">
        <v>34</v>
      </c>
      <c r="U319" t="s">
        <v>35</v>
      </c>
      <c r="V319" t="s">
        <v>24</v>
      </c>
      <c r="X319">
        <v>4</v>
      </c>
      <c r="Y319" s="6">
        <v>2000</v>
      </c>
      <c r="Z319">
        <v>4500</v>
      </c>
    </row>
    <row r="320" spans="1:26" x14ac:dyDescent="0.25">
      <c r="A320" s="1" t="s">
        <v>24</v>
      </c>
      <c r="B320" s="1" t="s">
        <v>25</v>
      </c>
      <c r="C320">
        <v>26056</v>
      </c>
      <c r="D320" t="s">
        <v>376</v>
      </c>
      <c r="E320" t="s">
        <v>661</v>
      </c>
      <c r="F320" t="s">
        <v>31</v>
      </c>
      <c r="H320">
        <v>1</v>
      </c>
      <c r="I320">
        <v>90</v>
      </c>
      <c r="J320">
        <v>240</v>
      </c>
      <c r="K320">
        <v>60</v>
      </c>
      <c r="L320">
        <v>1000</v>
      </c>
      <c r="P320" s="1"/>
      <c r="Q320" s="1" t="s">
        <v>29</v>
      </c>
      <c r="S320">
        <v>0</v>
      </c>
      <c r="T320" t="s">
        <v>34</v>
      </c>
      <c r="U320" t="s">
        <v>35</v>
      </c>
      <c r="V320" t="s">
        <v>29</v>
      </c>
      <c r="X320">
        <v>0</v>
      </c>
      <c r="Y320">
        <v>0</v>
      </c>
    </row>
    <row r="321" spans="1:26" x14ac:dyDescent="0.25">
      <c r="A321" s="1" t="s">
        <v>24</v>
      </c>
      <c r="B321" s="1" t="s">
        <v>25</v>
      </c>
      <c r="C321">
        <v>27023</v>
      </c>
      <c r="D321" t="s">
        <v>417</v>
      </c>
      <c r="E321" t="s">
        <v>27</v>
      </c>
      <c r="F321" t="s">
        <v>31</v>
      </c>
      <c r="H321">
        <v>1</v>
      </c>
      <c r="I321">
        <v>90</v>
      </c>
      <c r="J321">
        <v>180</v>
      </c>
      <c r="K321">
        <v>60</v>
      </c>
      <c r="L321">
        <v>1000</v>
      </c>
      <c r="P321" s="1"/>
      <c r="Q321" s="1"/>
      <c r="S321">
        <v>0</v>
      </c>
      <c r="T321" t="s">
        <v>34</v>
      </c>
      <c r="U321" t="s">
        <v>35</v>
      </c>
      <c r="V321" t="s">
        <v>24</v>
      </c>
      <c r="X321">
        <v>4</v>
      </c>
      <c r="Y321" s="6">
        <v>2000</v>
      </c>
      <c r="Z321">
        <v>0</v>
      </c>
    </row>
    <row r="322" spans="1:26" x14ac:dyDescent="0.25">
      <c r="A322" s="1" t="s">
        <v>24</v>
      </c>
      <c r="B322" s="1" t="s">
        <v>25</v>
      </c>
      <c r="C322">
        <v>27022</v>
      </c>
      <c r="D322" t="s">
        <v>416</v>
      </c>
      <c r="E322" t="s">
        <v>27</v>
      </c>
      <c r="F322" t="s">
        <v>31</v>
      </c>
      <c r="H322">
        <v>2</v>
      </c>
      <c r="I322">
        <v>90</v>
      </c>
      <c r="J322">
        <v>180</v>
      </c>
      <c r="K322">
        <v>60</v>
      </c>
      <c r="L322">
        <v>1000</v>
      </c>
      <c r="P322" s="1"/>
      <c r="Q322" s="1"/>
      <c r="S322">
        <v>0</v>
      </c>
      <c r="T322" t="s">
        <v>34</v>
      </c>
      <c r="U322" t="s">
        <v>35</v>
      </c>
      <c r="V322" t="s">
        <v>24</v>
      </c>
      <c r="X322">
        <v>4</v>
      </c>
      <c r="Y322" s="6">
        <v>2000</v>
      </c>
      <c r="Z322">
        <v>1000</v>
      </c>
    </row>
    <row r="323" spans="1:26" x14ac:dyDescent="0.25">
      <c r="A323" s="1" t="s">
        <v>24</v>
      </c>
      <c r="B323" s="1" t="s">
        <v>25</v>
      </c>
      <c r="C323">
        <v>21998</v>
      </c>
      <c r="D323" t="s">
        <v>316</v>
      </c>
      <c r="E323" t="s">
        <v>27</v>
      </c>
      <c r="F323" t="s">
        <v>31</v>
      </c>
      <c r="G323" s="136" t="s">
        <v>852</v>
      </c>
      <c r="H323">
        <v>1</v>
      </c>
      <c r="I323">
        <v>30</v>
      </c>
      <c r="J323">
        <v>300</v>
      </c>
      <c r="K323">
        <v>30</v>
      </c>
      <c r="L323">
        <v>1000</v>
      </c>
      <c r="P323" s="1"/>
      <c r="Q323" s="1"/>
      <c r="S323">
        <v>0</v>
      </c>
      <c r="T323" t="s">
        <v>34</v>
      </c>
      <c r="U323" t="s">
        <v>35</v>
      </c>
      <c r="V323" t="s">
        <v>24</v>
      </c>
      <c r="X323">
        <v>4</v>
      </c>
      <c r="Y323" s="6">
        <v>2000</v>
      </c>
      <c r="Z323">
        <v>4000</v>
      </c>
    </row>
    <row r="324" spans="1:26" x14ac:dyDescent="0.25">
      <c r="A324" s="1" t="s">
        <v>24</v>
      </c>
      <c r="B324" s="1" t="s">
        <v>25</v>
      </c>
      <c r="C324">
        <v>16406</v>
      </c>
      <c r="D324" t="s">
        <v>185</v>
      </c>
      <c r="E324" t="s">
        <v>51</v>
      </c>
      <c r="H324">
        <v>2</v>
      </c>
      <c r="I324">
        <v>90</v>
      </c>
      <c r="J324">
        <v>180</v>
      </c>
      <c r="K324">
        <v>60</v>
      </c>
      <c r="L324">
        <v>2500</v>
      </c>
      <c r="N324">
        <v>0</v>
      </c>
      <c r="O324">
        <v>0</v>
      </c>
      <c r="P324" s="1" t="s">
        <v>28</v>
      </c>
      <c r="Q324" s="1" t="s">
        <v>29</v>
      </c>
      <c r="S324">
        <v>0</v>
      </c>
    </row>
    <row r="325" spans="1:26" x14ac:dyDescent="0.25">
      <c r="A325" s="1" t="s">
        <v>24</v>
      </c>
      <c r="B325" s="1" t="s">
        <v>25</v>
      </c>
      <c r="C325">
        <v>26984</v>
      </c>
      <c r="D325" t="s">
        <v>411</v>
      </c>
      <c r="E325" t="s">
        <v>51</v>
      </c>
      <c r="F325" t="s">
        <v>160</v>
      </c>
      <c r="H325">
        <v>1</v>
      </c>
      <c r="I325">
        <v>0</v>
      </c>
      <c r="J325">
        <v>0</v>
      </c>
      <c r="K325">
        <v>0</v>
      </c>
      <c r="L325">
        <v>2500</v>
      </c>
      <c r="N325">
        <v>0</v>
      </c>
      <c r="O325">
        <v>0</v>
      </c>
      <c r="P325" s="1" t="s">
        <v>37</v>
      </c>
      <c r="Q325" s="1" t="s">
        <v>29</v>
      </c>
      <c r="S325">
        <v>0</v>
      </c>
      <c r="T325">
        <v>556568</v>
      </c>
      <c r="U325" t="s">
        <v>412</v>
      </c>
      <c r="V325" t="s">
        <v>29</v>
      </c>
      <c r="X325">
        <v>0</v>
      </c>
      <c r="Y325">
        <v>0</v>
      </c>
    </row>
    <row r="326" spans="1:26" x14ac:dyDescent="0.25">
      <c r="A326" s="1" t="s">
        <v>24</v>
      </c>
      <c r="B326" s="1" t="s">
        <v>25</v>
      </c>
      <c r="C326">
        <v>16400</v>
      </c>
      <c r="D326" t="s">
        <v>184</v>
      </c>
      <c r="E326" t="s">
        <v>51</v>
      </c>
      <c r="H326">
        <v>1</v>
      </c>
      <c r="I326">
        <v>0</v>
      </c>
      <c r="J326">
        <v>0</v>
      </c>
      <c r="K326">
        <v>0</v>
      </c>
      <c r="L326">
        <v>1200</v>
      </c>
      <c r="N326">
        <v>0</v>
      </c>
      <c r="O326">
        <v>0</v>
      </c>
      <c r="P326" s="1" t="s">
        <v>28</v>
      </c>
      <c r="Q326" s="1" t="s">
        <v>29</v>
      </c>
      <c r="S326">
        <v>0</v>
      </c>
    </row>
    <row r="327" spans="1:26" x14ac:dyDescent="0.25">
      <c r="A327" s="1" t="s">
        <v>24</v>
      </c>
      <c r="B327" s="1" t="s">
        <v>25</v>
      </c>
      <c r="C327">
        <v>26989</v>
      </c>
      <c r="D327" t="s">
        <v>413</v>
      </c>
      <c r="E327" t="s">
        <v>51</v>
      </c>
      <c r="F327" t="s">
        <v>160</v>
      </c>
      <c r="H327">
        <v>1</v>
      </c>
      <c r="I327">
        <v>0</v>
      </c>
      <c r="J327">
        <v>0</v>
      </c>
      <c r="K327">
        <v>0</v>
      </c>
      <c r="L327">
        <v>2500</v>
      </c>
      <c r="N327">
        <v>0</v>
      </c>
      <c r="O327">
        <v>0</v>
      </c>
      <c r="P327" s="1" t="s">
        <v>37</v>
      </c>
      <c r="Q327" s="1" t="s">
        <v>29</v>
      </c>
      <c r="S327">
        <v>0</v>
      </c>
      <c r="T327" t="s">
        <v>43</v>
      </c>
      <c r="U327" t="s">
        <v>43</v>
      </c>
      <c r="V327" t="s">
        <v>29</v>
      </c>
      <c r="X327">
        <v>0</v>
      </c>
      <c r="Y327">
        <v>0</v>
      </c>
    </row>
    <row r="328" spans="1:26" x14ac:dyDescent="0.25">
      <c r="A328" s="1" t="s">
        <v>24</v>
      </c>
      <c r="B328" s="1" t="s">
        <v>25</v>
      </c>
      <c r="C328">
        <v>10204</v>
      </c>
      <c r="D328" t="s">
        <v>50</v>
      </c>
      <c r="E328" t="s">
        <v>51</v>
      </c>
      <c r="H328">
        <v>1</v>
      </c>
      <c r="I328">
        <v>0</v>
      </c>
      <c r="J328">
        <v>0</v>
      </c>
      <c r="K328">
        <v>0</v>
      </c>
      <c r="L328">
        <v>3500</v>
      </c>
      <c r="N328">
        <v>0</v>
      </c>
      <c r="O328">
        <v>0</v>
      </c>
      <c r="P328" s="1" t="s">
        <v>29</v>
      </c>
      <c r="Q328" s="1" t="s">
        <v>29</v>
      </c>
      <c r="S328">
        <v>0</v>
      </c>
    </row>
    <row r="329" spans="1:26" x14ac:dyDescent="0.25">
      <c r="A329" s="1" t="s">
        <v>24</v>
      </c>
      <c r="B329" s="1" t="s">
        <v>25</v>
      </c>
      <c r="C329">
        <v>21999</v>
      </c>
      <c r="D329" t="s">
        <v>317</v>
      </c>
      <c r="E329" t="s">
        <v>27</v>
      </c>
      <c r="F329" t="s">
        <v>31</v>
      </c>
      <c r="H329">
        <v>2</v>
      </c>
      <c r="I329">
        <v>90</v>
      </c>
      <c r="J329">
        <v>180</v>
      </c>
      <c r="K329">
        <v>60</v>
      </c>
      <c r="L329">
        <v>1000</v>
      </c>
      <c r="P329" s="1"/>
      <c r="Q329" s="1"/>
      <c r="S329">
        <v>0</v>
      </c>
      <c r="T329" t="s">
        <v>34</v>
      </c>
      <c r="U329" t="s">
        <v>35</v>
      </c>
      <c r="V329" t="s">
        <v>24</v>
      </c>
      <c r="X329">
        <v>4</v>
      </c>
      <c r="Y329" s="6">
        <v>2000</v>
      </c>
      <c r="Z329">
        <v>4000</v>
      </c>
    </row>
    <row r="330" spans="1:26" x14ac:dyDescent="0.25">
      <c r="A330" s="1" t="s">
        <v>24</v>
      </c>
      <c r="B330" s="1" t="s">
        <v>25</v>
      </c>
      <c r="C330">
        <v>107426</v>
      </c>
      <c r="D330" t="s">
        <v>93</v>
      </c>
      <c r="E330" t="s">
        <v>27</v>
      </c>
      <c r="F330" t="s">
        <v>31</v>
      </c>
      <c r="H330">
        <v>2</v>
      </c>
      <c r="I330">
        <v>90</v>
      </c>
      <c r="J330">
        <v>180</v>
      </c>
      <c r="K330">
        <v>60</v>
      </c>
      <c r="L330">
        <v>1000</v>
      </c>
      <c r="P330" s="1"/>
      <c r="Q330" s="1"/>
      <c r="S330">
        <v>0</v>
      </c>
      <c r="T330" t="s">
        <v>34</v>
      </c>
      <c r="U330" t="s">
        <v>35</v>
      </c>
      <c r="V330" t="s">
        <v>24</v>
      </c>
      <c r="X330">
        <v>4</v>
      </c>
      <c r="Y330" s="6">
        <v>2000</v>
      </c>
      <c r="Z330">
        <v>8000</v>
      </c>
    </row>
    <row r="331" spans="1:26" x14ac:dyDescent="0.25">
      <c r="A331" s="1" t="s">
        <v>24</v>
      </c>
      <c r="B331" s="1" t="s">
        <v>25</v>
      </c>
      <c r="C331">
        <v>22752</v>
      </c>
      <c r="D331" t="s">
        <v>340</v>
      </c>
      <c r="E331" t="s">
        <v>27</v>
      </c>
      <c r="F331" t="s">
        <v>31</v>
      </c>
      <c r="H331">
        <v>2</v>
      </c>
      <c r="I331">
        <v>90</v>
      </c>
      <c r="J331">
        <v>180</v>
      </c>
      <c r="K331">
        <v>60</v>
      </c>
      <c r="L331">
        <v>1000</v>
      </c>
      <c r="P331" s="1"/>
      <c r="Q331" s="1"/>
      <c r="S331">
        <v>0</v>
      </c>
      <c r="T331" t="s">
        <v>34</v>
      </c>
      <c r="U331" t="s">
        <v>35</v>
      </c>
      <c r="V331" t="s">
        <v>24</v>
      </c>
      <c r="X331">
        <v>4</v>
      </c>
      <c r="Y331" s="6">
        <v>2000</v>
      </c>
      <c r="Z331">
        <v>2500</v>
      </c>
    </row>
    <row r="332" spans="1:26" x14ac:dyDescent="0.25">
      <c r="A332" s="1" t="s">
        <v>24</v>
      </c>
      <c r="B332" s="1" t="s">
        <v>25</v>
      </c>
      <c r="C332">
        <v>24280</v>
      </c>
      <c r="D332" t="s">
        <v>363</v>
      </c>
      <c r="E332" t="s">
        <v>27</v>
      </c>
      <c r="F332" t="s">
        <v>101</v>
      </c>
      <c r="H332">
        <v>1</v>
      </c>
      <c r="I332">
        <v>90</v>
      </c>
      <c r="J332">
        <v>180</v>
      </c>
      <c r="K332">
        <v>60</v>
      </c>
      <c r="L332">
        <v>500</v>
      </c>
      <c r="P332" s="1"/>
      <c r="Q332" s="1"/>
      <c r="S332">
        <v>0</v>
      </c>
      <c r="T332" t="s">
        <v>34</v>
      </c>
      <c r="U332" t="s">
        <v>35</v>
      </c>
      <c r="V332" t="s">
        <v>24</v>
      </c>
      <c r="X332">
        <v>4</v>
      </c>
      <c r="Y332" s="6">
        <v>2000</v>
      </c>
      <c r="Z332">
        <v>2500</v>
      </c>
    </row>
    <row r="333" spans="1:26" x14ac:dyDescent="0.25">
      <c r="A333" s="1" t="s">
        <v>24</v>
      </c>
      <c r="B333" s="1" t="s">
        <v>25</v>
      </c>
      <c r="C333">
        <v>118021</v>
      </c>
      <c r="D333" t="s">
        <v>149</v>
      </c>
      <c r="E333" t="s">
        <v>51</v>
      </c>
      <c r="F333" t="s">
        <v>101</v>
      </c>
      <c r="G333" t="e">
        <f>VLOOKUP(C333,Ensac!E$3:G$317,3,FALSE)</f>
        <v>#N/A</v>
      </c>
      <c r="H333">
        <v>1</v>
      </c>
      <c r="I333">
        <v>90</v>
      </c>
      <c r="J333">
        <v>180</v>
      </c>
      <c r="K333">
        <v>60</v>
      </c>
      <c r="L333">
        <v>500</v>
      </c>
      <c r="P333" s="1"/>
      <c r="Q333" s="1" t="s">
        <v>42</v>
      </c>
      <c r="S333">
        <v>0</v>
      </c>
      <c r="T333" t="s">
        <v>751</v>
      </c>
      <c r="U333" t="s">
        <v>35</v>
      </c>
      <c r="V333" t="s">
        <v>24</v>
      </c>
      <c r="X333">
        <v>4</v>
      </c>
      <c r="Y333" s="6">
        <v>2000</v>
      </c>
    </row>
    <row r="334" spans="1:26" x14ac:dyDescent="0.25">
      <c r="A334" s="1" t="s">
        <v>24</v>
      </c>
      <c r="B334" s="1" t="s">
        <v>25</v>
      </c>
      <c r="C334">
        <v>25705</v>
      </c>
      <c r="D334" t="s">
        <v>374</v>
      </c>
      <c r="E334" t="s">
        <v>51</v>
      </c>
      <c r="F334" t="s">
        <v>31</v>
      </c>
      <c r="G334" t="e">
        <f>VLOOKUP(C334,Ensac!E$3:G$317,3,FALSE)</f>
        <v>#N/A</v>
      </c>
      <c r="H334">
        <v>1</v>
      </c>
      <c r="I334">
        <v>0</v>
      </c>
      <c r="J334">
        <v>0</v>
      </c>
      <c r="K334">
        <v>0</v>
      </c>
      <c r="L334">
        <v>1200</v>
      </c>
      <c r="P334" s="1"/>
      <c r="Q334" s="1"/>
      <c r="S334">
        <v>0</v>
      </c>
      <c r="T334" t="s">
        <v>43</v>
      </c>
      <c r="U334" t="s">
        <v>35</v>
      </c>
      <c r="V334" t="s">
        <v>24</v>
      </c>
      <c r="X334">
        <v>4</v>
      </c>
      <c r="Y334" s="6">
        <v>2000</v>
      </c>
    </row>
    <row r="335" spans="1:26" x14ac:dyDescent="0.25">
      <c r="A335" s="1" t="s">
        <v>24</v>
      </c>
      <c r="B335" s="1" t="s">
        <v>25</v>
      </c>
      <c r="C335">
        <v>121616</v>
      </c>
      <c r="D335" t="s">
        <v>158</v>
      </c>
      <c r="E335" t="s">
        <v>27</v>
      </c>
      <c r="F335" t="s">
        <v>101</v>
      </c>
      <c r="H335">
        <v>1</v>
      </c>
      <c r="I335">
        <v>90</v>
      </c>
      <c r="J335">
        <v>180</v>
      </c>
      <c r="K335">
        <v>60</v>
      </c>
      <c r="L335">
        <v>500</v>
      </c>
      <c r="P335" s="1"/>
      <c r="Q335" s="1"/>
      <c r="S335">
        <v>0</v>
      </c>
      <c r="T335" t="s">
        <v>34</v>
      </c>
      <c r="U335" t="s">
        <v>35</v>
      </c>
      <c r="V335" t="s">
        <v>24</v>
      </c>
      <c r="X335">
        <v>4</v>
      </c>
      <c r="Y335" s="6">
        <v>2000</v>
      </c>
      <c r="Z335">
        <v>2500</v>
      </c>
    </row>
    <row r="336" spans="1:26" x14ac:dyDescent="0.25">
      <c r="A336" s="1" t="s">
        <v>24</v>
      </c>
      <c r="B336" s="1" t="s">
        <v>25</v>
      </c>
      <c r="C336">
        <v>101688</v>
      </c>
      <c r="D336" t="s">
        <v>40</v>
      </c>
      <c r="E336" t="s">
        <v>27</v>
      </c>
      <c r="F336" t="s">
        <v>31</v>
      </c>
      <c r="H336">
        <v>2</v>
      </c>
      <c r="I336">
        <v>90</v>
      </c>
      <c r="J336">
        <v>180</v>
      </c>
      <c r="K336">
        <v>60</v>
      </c>
      <c r="L336">
        <v>1000</v>
      </c>
      <c r="P336" s="1"/>
      <c r="Q336" s="1"/>
      <c r="S336">
        <v>0</v>
      </c>
      <c r="T336" t="s">
        <v>34</v>
      </c>
      <c r="U336" t="s">
        <v>35</v>
      </c>
      <c r="V336" t="s">
        <v>24</v>
      </c>
      <c r="X336">
        <v>4</v>
      </c>
      <c r="Y336" s="6">
        <v>2000</v>
      </c>
      <c r="Z336">
        <v>3500</v>
      </c>
    </row>
    <row r="337" spans="1:25" x14ac:dyDescent="0.25">
      <c r="A337" s="1" t="s">
        <v>851</v>
      </c>
      <c r="B337" s="1" t="s">
        <v>25</v>
      </c>
      <c r="C337">
        <v>26217</v>
      </c>
      <c r="D337" t="s">
        <v>383</v>
      </c>
      <c r="E337" t="s">
        <v>51</v>
      </c>
      <c r="F337" t="s">
        <v>101</v>
      </c>
      <c r="G337" t="e">
        <f>VLOOKUP(C337,Ensac!E$3:G$317,3,FALSE)</f>
        <v>#N/A</v>
      </c>
      <c r="H337">
        <v>1</v>
      </c>
      <c r="I337">
        <v>90</v>
      </c>
      <c r="J337">
        <v>180</v>
      </c>
      <c r="K337">
        <v>60</v>
      </c>
      <c r="L337">
        <v>1000</v>
      </c>
      <c r="P337" s="1"/>
      <c r="Q337" s="1"/>
      <c r="S337">
        <v>0</v>
      </c>
      <c r="T337" t="s">
        <v>34</v>
      </c>
      <c r="U337" t="s">
        <v>35</v>
      </c>
      <c r="V337" t="s">
        <v>24</v>
      </c>
      <c r="X337">
        <v>4</v>
      </c>
      <c r="Y337" s="6">
        <v>2000</v>
      </c>
    </row>
    <row r="338" spans="1:25" x14ac:dyDescent="0.25">
      <c r="A338" s="1" t="s">
        <v>24</v>
      </c>
      <c r="B338" s="1" t="s">
        <v>25</v>
      </c>
      <c r="C338">
        <v>904148</v>
      </c>
      <c r="D338" t="s">
        <v>487</v>
      </c>
      <c r="E338" t="s">
        <v>51</v>
      </c>
      <c r="H338">
        <v>1</v>
      </c>
      <c r="I338">
        <v>90</v>
      </c>
      <c r="J338">
        <v>180</v>
      </c>
      <c r="K338">
        <v>60</v>
      </c>
      <c r="L338">
        <v>200</v>
      </c>
      <c r="N338">
        <v>0</v>
      </c>
      <c r="O338">
        <v>0</v>
      </c>
      <c r="P338" s="1" t="s">
        <v>37</v>
      </c>
      <c r="Q338" s="1" t="s">
        <v>42</v>
      </c>
      <c r="S338">
        <v>5</v>
      </c>
    </row>
    <row r="339" spans="1:25" x14ac:dyDescent="0.25">
      <c r="A339" s="1" t="s">
        <v>24</v>
      </c>
      <c r="B339" s="1" t="s">
        <v>25</v>
      </c>
      <c r="C339">
        <v>904538</v>
      </c>
      <c r="D339" t="s">
        <v>493</v>
      </c>
      <c r="E339" t="s">
        <v>51</v>
      </c>
      <c r="F339" t="s">
        <v>31</v>
      </c>
      <c r="H339">
        <v>1</v>
      </c>
      <c r="I339">
        <v>90</v>
      </c>
      <c r="J339">
        <v>180</v>
      </c>
      <c r="K339">
        <v>60</v>
      </c>
      <c r="L339">
        <v>1000</v>
      </c>
      <c r="N339">
        <v>1000</v>
      </c>
      <c r="O339">
        <v>2000</v>
      </c>
      <c r="P339" s="1" t="s">
        <v>41</v>
      </c>
      <c r="Q339" s="1" t="s">
        <v>33</v>
      </c>
      <c r="S339">
        <v>5</v>
      </c>
      <c r="T339">
        <v>559884</v>
      </c>
      <c r="U339" t="s">
        <v>53</v>
      </c>
      <c r="V339" t="s">
        <v>54</v>
      </c>
      <c r="X339">
        <v>6</v>
      </c>
      <c r="Y339">
        <v>0</v>
      </c>
    </row>
    <row r="340" spans="1:25" x14ac:dyDescent="0.25">
      <c r="A340" s="1" t="s">
        <v>24</v>
      </c>
      <c r="B340" s="1" t="s">
        <v>25</v>
      </c>
      <c r="C340">
        <v>902767</v>
      </c>
      <c r="D340" t="s">
        <v>458</v>
      </c>
      <c r="E340" t="s">
        <v>51</v>
      </c>
      <c r="F340" t="s">
        <v>31</v>
      </c>
      <c r="H340">
        <v>2</v>
      </c>
      <c r="I340">
        <v>90</v>
      </c>
      <c r="J340">
        <v>180</v>
      </c>
      <c r="K340">
        <v>60</v>
      </c>
      <c r="L340">
        <v>1000</v>
      </c>
      <c r="N340">
        <v>1000</v>
      </c>
      <c r="O340">
        <v>2000</v>
      </c>
      <c r="P340" s="1" t="s">
        <v>28</v>
      </c>
      <c r="Q340" s="1" t="s">
        <v>33</v>
      </c>
      <c r="S340">
        <v>5</v>
      </c>
      <c r="T340">
        <v>559884</v>
      </c>
      <c r="U340" t="s">
        <v>53</v>
      </c>
      <c r="V340" t="s">
        <v>54</v>
      </c>
      <c r="X340">
        <v>6</v>
      </c>
      <c r="Y340">
        <v>0</v>
      </c>
    </row>
    <row r="341" spans="1:25" x14ac:dyDescent="0.25">
      <c r="A341" s="1" t="s">
        <v>24</v>
      </c>
      <c r="B341" s="1" t="s">
        <v>25</v>
      </c>
      <c r="C341">
        <v>902873</v>
      </c>
      <c r="D341" t="s">
        <v>459</v>
      </c>
      <c r="E341" t="s">
        <v>51</v>
      </c>
      <c r="H341">
        <v>2</v>
      </c>
      <c r="I341">
        <v>90</v>
      </c>
      <c r="J341">
        <v>180</v>
      </c>
      <c r="K341">
        <v>60</v>
      </c>
      <c r="L341">
        <v>1000</v>
      </c>
      <c r="N341">
        <v>0</v>
      </c>
      <c r="O341">
        <v>0</v>
      </c>
      <c r="P341" s="1" t="s">
        <v>28</v>
      </c>
      <c r="Q341" s="1" t="s">
        <v>42</v>
      </c>
      <c r="S341">
        <v>5</v>
      </c>
    </row>
    <row r="342" spans="1:25" x14ac:dyDescent="0.25">
      <c r="A342" s="1" t="s">
        <v>24</v>
      </c>
      <c r="B342" s="1" t="s">
        <v>25</v>
      </c>
      <c r="C342">
        <v>21578</v>
      </c>
      <c r="D342" t="s">
        <v>295</v>
      </c>
      <c r="E342" t="s">
        <v>51</v>
      </c>
      <c r="F342" t="s">
        <v>31</v>
      </c>
      <c r="H342">
        <v>2</v>
      </c>
      <c r="I342">
        <v>90</v>
      </c>
      <c r="J342">
        <v>180</v>
      </c>
      <c r="K342">
        <v>60</v>
      </c>
      <c r="L342">
        <v>1000</v>
      </c>
      <c r="N342">
        <v>3000</v>
      </c>
      <c r="O342">
        <v>6000</v>
      </c>
      <c r="P342" s="1" t="s">
        <v>32</v>
      </c>
      <c r="Q342" s="1" t="s">
        <v>33</v>
      </c>
      <c r="S342">
        <v>5</v>
      </c>
      <c r="T342">
        <v>559884</v>
      </c>
      <c r="U342" t="s">
        <v>53</v>
      </c>
      <c r="V342" t="s">
        <v>54</v>
      </c>
      <c r="X342">
        <v>6</v>
      </c>
      <c r="Y342">
        <v>0</v>
      </c>
    </row>
    <row r="343" spans="1:25" x14ac:dyDescent="0.25">
      <c r="A343" s="1" t="s">
        <v>24</v>
      </c>
      <c r="B343" s="1" t="s">
        <v>25</v>
      </c>
      <c r="C343">
        <v>904145</v>
      </c>
      <c r="D343" t="s">
        <v>485</v>
      </c>
      <c r="E343" t="s">
        <v>51</v>
      </c>
      <c r="F343" t="s">
        <v>486</v>
      </c>
      <c r="H343">
        <v>1</v>
      </c>
      <c r="I343">
        <v>238</v>
      </c>
      <c r="J343">
        <v>120</v>
      </c>
      <c r="K343">
        <v>30</v>
      </c>
      <c r="L343">
        <v>1250</v>
      </c>
      <c r="N343">
        <v>0</v>
      </c>
      <c r="O343">
        <v>0</v>
      </c>
      <c r="P343" s="1" t="s">
        <v>28</v>
      </c>
      <c r="Q343" s="1" t="s">
        <v>42</v>
      </c>
      <c r="S343">
        <v>5</v>
      </c>
      <c r="T343">
        <v>559884</v>
      </c>
      <c r="U343" t="s">
        <v>53</v>
      </c>
      <c r="V343" t="s">
        <v>54</v>
      </c>
      <c r="X343">
        <v>6</v>
      </c>
      <c r="Y343">
        <v>0</v>
      </c>
    </row>
    <row r="344" spans="1:25" x14ac:dyDescent="0.25">
      <c r="A344" s="1" t="s">
        <v>24</v>
      </c>
      <c r="B344" s="1" t="s">
        <v>25</v>
      </c>
      <c r="C344">
        <v>904453</v>
      </c>
      <c r="D344" t="s">
        <v>491</v>
      </c>
      <c r="E344" t="s">
        <v>51</v>
      </c>
      <c r="F344" t="s">
        <v>160</v>
      </c>
      <c r="H344">
        <v>1</v>
      </c>
      <c r="I344">
        <v>90</v>
      </c>
      <c r="J344">
        <v>180</v>
      </c>
      <c r="K344">
        <v>60</v>
      </c>
      <c r="L344">
        <v>250</v>
      </c>
      <c r="N344">
        <v>10</v>
      </c>
      <c r="O344">
        <v>0</v>
      </c>
      <c r="P344" s="1" t="s">
        <v>41</v>
      </c>
      <c r="Q344" s="1" t="s">
        <v>33</v>
      </c>
      <c r="S344">
        <v>5</v>
      </c>
      <c r="T344">
        <v>559884</v>
      </c>
      <c r="U344" t="s">
        <v>53</v>
      </c>
      <c r="V344" t="s">
        <v>54</v>
      </c>
      <c r="X344">
        <v>6</v>
      </c>
      <c r="Y344">
        <v>0</v>
      </c>
    </row>
    <row r="345" spans="1:25" x14ac:dyDescent="0.25">
      <c r="A345" s="1" t="s">
        <v>24</v>
      </c>
      <c r="B345" s="1" t="s">
        <v>25</v>
      </c>
      <c r="C345">
        <v>21582</v>
      </c>
      <c r="D345" t="s">
        <v>296</v>
      </c>
      <c r="E345" t="s">
        <v>51</v>
      </c>
      <c r="F345" t="s">
        <v>31</v>
      </c>
      <c r="H345">
        <v>1</v>
      </c>
      <c r="I345">
        <v>90</v>
      </c>
      <c r="J345">
        <v>180</v>
      </c>
      <c r="K345">
        <v>60</v>
      </c>
      <c r="L345">
        <v>1000</v>
      </c>
      <c r="N345">
        <v>2000</v>
      </c>
      <c r="O345">
        <v>4000</v>
      </c>
      <c r="P345" s="1" t="s">
        <v>32</v>
      </c>
      <c r="Q345" s="1" t="s">
        <v>33</v>
      </c>
      <c r="S345">
        <v>5</v>
      </c>
      <c r="T345">
        <v>559884</v>
      </c>
      <c r="U345" t="s">
        <v>53</v>
      </c>
      <c r="V345" t="s">
        <v>54</v>
      </c>
      <c r="X345">
        <v>6</v>
      </c>
      <c r="Y345">
        <v>0</v>
      </c>
    </row>
    <row r="346" spans="1:25" x14ac:dyDescent="0.25">
      <c r="A346" s="1" t="s">
        <v>24</v>
      </c>
      <c r="B346" s="1" t="s">
        <v>25</v>
      </c>
      <c r="C346">
        <v>21594</v>
      </c>
      <c r="D346" t="s">
        <v>300</v>
      </c>
      <c r="E346" t="s">
        <v>51</v>
      </c>
      <c r="H346">
        <v>1</v>
      </c>
      <c r="I346">
        <v>90</v>
      </c>
      <c r="J346">
        <v>180</v>
      </c>
      <c r="K346">
        <v>60</v>
      </c>
      <c r="L346">
        <v>700</v>
      </c>
      <c r="N346">
        <v>0</v>
      </c>
      <c r="O346">
        <v>0</v>
      </c>
      <c r="P346" s="1" t="s">
        <v>37</v>
      </c>
      <c r="Q346" s="1" t="s">
        <v>42</v>
      </c>
      <c r="S346">
        <v>5</v>
      </c>
    </row>
    <row r="347" spans="1:25" x14ac:dyDescent="0.25">
      <c r="A347" s="1" t="s">
        <v>24</v>
      </c>
      <c r="B347" s="1" t="s">
        <v>25</v>
      </c>
      <c r="C347">
        <v>904149</v>
      </c>
      <c r="D347" t="s">
        <v>488</v>
      </c>
      <c r="E347" t="s">
        <v>51</v>
      </c>
      <c r="F347" t="s">
        <v>160</v>
      </c>
      <c r="H347">
        <v>1</v>
      </c>
      <c r="I347">
        <v>0</v>
      </c>
      <c r="J347">
        <v>0</v>
      </c>
      <c r="K347">
        <v>0</v>
      </c>
      <c r="L347">
        <v>1200</v>
      </c>
      <c r="N347">
        <v>5</v>
      </c>
      <c r="O347">
        <v>0</v>
      </c>
      <c r="P347" s="1" t="s">
        <v>28</v>
      </c>
      <c r="Q347" s="1" t="s">
        <v>33</v>
      </c>
      <c r="S347">
        <v>5</v>
      </c>
      <c r="T347">
        <v>559884</v>
      </c>
      <c r="U347" t="s">
        <v>53</v>
      </c>
      <c r="V347" t="s">
        <v>54</v>
      </c>
      <c r="X347">
        <v>6</v>
      </c>
      <c r="Y347">
        <v>0</v>
      </c>
    </row>
    <row r="348" spans="1:25" x14ac:dyDescent="0.25">
      <c r="A348" s="1" t="s">
        <v>24</v>
      </c>
      <c r="B348" s="1" t="s">
        <v>25</v>
      </c>
      <c r="C348">
        <v>904173</v>
      </c>
      <c r="D348" t="s">
        <v>490</v>
      </c>
      <c r="E348" t="s">
        <v>51</v>
      </c>
      <c r="F348" t="s">
        <v>31</v>
      </c>
      <c r="H348">
        <v>2</v>
      </c>
      <c r="I348">
        <v>90</v>
      </c>
      <c r="J348">
        <v>180</v>
      </c>
      <c r="K348">
        <v>60</v>
      </c>
      <c r="L348">
        <v>1000</v>
      </c>
      <c r="N348">
        <v>500</v>
      </c>
      <c r="O348">
        <v>1000</v>
      </c>
      <c r="P348" s="1" t="s">
        <v>41</v>
      </c>
      <c r="Q348" s="1" t="s">
        <v>33</v>
      </c>
      <c r="S348">
        <v>5</v>
      </c>
      <c r="T348">
        <v>559884</v>
      </c>
      <c r="U348" t="s">
        <v>53</v>
      </c>
      <c r="V348" t="s">
        <v>54</v>
      </c>
      <c r="X348">
        <v>6</v>
      </c>
      <c r="Y348">
        <v>0</v>
      </c>
    </row>
    <row r="349" spans="1:25" x14ac:dyDescent="0.25">
      <c r="A349" s="1" t="s">
        <v>24</v>
      </c>
      <c r="B349" s="1" t="s">
        <v>25</v>
      </c>
      <c r="C349">
        <v>21589</v>
      </c>
      <c r="D349" t="s">
        <v>298</v>
      </c>
      <c r="E349" t="s">
        <v>51</v>
      </c>
      <c r="H349">
        <v>2</v>
      </c>
      <c r="I349">
        <v>90</v>
      </c>
      <c r="J349">
        <v>180</v>
      </c>
      <c r="K349">
        <v>60</v>
      </c>
      <c r="L349">
        <v>1000</v>
      </c>
      <c r="N349">
        <v>0</v>
      </c>
      <c r="O349">
        <v>0</v>
      </c>
      <c r="P349" s="1" t="s">
        <v>28</v>
      </c>
      <c r="Q349" s="1" t="s">
        <v>42</v>
      </c>
      <c r="S349">
        <v>5</v>
      </c>
    </row>
    <row r="350" spans="1:25" x14ac:dyDescent="0.25">
      <c r="A350" s="1" t="s">
        <v>24</v>
      </c>
      <c r="B350" s="1" t="s">
        <v>25</v>
      </c>
      <c r="C350">
        <v>21586</v>
      </c>
      <c r="D350" t="s">
        <v>297</v>
      </c>
      <c r="E350" t="s">
        <v>51</v>
      </c>
      <c r="H350">
        <v>2</v>
      </c>
      <c r="I350">
        <v>90</v>
      </c>
      <c r="J350">
        <v>180</v>
      </c>
      <c r="K350">
        <v>60</v>
      </c>
      <c r="L350">
        <v>1000</v>
      </c>
      <c r="N350">
        <v>0</v>
      </c>
      <c r="O350">
        <v>0</v>
      </c>
      <c r="P350" s="1" t="s">
        <v>28</v>
      </c>
      <c r="Q350" s="1" t="s">
        <v>42</v>
      </c>
      <c r="S350">
        <v>5</v>
      </c>
    </row>
    <row r="351" spans="1:25" x14ac:dyDescent="0.25">
      <c r="A351" s="1" t="s">
        <v>24</v>
      </c>
      <c r="B351" s="1" t="s">
        <v>25</v>
      </c>
      <c r="C351">
        <v>902694</v>
      </c>
      <c r="D351" t="s">
        <v>456</v>
      </c>
      <c r="E351" t="s">
        <v>51</v>
      </c>
      <c r="F351" t="s">
        <v>57</v>
      </c>
      <c r="H351">
        <v>1</v>
      </c>
      <c r="I351">
        <v>90</v>
      </c>
      <c r="J351">
        <v>180</v>
      </c>
      <c r="K351">
        <v>60</v>
      </c>
      <c r="L351">
        <v>1000</v>
      </c>
      <c r="N351">
        <v>200</v>
      </c>
      <c r="O351">
        <v>500</v>
      </c>
      <c r="P351" s="1" t="s">
        <v>28</v>
      </c>
      <c r="Q351" s="1" t="s">
        <v>33</v>
      </c>
      <c r="S351">
        <v>5</v>
      </c>
      <c r="T351">
        <v>559884</v>
      </c>
      <c r="U351" t="s">
        <v>53</v>
      </c>
      <c r="V351" t="s">
        <v>54</v>
      </c>
      <c r="X351">
        <v>6</v>
      </c>
      <c r="Y351">
        <v>0</v>
      </c>
    </row>
    <row r="352" spans="1:25" x14ac:dyDescent="0.25">
      <c r="A352" s="1" t="s">
        <v>24</v>
      </c>
      <c r="B352" s="1" t="s">
        <v>25</v>
      </c>
      <c r="C352">
        <v>904171</v>
      </c>
      <c r="D352" t="s">
        <v>489</v>
      </c>
      <c r="E352" t="s">
        <v>51</v>
      </c>
      <c r="F352" t="s">
        <v>272</v>
      </c>
      <c r="H352">
        <v>1</v>
      </c>
      <c r="I352">
        <v>90</v>
      </c>
      <c r="J352">
        <v>180</v>
      </c>
      <c r="K352">
        <v>60</v>
      </c>
      <c r="L352">
        <v>1200</v>
      </c>
      <c r="N352">
        <v>0</v>
      </c>
      <c r="O352">
        <v>0</v>
      </c>
      <c r="P352" s="1" t="s">
        <v>28</v>
      </c>
      <c r="Q352" s="1" t="s">
        <v>42</v>
      </c>
      <c r="S352">
        <v>5</v>
      </c>
      <c r="T352">
        <v>559884</v>
      </c>
      <c r="U352" t="s">
        <v>53</v>
      </c>
      <c r="V352" t="s">
        <v>54</v>
      </c>
      <c r="X352">
        <v>6</v>
      </c>
      <c r="Y352">
        <v>0</v>
      </c>
    </row>
    <row r="353" spans="1:25" x14ac:dyDescent="0.25">
      <c r="A353" s="1" t="s">
        <v>24</v>
      </c>
      <c r="B353" s="1" t="s">
        <v>25</v>
      </c>
      <c r="C353">
        <v>21792</v>
      </c>
      <c r="D353" t="s">
        <v>309</v>
      </c>
      <c r="E353" t="s">
        <v>51</v>
      </c>
      <c r="F353" t="s">
        <v>198</v>
      </c>
      <c r="H353">
        <v>1</v>
      </c>
      <c r="I353">
        <v>90</v>
      </c>
      <c r="J353">
        <v>180</v>
      </c>
      <c r="K353">
        <v>60</v>
      </c>
      <c r="L353">
        <v>480</v>
      </c>
      <c r="N353">
        <v>0</v>
      </c>
      <c r="O353">
        <v>0</v>
      </c>
      <c r="P353" s="1" t="s">
        <v>41</v>
      </c>
      <c r="Q353" s="1" t="s">
        <v>42</v>
      </c>
      <c r="S353">
        <v>5</v>
      </c>
      <c r="T353">
        <v>559884</v>
      </c>
      <c r="U353" t="s">
        <v>53</v>
      </c>
      <c r="V353" t="s">
        <v>54</v>
      </c>
      <c r="X353">
        <v>6</v>
      </c>
      <c r="Y353">
        <v>0</v>
      </c>
    </row>
    <row r="354" spans="1:25" x14ac:dyDescent="0.25">
      <c r="A354" s="1" t="s">
        <v>24</v>
      </c>
      <c r="B354" s="1" t="s">
        <v>25</v>
      </c>
      <c r="C354">
        <v>21592</v>
      </c>
      <c r="D354" t="s">
        <v>299</v>
      </c>
      <c r="E354" t="s">
        <v>51</v>
      </c>
      <c r="F354" t="s">
        <v>31</v>
      </c>
      <c r="H354">
        <v>2</v>
      </c>
      <c r="I354">
        <v>90</v>
      </c>
      <c r="J354">
        <v>180</v>
      </c>
      <c r="K354">
        <v>60</v>
      </c>
      <c r="L354">
        <v>1200</v>
      </c>
      <c r="N354">
        <v>2400</v>
      </c>
      <c r="O354">
        <v>3600</v>
      </c>
      <c r="P354" s="1" t="s">
        <v>41</v>
      </c>
      <c r="Q354" s="1" t="s">
        <v>33</v>
      </c>
      <c r="S354">
        <v>5</v>
      </c>
      <c r="T354">
        <v>559884</v>
      </c>
      <c r="U354" t="s">
        <v>53</v>
      </c>
      <c r="V354" t="s">
        <v>54</v>
      </c>
      <c r="X354">
        <v>6</v>
      </c>
      <c r="Y354">
        <v>0</v>
      </c>
    </row>
    <row r="355" spans="1:25" x14ac:dyDescent="0.25">
      <c r="A355" s="1" t="s">
        <v>24</v>
      </c>
      <c r="B355" s="1" t="s">
        <v>25</v>
      </c>
      <c r="C355">
        <v>908877</v>
      </c>
      <c r="D355" t="s">
        <v>535</v>
      </c>
      <c r="E355" t="s">
        <v>51</v>
      </c>
      <c r="F355" t="s">
        <v>198</v>
      </c>
      <c r="H355">
        <v>1</v>
      </c>
      <c r="I355">
        <v>90</v>
      </c>
      <c r="J355">
        <v>360</v>
      </c>
      <c r="K355">
        <v>60</v>
      </c>
      <c r="L355">
        <v>500</v>
      </c>
      <c r="N355">
        <v>0</v>
      </c>
      <c r="O355">
        <v>0</v>
      </c>
      <c r="P355" s="1" t="s">
        <v>29</v>
      </c>
      <c r="Q355" s="1" t="s">
        <v>29</v>
      </c>
      <c r="S355">
        <v>0</v>
      </c>
      <c r="T355">
        <v>559884</v>
      </c>
      <c r="U355" t="s">
        <v>53</v>
      </c>
      <c r="V355" t="s">
        <v>29</v>
      </c>
      <c r="X355">
        <v>0</v>
      </c>
      <c r="Y355">
        <v>0</v>
      </c>
    </row>
    <row r="356" spans="1:25" x14ac:dyDescent="0.25">
      <c r="A356" s="1" t="s">
        <v>24</v>
      </c>
      <c r="B356" s="1" t="s">
        <v>25</v>
      </c>
      <c r="C356">
        <v>20334</v>
      </c>
      <c r="D356" t="s">
        <v>234</v>
      </c>
      <c r="E356" t="s">
        <v>51</v>
      </c>
      <c r="F356" t="s">
        <v>235</v>
      </c>
      <c r="H356">
        <v>1</v>
      </c>
      <c r="I356">
        <v>90</v>
      </c>
      <c r="J356">
        <v>180</v>
      </c>
      <c r="K356">
        <v>60</v>
      </c>
      <c r="L356">
        <v>440</v>
      </c>
      <c r="N356">
        <v>880</v>
      </c>
      <c r="O356">
        <v>0</v>
      </c>
      <c r="P356" s="1" t="s">
        <v>41</v>
      </c>
      <c r="Q356" s="1" t="s">
        <v>33</v>
      </c>
      <c r="S356">
        <v>5</v>
      </c>
      <c r="T356">
        <v>559884</v>
      </c>
      <c r="U356" t="s">
        <v>53</v>
      </c>
      <c r="V356" t="s">
        <v>54</v>
      </c>
      <c r="X356">
        <v>6</v>
      </c>
      <c r="Y356">
        <v>0</v>
      </c>
    </row>
    <row r="357" spans="1:25" x14ac:dyDescent="0.25">
      <c r="A357" s="1" t="s">
        <v>24</v>
      </c>
      <c r="B357" s="1" t="s">
        <v>25</v>
      </c>
      <c r="C357">
        <v>21680</v>
      </c>
      <c r="D357" t="s">
        <v>304</v>
      </c>
      <c r="E357" t="s">
        <v>51</v>
      </c>
      <c r="H357">
        <v>1</v>
      </c>
      <c r="I357">
        <v>90</v>
      </c>
      <c r="J357">
        <v>180</v>
      </c>
      <c r="K357">
        <v>60</v>
      </c>
      <c r="L357">
        <v>1200</v>
      </c>
      <c r="N357">
        <v>0</v>
      </c>
      <c r="O357">
        <v>0</v>
      </c>
      <c r="P357" s="1" t="s">
        <v>28</v>
      </c>
      <c r="Q357" s="1" t="s">
        <v>33</v>
      </c>
      <c r="S357">
        <v>5</v>
      </c>
    </row>
    <row r="358" spans="1:25" x14ac:dyDescent="0.25">
      <c r="A358" s="1" t="s">
        <v>24</v>
      </c>
      <c r="B358" s="1" t="s">
        <v>25</v>
      </c>
      <c r="C358">
        <v>21158</v>
      </c>
      <c r="D358" t="s">
        <v>262</v>
      </c>
      <c r="E358" t="s">
        <v>51</v>
      </c>
      <c r="F358" t="s">
        <v>235</v>
      </c>
      <c r="H358">
        <v>1</v>
      </c>
      <c r="I358">
        <v>90</v>
      </c>
      <c r="J358">
        <v>180</v>
      </c>
      <c r="K358">
        <v>60</v>
      </c>
      <c r="L358">
        <v>440</v>
      </c>
      <c r="N358">
        <v>2500</v>
      </c>
      <c r="O358">
        <v>0</v>
      </c>
      <c r="P358" s="1" t="s">
        <v>32</v>
      </c>
      <c r="Q358" s="1" t="s">
        <v>33</v>
      </c>
      <c r="S358">
        <v>5</v>
      </c>
      <c r="T358">
        <v>559884</v>
      </c>
      <c r="U358" t="s">
        <v>53</v>
      </c>
      <c r="V358" t="s">
        <v>54</v>
      </c>
      <c r="X358">
        <v>6</v>
      </c>
      <c r="Y358">
        <v>0</v>
      </c>
    </row>
    <row r="359" spans="1:25" x14ac:dyDescent="0.25">
      <c r="A359" s="1" t="s">
        <v>24</v>
      </c>
      <c r="B359" s="1" t="s">
        <v>25</v>
      </c>
      <c r="C359">
        <v>11876</v>
      </c>
      <c r="D359" t="s">
        <v>151</v>
      </c>
      <c r="E359" t="s">
        <v>51</v>
      </c>
      <c r="F359" t="s">
        <v>152</v>
      </c>
      <c r="H359">
        <v>2</v>
      </c>
      <c r="I359">
        <v>90</v>
      </c>
      <c r="J359">
        <v>270</v>
      </c>
      <c r="K359">
        <v>60</v>
      </c>
      <c r="L359">
        <v>1100</v>
      </c>
      <c r="N359">
        <v>0</v>
      </c>
      <c r="O359">
        <v>0</v>
      </c>
      <c r="P359" s="1" t="s">
        <v>28</v>
      </c>
      <c r="Q359" s="1" t="s">
        <v>42</v>
      </c>
      <c r="S359">
        <v>5</v>
      </c>
      <c r="T359">
        <v>559884</v>
      </c>
      <c r="U359" t="s">
        <v>53</v>
      </c>
      <c r="V359" t="s">
        <v>54</v>
      </c>
      <c r="X359">
        <v>6</v>
      </c>
      <c r="Y359">
        <v>0</v>
      </c>
    </row>
    <row r="360" spans="1:25" x14ac:dyDescent="0.25">
      <c r="A360" s="1" t="s">
        <v>24</v>
      </c>
      <c r="B360" s="1" t="s">
        <v>25</v>
      </c>
      <c r="C360">
        <v>904530</v>
      </c>
      <c r="D360" t="s">
        <v>492</v>
      </c>
      <c r="E360" t="s">
        <v>51</v>
      </c>
      <c r="F360" t="s">
        <v>31</v>
      </c>
      <c r="H360">
        <v>1</v>
      </c>
      <c r="I360">
        <v>90</v>
      </c>
      <c r="J360">
        <v>180</v>
      </c>
      <c r="K360">
        <v>60</v>
      </c>
      <c r="L360">
        <v>1000</v>
      </c>
      <c r="N360">
        <v>200</v>
      </c>
      <c r="O360">
        <v>500</v>
      </c>
      <c r="P360" s="1" t="s">
        <v>41</v>
      </c>
      <c r="Q360" s="1" t="s">
        <v>33</v>
      </c>
      <c r="S360">
        <v>5</v>
      </c>
      <c r="T360">
        <v>559884</v>
      </c>
      <c r="U360" t="s">
        <v>53</v>
      </c>
      <c r="V360" t="s">
        <v>54</v>
      </c>
      <c r="X360">
        <v>6</v>
      </c>
      <c r="Y360">
        <v>0</v>
      </c>
    </row>
    <row r="361" spans="1:25" x14ac:dyDescent="0.25">
      <c r="A361" s="1" t="s">
        <v>24</v>
      </c>
      <c r="B361" s="1" t="s">
        <v>25</v>
      </c>
      <c r="C361">
        <v>902402</v>
      </c>
      <c r="D361" t="s">
        <v>452</v>
      </c>
      <c r="E361" t="s">
        <v>51</v>
      </c>
      <c r="F361" t="s">
        <v>357</v>
      </c>
      <c r="H361">
        <v>1</v>
      </c>
      <c r="I361">
        <v>90</v>
      </c>
      <c r="J361">
        <v>180</v>
      </c>
      <c r="K361">
        <v>60</v>
      </c>
      <c r="L361">
        <v>405</v>
      </c>
      <c r="N361">
        <v>720</v>
      </c>
      <c r="O361">
        <v>1000</v>
      </c>
      <c r="P361" s="1" t="s">
        <v>28</v>
      </c>
      <c r="Q361" s="1" t="s">
        <v>33</v>
      </c>
      <c r="S361">
        <v>5</v>
      </c>
      <c r="T361">
        <v>559884</v>
      </c>
      <c r="U361" t="s">
        <v>53</v>
      </c>
      <c r="V361" t="s">
        <v>54</v>
      </c>
      <c r="X361">
        <v>6</v>
      </c>
      <c r="Y361">
        <v>0</v>
      </c>
    </row>
    <row r="362" spans="1:25" x14ac:dyDescent="0.25">
      <c r="A362" s="1" t="s">
        <v>24</v>
      </c>
      <c r="B362" s="1" t="s">
        <v>25</v>
      </c>
      <c r="C362">
        <v>904142</v>
      </c>
      <c r="D362" t="s">
        <v>484</v>
      </c>
      <c r="E362" t="s">
        <v>51</v>
      </c>
      <c r="F362" t="s">
        <v>160</v>
      </c>
      <c r="H362">
        <v>1</v>
      </c>
      <c r="I362">
        <v>90</v>
      </c>
      <c r="J362">
        <v>180</v>
      </c>
      <c r="K362">
        <v>60</v>
      </c>
      <c r="L362">
        <v>200</v>
      </c>
      <c r="N362">
        <v>3</v>
      </c>
      <c r="O362">
        <v>0</v>
      </c>
      <c r="P362" s="1" t="s">
        <v>28</v>
      </c>
      <c r="Q362" s="1" t="s">
        <v>33</v>
      </c>
      <c r="S362">
        <v>5</v>
      </c>
      <c r="T362">
        <v>559884</v>
      </c>
      <c r="U362" t="s">
        <v>53</v>
      </c>
      <c r="V362" t="s">
        <v>54</v>
      </c>
      <c r="X362">
        <v>6</v>
      </c>
      <c r="Y362">
        <v>0</v>
      </c>
    </row>
    <row r="363" spans="1:25" x14ac:dyDescent="0.25">
      <c r="A363" s="1" t="s">
        <v>24</v>
      </c>
      <c r="B363" s="1" t="s">
        <v>25</v>
      </c>
      <c r="C363">
        <v>904141</v>
      </c>
      <c r="D363" t="s">
        <v>483</v>
      </c>
      <c r="E363" t="s">
        <v>51</v>
      </c>
      <c r="F363" t="s">
        <v>357</v>
      </c>
      <c r="H363">
        <v>1</v>
      </c>
      <c r="I363">
        <v>90</v>
      </c>
      <c r="J363">
        <v>180</v>
      </c>
      <c r="K363">
        <v>60</v>
      </c>
      <c r="L363">
        <v>405</v>
      </c>
      <c r="N363">
        <v>810</v>
      </c>
      <c r="O363">
        <v>1620</v>
      </c>
      <c r="P363" s="1" t="s">
        <v>32</v>
      </c>
      <c r="Q363" s="1" t="s">
        <v>33</v>
      </c>
      <c r="S363">
        <v>5</v>
      </c>
      <c r="T363">
        <v>559884</v>
      </c>
      <c r="U363" t="s">
        <v>53</v>
      </c>
      <c r="V363" t="s">
        <v>54</v>
      </c>
      <c r="X363">
        <v>6</v>
      </c>
      <c r="Y363">
        <v>0</v>
      </c>
    </row>
    <row r="364" spans="1:25" x14ac:dyDescent="0.25">
      <c r="A364" s="1" t="s">
        <v>24</v>
      </c>
      <c r="B364" s="1" t="s">
        <v>25</v>
      </c>
      <c r="C364">
        <v>906951</v>
      </c>
      <c r="D364" t="s">
        <v>522</v>
      </c>
      <c r="E364" t="s">
        <v>51</v>
      </c>
      <c r="F364" t="s">
        <v>160</v>
      </c>
      <c r="H364">
        <v>1</v>
      </c>
      <c r="I364">
        <v>0</v>
      </c>
      <c r="J364">
        <v>0</v>
      </c>
      <c r="K364">
        <v>0</v>
      </c>
      <c r="L364">
        <v>1200</v>
      </c>
      <c r="N364">
        <v>0</v>
      </c>
      <c r="O364">
        <v>0</v>
      </c>
      <c r="P364" s="1" t="s">
        <v>41</v>
      </c>
      <c r="Q364" s="1" t="s">
        <v>29</v>
      </c>
      <c r="S364">
        <v>0</v>
      </c>
      <c r="T364">
        <v>552331</v>
      </c>
      <c r="U364" t="s">
        <v>75</v>
      </c>
      <c r="V364" t="s">
        <v>29</v>
      </c>
      <c r="X364">
        <v>0</v>
      </c>
      <c r="Y364">
        <v>0</v>
      </c>
    </row>
    <row r="365" spans="1:25" x14ac:dyDescent="0.25">
      <c r="A365" s="1" t="s">
        <v>24</v>
      </c>
      <c r="B365" s="1" t="s">
        <v>25</v>
      </c>
      <c r="C365">
        <v>20082</v>
      </c>
      <c r="D365" t="s">
        <v>213</v>
      </c>
      <c r="E365" t="s">
        <v>51</v>
      </c>
      <c r="F365" t="s">
        <v>160</v>
      </c>
      <c r="H365">
        <v>1</v>
      </c>
      <c r="I365">
        <v>90</v>
      </c>
      <c r="J365">
        <v>180</v>
      </c>
      <c r="K365">
        <v>60</v>
      </c>
      <c r="L365">
        <v>300</v>
      </c>
      <c r="N365">
        <v>200</v>
      </c>
      <c r="O365">
        <v>0</v>
      </c>
      <c r="P365" s="1" t="s">
        <v>32</v>
      </c>
      <c r="Q365" s="1" t="s">
        <v>33</v>
      </c>
      <c r="S365">
        <v>5</v>
      </c>
      <c r="T365">
        <v>559884</v>
      </c>
      <c r="U365" t="s">
        <v>53</v>
      </c>
      <c r="V365" t="s">
        <v>54</v>
      </c>
      <c r="X365">
        <v>6</v>
      </c>
      <c r="Y365">
        <v>0</v>
      </c>
    </row>
    <row r="366" spans="1:25" x14ac:dyDescent="0.25">
      <c r="A366" s="1" t="s">
        <v>24</v>
      </c>
      <c r="B366" s="1" t="s">
        <v>25</v>
      </c>
      <c r="C366">
        <v>21460</v>
      </c>
      <c r="D366" t="s">
        <v>293</v>
      </c>
      <c r="E366" t="s">
        <v>51</v>
      </c>
      <c r="F366" t="s">
        <v>160</v>
      </c>
      <c r="H366">
        <v>1</v>
      </c>
      <c r="I366">
        <v>90</v>
      </c>
      <c r="J366">
        <v>180</v>
      </c>
      <c r="K366">
        <v>60</v>
      </c>
      <c r="L366">
        <v>2000</v>
      </c>
      <c r="N366">
        <v>0</v>
      </c>
      <c r="O366">
        <v>0</v>
      </c>
      <c r="P366" s="1" t="s">
        <v>28</v>
      </c>
      <c r="Q366" s="1" t="s">
        <v>33</v>
      </c>
      <c r="S366">
        <v>5</v>
      </c>
      <c r="T366">
        <v>559884</v>
      </c>
      <c r="U366" t="s">
        <v>53</v>
      </c>
      <c r="V366" t="s">
        <v>54</v>
      </c>
      <c r="X366">
        <v>6</v>
      </c>
      <c r="Y366">
        <v>0</v>
      </c>
    </row>
    <row r="367" spans="1:25" x14ac:dyDescent="0.25">
      <c r="A367" s="1" t="s">
        <v>24</v>
      </c>
      <c r="B367" s="1" t="s">
        <v>25</v>
      </c>
      <c r="C367">
        <v>5141</v>
      </c>
      <c r="D367" t="s">
        <v>435</v>
      </c>
      <c r="E367" t="s">
        <v>51</v>
      </c>
      <c r="F367" t="s">
        <v>59</v>
      </c>
      <c r="H367">
        <v>2</v>
      </c>
      <c r="I367">
        <v>90</v>
      </c>
      <c r="J367">
        <v>180</v>
      </c>
      <c r="K367">
        <v>60</v>
      </c>
      <c r="L367">
        <v>1000</v>
      </c>
      <c r="N367">
        <v>1000</v>
      </c>
      <c r="O367">
        <v>0</v>
      </c>
      <c r="P367" s="1" t="s">
        <v>32</v>
      </c>
      <c r="Q367" s="1" t="s">
        <v>33</v>
      </c>
      <c r="S367">
        <v>5</v>
      </c>
      <c r="T367">
        <v>559884</v>
      </c>
      <c r="U367" t="s">
        <v>53</v>
      </c>
      <c r="V367" t="s">
        <v>29</v>
      </c>
      <c r="X367">
        <v>0</v>
      </c>
      <c r="Y367">
        <v>0</v>
      </c>
    </row>
    <row r="368" spans="1:25" x14ac:dyDescent="0.25">
      <c r="A368" s="1" t="s">
        <v>24</v>
      </c>
      <c r="B368" s="1" t="s">
        <v>25</v>
      </c>
      <c r="C368">
        <v>24044</v>
      </c>
      <c r="D368" t="s">
        <v>359</v>
      </c>
      <c r="E368" t="s">
        <v>51</v>
      </c>
      <c r="F368" t="s">
        <v>31</v>
      </c>
      <c r="H368">
        <v>2</v>
      </c>
      <c r="I368">
        <v>90</v>
      </c>
      <c r="J368">
        <v>180</v>
      </c>
      <c r="K368">
        <v>60</v>
      </c>
      <c r="L368">
        <v>1000</v>
      </c>
      <c r="N368">
        <v>500</v>
      </c>
      <c r="O368">
        <v>0</v>
      </c>
      <c r="P368" s="1" t="s">
        <v>37</v>
      </c>
      <c r="Q368" s="1" t="s">
        <v>29</v>
      </c>
      <c r="S368">
        <v>0</v>
      </c>
      <c r="T368" t="s">
        <v>43</v>
      </c>
      <c r="U368" t="s">
        <v>43</v>
      </c>
      <c r="V368" t="s">
        <v>29</v>
      </c>
      <c r="X368">
        <v>0</v>
      </c>
      <c r="Y368">
        <v>0</v>
      </c>
    </row>
    <row r="369" spans="1:26" x14ac:dyDescent="0.25">
      <c r="A369" s="1" t="s">
        <v>24</v>
      </c>
      <c r="B369" s="1" t="s">
        <v>25</v>
      </c>
      <c r="C369">
        <v>17036</v>
      </c>
      <c r="D369" t="s">
        <v>192</v>
      </c>
      <c r="E369" t="s">
        <v>51</v>
      </c>
      <c r="H369">
        <v>1</v>
      </c>
      <c r="I369">
        <v>90</v>
      </c>
      <c r="J369">
        <v>180</v>
      </c>
      <c r="K369">
        <v>60</v>
      </c>
      <c r="L369">
        <v>1000</v>
      </c>
      <c r="N369">
        <v>0</v>
      </c>
      <c r="O369">
        <v>0</v>
      </c>
      <c r="P369" s="1" t="s">
        <v>37</v>
      </c>
      <c r="Q369" s="1" t="s">
        <v>42</v>
      </c>
      <c r="S369">
        <v>5</v>
      </c>
    </row>
    <row r="370" spans="1:26" x14ac:dyDescent="0.25">
      <c r="A370" s="1" t="s">
        <v>24</v>
      </c>
      <c r="B370" s="1" t="s">
        <v>25</v>
      </c>
      <c r="C370">
        <v>23006</v>
      </c>
      <c r="D370" t="s">
        <v>347</v>
      </c>
      <c r="E370" t="s">
        <v>51</v>
      </c>
      <c r="H370">
        <v>1</v>
      </c>
      <c r="I370">
        <v>90</v>
      </c>
      <c r="J370">
        <v>180</v>
      </c>
      <c r="K370">
        <v>60</v>
      </c>
      <c r="L370">
        <v>1000</v>
      </c>
      <c r="N370">
        <v>0</v>
      </c>
      <c r="O370">
        <v>0</v>
      </c>
      <c r="P370" s="1" t="s">
        <v>37</v>
      </c>
      <c r="Q370" s="1" t="s">
        <v>42</v>
      </c>
      <c r="S370">
        <v>5</v>
      </c>
    </row>
    <row r="371" spans="1:26" x14ac:dyDescent="0.25">
      <c r="A371" s="1" t="s">
        <v>24</v>
      </c>
      <c r="B371" s="1" t="s">
        <v>25</v>
      </c>
      <c r="C371">
        <v>20596</v>
      </c>
      <c r="D371" t="s">
        <v>242</v>
      </c>
      <c r="E371" t="s">
        <v>51</v>
      </c>
      <c r="H371">
        <v>1</v>
      </c>
      <c r="I371">
        <v>0</v>
      </c>
      <c r="J371">
        <v>0</v>
      </c>
      <c r="K371">
        <v>0</v>
      </c>
      <c r="L371">
        <v>1200</v>
      </c>
      <c r="N371">
        <v>0</v>
      </c>
      <c r="O371">
        <v>0</v>
      </c>
      <c r="P371" s="1" t="s">
        <v>28</v>
      </c>
      <c r="Q371" s="1" t="s">
        <v>42</v>
      </c>
      <c r="S371">
        <v>5</v>
      </c>
    </row>
    <row r="372" spans="1:26" x14ac:dyDescent="0.25">
      <c r="A372" s="1" t="s">
        <v>24</v>
      </c>
      <c r="B372" s="1" t="s">
        <v>25</v>
      </c>
      <c r="C372">
        <v>20581</v>
      </c>
      <c r="D372" t="s">
        <v>241</v>
      </c>
      <c r="E372" t="s">
        <v>51</v>
      </c>
      <c r="H372">
        <v>2</v>
      </c>
      <c r="I372">
        <v>90</v>
      </c>
      <c r="J372">
        <v>180</v>
      </c>
      <c r="K372">
        <v>60</v>
      </c>
      <c r="L372">
        <v>1000</v>
      </c>
      <c r="N372">
        <v>0</v>
      </c>
      <c r="O372">
        <v>0</v>
      </c>
      <c r="P372" s="1" t="s">
        <v>28</v>
      </c>
      <c r="Q372" s="1" t="s">
        <v>42</v>
      </c>
      <c r="S372">
        <v>5</v>
      </c>
    </row>
    <row r="373" spans="1:26" x14ac:dyDescent="0.25">
      <c r="A373" s="1" t="s">
        <v>24</v>
      </c>
      <c r="B373" s="1" t="s">
        <v>25</v>
      </c>
      <c r="C373">
        <v>20706</v>
      </c>
      <c r="D373" t="s">
        <v>244</v>
      </c>
      <c r="E373" t="s">
        <v>51</v>
      </c>
      <c r="H373">
        <v>2</v>
      </c>
      <c r="I373">
        <v>90</v>
      </c>
      <c r="J373">
        <v>180</v>
      </c>
      <c r="K373">
        <v>60</v>
      </c>
      <c r="L373">
        <v>1000</v>
      </c>
      <c r="N373">
        <v>0</v>
      </c>
      <c r="O373">
        <v>0</v>
      </c>
      <c r="P373" s="1" t="s">
        <v>37</v>
      </c>
      <c r="Q373" s="1" t="s">
        <v>42</v>
      </c>
      <c r="S373">
        <v>5</v>
      </c>
    </row>
    <row r="374" spans="1:26" x14ac:dyDescent="0.25">
      <c r="A374" s="1" t="s">
        <v>24</v>
      </c>
      <c r="B374" s="1" t="s">
        <v>25</v>
      </c>
      <c r="C374">
        <v>20505</v>
      </c>
      <c r="D374" t="s">
        <v>239</v>
      </c>
      <c r="E374" t="s">
        <v>51</v>
      </c>
      <c r="F374" t="s">
        <v>31</v>
      </c>
      <c r="H374">
        <v>2</v>
      </c>
      <c r="I374">
        <v>90</v>
      </c>
      <c r="J374">
        <v>180</v>
      </c>
      <c r="K374">
        <v>60</v>
      </c>
      <c r="L374">
        <v>1000</v>
      </c>
      <c r="N374">
        <v>1000</v>
      </c>
      <c r="O374">
        <v>0</v>
      </c>
      <c r="P374" s="1" t="s">
        <v>41</v>
      </c>
      <c r="Q374" s="1" t="s">
        <v>33</v>
      </c>
      <c r="S374">
        <v>5</v>
      </c>
      <c r="T374">
        <v>559884</v>
      </c>
      <c r="U374" t="s">
        <v>53</v>
      </c>
      <c r="V374" t="s">
        <v>54</v>
      </c>
      <c r="X374">
        <v>6</v>
      </c>
      <c r="Y374">
        <v>0</v>
      </c>
    </row>
    <row r="375" spans="1:26" x14ac:dyDescent="0.25">
      <c r="A375" s="1" t="s">
        <v>24</v>
      </c>
      <c r="B375" s="1" t="s">
        <v>25</v>
      </c>
      <c r="C375">
        <v>903223</v>
      </c>
      <c r="D375" t="s">
        <v>465</v>
      </c>
      <c r="E375" t="s">
        <v>51</v>
      </c>
      <c r="H375">
        <v>1</v>
      </c>
      <c r="I375">
        <v>0</v>
      </c>
      <c r="J375">
        <v>0</v>
      </c>
      <c r="K375">
        <v>0</v>
      </c>
      <c r="L375">
        <v>1200</v>
      </c>
      <c r="N375">
        <v>0</v>
      </c>
      <c r="O375">
        <v>0</v>
      </c>
      <c r="P375" s="1" t="s">
        <v>28</v>
      </c>
      <c r="Q375" s="1" t="s">
        <v>42</v>
      </c>
      <c r="S375">
        <v>5</v>
      </c>
    </row>
    <row r="376" spans="1:26" x14ac:dyDescent="0.25">
      <c r="A376" s="1" t="s">
        <v>24</v>
      </c>
      <c r="B376" s="1" t="s">
        <v>25</v>
      </c>
      <c r="C376">
        <v>20472</v>
      </c>
      <c r="D376" t="s">
        <v>238</v>
      </c>
      <c r="E376" t="s">
        <v>51</v>
      </c>
      <c r="H376">
        <v>2</v>
      </c>
      <c r="I376">
        <v>90</v>
      </c>
      <c r="J376">
        <v>180</v>
      </c>
      <c r="K376">
        <v>60</v>
      </c>
      <c r="L376">
        <v>1000</v>
      </c>
      <c r="N376">
        <v>0</v>
      </c>
      <c r="O376">
        <v>0</v>
      </c>
      <c r="P376" s="1" t="s">
        <v>37</v>
      </c>
      <c r="Q376" s="1" t="s">
        <v>42</v>
      </c>
      <c r="S376">
        <v>5</v>
      </c>
    </row>
    <row r="377" spans="1:26" x14ac:dyDescent="0.25">
      <c r="A377" s="1" t="s">
        <v>24</v>
      </c>
      <c r="B377" s="1" t="s">
        <v>25</v>
      </c>
      <c r="C377">
        <v>906277</v>
      </c>
      <c r="D377" t="s">
        <v>514</v>
      </c>
      <c r="E377" t="s">
        <v>51</v>
      </c>
      <c r="H377">
        <v>1</v>
      </c>
      <c r="I377">
        <v>90</v>
      </c>
      <c r="J377">
        <v>180</v>
      </c>
      <c r="K377">
        <v>60</v>
      </c>
      <c r="L377">
        <v>1000</v>
      </c>
      <c r="N377">
        <v>0</v>
      </c>
      <c r="O377">
        <v>0</v>
      </c>
      <c r="P377" s="1" t="s">
        <v>37</v>
      </c>
      <c r="Q377" s="1" t="s">
        <v>42</v>
      </c>
      <c r="S377">
        <v>5</v>
      </c>
    </row>
    <row r="378" spans="1:26" x14ac:dyDescent="0.25">
      <c r="A378" s="1" t="s">
        <v>24</v>
      </c>
      <c r="B378" s="1" t="s">
        <v>25</v>
      </c>
      <c r="C378">
        <v>20925</v>
      </c>
      <c r="D378" t="s">
        <v>246</v>
      </c>
      <c r="E378" t="s">
        <v>51</v>
      </c>
      <c r="F378" t="s">
        <v>31</v>
      </c>
      <c r="G378" t="e">
        <f>VLOOKUP(C378,Ensac!E$3:G$317,3,FALSE)</f>
        <v>#N/A</v>
      </c>
      <c r="H378">
        <v>2</v>
      </c>
      <c r="I378">
        <v>90</v>
      </c>
      <c r="J378">
        <v>180</v>
      </c>
      <c r="K378">
        <v>60</v>
      </c>
      <c r="L378">
        <v>1100</v>
      </c>
      <c r="P378" s="1"/>
      <c r="Q378" s="1"/>
      <c r="S378">
        <v>0</v>
      </c>
      <c r="T378" t="s">
        <v>43</v>
      </c>
      <c r="U378" t="s">
        <v>43</v>
      </c>
      <c r="V378" t="s">
        <v>24</v>
      </c>
      <c r="X378">
        <v>4</v>
      </c>
      <c r="Y378" s="6">
        <v>2000</v>
      </c>
    </row>
    <row r="379" spans="1:26" x14ac:dyDescent="0.25">
      <c r="A379" s="1" t="s">
        <v>24</v>
      </c>
      <c r="B379" s="1" t="s">
        <v>25</v>
      </c>
      <c r="C379">
        <v>147</v>
      </c>
      <c r="D379" t="s">
        <v>164</v>
      </c>
      <c r="E379" t="s">
        <v>51</v>
      </c>
      <c r="H379">
        <v>1</v>
      </c>
      <c r="I379">
        <v>0</v>
      </c>
      <c r="J379">
        <v>0</v>
      </c>
      <c r="K379">
        <v>0</v>
      </c>
      <c r="L379">
        <v>1200</v>
      </c>
      <c r="N379">
        <v>0</v>
      </c>
      <c r="O379">
        <v>0</v>
      </c>
      <c r="P379" s="1" t="s">
        <v>28</v>
      </c>
      <c r="Q379" s="1" t="s">
        <v>29</v>
      </c>
      <c r="S379">
        <v>0</v>
      </c>
    </row>
    <row r="380" spans="1:26" x14ac:dyDescent="0.25">
      <c r="A380" s="1" t="s">
        <v>24</v>
      </c>
      <c r="B380" s="1" t="s">
        <v>25</v>
      </c>
      <c r="C380">
        <v>101772</v>
      </c>
      <c r="D380" t="s">
        <v>45</v>
      </c>
      <c r="E380" t="s">
        <v>753</v>
      </c>
      <c r="F380" t="s">
        <v>31</v>
      </c>
      <c r="H380">
        <v>2</v>
      </c>
      <c r="I380">
        <v>90</v>
      </c>
      <c r="J380">
        <v>180</v>
      </c>
      <c r="K380">
        <v>60</v>
      </c>
      <c r="L380">
        <v>1000</v>
      </c>
      <c r="P380" s="1"/>
      <c r="Q380" s="1" t="s">
        <v>42</v>
      </c>
      <c r="S380">
        <v>0</v>
      </c>
      <c r="T380" t="s">
        <v>754</v>
      </c>
      <c r="U380" t="s">
        <v>35</v>
      </c>
      <c r="V380" t="s">
        <v>24</v>
      </c>
      <c r="X380">
        <v>4</v>
      </c>
      <c r="Y380" s="6">
        <v>2000</v>
      </c>
      <c r="Z380">
        <v>1000</v>
      </c>
    </row>
    <row r="381" spans="1:26" x14ac:dyDescent="0.25">
      <c r="A381" s="1" t="s">
        <v>24</v>
      </c>
      <c r="B381" s="1" t="s">
        <v>25</v>
      </c>
      <c r="C381">
        <v>101776</v>
      </c>
      <c r="D381" t="s">
        <v>46</v>
      </c>
      <c r="E381" t="s">
        <v>753</v>
      </c>
      <c r="F381" t="s">
        <v>31</v>
      </c>
      <c r="H381">
        <v>2</v>
      </c>
      <c r="I381">
        <v>90</v>
      </c>
      <c r="J381">
        <v>180</v>
      </c>
      <c r="K381">
        <v>60</v>
      </c>
      <c r="L381">
        <v>1000</v>
      </c>
      <c r="P381" s="1"/>
      <c r="Q381" s="1" t="s">
        <v>42</v>
      </c>
      <c r="S381">
        <v>0</v>
      </c>
      <c r="T381" t="s">
        <v>754</v>
      </c>
      <c r="U381" t="s">
        <v>35</v>
      </c>
      <c r="V381" t="s">
        <v>24</v>
      </c>
      <c r="X381">
        <v>4</v>
      </c>
      <c r="Y381" s="6">
        <v>2000</v>
      </c>
      <c r="Z381">
        <v>0</v>
      </c>
    </row>
    <row r="382" spans="1:26" x14ac:dyDescent="0.25">
      <c r="A382" s="1" t="s">
        <v>24</v>
      </c>
      <c r="B382" s="1" t="s">
        <v>25</v>
      </c>
      <c r="C382">
        <v>101780</v>
      </c>
      <c r="D382" t="s">
        <v>47</v>
      </c>
      <c r="E382" t="s">
        <v>753</v>
      </c>
      <c r="F382" t="s">
        <v>31</v>
      </c>
      <c r="H382">
        <v>2</v>
      </c>
      <c r="I382">
        <v>90</v>
      </c>
      <c r="J382">
        <v>180</v>
      </c>
      <c r="K382">
        <v>60</v>
      </c>
      <c r="L382">
        <v>1000</v>
      </c>
      <c r="P382" s="1"/>
      <c r="Q382" s="1" t="s">
        <v>42</v>
      </c>
      <c r="S382">
        <v>0</v>
      </c>
      <c r="T382" t="s">
        <v>754</v>
      </c>
      <c r="U382" t="s">
        <v>35</v>
      </c>
      <c r="V382" t="s">
        <v>24</v>
      </c>
      <c r="X382">
        <v>4</v>
      </c>
      <c r="Y382" s="6">
        <v>2000</v>
      </c>
      <c r="Z382">
        <v>3500</v>
      </c>
    </row>
    <row r="383" spans="1:26" x14ac:dyDescent="0.25">
      <c r="A383" s="1" t="s">
        <v>24</v>
      </c>
      <c r="B383" s="1" t="s">
        <v>25</v>
      </c>
      <c r="C383">
        <v>101785</v>
      </c>
      <c r="D383" t="s">
        <v>48</v>
      </c>
      <c r="E383" t="s">
        <v>753</v>
      </c>
      <c r="F383" t="s">
        <v>31</v>
      </c>
      <c r="H383">
        <v>2</v>
      </c>
      <c r="I383">
        <v>90</v>
      </c>
      <c r="J383">
        <v>180</v>
      </c>
      <c r="K383">
        <v>60</v>
      </c>
      <c r="L383">
        <v>1000</v>
      </c>
      <c r="P383" s="1"/>
      <c r="Q383" s="1" t="s">
        <v>42</v>
      </c>
      <c r="S383">
        <v>0</v>
      </c>
      <c r="T383" t="s">
        <v>754</v>
      </c>
      <c r="U383" t="s">
        <v>35</v>
      </c>
      <c r="V383" t="s">
        <v>24</v>
      </c>
      <c r="X383">
        <v>4</v>
      </c>
      <c r="Y383" s="6">
        <v>2000</v>
      </c>
      <c r="Z383">
        <v>1000</v>
      </c>
    </row>
    <row r="384" spans="1:26" x14ac:dyDescent="0.25">
      <c r="A384" s="1" t="s">
        <v>24</v>
      </c>
      <c r="B384" s="1" t="s">
        <v>25</v>
      </c>
      <c r="C384">
        <v>101787</v>
      </c>
      <c r="D384" t="s">
        <v>49</v>
      </c>
      <c r="E384" t="s">
        <v>753</v>
      </c>
      <c r="F384" t="s">
        <v>31</v>
      </c>
      <c r="H384">
        <v>2</v>
      </c>
      <c r="I384">
        <v>90</v>
      </c>
      <c r="J384">
        <v>180</v>
      </c>
      <c r="K384">
        <v>60</v>
      </c>
      <c r="L384">
        <v>1000</v>
      </c>
      <c r="P384" s="1"/>
      <c r="Q384" s="1" t="s">
        <v>42</v>
      </c>
      <c r="S384">
        <v>0</v>
      </c>
      <c r="T384" t="s">
        <v>754</v>
      </c>
      <c r="U384" t="s">
        <v>35</v>
      </c>
      <c r="V384" t="s">
        <v>24</v>
      </c>
      <c r="X384">
        <v>4</v>
      </c>
      <c r="Y384" s="6">
        <v>2000</v>
      </c>
      <c r="Z384">
        <v>3000</v>
      </c>
    </row>
    <row r="385" spans="1:26" x14ac:dyDescent="0.25">
      <c r="A385" s="1" t="s">
        <v>24</v>
      </c>
      <c r="B385" s="1" t="s">
        <v>25</v>
      </c>
      <c r="C385">
        <v>27428</v>
      </c>
      <c r="D385" t="s">
        <v>432</v>
      </c>
      <c r="E385" t="s">
        <v>753</v>
      </c>
      <c r="F385" t="s">
        <v>59</v>
      </c>
      <c r="H385">
        <v>1</v>
      </c>
      <c r="I385">
        <v>90</v>
      </c>
      <c r="J385">
        <v>180</v>
      </c>
      <c r="K385">
        <v>60</v>
      </c>
      <c r="L385">
        <v>1000</v>
      </c>
      <c r="P385" s="1"/>
      <c r="Q385" s="1" t="s">
        <v>42</v>
      </c>
      <c r="S385">
        <v>0</v>
      </c>
      <c r="T385" t="s">
        <v>751</v>
      </c>
      <c r="U385" t="s">
        <v>35</v>
      </c>
      <c r="V385" t="s">
        <v>24</v>
      </c>
      <c r="X385">
        <v>4</v>
      </c>
      <c r="Y385" s="6">
        <v>2000</v>
      </c>
      <c r="Z385">
        <v>0</v>
      </c>
    </row>
    <row r="386" spans="1:26" x14ac:dyDescent="0.25">
      <c r="A386" s="1" t="s">
        <v>24</v>
      </c>
      <c r="B386" s="1" t="s">
        <v>25</v>
      </c>
      <c r="C386">
        <v>26946</v>
      </c>
      <c r="D386" t="s">
        <v>407</v>
      </c>
      <c r="E386" t="s">
        <v>753</v>
      </c>
      <c r="F386" t="s">
        <v>59</v>
      </c>
      <c r="H386">
        <v>1</v>
      </c>
      <c r="I386">
        <v>60</v>
      </c>
      <c r="J386">
        <v>180</v>
      </c>
      <c r="K386">
        <v>90</v>
      </c>
      <c r="L386">
        <v>1000</v>
      </c>
      <c r="P386" s="1"/>
      <c r="Q386" s="1" t="s">
        <v>42</v>
      </c>
      <c r="S386">
        <v>0</v>
      </c>
      <c r="T386" t="s">
        <v>751</v>
      </c>
      <c r="U386" t="s">
        <v>35</v>
      </c>
      <c r="V386" t="s">
        <v>24</v>
      </c>
      <c r="X386">
        <v>4</v>
      </c>
      <c r="Y386" s="6">
        <v>2000</v>
      </c>
      <c r="Z386">
        <v>4000</v>
      </c>
    </row>
    <row r="387" spans="1:26" x14ac:dyDescent="0.25">
      <c r="A387" s="1" t="s">
        <v>24</v>
      </c>
      <c r="B387" s="1" t="s">
        <v>25</v>
      </c>
      <c r="C387">
        <v>26945</v>
      </c>
      <c r="D387" t="s">
        <v>406</v>
      </c>
      <c r="E387" t="s">
        <v>753</v>
      </c>
      <c r="F387" t="s">
        <v>59</v>
      </c>
      <c r="H387">
        <v>1</v>
      </c>
      <c r="I387">
        <v>90</v>
      </c>
      <c r="J387">
        <v>180</v>
      </c>
      <c r="K387">
        <v>60</v>
      </c>
      <c r="L387">
        <v>1000</v>
      </c>
      <c r="P387" s="1"/>
      <c r="Q387" s="1" t="s">
        <v>42</v>
      </c>
      <c r="S387">
        <v>0</v>
      </c>
      <c r="T387" t="s">
        <v>751</v>
      </c>
      <c r="U387" t="s">
        <v>35</v>
      </c>
      <c r="V387" t="s">
        <v>24</v>
      </c>
      <c r="X387">
        <v>4</v>
      </c>
      <c r="Y387" s="6">
        <v>2000</v>
      </c>
      <c r="Z387">
        <v>3500</v>
      </c>
    </row>
    <row r="388" spans="1:26" x14ac:dyDescent="0.25">
      <c r="A388" s="1" t="s">
        <v>24</v>
      </c>
      <c r="B388" s="1" t="s">
        <v>25</v>
      </c>
      <c r="C388">
        <v>26944</v>
      </c>
      <c r="D388" t="s">
        <v>405</v>
      </c>
      <c r="E388" t="s">
        <v>753</v>
      </c>
      <c r="F388" t="s">
        <v>59</v>
      </c>
      <c r="H388">
        <v>1</v>
      </c>
      <c r="I388">
        <v>90</v>
      </c>
      <c r="J388">
        <v>180</v>
      </c>
      <c r="K388">
        <v>60</v>
      </c>
      <c r="L388">
        <v>1000</v>
      </c>
      <c r="P388" s="1"/>
      <c r="Q388" s="1" t="s">
        <v>42</v>
      </c>
      <c r="S388">
        <v>0</v>
      </c>
      <c r="T388" t="s">
        <v>751</v>
      </c>
      <c r="U388" t="s">
        <v>35</v>
      </c>
      <c r="V388" t="s">
        <v>24</v>
      </c>
      <c r="X388">
        <v>4</v>
      </c>
      <c r="Y388" s="6">
        <v>2000</v>
      </c>
      <c r="Z388">
        <v>3500</v>
      </c>
    </row>
    <row r="389" spans="1:26" x14ac:dyDescent="0.25">
      <c r="A389" s="1" t="s">
        <v>24</v>
      </c>
      <c r="B389" s="1" t="s">
        <v>25</v>
      </c>
      <c r="C389">
        <v>26953</v>
      </c>
      <c r="D389" t="s">
        <v>408</v>
      </c>
      <c r="E389" t="s">
        <v>753</v>
      </c>
      <c r="F389" t="s">
        <v>101</v>
      </c>
      <c r="H389">
        <v>1</v>
      </c>
      <c r="I389">
        <v>90</v>
      </c>
      <c r="J389">
        <v>180</v>
      </c>
      <c r="K389">
        <v>60</v>
      </c>
      <c r="L389">
        <v>500</v>
      </c>
      <c r="P389" s="1"/>
      <c r="Q389" s="1" t="s">
        <v>42</v>
      </c>
      <c r="S389">
        <v>0</v>
      </c>
      <c r="T389" t="s">
        <v>751</v>
      </c>
      <c r="U389" t="s">
        <v>35</v>
      </c>
      <c r="V389" t="s">
        <v>24</v>
      </c>
      <c r="X389">
        <v>4</v>
      </c>
      <c r="Y389" s="6">
        <v>2000</v>
      </c>
      <c r="Z389">
        <v>2000</v>
      </c>
    </row>
    <row r="390" spans="1:26" x14ac:dyDescent="0.25">
      <c r="A390" s="1" t="s">
        <v>24</v>
      </c>
      <c r="B390" s="1" t="s">
        <v>25</v>
      </c>
      <c r="C390">
        <v>102465</v>
      </c>
      <c r="D390" t="s">
        <v>60</v>
      </c>
      <c r="E390" t="s">
        <v>27</v>
      </c>
      <c r="F390" t="s">
        <v>31</v>
      </c>
      <c r="H390">
        <v>2</v>
      </c>
      <c r="I390">
        <v>90</v>
      </c>
      <c r="J390">
        <v>180</v>
      </c>
      <c r="K390">
        <v>60</v>
      </c>
      <c r="L390">
        <v>1000</v>
      </c>
      <c r="P390" s="1"/>
      <c r="Q390" s="1"/>
      <c r="S390">
        <v>0</v>
      </c>
      <c r="T390" t="s">
        <v>34</v>
      </c>
      <c r="U390" t="s">
        <v>35</v>
      </c>
      <c r="V390" t="s">
        <v>24</v>
      </c>
      <c r="X390">
        <v>4</v>
      </c>
      <c r="Y390" s="6">
        <v>2000</v>
      </c>
      <c r="Z390">
        <v>2000</v>
      </c>
    </row>
    <row r="391" spans="1:26" x14ac:dyDescent="0.25">
      <c r="A391" s="1" t="s">
        <v>24</v>
      </c>
      <c r="B391" s="1" t="s">
        <v>25</v>
      </c>
      <c r="C391">
        <v>102513</v>
      </c>
      <c r="D391" t="s">
        <v>63</v>
      </c>
      <c r="E391" t="s">
        <v>27</v>
      </c>
      <c r="F391" t="s">
        <v>31</v>
      </c>
      <c r="H391">
        <v>1</v>
      </c>
      <c r="I391">
        <v>90</v>
      </c>
      <c r="J391">
        <v>180</v>
      </c>
      <c r="K391">
        <v>60</v>
      </c>
      <c r="L391">
        <v>1000</v>
      </c>
      <c r="P391" s="1"/>
      <c r="Q391" s="1"/>
      <c r="S391">
        <v>0</v>
      </c>
      <c r="T391" t="s">
        <v>34</v>
      </c>
      <c r="U391" t="s">
        <v>35</v>
      </c>
      <c r="V391" t="s">
        <v>24</v>
      </c>
      <c r="X391">
        <v>4</v>
      </c>
      <c r="Y391" s="6">
        <v>2000</v>
      </c>
      <c r="Z391">
        <v>1000</v>
      </c>
    </row>
    <row r="392" spans="1:26" x14ac:dyDescent="0.25">
      <c r="A392" s="1" t="s">
        <v>24</v>
      </c>
      <c r="B392" s="1" t="s">
        <v>25</v>
      </c>
      <c r="C392">
        <v>26280</v>
      </c>
      <c r="D392" t="s">
        <v>385</v>
      </c>
      <c r="E392" t="s">
        <v>753</v>
      </c>
      <c r="F392" t="s">
        <v>31</v>
      </c>
      <c r="G392" s="136" t="s">
        <v>852</v>
      </c>
      <c r="H392">
        <v>1</v>
      </c>
      <c r="I392">
        <v>90</v>
      </c>
      <c r="J392">
        <v>180</v>
      </c>
      <c r="K392">
        <v>60</v>
      </c>
      <c r="L392">
        <v>1000</v>
      </c>
      <c r="P392" s="1"/>
      <c r="Q392" s="1" t="s">
        <v>42</v>
      </c>
      <c r="S392">
        <v>0</v>
      </c>
      <c r="T392" t="s">
        <v>34</v>
      </c>
      <c r="U392" t="s">
        <v>35</v>
      </c>
      <c r="V392" t="s">
        <v>24</v>
      </c>
      <c r="X392">
        <v>4</v>
      </c>
      <c r="Y392" s="6">
        <v>2000</v>
      </c>
      <c r="Z392">
        <v>1000</v>
      </c>
    </row>
    <row r="393" spans="1:26" x14ac:dyDescent="0.25">
      <c r="A393" s="1" t="s">
        <v>24</v>
      </c>
      <c r="B393" s="1" t="s">
        <v>25</v>
      </c>
      <c r="C393">
        <v>102492</v>
      </c>
      <c r="D393" t="s">
        <v>62</v>
      </c>
      <c r="E393" t="s">
        <v>27</v>
      </c>
      <c r="F393" t="s">
        <v>31</v>
      </c>
      <c r="H393">
        <v>2</v>
      </c>
      <c r="I393">
        <v>90</v>
      </c>
      <c r="J393">
        <v>180</v>
      </c>
      <c r="K393">
        <v>60</v>
      </c>
      <c r="L393">
        <v>1000</v>
      </c>
      <c r="P393" s="1"/>
      <c r="Q393" s="1"/>
      <c r="S393">
        <v>0</v>
      </c>
      <c r="T393" t="s">
        <v>34</v>
      </c>
      <c r="U393" t="s">
        <v>35</v>
      </c>
      <c r="V393" t="s">
        <v>24</v>
      </c>
      <c r="X393">
        <v>4</v>
      </c>
      <c r="Y393" s="6">
        <v>2000</v>
      </c>
      <c r="Z393">
        <v>1000</v>
      </c>
    </row>
    <row r="394" spans="1:26" x14ac:dyDescent="0.25">
      <c r="A394" s="1" t="s">
        <v>24</v>
      </c>
      <c r="B394" s="1" t="s">
        <v>25</v>
      </c>
      <c r="C394">
        <v>11081</v>
      </c>
      <c r="D394" t="s">
        <v>98</v>
      </c>
      <c r="E394" t="s">
        <v>51</v>
      </c>
      <c r="F394" t="s">
        <v>74</v>
      </c>
      <c r="H394">
        <v>2</v>
      </c>
      <c r="I394">
        <v>90</v>
      </c>
      <c r="J394">
        <v>180</v>
      </c>
      <c r="K394">
        <v>60</v>
      </c>
      <c r="L394">
        <v>1050</v>
      </c>
      <c r="N394">
        <v>1000</v>
      </c>
      <c r="O394">
        <v>0</v>
      </c>
      <c r="P394" s="1" t="s">
        <v>32</v>
      </c>
      <c r="Q394" s="1" t="s">
        <v>33</v>
      </c>
      <c r="S394">
        <v>5</v>
      </c>
      <c r="T394">
        <v>559884</v>
      </c>
      <c r="U394" t="s">
        <v>53</v>
      </c>
      <c r="V394" t="s">
        <v>54</v>
      </c>
      <c r="X394">
        <v>6</v>
      </c>
      <c r="Y394">
        <v>0</v>
      </c>
    </row>
    <row r="395" spans="1:26" x14ac:dyDescent="0.25">
      <c r="A395" s="1" t="s">
        <v>24</v>
      </c>
      <c r="B395" s="1" t="s">
        <v>25</v>
      </c>
      <c r="C395">
        <v>107431</v>
      </c>
      <c r="D395" t="s">
        <v>94</v>
      </c>
      <c r="E395" t="s">
        <v>27</v>
      </c>
      <c r="F395" t="s">
        <v>31</v>
      </c>
      <c r="H395">
        <v>2</v>
      </c>
      <c r="I395">
        <v>90</v>
      </c>
      <c r="J395">
        <v>180</v>
      </c>
      <c r="K395">
        <v>60</v>
      </c>
      <c r="L395">
        <v>1000</v>
      </c>
      <c r="P395" s="1"/>
      <c r="Q395" s="1"/>
      <c r="S395">
        <v>0</v>
      </c>
      <c r="T395" t="s">
        <v>34</v>
      </c>
      <c r="U395" t="s">
        <v>35</v>
      </c>
      <c r="V395" t="s">
        <v>24</v>
      </c>
      <c r="X395">
        <v>4</v>
      </c>
      <c r="Y395" s="6">
        <v>2000</v>
      </c>
      <c r="Z395">
        <v>2500</v>
      </c>
    </row>
    <row r="396" spans="1:26" x14ac:dyDescent="0.25">
      <c r="A396" s="1" t="s">
        <v>24</v>
      </c>
      <c r="B396" s="1" t="s">
        <v>25</v>
      </c>
      <c r="C396">
        <v>26957</v>
      </c>
      <c r="D396" t="s">
        <v>410</v>
      </c>
      <c r="E396" t="s">
        <v>753</v>
      </c>
      <c r="F396" t="s">
        <v>31</v>
      </c>
      <c r="G396" s="136" t="s">
        <v>852</v>
      </c>
      <c r="H396">
        <v>1</v>
      </c>
      <c r="I396">
        <v>90</v>
      </c>
      <c r="J396">
        <v>180</v>
      </c>
      <c r="K396">
        <v>60</v>
      </c>
      <c r="L396">
        <v>1000</v>
      </c>
      <c r="P396" s="1"/>
      <c r="Q396" s="1" t="s">
        <v>42</v>
      </c>
      <c r="S396">
        <v>0</v>
      </c>
      <c r="T396" t="s">
        <v>34</v>
      </c>
      <c r="U396" t="s">
        <v>35</v>
      </c>
      <c r="V396" t="s">
        <v>24</v>
      </c>
      <c r="X396">
        <v>4</v>
      </c>
      <c r="Y396" s="6">
        <v>2000</v>
      </c>
      <c r="Z396">
        <v>500</v>
      </c>
    </row>
    <row r="397" spans="1:26" x14ac:dyDescent="0.25">
      <c r="A397" s="1" t="s">
        <v>24</v>
      </c>
      <c r="B397" s="1" t="s">
        <v>25</v>
      </c>
      <c r="C397">
        <v>25653</v>
      </c>
      <c r="D397" t="s">
        <v>373</v>
      </c>
      <c r="E397" t="s">
        <v>753</v>
      </c>
      <c r="F397" t="s">
        <v>31</v>
      </c>
      <c r="G397" s="136" t="s">
        <v>852</v>
      </c>
      <c r="H397">
        <v>1</v>
      </c>
      <c r="I397">
        <v>90</v>
      </c>
      <c r="J397">
        <v>180</v>
      </c>
      <c r="K397">
        <v>30</v>
      </c>
      <c r="L397">
        <v>1000</v>
      </c>
      <c r="P397" s="1"/>
      <c r="Q397" s="1" t="s">
        <v>42</v>
      </c>
      <c r="S397">
        <v>0</v>
      </c>
      <c r="T397" t="s">
        <v>34</v>
      </c>
      <c r="U397" t="s">
        <v>35</v>
      </c>
      <c r="V397" t="s">
        <v>24</v>
      </c>
      <c r="X397">
        <v>4</v>
      </c>
      <c r="Y397" s="6">
        <v>2000</v>
      </c>
      <c r="Z397">
        <v>0</v>
      </c>
    </row>
    <row r="398" spans="1:26" x14ac:dyDescent="0.25">
      <c r="A398" s="1" t="s">
        <v>24</v>
      </c>
      <c r="B398" s="1" t="s">
        <v>25</v>
      </c>
      <c r="C398">
        <v>102467</v>
      </c>
      <c r="D398" t="s">
        <v>61</v>
      </c>
      <c r="E398" t="s">
        <v>27</v>
      </c>
      <c r="F398" t="s">
        <v>31</v>
      </c>
      <c r="H398">
        <v>2</v>
      </c>
      <c r="I398">
        <v>90</v>
      </c>
      <c r="J398">
        <v>180</v>
      </c>
      <c r="K398">
        <v>60</v>
      </c>
      <c r="L398">
        <v>1000</v>
      </c>
      <c r="P398" s="1"/>
      <c r="Q398" s="1"/>
      <c r="S398">
        <v>0</v>
      </c>
      <c r="T398" t="s">
        <v>34</v>
      </c>
      <c r="U398" t="s">
        <v>35</v>
      </c>
      <c r="V398" t="s">
        <v>24</v>
      </c>
      <c r="X398">
        <v>4</v>
      </c>
      <c r="Y398" s="6">
        <v>2000</v>
      </c>
      <c r="Z398">
        <v>0</v>
      </c>
    </row>
    <row r="399" spans="1:26" x14ac:dyDescent="0.25">
      <c r="A399" s="1" t="s">
        <v>24</v>
      </c>
      <c r="B399" s="1" t="s">
        <v>25</v>
      </c>
      <c r="C399">
        <v>26069</v>
      </c>
      <c r="D399" t="s">
        <v>380</v>
      </c>
      <c r="E399" t="s">
        <v>753</v>
      </c>
      <c r="F399" t="s">
        <v>31</v>
      </c>
      <c r="G399" s="136" t="s">
        <v>852</v>
      </c>
      <c r="H399">
        <v>1</v>
      </c>
      <c r="I399">
        <v>60</v>
      </c>
      <c r="J399">
        <v>120</v>
      </c>
      <c r="K399">
        <v>60</v>
      </c>
      <c r="L399">
        <v>1000</v>
      </c>
      <c r="P399" s="1"/>
      <c r="Q399" s="1" t="s">
        <v>42</v>
      </c>
      <c r="S399">
        <v>0</v>
      </c>
      <c r="T399" t="s">
        <v>34</v>
      </c>
      <c r="U399" t="s">
        <v>35</v>
      </c>
      <c r="V399" t="s">
        <v>24</v>
      </c>
      <c r="X399">
        <v>4</v>
      </c>
      <c r="Y399" s="6">
        <v>2000</v>
      </c>
      <c r="Z399">
        <v>1000</v>
      </c>
    </row>
    <row r="400" spans="1:26" x14ac:dyDescent="0.25">
      <c r="A400" s="1" t="s">
        <v>24</v>
      </c>
      <c r="B400" s="1" t="s">
        <v>25</v>
      </c>
      <c r="C400">
        <v>17018</v>
      </c>
      <c r="D400" t="s">
        <v>189</v>
      </c>
      <c r="E400" t="s">
        <v>51</v>
      </c>
      <c r="H400">
        <v>1</v>
      </c>
      <c r="I400">
        <v>0</v>
      </c>
      <c r="J400">
        <v>0</v>
      </c>
      <c r="K400">
        <v>0</v>
      </c>
      <c r="L400">
        <v>1200</v>
      </c>
      <c r="N400">
        <v>0</v>
      </c>
      <c r="O400">
        <v>0</v>
      </c>
      <c r="P400" s="1" t="s">
        <v>28</v>
      </c>
      <c r="Q400" s="1" t="s">
        <v>29</v>
      </c>
      <c r="S400">
        <v>0</v>
      </c>
    </row>
    <row r="401" spans="1:26" x14ac:dyDescent="0.25">
      <c r="A401" s="1" t="s">
        <v>24</v>
      </c>
      <c r="B401" s="1" t="s">
        <v>25</v>
      </c>
      <c r="C401">
        <v>17020</v>
      </c>
      <c r="D401" t="s">
        <v>190</v>
      </c>
      <c r="E401" t="s">
        <v>51</v>
      </c>
      <c r="H401">
        <v>1</v>
      </c>
      <c r="I401">
        <v>90</v>
      </c>
      <c r="J401">
        <v>180</v>
      </c>
      <c r="K401">
        <v>60</v>
      </c>
      <c r="L401">
        <v>1200</v>
      </c>
      <c r="N401">
        <v>0</v>
      </c>
      <c r="O401">
        <v>0</v>
      </c>
      <c r="P401" s="1" t="s">
        <v>37</v>
      </c>
      <c r="Q401" s="1" t="s">
        <v>42</v>
      </c>
      <c r="S401">
        <v>5</v>
      </c>
    </row>
    <row r="402" spans="1:26" x14ac:dyDescent="0.25">
      <c r="A402" s="1" t="s">
        <v>24</v>
      </c>
      <c r="B402" s="1" t="s">
        <v>25</v>
      </c>
      <c r="C402">
        <v>115844</v>
      </c>
      <c r="D402" t="s">
        <v>143</v>
      </c>
      <c r="E402" t="s">
        <v>138</v>
      </c>
      <c r="F402" t="s">
        <v>31</v>
      </c>
      <c r="H402">
        <v>1</v>
      </c>
      <c r="I402">
        <v>90</v>
      </c>
      <c r="J402">
        <v>180</v>
      </c>
      <c r="K402">
        <v>60</v>
      </c>
      <c r="L402">
        <v>500</v>
      </c>
      <c r="P402" s="1"/>
      <c r="Q402" s="1" t="s">
        <v>38</v>
      </c>
      <c r="S402">
        <v>0</v>
      </c>
      <c r="T402" t="s">
        <v>34</v>
      </c>
      <c r="U402" t="s">
        <v>35</v>
      </c>
      <c r="V402" t="s">
        <v>24</v>
      </c>
      <c r="X402">
        <v>4</v>
      </c>
      <c r="Y402" s="6">
        <v>2000</v>
      </c>
    </row>
    <row r="403" spans="1:26" x14ac:dyDescent="0.25">
      <c r="A403" s="1" t="s">
        <v>24</v>
      </c>
      <c r="B403" s="1" t="s">
        <v>25</v>
      </c>
      <c r="C403">
        <v>901980</v>
      </c>
      <c r="D403" t="s">
        <v>448</v>
      </c>
      <c r="E403" t="s">
        <v>51</v>
      </c>
      <c r="H403">
        <v>2</v>
      </c>
      <c r="I403">
        <v>90</v>
      </c>
      <c r="J403">
        <v>180</v>
      </c>
      <c r="K403">
        <v>60</v>
      </c>
      <c r="L403">
        <v>1000</v>
      </c>
      <c r="N403">
        <v>0</v>
      </c>
      <c r="O403">
        <v>0</v>
      </c>
      <c r="P403" s="1" t="s">
        <v>37</v>
      </c>
      <c r="Q403" s="1" t="s">
        <v>42</v>
      </c>
      <c r="S403">
        <v>5</v>
      </c>
    </row>
    <row r="404" spans="1:26" x14ac:dyDescent="0.25">
      <c r="A404" s="1" t="s">
        <v>24</v>
      </c>
      <c r="B404" s="1" t="s">
        <v>25</v>
      </c>
      <c r="C404">
        <v>102203</v>
      </c>
      <c r="D404" t="s">
        <v>58</v>
      </c>
      <c r="E404" t="s">
        <v>27</v>
      </c>
      <c r="F404" t="s">
        <v>59</v>
      </c>
      <c r="H404">
        <v>1</v>
      </c>
      <c r="I404">
        <v>90</v>
      </c>
      <c r="J404">
        <v>180</v>
      </c>
      <c r="K404">
        <v>60</v>
      </c>
      <c r="L404">
        <v>1000</v>
      </c>
      <c r="P404" s="1"/>
      <c r="Q404" s="1"/>
      <c r="S404">
        <v>0</v>
      </c>
      <c r="T404" t="s">
        <v>34</v>
      </c>
      <c r="U404" t="s">
        <v>35</v>
      </c>
      <c r="V404" t="s">
        <v>24</v>
      </c>
      <c r="X404">
        <v>4</v>
      </c>
      <c r="Y404" s="6">
        <v>2000</v>
      </c>
      <c r="Z404">
        <v>0</v>
      </c>
    </row>
    <row r="405" spans="1:26" x14ac:dyDescent="0.25">
      <c r="A405" s="1" t="s">
        <v>24</v>
      </c>
      <c r="B405" s="1" t="s">
        <v>25</v>
      </c>
      <c r="C405">
        <v>21902</v>
      </c>
      <c r="D405" t="s">
        <v>310</v>
      </c>
      <c r="E405" t="s">
        <v>51</v>
      </c>
      <c r="H405">
        <v>1</v>
      </c>
      <c r="I405">
        <v>90</v>
      </c>
      <c r="J405">
        <v>180</v>
      </c>
      <c r="K405">
        <v>60</v>
      </c>
      <c r="L405">
        <v>1000</v>
      </c>
      <c r="N405">
        <v>0</v>
      </c>
      <c r="O405">
        <v>0</v>
      </c>
      <c r="P405" s="1" t="s">
        <v>37</v>
      </c>
      <c r="Q405" s="1" t="s">
        <v>42</v>
      </c>
      <c r="S405">
        <v>5</v>
      </c>
    </row>
    <row r="406" spans="1:26" x14ac:dyDescent="0.25">
      <c r="A406" s="1" t="s">
        <v>24</v>
      </c>
      <c r="B406" s="1" t="s">
        <v>25</v>
      </c>
      <c r="C406">
        <v>908258</v>
      </c>
      <c r="D406" t="s">
        <v>527</v>
      </c>
      <c r="E406" t="s">
        <v>51</v>
      </c>
      <c r="H406">
        <v>1</v>
      </c>
      <c r="I406">
        <v>30</v>
      </c>
      <c r="J406">
        <v>0</v>
      </c>
      <c r="K406">
        <v>0</v>
      </c>
      <c r="L406">
        <v>1000</v>
      </c>
      <c r="N406">
        <v>0</v>
      </c>
      <c r="O406">
        <v>0</v>
      </c>
      <c r="P406" s="1" t="s">
        <v>37</v>
      </c>
      <c r="Q406" s="1" t="s">
        <v>29</v>
      </c>
      <c r="S406">
        <v>0</v>
      </c>
    </row>
    <row r="407" spans="1:26" x14ac:dyDescent="0.25">
      <c r="A407" s="1" t="s">
        <v>24</v>
      </c>
      <c r="B407" s="1" t="s">
        <v>25</v>
      </c>
      <c r="C407">
        <v>908257</v>
      </c>
      <c r="D407" t="s">
        <v>526</v>
      </c>
      <c r="E407" t="s">
        <v>51</v>
      </c>
      <c r="H407">
        <v>1</v>
      </c>
      <c r="I407">
        <v>30</v>
      </c>
      <c r="J407">
        <v>0</v>
      </c>
      <c r="K407">
        <v>0</v>
      </c>
      <c r="L407">
        <v>1000</v>
      </c>
      <c r="N407">
        <v>0</v>
      </c>
      <c r="O407">
        <v>0</v>
      </c>
      <c r="P407" s="1" t="s">
        <v>37</v>
      </c>
      <c r="Q407" s="1" t="s">
        <v>29</v>
      </c>
      <c r="S407">
        <v>0</v>
      </c>
    </row>
    <row r="408" spans="1:26" x14ac:dyDescent="0.25">
      <c r="A408" s="1" t="s">
        <v>24</v>
      </c>
      <c r="B408" s="1" t="s">
        <v>25</v>
      </c>
      <c r="C408">
        <v>21378</v>
      </c>
      <c r="D408" t="s">
        <v>292</v>
      </c>
      <c r="E408" t="s">
        <v>51</v>
      </c>
      <c r="F408" t="s">
        <v>160</v>
      </c>
      <c r="H408">
        <v>1</v>
      </c>
      <c r="I408">
        <v>90</v>
      </c>
      <c r="J408">
        <v>180</v>
      </c>
      <c r="K408">
        <v>60</v>
      </c>
      <c r="L408">
        <v>2000</v>
      </c>
      <c r="N408">
        <v>0</v>
      </c>
      <c r="O408">
        <v>0</v>
      </c>
      <c r="P408" s="1" t="s">
        <v>37</v>
      </c>
      <c r="Q408" s="1" t="s">
        <v>42</v>
      </c>
      <c r="S408">
        <v>5</v>
      </c>
      <c r="T408">
        <v>559884</v>
      </c>
      <c r="U408" t="s">
        <v>53</v>
      </c>
      <c r="V408" t="s">
        <v>54</v>
      </c>
      <c r="X408">
        <v>6</v>
      </c>
      <c r="Y408">
        <v>0</v>
      </c>
    </row>
    <row r="409" spans="1:26" x14ac:dyDescent="0.25">
      <c r="A409" s="1" t="s">
        <v>24</v>
      </c>
      <c r="B409" s="1" t="s">
        <v>25</v>
      </c>
      <c r="C409">
        <v>103186</v>
      </c>
      <c r="D409" t="s">
        <v>78</v>
      </c>
      <c r="E409" t="s">
        <v>51</v>
      </c>
      <c r="F409" t="s">
        <v>31</v>
      </c>
      <c r="H409">
        <v>1</v>
      </c>
      <c r="I409">
        <v>0</v>
      </c>
      <c r="J409">
        <v>0</v>
      </c>
      <c r="K409">
        <v>0</v>
      </c>
      <c r="L409">
        <v>1200</v>
      </c>
      <c r="N409">
        <v>25</v>
      </c>
      <c r="O409">
        <v>0</v>
      </c>
      <c r="P409" s="1" t="s">
        <v>28</v>
      </c>
      <c r="Q409" s="1" t="s">
        <v>33</v>
      </c>
      <c r="S409">
        <v>1</v>
      </c>
      <c r="T409" t="s">
        <v>34</v>
      </c>
      <c r="U409" t="s">
        <v>35</v>
      </c>
      <c r="V409" t="s">
        <v>24</v>
      </c>
      <c r="X409">
        <v>2</v>
      </c>
      <c r="Y409">
        <v>0</v>
      </c>
    </row>
    <row r="410" spans="1:26" x14ac:dyDescent="0.25">
      <c r="A410" s="1" t="s">
        <v>24</v>
      </c>
      <c r="B410" s="1" t="s">
        <v>25</v>
      </c>
      <c r="C410">
        <v>101636</v>
      </c>
      <c r="D410" t="s">
        <v>30</v>
      </c>
      <c r="E410" t="s">
        <v>27</v>
      </c>
      <c r="F410" t="s">
        <v>31</v>
      </c>
      <c r="H410">
        <v>2</v>
      </c>
      <c r="I410">
        <v>90</v>
      </c>
      <c r="J410">
        <v>300</v>
      </c>
      <c r="K410">
        <v>60</v>
      </c>
      <c r="L410">
        <v>1000</v>
      </c>
      <c r="P410" s="1"/>
      <c r="Q410" s="1"/>
      <c r="S410">
        <v>0</v>
      </c>
      <c r="T410" t="s">
        <v>34</v>
      </c>
      <c r="U410" t="s">
        <v>35</v>
      </c>
      <c r="V410" t="s">
        <v>24</v>
      </c>
      <c r="X410">
        <v>4</v>
      </c>
      <c r="Y410" s="6">
        <v>2000</v>
      </c>
      <c r="Z410">
        <v>2000</v>
      </c>
    </row>
    <row r="411" spans="1:26" x14ac:dyDescent="0.25">
      <c r="A411" s="1" t="s">
        <v>24</v>
      </c>
      <c r="B411" s="1" t="s">
        <v>25</v>
      </c>
      <c r="C411">
        <v>20148</v>
      </c>
      <c r="D411" t="s">
        <v>215</v>
      </c>
      <c r="E411" t="s">
        <v>27</v>
      </c>
      <c r="F411" t="s">
        <v>31</v>
      </c>
      <c r="H411">
        <v>2</v>
      </c>
      <c r="I411">
        <v>90</v>
      </c>
      <c r="J411">
        <v>180</v>
      </c>
      <c r="K411">
        <v>60</v>
      </c>
      <c r="L411">
        <v>1000</v>
      </c>
      <c r="P411" s="1"/>
      <c r="Q411" s="1"/>
      <c r="S411">
        <v>0</v>
      </c>
      <c r="T411" t="s">
        <v>34</v>
      </c>
      <c r="U411" t="s">
        <v>35</v>
      </c>
      <c r="V411" t="s">
        <v>24</v>
      </c>
      <c r="X411">
        <v>4</v>
      </c>
      <c r="Y411" s="6">
        <v>2000</v>
      </c>
      <c r="Z411">
        <v>23000</v>
      </c>
    </row>
    <row r="412" spans="1:26" x14ac:dyDescent="0.25">
      <c r="A412" s="1" t="s">
        <v>24</v>
      </c>
      <c r="B412" s="1" t="s">
        <v>25</v>
      </c>
      <c r="C412">
        <v>101639</v>
      </c>
      <c r="D412" t="s">
        <v>36</v>
      </c>
      <c r="E412" t="s">
        <v>27</v>
      </c>
      <c r="F412" t="s">
        <v>31</v>
      </c>
      <c r="H412">
        <v>2</v>
      </c>
      <c r="I412">
        <v>90</v>
      </c>
      <c r="J412">
        <v>180</v>
      </c>
      <c r="K412">
        <v>60</v>
      </c>
      <c r="L412">
        <v>1000</v>
      </c>
      <c r="P412" s="1"/>
      <c r="Q412" s="1" t="s">
        <v>38</v>
      </c>
      <c r="S412">
        <v>0</v>
      </c>
      <c r="T412" t="s">
        <v>34</v>
      </c>
      <c r="U412" t="s">
        <v>35</v>
      </c>
      <c r="V412" t="s">
        <v>24</v>
      </c>
      <c r="X412">
        <v>4</v>
      </c>
      <c r="Y412" s="6">
        <v>2000</v>
      </c>
    </row>
    <row r="413" spans="1:26" x14ac:dyDescent="0.25">
      <c r="A413" s="1" t="s">
        <v>24</v>
      </c>
      <c r="B413" s="1" t="s">
        <v>25</v>
      </c>
      <c r="C413">
        <v>20059</v>
      </c>
      <c r="D413" t="s">
        <v>210</v>
      </c>
      <c r="E413" t="s">
        <v>51</v>
      </c>
      <c r="F413" t="s">
        <v>211</v>
      </c>
      <c r="H413">
        <v>1</v>
      </c>
      <c r="I413">
        <v>90</v>
      </c>
      <c r="J413">
        <v>180</v>
      </c>
      <c r="K413">
        <v>60</v>
      </c>
      <c r="L413">
        <v>140</v>
      </c>
      <c r="N413">
        <v>0</v>
      </c>
      <c r="O413">
        <v>0</v>
      </c>
      <c r="P413" s="1" t="s">
        <v>28</v>
      </c>
      <c r="Q413" s="1" t="s">
        <v>42</v>
      </c>
      <c r="S413">
        <v>5</v>
      </c>
      <c r="T413">
        <v>559907</v>
      </c>
      <c r="U413" t="s">
        <v>212</v>
      </c>
      <c r="V413" t="s">
        <v>76</v>
      </c>
      <c r="X413">
        <v>5</v>
      </c>
      <c r="Y413">
        <v>0</v>
      </c>
    </row>
    <row r="414" spans="1:26" x14ac:dyDescent="0.25">
      <c r="A414" s="1" t="s">
        <v>24</v>
      </c>
      <c r="B414" s="1" t="s">
        <v>25</v>
      </c>
      <c r="C414">
        <v>903671</v>
      </c>
      <c r="D414" t="s">
        <v>477</v>
      </c>
      <c r="E414" t="s">
        <v>27</v>
      </c>
      <c r="F414" t="s">
        <v>31</v>
      </c>
      <c r="H414">
        <v>2</v>
      </c>
      <c r="I414">
        <v>90</v>
      </c>
      <c r="J414">
        <v>180</v>
      </c>
      <c r="K414">
        <v>60</v>
      </c>
      <c r="L414">
        <v>1000</v>
      </c>
      <c r="P414" s="1"/>
      <c r="Q414" s="1" t="s">
        <v>38</v>
      </c>
      <c r="S414">
        <v>0</v>
      </c>
      <c r="T414" t="s">
        <v>34</v>
      </c>
      <c r="U414" t="s">
        <v>35</v>
      </c>
      <c r="V414" t="s">
        <v>24</v>
      </c>
      <c r="X414">
        <v>4</v>
      </c>
      <c r="Y414" s="6">
        <v>2000</v>
      </c>
    </row>
    <row r="415" spans="1:26" x14ac:dyDescent="0.25">
      <c r="A415" s="1" t="s">
        <v>24</v>
      </c>
      <c r="B415" s="1" t="s">
        <v>25</v>
      </c>
      <c r="C415">
        <v>903674</v>
      </c>
      <c r="D415" t="s">
        <v>478</v>
      </c>
      <c r="E415" t="s">
        <v>27</v>
      </c>
      <c r="F415" t="s">
        <v>31</v>
      </c>
      <c r="H415">
        <v>2</v>
      </c>
      <c r="I415">
        <v>90</v>
      </c>
      <c r="J415">
        <v>180</v>
      </c>
      <c r="K415">
        <v>60</v>
      </c>
      <c r="L415">
        <v>1000</v>
      </c>
      <c r="P415" s="1"/>
      <c r="Q415" s="1" t="s">
        <v>38</v>
      </c>
      <c r="S415">
        <v>0</v>
      </c>
      <c r="T415" t="s">
        <v>34</v>
      </c>
      <c r="U415" t="s">
        <v>35</v>
      </c>
      <c r="V415" t="s">
        <v>24</v>
      </c>
      <c r="X415">
        <v>4</v>
      </c>
      <c r="Y415" s="6">
        <v>2000</v>
      </c>
    </row>
    <row r="416" spans="1:26" x14ac:dyDescent="0.25">
      <c r="A416" s="1" t="s">
        <v>24</v>
      </c>
      <c r="B416" s="1" t="s">
        <v>25</v>
      </c>
      <c r="C416">
        <v>110018</v>
      </c>
      <c r="D416" t="s">
        <v>97</v>
      </c>
      <c r="E416" t="s">
        <v>27</v>
      </c>
      <c r="F416" t="s">
        <v>31</v>
      </c>
      <c r="H416">
        <v>2</v>
      </c>
      <c r="I416">
        <v>90</v>
      </c>
      <c r="J416">
        <v>180</v>
      </c>
      <c r="K416">
        <v>60</v>
      </c>
      <c r="L416">
        <v>1000</v>
      </c>
      <c r="P416" s="1"/>
      <c r="Q416" s="1"/>
      <c r="S416">
        <v>0</v>
      </c>
      <c r="T416" t="s">
        <v>34</v>
      </c>
      <c r="U416" t="s">
        <v>35</v>
      </c>
      <c r="V416" t="s">
        <v>24</v>
      </c>
      <c r="X416">
        <v>4</v>
      </c>
      <c r="Y416" s="6">
        <v>2000</v>
      </c>
      <c r="Z416">
        <v>500</v>
      </c>
    </row>
    <row r="417" spans="1:26" x14ac:dyDescent="0.25">
      <c r="A417" s="1" t="s">
        <v>24</v>
      </c>
      <c r="B417" s="1" t="s">
        <v>25</v>
      </c>
      <c r="C417">
        <v>101678</v>
      </c>
      <c r="D417" t="s">
        <v>39</v>
      </c>
      <c r="E417" t="s">
        <v>27</v>
      </c>
      <c r="F417" t="s">
        <v>31</v>
      </c>
      <c r="H417">
        <v>2</v>
      </c>
      <c r="I417">
        <v>90</v>
      </c>
      <c r="J417">
        <v>180</v>
      </c>
      <c r="K417">
        <v>60</v>
      </c>
      <c r="L417">
        <v>1000</v>
      </c>
      <c r="P417" s="1"/>
      <c r="Q417" s="1" t="s">
        <v>38</v>
      </c>
      <c r="S417">
        <v>0</v>
      </c>
      <c r="T417" t="s">
        <v>34</v>
      </c>
      <c r="U417" t="s">
        <v>35</v>
      </c>
      <c r="V417" t="s">
        <v>24</v>
      </c>
      <c r="X417">
        <v>4</v>
      </c>
      <c r="Y417" s="6">
        <v>2000</v>
      </c>
    </row>
    <row r="418" spans="1:26" x14ac:dyDescent="0.25">
      <c r="A418" s="1" t="s">
        <v>24</v>
      </c>
      <c r="B418" s="1" t="s">
        <v>25</v>
      </c>
      <c r="C418">
        <v>115651</v>
      </c>
      <c r="D418" t="s">
        <v>141</v>
      </c>
      <c r="E418" t="s">
        <v>27</v>
      </c>
      <c r="F418" t="s">
        <v>101</v>
      </c>
      <c r="H418">
        <v>1</v>
      </c>
      <c r="I418">
        <v>90</v>
      </c>
      <c r="J418">
        <v>180</v>
      </c>
      <c r="K418">
        <v>60</v>
      </c>
      <c r="L418">
        <v>500</v>
      </c>
      <c r="P418" s="1"/>
      <c r="Q418" s="1"/>
      <c r="S418">
        <v>0</v>
      </c>
      <c r="T418" t="s">
        <v>34</v>
      </c>
      <c r="U418" t="s">
        <v>35</v>
      </c>
      <c r="V418" t="s">
        <v>24</v>
      </c>
      <c r="X418">
        <v>4</v>
      </c>
      <c r="Y418" s="6">
        <v>2000</v>
      </c>
      <c r="Z418">
        <v>1000</v>
      </c>
    </row>
    <row r="419" spans="1:26" x14ac:dyDescent="0.25">
      <c r="A419" s="1" t="s">
        <v>24</v>
      </c>
      <c r="B419" s="1" t="s">
        <v>25</v>
      </c>
      <c r="C419">
        <v>110000</v>
      </c>
      <c r="D419" t="s">
        <v>96</v>
      </c>
      <c r="E419" t="s">
        <v>27</v>
      </c>
      <c r="F419" t="s">
        <v>31</v>
      </c>
      <c r="H419">
        <v>1</v>
      </c>
      <c r="I419">
        <v>90</v>
      </c>
      <c r="J419">
        <v>180</v>
      </c>
      <c r="K419">
        <v>60</v>
      </c>
      <c r="L419">
        <v>1000</v>
      </c>
      <c r="P419" s="1"/>
      <c r="Q419" s="1" t="s">
        <v>38</v>
      </c>
      <c r="S419">
        <v>0</v>
      </c>
      <c r="T419" t="s">
        <v>34</v>
      </c>
      <c r="U419" t="s">
        <v>35</v>
      </c>
      <c r="V419" t="s">
        <v>24</v>
      </c>
      <c r="X419">
        <v>4</v>
      </c>
      <c r="Y419" s="6">
        <v>2000</v>
      </c>
    </row>
    <row r="420" spans="1:26" x14ac:dyDescent="0.25">
      <c r="A420" s="1" t="s">
        <v>24</v>
      </c>
      <c r="B420" s="1" t="s">
        <v>25</v>
      </c>
      <c r="C420">
        <v>101731</v>
      </c>
      <c r="D420" t="s">
        <v>44</v>
      </c>
      <c r="E420" t="s">
        <v>27</v>
      </c>
      <c r="F420" t="s">
        <v>31</v>
      </c>
      <c r="H420">
        <v>2</v>
      </c>
      <c r="I420">
        <v>90</v>
      </c>
      <c r="J420">
        <v>180</v>
      </c>
      <c r="K420">
        <v>60</v>
      </c>
      <c r="L420">
        <v>1000</v>
      </c>
      <c r="P420" s="1"/>
      <c r="Q420" s="1"/>
      <c r="S420">
        <v>0</v>
      </c>
      <c r="T420" t="s">
        <v>34</v>
      </c>
      <c r="U420" t="s">
        <v>35</v>
      </c>
      <c r="V420" t="s">
        <v>24</v>
      </c>
      <c r="X420">
        <v>4</v>
      </c>
      <c r="Y420" s="6">
        <v>2000</v>
      </c>
      <c r="Z420">
        <v>1000</v>
      </c>
    </row>
    <row r="421" spans="1:26" x14ac:dyDescent="0.25">
      <c r="A421" s="1" t="s">
        <v>24</v>
      </c>
      <c r="B421" s="1" t="s">
        <v>25</v>
      </c>
      <c r="C421">
        <v>906314</v>
      </c>
      <c r="D421" t="s">
        <v>515</v>
      </c>
      <c r="E421" t="s">
        <v>51</v>
      </c>
      <c r="F421" t="s">
        <v>160</v>
      </c>
      <c r="H421">
        <v>1</v>
      </c>
      <c r="I421">
        <v>0</v>
      </c>
      <c r="J421">
        <v>0</v>
      </c>
      <c r="K421">
        <v>0</v>
      </c>
      <c r="L421">
        <v>1200</v>
      </c>
      <c r="N421">
        <v>0</v>
      </c>
      <c r="O421">
        <v>0</v>
      </c>
      <c r="P421" s="1" t="s">
        <v>37</v>
      </c>
      <c r="Q421" s="1" t="s">
        <v>33</v>
      </c>
      <c r="S421">
        <v>5</v>
      </c>
      <c r="T421">
        <v>559884</v>
      </c>
      <c r="U421" t="s">
        <v>53</v>
      </c>
      <c r="V421" t="s">
        <v>54</v>
      </c>
      <c r="X421">
        <v>6</v>
      </c>
      <c r="Y421">
        <v>0</v>
      </c>
    </row>
    <row r="422" spans="1:26" x14ac:dyDescent="0.25">
      <c r="A422" s="1" t="s">
        <v>24</v>
      </c>
      <c r="B422" s="1" t="s">
        <v>25</v>
      </c>
      <c r="C422">
        <v>21301</v>
      </c>
      <c r="D422" t="s">
        <v>282</v>
      </c>
      <c r="E422" t="s">
        <v>51</v>
      </c>
      <c r="F422" t="s">
        <v>279</v>
      </c>
      <c r="H422">
        <v>1</v>
      </c>
      <c r="I422">
        <v>90</v>
      </c>
      <c r="J422">
        <v>180</v>
      </c>
      <c r="K422">
        <v>60</v>
      </c>
      <c r="L422">
        <v>528</v>
      </c>
      <c r="N422">
        <v>100</v>
      </c>
      <c r="O422">
        <v>0</v>
      </c>
      <c r="P422" s="1" t="s">
        <v>28</v>
      </c>
      <c r="Q422" s="1" t="s">
        <v>33</v>
      </c>
      <c r="S422">
        <v>5</v>
      </c>
      <c r="T422">
        <v>559884</v>
      </c>
      <c r="U422" t="s">
        <v>53</v>
      </c>
      <c r="V422" t="s">
        <v>54</v>
      </c>
      <c r="X422">
        <v>6</v>
      </c>
      <c r="Y422">
        <v>0</v>
      </c>
    </row>
    <row r="423" spans="1:26" x14ac:dyDescent="0.25">
      <c r="A423" s="1" t="s">
        <v>24</v>
      </c>
      <c r="B423" s="1" t="s">
        <v>25</v>
      </c>
      <c r="C423">
        <v>21310</v>
      </c>
      <c r="D423" t="s">
        <v>287</v>
      </c>
      <c r="E423" t="s">
        <v>51</v>
      </c>
      <c r="H423">
        <v>1</v>
      </c>
      <c r="I423">
        <v>90</v>
      </c>
      <c r="J423">
        <v>180</v>
      </c>
      <c r="K423">
        <v>60</v>
      </c>
      <c r="L423">
        <v>1200</v>
      </c>
      <c r="N423">
        <v>0</v>
      </c>
      <c r="O423">
        <v>0</v>
      </c>
      <c r="P423" s="1" t="s">
        <v>37</v>
      </c>
      <c r="Q423" s="1" t="s">
        <v>42</v>
      </c>
      <c r="S423">
        <v>5</v>
      </c>
    </row>
    <row r="424" spans="1:26" x14ac:dyDescent="0.25">
      <c r="A424" s="1" t="s">
        <v>24</v>
      </c>
      <c r="B424" s="1" t="s">
        <v>25</v>
      </c>
      <c r="C424">
        <v>21314</v>
      </c>
      <c r="D424" t="s">
        <v>288</v>
      </c>
      <c r="E424" t="s">
        <v>51</v>
      </c>
      <c r="H424">
        <v>1</v>
      </c>
      <c r="I424">
        <v>90</v>
      </c>
      <c r="J424">
        <v>180</v>
      </c>
      <c r="K424">
        <v>60</v>
      </c>
      <c r="L424">
        <v>480</v>
      </c>
      <c r="N424">
        <v>0</v>
      </c>
      <c r="O424">
        <v>0</v>
      </c>
      <c r="P424" s="1" t="s">
        <v>37</v>
      </c>
      <c r="Q424" s="1" t="s">
        <v>42</v>
      </c>
      <c r="S424">
        <v>5</v>
      </c>
    </row>
    <row r="425" spans="1:26" x14ac:dyDescent="0.25">
      <c r="A425" s="1" t="s">
        <v>24</v>
      </c>
      <c r="B425" s="1" t="s">
        <v>25</v>
      </c>
      <c r="C425">
        <v>21294</v>
      </c>
      <c r="D425" t="s">
        <v>277</v>
      </c>
      <c r="E425" t="s">
        <v>51</v>
      </c>
      <c r="H425">
        <v>1</v>
      </c>
      <c r="I425">
        <v>90</v>
      </c>
      <c r="J425">
        <v>180</v>
      </c>
      <c r="K425">
        <v>60</v>
      </c>
      <c r="L425">
        <v>528</v>
      </c>
      <c r="N425">
        <v>0</v>
      </c>
      <c r="O425">
        <v>0</v>
      </c>
      <c r="P425" s="1" t="s">
        <v>28</v>
      </c>
      <c r="Q425" s="1" t="s">
        <v>42</v>
      </c>
      <c r="S425">
        <v>5</v>
      </c>
    </row>
    <row r="426" spans="1:26" x14ac:dyDescent="0.25">
      <c r="A426" s="1" t="s">
        <v>24</v>
      </c>
      <c r="B426" s="1" t="s">
        <v>25</v>
      </c>
      <c r="C426">
        <v>20304</v>
      </c>
      <c r="D426" t="s">
        <v>233</v>
      </c>
      <c r="E426" t="s">
        <v>51</v>
      </c>
      <c r="F426" t="s">
        <v>57</v>
      </c>
      <c r="H426">
        <v>1</v>
      </c>
      <c r="I426">
        <v>90</v>
      </c>
      <c r="J426">
        <v>180</v>
      </c>
      <c r="K426">
        <v>60</v>
      </c>
      <c r="L426">
        <v>960</v>
      </c>
      <c r="N426">
        <v>20</v>
      </c>
      <c r="O426">
        <v>0</v>
      </c>
      <c r="P426" s="1" t="s">
        <v>28</v>
      </c>
      <c r="Q426" s="1" t="s">
        <v>33</v>
      </c>
      <c r="S426">
        <v>5</v>
      </c>
      <c r="T426">
        <v>559884</v>
      </c>
      <c r="U426" t="s">
        <v>53</v>
      </c>
      <c r="V426" t="s">
        <v>54</v>
      </c>
      <c r="X426">
        <v>6</v>
      </c>
      <c r="Y426">
        <v>0</v>
      </c>
    </row>
    <row r="427" spans="1:26" x14ac:dyDescent="0.25">
      <c r="A427" s="1" t="s">
        <v>24</v>
      </c>
      <c r="B427" s="1" t="s">
        <v>25</v>
      </c>
      <c r="C427">
        <v>26299</v>
      </c>
      <c r="D427" t="s">
        <v>393</v>
      </c>
      <c r="E427" t="s">
        <v>753</v>
      </c>
      <c r="F427" t="s">
        <v>31</v>
      </c>
      <c r="H427">
        <v>2</v>
      </c>
      <c r="I427">
        <v>90</v>
      </c>
      <c r="J427">
        <v>360</v>
      </c>
      <c r="K427">
        <v>60</v>
      </c>
      <c r="L427">
        <v>1000</v>
      </c>
      <c r="P427" s="1"/>
      <c r="Q427" s="1" t="s">
        <v>42</v>
      </c>
      <c r="S427">
        <v>0</v>
      </c>
      <c r="T427" t="s">
        <v>748</v>
      </c>
      <c r="U427" t="s">
        <v>35</v>
      </c>
      <c r="V427" t="s">
        <v>24</v>
      </c>
      <c r="X427">
        <v>4</v>
      </c>
      <c r="Y427" s="6">
        <v>2000</v>
      </c>
      <c r="Z427">
        <v>2000</v>
      </c>
    </row>
    <row r="428" spans="1:26" x14ac:dyDescent="0.25">
      <c r="A428" s="1" t="s">
        <v>24</v>
      </c>
      <c r="B428" s="1" t="s">
        <v>25</v>
      </c>
      <c r="C428">
        <v>26282</v>
      </c>
      <c r="D428" t="s">
        <v>389</v>
      </c>
      <c r="E428" t="s">
        <v>27</v>
      </c>
      <c r="F428" t="s">
        <v>59</v>
      </c>
      <c r="H428">
        <v>1</v>
      </c>
      <c r="I428">
        <v>90</v>
      </c>
      <c r="J428">
        <v>180</v>
      </c>
      <c r="K428">
        <v>60</v>
      </c>
      <c r="L428">
        <v>1000</v>
      </c>
      <c r="P428" s="1"/>
      <c r="Q428" s="1"/>
      <c r="S428">
        <v>0</v>
      </c>
      <c r="T428" t="s">
        <v>34</v>
      </c>
      <c r="U428" t="s">
        <v>35</v>
      </c>
      <c r="V428" t="s">
        <v>24</v>
      </c>
      <c r="X428">
        <v>4</v>
      </c>
      <c r="Y428" s="6">
        <v>2000</v>
      </c>
      <c r="Z428">
        <v>1000</v>
      </c>
    </row>
    <row r="429" spans="1:26" x14ac:dyDescent="0.25">
      <c r="A429" s="1" t="s">
        <v>24</v>
      </c>
      <c r="B429" s="1" t="s">
        <v>25</v>
      </c>
      <c r="C429">
        <v>102581</v>
      </c>
      <c r="D429" t="s">
        <v>66</v>
      </c>
      <c r="E429" t="s">
        <v>27</v>
      </c>
      <c r="F429" t="s">
        <v>31</v>
      </c>
      <c r="H429">
        <v>2</v>
      </c>
      <c r="I429">
        <v>90</v>
      </c>
      <c r="J429">
        <v>240</v>
      </c>
      <c r="K429">
        <v>60</v>
      </c>
      <c r="L429">
        <v>1000</v>
      </c>
      <c r="P429" s="1"/>
      <c r="Q429" s="1"/>
      <c r="S429">
        <v>0</v>
      </c>
      <c r="T429" t="s">
        <v>34</v>
      </c>
      <c r="U429" t="s">
        <v>35</v>
      </c>
      <c r="V429" t="s">
        <v>24</v>
      </c>
      <c r="X429">
        <v>4</v>
      </c>
      <c r="Y429" s="6">
        <v>2000</v>
      </c>
      <c r="Z429">
        <v>1000</v>
      </c>
    </row>
    <row r="430" spans="1:26" x14ac:dyDescent="0.25">
      <c r="A430" s="1" t="s">
        <v>24</v>
      </c>
      <c r="B430" s="1" t="s">
        <v>25</v>
      </c>
      <c r="C430">
        <v>102585</v>
      </c>
      <c r="D430" t="s">
        <v>67</v>
      </c>
      <c r="E430" t="s">
        <v>27</v>
      </c>
      <c r="F430" t="s">
        <v>31</v>
      </c>
      <c r="H430">
        <v>2</v>
      </c>
      <c r="I430">
        <v>90</v>
      </c>
      <c r="J430">
        <v>300</v>
      </c>
      <c r="K430">
        <v>60</v>
      </c>
      <c r="L430">
        <v>1000</v>
      </c>
      <c r="P430" s="1"/>
      <c r="Q430" s="1"/>
      <c r="S430">
        <v>0</v>
      </c>
      <c r="T430" t="s">
        <v>34</v>
      </c>
      <c r="U430" t="s">
        <v>35</v>
      </c>
      <c r="V430" t="s">
        <v>24</v>
      </c>
      <c r="X430">
        <v>4</v>
      </c>
      <c r="Y430" s="6">
        <v>2000</v>
      </c>
      <c r="Z430">
        <v>3000</v>
      </c>
    </row>
    <row r="431" spans="1:26" x14ac:dyDescent="0.25">
      <c r="A431" s="1" t="s">
        <v>24</v>
      </c>
      <c r="B431" s="1" t="s">
        <v>25</v>
      </c>
      <c r="C431">
        <v>905230</v>
      </c>
      <c r="D431" t="s">
        <v>504</v>
      </c>
      <c r="E431" t="s">
        <v>27</v>
      </c>
      <c r="F431" t="s">
        <v>31</v>
      </c>
      <c r="H431">
        <v>2</v>
      </c>
      <c r="I431">
        <v>90</v>
      </c>
      <c r="J431">
        <v>180</v>
      </c>
      <c r="K431">
        <v>60</v>
      </c>
      <c r="L431">
        <v>1000</v>
      </c>
      <c r="P431" s="1"/>
      <c r="Q431" s="1"/>
      <c r="S431">
        <v>0</v>
      </c>
      <c r="T431" t="s">
        <v>34</v>
      </c>
      <c r="U431" t="s">
        <v>35</v>
      </c>
      <c r="V431" t="s">
        <v>24</v>
      </c>
      <c r="X431">
        <v>4</v>
      </c>
      <c r="Y431" s="6">
        <v>2000</v>
      </c>
      <c r="Z431">
        <v>1000</v>
      </c>
    </row>
    <row r="432" spans="1:26" x14ac:dyDescent="0.25">
      <c r="A432" s="1" t="s">
        <v>24</v>
      </c>
      <c r="B432" s="1" t="s">
        <v>25</v>
      </c>
      <c r="C432">
        <v>903606</v>
      </c>
      <c r="D432" t="s">
        <v>472</v>
      </c>
      <c r="E432" t="s">
        <v>27</v>
      </c>
      <c r="F432" t="s">
        <v>31</v>
      </c>
      <c r="H432">
        <v>2</v>
      </c>
      <c r="I432">
        <v>90</v>
      </c>
      <c r="J432">
        <v>180</v>
      </c>
      <c r="K432">
        <v>60</v>
      </c>
      <c r="L432">
        <v>1000</v>
      </c>
      <c r="P432" s="1"/>
      <c r="Q432" s="1"/>
      <c r="S432">
        <v>0</v>
      </c>
      <c r="T432" t="s">
        <v>34</v>
      </c>
      <c r="U432" t="s">
        <v>35</v>
      </c>
      <c r="V432" t="s">
        <v>24</v>
      </c>
      <c r="Y432" s="6">
        <v>2000</v>
      </c>
      <c r="Z432">
        <v>0</v>
      </c>
    </row>
    <row r="433" spans="1:26" x14ac:dyDescent="0.25">
      <c r="A433" s="1" t="s">
        <v>24</v>
      </c>
      <c r="B433" s="1" t="s">
        <v>25</v>
      </c>
      <c r="C433">
        <v>21572</v>
      </c>
      <c r="D433" t="s">
        <v>294</v>
      </c>
      <c r="E433" t="s">
        <v>51</v>
      </c>
      <c r="H433">
        <v>1</v>
      </c>
      <c r="I433">
        <v>90</v>
      </c>
      <c r="J433">
        <v>180</v>
      </c>
      <c r="K433">
        <v>60</v>
      </c>
      <c r="L433">
        <v>600</v>
      </c>
      <c r="N433">
        <v>0</v>
      </c>
      <c r="O433">
        <v>0</v>
      </c>
      <c r="P433" s="1" t="s">
        <v>28</v>
      </c>
      <c r="Q433" s="1" t="s">
        <v>38</v>
      </c>
      <c r="S433">
        <v>5</v>
      </c>
    </row>
    <row r="434" spans="1:26" x14ac:dyDescent="0.25">
      <c r="A434" s="1"/>
      <c r="B434" s="1"/>
      <c r="P434" s="1"/>
      <c r="Q434" s="1"/>
      <c r="Z43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72" r:id="rId3" name="CommandButton_moyenne">
          <controlPr defaultSize="0" autoLine="0" r:id="rId4">
            <anchor moveWithCells="1">
              <from>
                <xdr:col>25</xdr:col>
                <xdr:colOff>0</xdr:colOff>
                <xdr:row>0</xdr:row>
                <xdr:rowOff>0</xdr:rowOff>
              </from>
              <to>
                <xdr:col>26</xdr:col>
                <xdr:colOff>0</xdr:colOff>
                <xdr:row>0</xdr:row>
                <xdr:rowOff>923925</xdr:rowOff>
              </to>
            </anchor>
          </controlPr>
        </control>
      </mc:Choice>
      <mc:Fallback>
        <control shapeId="1072" r:id="rId3" name="CommandButton_moyenne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X129"/>
  <sheetViews>
    <sheetView workbookViewId="0">
      <pane ySplit="1" topLeftCell="A2" activePane="bottomLeft" state="frozenSplit"/>
      <selection pane="bottomLeft" activeCell="F4" sqref="F4"/>
    </sheetView>
  </sheetViews>
  <sheetFormatPr baseColWidth="10" defaultRowHeight="15" x14ac:dyDescent="0.25"/>
  <cols>
    <col min="2" max="2" width="33.85546875" bestFit="1" customWidth="1"/>
    <col min="3" max="3" width="15.28515625" hidden="1" customWidth="1"/>
    <col min="4" max="4" width="11.5703125" hidden="1" customWidth="1"/>
    <col min="5" max="5" width="13.7109375" hidden="1" customWidth="1"/>
    <col min="6" max="6" width="11.42578125" style="137"/>
    <col min="7" max="9" width="0" style="137" hidden="1" customWidth="1"/>
    <col min="11" max="13" width="0" hidden="1" customWidth="1"/>
    <col min="15" max="17" width="0" hidden="1" customWidth="1"/>
    <col min="19" max="21" width="0" hidden="1" customWidth="1"/>
    <col min="23" max="25" width="0" hidden="1" customWidth="1"/>
    <col min="27" max="29" width="0" hidden="1" customWidth="1"/>
    <col min="31" max="33" width="0" hidden="1" customWidth="1"/>
    <col min="35" max="37" width="0" hidden="1" customWidth="1"/>
    <col min="39" max="41" width="11.42578125" hidden="1" customWidth="1"/>
    <col min="43" max="45" width="11.42578125" hidden="1" customWidth="1"/>
    <col min="47" max="49" width="0" hidden="1" customWidth="1"/>
  </cols>
  <sheetData>
    <row r="1" spans="1:50" ht="30" x14ac:dyDescent="0.25">
      <c r="A1" s="7" t="s">
        <v>2</v>
      </c>
      <c r="B1" s="7" t="s">
        <v>3</v>
      </c>
      <c r="C1" s="7"/>
      <c r="D1" s="7"/>
      <c r="E1" s="7"/>
      <c r="F1" s="137" t="s">
        <v>664</v>
      </c>
      <c r="J1" t="s">
        <v>665</v>
      </c>
      <c r="N1" t="s">
        <v>666</v>
      </c>
      <c r="R1" t="s">
        <v>667</v>
      </c>
      <c r="V1" t="s">
        <v>668</v>
      </c>
      <c r="Z1" t="s">
        <v>669</v>
      </c>
      <c r="AD1" t="s">
        <v>670</v>
      </c>
      <c r="AH1" t="s">
        <v>671</v>
      </c>
      <c r="AL1" t="s">
        <v>672</v>
      </c>
      <c r="AP1" t="s">
        <v>673</v>
      </c>
      <c r="AT1" t="s">
        <v>674</v>
      </c>
      <c r="AX1" t="s">
        <v>675</v>
      </c>
    </row>
    <row r="2" spans="1:50" x14ac:dyDescent="0.25">
      <c r="A2">
        <v>26301</v>
      </c>
      <c r="B2" t="s">
        <v>394</v>
      </c>
      <c r="C2">
        <f>CEILING(IFERROR(VLOOKUP(A2,'2014'!$A$7:$N$416,3,FALSE),0),500)</f>
        <v>0</v>
      </c>
      <c r="D2">
        <f>CEILING(IFERROR(VLOOKUP(A2,'2015'!$A$7:$N$416,3,FALSE),0),500)</f>
        <v>0</v>
      </c>
      <c r="E2">
        <f>CEILING(IFERROR(VLOOKUP(A2,'2016'!$A$7:$N$416,3,FALSE),0),500)</f>
        <v>0</v>
      </c>
      <c r="F2" s="137">
        <f>CEILING(AVERAGE(C2:E2),500)</f>
        <v>0</v>
      </c>
      <c r="G2" s="137">
        <f>CEILING(IFERROR(VLOOKUP(A2,'2014'!$A$7:$N$416,4,FALSE),0),500)</f>
        <v>0</v>
      </c>
      <c r="H2" s="137">
        <f>CEILING(IFERROR(VLOOKUP(A2,'2015'!$A$7:$N$416,4,FALSE),0),500)</f>
        <v>0</v>
      </c>
      <c r="I2" s="137">
        <f>CEILING(IFERROR(VLOOKUP(A2,'2016'!$A$7:$N$416,4,FALSE),0),500)</f>
        <v>2000</v>
      </c>
      <c r="J2" s="137">
        <f>CEILING(AVERAGE(G2:I2),500)</f>
        <v>1000</v>
      </c>
      <c r="K2">
        <f>CEILING(IFERROR(VLOOKUP(A2,'2014'!$A$7:$N$416,5,FALSE),0),500)</f>
        <v>0</v>
      </c>
      <c r="L2">
        <f>CEILING(IFERROR(VLOOKUP(A2,'2015'!$A$7:$N$416,5,FALSE),0),500)</f>
        <v>0</v>
      </c>
      <c r="M2">
        <f>CEILING(IFERROR(VLOOKUP(A2,'2016'!$A$7:$N$416,5,FALSE),0),500)</f>
        <v>2000</v>
      </c>
      <c r="N2">
        <f>CEILING(AVERAGE(K2:M2),500)</f>
        <v>1000</v>
      </c>
      <c r="O2">
        <f>CEILING(IFERROR(VLOOKUP(A2,'2014'!$A$7:$N$416,6,FALSE),0),500)</f>
        <v>0</v>
      </c>
      <c r="P2">
        <f>CEILING(IFERROR(VLOOKUP(A2,'2015'!$A$7:$N$416,6,FALSE),0),500)</f>
        <v>0</v>
      </c>
      <c r="Q2">
        <f>CEILING(IFERROR(VLOOKUP(A2,'2016'!$A$7:$N$416,6,FALSE),0),500)</f>
        <v>0</v>
      </c>
      <c r="R2">
        <f>CEILING(AVERAGE(O2:P2),500)</f>
        <v>0</v>
      </c>
      <c r="S2">
        <f>CEILING(IFERROR(VLOOKUP(A2,'2014'!$A$7:$N$416,7,FALSE),0),500)</f>
        <v>0</v>
      </c>
      <c r="T2">
        <f>CEILING(IFERROR(VLOOKUP(A2,'2015'!$A$7:$N$416,7,FALSE),0),500)</f>
        <v>0</v>
      </c>
      <c r="U2">
        <f>CEILING(IFERROR(VLOOKUP(A2,'2016'!$A$7:$N$416,7,FALSE),0),500)</f>
        <v>0</v>
      </c>
      <c r="V2">
        <f>CEILING(AVERAGE(S2:T2),500)</f>
        <v>0</v>
      </c>
      <c r="W2">
        <f>CEILING(IFERROR(VLOOKUP(A2,'2014'!$A$7:$N$416,8,FALSE),0),500)</f>
        <v>0</v>
      </c>
      <c r="X2">
        <f>CEILING(IFERROR(VLOOKUP(A2,'2015'!$A$7:$N$416,8,FALSE),0),500)</f>
        <v>0</v>
      </c>
      <c r="Y2">
        <f>CEILING(IFERROR(VLOOKUP(A2,'2016'!$A$7:$N$416,8,FALSE),0),500)</f>
        <v>0</v>
      </c>
      <c r="Z2">
        <f>CEILING(AVERAGE(W2:X2),500)</f>
        <v>0</v>
      </c>
      <c r="AA2">
        <f>CEILING(IFERROR(VLOOKUP(A2,'2014'!$A$7:$N$416,9,FALSE),0),500)</f>
        <v>0</v>
      </c>
      <c r="AB2">
        <f>CEILING(IFERROR(VLOOKUP(A2,'2015'!$A$7:$N$416,9,FALSE),0),500)</f>
        <v>0</v>
      </c>
      <c r="AC2">
        <f>CEILING(IFERROR(VLOOKUP(A2,'2016'!$A$7:$N$416,9,FALSE),0),500)</f>
        <v>0</v>
      </c>
      <c r="AD2">
        <f>CEILING(AVERAGE(AA2:AB2),500)</f>
        <v>0</v>
      </c>
      <c r="AE2">
        <f>CEILING(IFERROR(VLOOKUP(A2,'2014'!$A$7:$N$416,10,FALSE),0),500)</f>
        <v>0</v>
      </c>
      <c r="AF2">
        <f>CEILING(IFERROR(VLOOKUP(A2,'2015'!$A$7:$N$416,10,FALSE),0),500)</f>
        <v>0</v>
      </c>
      <c r="AG2">
        <f>CEILING(IFERROR(VLOOKUP(A2,'2016'!$A$7:$N$416,10,FALSE),0),500)</f>
        <v>0</v>
      </c>
      <c r="AH2">
        <f>CEILING(AVERAGE(AE2:AF2),500)</f>
        <v>0</v>
      </c>
      <c r="AI2">
        <f>CEILING(IFERROR(VLOOKUP(A2,'2014'!$A$7:$N$416,11,FALSE),0),500)</f>
        <v>0</v>
      </c>
      <c r="AJ2">
        <f>CEILING(IFERROR(VLOOKUP(A2,'2015'!$A$7:$N$416,11,FALSE),0),500)</f>
        <v>1000</v>
      </c>
      <c r="AK2">
        <f>CEILING(IFERROR(VLOOKUP(A2,'2016'!$A$7:$N$416,11,FALSE),0),500)</f>
        <v>0</v>
      </c>
      <c r="AL2">
        <f>CEILING(AVERAGE(AI2:AJ2),500)</f>
        <v>500</v>
      </c>
      <c r="AM2">
        <f>CEILING(IFERROR(VLOOKUP(A2,'2014'!$A$7:$N$416,12,FALSE),0),500)</f>
        <v>0</v>
      </c>
      <c r="AN2">
        <f>CEILING(IFERROR(VLOOKUP(A2,'2015'!$A$7:$N$416,12,FALSE),0),500)</f>
        <v>0</v>
      </c>
      <c r="AO2">
        <f>CEILING(IFERROR(VLOOKUP(A2,'2016'!$A$7:$N$416,12,FALSE),0),500)</f>
        <v>0</v>
      </c>
      <c r="AP2">
        <f>CEILING(AVERAGE(AM2:AN2),500)</f>
        <v>0</v>
      </c>
      <c r="AQ2">
        <f>CEILING(IFERROR(VLOOKUP(A2,'2014'!$A$7:$N$416,13,FALSE),0),500)</f>
        <v>0</v>
      </c>
      <c r="AR2">
        <f>CEILING(IFERROR(VLOOKUP(A2,'2015'!$A$7:$N$416,13,FALSE),0),500)</f>
        <v>1000</v>
      </c>
      <c r="AS2">
        <f>CEILING(IFERROR(VLOOKUP(A2,'2016'!$A$7:$N$416,13,FALSE),0),500)</f>
        <v>0</v>
      </c>
      <c r="AT2">
        <f>CEILING(AVERAGE(AQ2:AR2),500)</f>
        <v>500</v>
      </c>
      <c r="AU2">
        <f>CEILING(IFERROR(VLOOKUP(A2,'2014'!$A$7:$N$416,14,FALSE),0),500)</f>
        <v>0</v>
      </c>
      <c r="AV2">
        <f>CEILING(IFERROR(VLOOKUP(A2,'2015'!$A$7:$N$416,14,FALSE),0),500)</f>
        <v>0</v>
      </c>
      <c r="AW2">
        <f>CEILING(IFERROR(VLOOKUP(A2,'2016'!$A$7:$N$416,14,FALSE),0),500)</f>
        <v>0</v>
      </c>
      <c r="AX2">
        <f>CEILING(AVERAGE(AU2:AV2),500)</f>
        <v>0</v>
      </c>
    </row>
    <row r="3" spans="1:50" x14ac:dyDescent="0.25">
      <c r="A3">
        <v>25444</v>
      </c>
      <c r="B3" t="s">
        <v>372</v>
      </c>
      <c r="C3">
        <f>CEILING(IFERROR(VLOOKUP(A3,'2014'!$A$7:$N$416,3,FALSE),0),500)</f>
        <v>0</v>
      </c>
      <c r="D3">
        <f>CEILING(IFERROR(VLOOKUP(A3,'2015'!$A$7:$N$416,3,FALSE),0),500)</f>
        <v>0</v>
      </c>
      <c r="E3">
        <f>CEILING(IFERROR(VLOOKUP(A3,'2016'!$A$7:$N$416,3,FALSE),0),500)</f>
        <v>0</v>
      </c>
      <c r="F3" s="137">
        <f t="shared" ref="F3:F66" si="0">CEILING(AVERAGE(C3:E3),500)</f>
        <v>0</v>
      </c>
      <c r="G3" s="137">
        <f>CEILING(IFERROR(VLOOKUP(A3,'2014'!$A$7:$N$416,4,FALSE),0),500)</f>
        <v>0</v>
      </c>
      <c r="H3" s="137">
        <f>CEILING(IFERROR(VLOOKUP(A3,'2015'!$A$7:$N$416,4,FALSE),0),500)</f>
        <v>0</v>
      </c>
      <c r="I3" s="137">
        <f>CEILING(IFERROR(VLOOKUP(A3,'2016'!$A$7:$N$416,4,FALSE),0),500)</f>
        <v>10000</v>
      </c>
      <c r="J3" s="137">
        <f t="shared" ref="J3:J66" si="1">CEILING(AVERAGE(G3:I3),500)</f>
        <v>3500</v>
      </c>
      <c r="K3">
        <f>CEILING(IFERROR(VLOOKUP(A3,'2014'!$A$7:$N$416,5,FALSE),0),500)</f>
        <v>0</v>
      </c>
      <c r="L3">
        <f>CEILING(IFERROR(VLOOKUP(A3,'2015'!$A$7:$N$416,5,FALSE),0),500)</f>
        <v>0</v>
      </c>
      <c r="M3">
        <f>CEILING(IFERROR(VLOOKUP(A3,'2016'!$A$7:$N$416,5,FALSE),0),500)</f>
        <v>0</v>
      </c>
      <c r="N3">
        <f t="shared" ref="N3:N66" si="2">CEILING(AVERAGE(K3:M3),500)</f>
        <v>0</v>
      </c>
      <c r="O3">
        <f>CEILING(IFERROR(VLOOKUP(A3,'2014'!$A$7:$N$416,6,FALSE),0),500)</f>
        <v>0</v>
      </c>
      <c r="P3">
        <f>CEILING(IFERROR(VLOOKUP(A3,'2015'!$A$7:$N$416,6,FALSE),0),500)</f>
        <v>10000</v>
      </c>
      <c r="Q3">
        <f>CEILING(IFERROR(VLOOKUP(A3,'2016'!$A$7:$N$416,6,FALSE),0),500)</f>
        <v>0</v>
      </c>
      <c r="R3">
        <f t="shared" ref="R3:R66" si="3">CEILING(AVERAGE(O3:P3),500)</f>
        <v>5000</v>
      </c>
      <c r="S3">
        <f>CEILING(IFERROR(VLOOKUP(A3,'2014'!$A$7:$N$416,7,FALSE),0),500)</f>
        <v>9000</v>
      </c>
      <c r="T3">
        <f>CEILING(IFERROR(VLOOKUP(A3,'2015'!$A$7:$N$416,7,FALSE),0),500)</f>
        <v>0</v>
      </c>
      <c r="U3">
        <f>CEILING(IFERROR(VLOOKUP(A3,'2016'!$A$7:$N$416,7,FALSE),0),500)</f>
        <v>0</v>
      </c>
      <c r="V3">
        <f t="shared" ref="V3:V66" si="4">CEILING(AVERAGE(S3:T3),500)</f>
        <v>4500</v>
      </c>
      <c r="W3">
        <f>CEILING(IFERROR(VLOOKUP(A3,'2014'!$A$7:$N$416,8,FALSE),0),500)</f>
        <v>0</v>
      </c>
      <c r="X3">
        <f>CEILING(IFERROR(VLOOKUP(A3,'2015'!$A$7:$N$416,8,FALSE),0),500)</f>
        <v>0</v>
      </c>
      <c r="Y3">
        <f>CEILING(IFERROR(VLOOKUP(A3,'2016'!$A$7:$N$416,8,FALSE),0),500)</f>
        <v>0</v>
      </c>
      <c r="Z3">
        <f t="shared" ref="Z3:Z66" si="5">CEILING(AVERAGE(W3:X3),500)</f>
        <v>0</v>
      </c>
      <c r="AA3">
        <f>CEILING(IFERROR(VLOOKUP(A3,'2014'!$A$7:$N$416,9,FALSE),0),500)</f>
        <v>0</v>
      </c>
      <c r="AB3">
        <f>CEILING(IFERROR(VLOOKUP(A3,'2015'!$A$7:$N$416,9,FALSE),0),500)</f>
        <v>10000</v>
      </c>
      <c r="AC3">
        <f>CEILING(IFERROR(VLOOKUP(A3,'2016'!$A$7:$N$416,9,FALSE),0),500)</f>
        <v>0</v>
      </c>
      <c r="AD3">
        <f t="shared" ref="AD3:AD66" si="6">CEILING(AVERAGE(AA3:AB3),500)</f>
        <v>5000</v>
      </c>
      <c r="AE3">
        <f>CEILING(IFERROR(VLOOKUP(A3,'2014'!$A$7:$N$416,10,FALSE),0),500)</f>
        <v>30000</v>
      </c>
      <c r="AF3">
        <f>CEILING(IFERROR(VLOOKUP(A3,'2015'!$A$7:$N$416,10,FALSE),0),500)</f>
        <v>0</v>
      </c>
      <c r="AG3">
        <f>CEILING(IFERROR(VLOOKUP(A3,'2016'!$A$7:$N$416,10,FALSE),0),500)</f>
        <v>0</v>
      </c>
      <c r="AH3">
        <f t="shared" ref="AH3:AH66" si="7">CEILING(AVERAGE(AE3:AF3),500)</f>
        <v>15000</v>
      </c>
      <c r="AI3">
        <f>CEILING(IFERROR(VLOOKUP(A3,'2014'!$A$7:$N$416,11,FALSE),0),500)</f>
        <v>0</v>
      </c>
      <c r="AJ3">
        <f>CEILING(IFERROR(VLOOKUP(A3,'2015'!$A$7:$N$416,11,FALSE),0),500)</f>
        <v>0</v>
      </c>
      <c r="AK3">
        <f>CEILING(IFERROR(VLOOKUP(A3,'2016'!$A$7:$N$416,11,FALSE),0),500)</f>
        <v>0</v>
      </c>
      <c r="AL3">
        <f t="shared" ref="AL3:AL66" si="8">CEILING(AVERAGE(AI3:AJ3),500)</f>
        <v>0</v>
      </c>
      <c r="AM3">
        <f>CEILING(IFERROR(VLOOKUP(A3,'2014'!$A$7:$N$416,12,FALSE),0),500)</f>
        <v>0</v>
      </c>
      <c r="AN3">
        <f>CEILING(IFERROR(VLOOKUP(A3,'2015'!$A$7:$N$416,12,FALSE),0),500)</f>
        <v>0</v>
      </c>
      <c r="AO3">
        <f>CEILING(IFERROR(VLOOKUP(A3,'2016'!$A$7:$N$416,12,FALSE),0),500)</f>
        <v>0</v>
      </c>
      <c r="AP3">
        <f t="shared" ref="AP3:AP66" si="9">CEILING(AVERAGE(AM3:AN3),500)</f>
        <v>0</v>
      </c>
      <c r="AQ3">
        <f>CEILING(IFERROR(VLOOKUP(A3,'2014'!$A$7:$N$416,13,FALSE),0),500)</f>
        <v>10000</v>
      </c>
      <c r="AR3">
        <f>CEILING(IFERROR(VLOOKUP(A3,'2015'!$A$7:$N$416,13,FALSE),0),500)</f>
        <v>10000</v>
      </c>
      <c r="AS3">
        <f>CEILING(IFERROR(VLOOKUP(A3,'2016'!$A$7:$N$416,13,FALSE),0),500)</f>
        <v>0</v>
      </c>
      <c r="AT3">
        <f t="shared" ref="AT3:AT66" si="10">CEILING(AVERAGE(AQ3:AR3),500)</f>
        <v>10000</v>
      </c>
      <c r="AU3">
        <f>CEILING(IFERROR(VLOOKUP(A3,'2014'!$A$7:$N$416,14,FALSE),0),500)</f>
        <v>0</v>
      </c>
      <c r="AV3">
        <f>CEILING(IFERROR(VLOOKUP(A3,'2015'!$A$7:$N$416,14,FALSE),0),500)</f>
        <v>0</v>
      </c>
      <c r="AW3">
        <f>CEILING(IFERROR(VLOOKUP(A3,'2016'!$A$7:$N$416,14,FALSE),0),500)</f>
        <v>0</v>
      </c>
      <c r="AX3">
        <f t="shared" ref="AX3:AX66" si="11">CEILING(AVERAGE(AU3:AV3),500)</f>
        <v>0</v>
      </c>
    </row>
    <row r="4" spans="1:50" x14ac:dyDescent="0.25">
      <c r="A4">
        <v>26330</v>
      </c>
      <c r="B4" t="s">
        <v>398</v>
      </c>
      <c r="C4">
        <f>CEILING(IFERROR(VLOOKUP(A4,'2014'!$A$7:$N$416,3,FALSE),0),500)</f>
        <v>0</v>
      </c>
      <c r="D4">
        <f>CEILING(IFERROR(VLOOKUP(A4,'2015'!$A$7:$N$416,3,FALSE),0),500)</f>
        <v>0</v>
      </c>
      <c r="E4">
        <f>CEILING(IFERROR(VLOOKUP(A4,'2016'!$A$7:$N$416,3,FALSE),0),500)</f>
        <v>8000</v>
      </c>
      <c r="F4" s="137">
        <f t="shared" si="0"/>
        <v>3000</v>
      </c>
      <c r="G4" s="137">
        <f>CEILING(IFERROR(VLOOKUP(A4,'2014'!$A$7:$N$416,4,FALSE),0),500)</f>
        <v>0</v>
      </c>
      <c r="H4" s="137">
        <f>CEILING(IFERROR(VLOOKUP(A4,'2015'!$A$7:$N$416,4,FALSE),0),500)</f>
        <v>0</v>
      </c>
      <c r="I4" s="137">
        <f>CEILING(IFERROR(VLOOKUP(A4,'2016'!$A$7:$N$416,4,FALSE),0),500)</f>
        <v>0</v>
      </c>
      <c r="J4" s="137">
        <f t="shared" si="1"/>
        <v>0</v>
      </c>
      <c r="K4">
        <f>CEILING(IFERROR(VLOOKUP(A4,'2014'!$A$7:$N$416,5,FALSE),0),500)</f>
        <v>0</v>
      </c>
      <c r="L4">
        <f>CEILING(IFERROR(VLOOKUP(A4,'2015'!$A$7:$N$416,5,FALSE),0),500)</f>
        <v>0</v>
      </c>
      <c r="M4">
        <f>CEILING(IFERROR(VLOOKUP(A4,'2016'!$A$7:$N$416,5,FALSE),0),500)</f>
        <v>4000</v>
      </c>
      <c r="N4">
        <f t="shared" si="2"/>
        <v>1500</v>
      </c>
      <c r="O4">
        <f>CEILING(IFERROR(VLOOKUP(A4,'2014'!$A$7:$N$416,6,FALSE),0),500)</f>
        <v>0</v>
      </c>
      <c r="P4">
        <f>CEILING(IFERROR(VLOOKUP(A4,'2015'!$A$7:$N$416,6,FALSE),0),500)</f>
        <v>0</v>
      </c>
      <c r="Q4">
        <f>CEILING(IFERROR(VLOOKUP(A4,'2016'!$A$7:$N$416,6,FALSE),0),500)</f>
        <v>0</v>
      </c>
      <c r="R4">
        <f t="shared" si="3"/>
        <v>0</v>
      </c>
      <c r="S4">
        <f>CEILING(IFERROR(VLOOKUP(A4,'2014'!$A$7:$N$416,7,FALSE),0),500)</f>
        <v>0</v>
      </c>
      <c r="T4">
        <f>CEILING(IFERROR(VLOOKUP(A4,'2015'!$A$7:$N$416,7,FALSE),0),500)</f>
        <v>0</v>
      </c>
      <c r="U4">
        <f>CEILING(IFERROR(VLOOKUP(A4,'2016'!$A$7:$N$416,7,FALSE),0),500)</f>
        <v>0</v>
      </c>
      <c r="V4">
        <f t="shared" si="4"/>
        <v>0</v>
      </c>
      <c r="W4">
        <f>CEILING(IFERROR(VLOOKUP(A4,'2014'!$A$7:$N$416,8,FALSE),0),500)</f>
        <v>0</v>
      </c>
      <c r="X4">
        <f>CEILING(IFERROR(VLOOKUP(A4,'2015'!$A$7:$N$416,8,FALSE),0),500)</f>
        <v>0</v>
      </c>
      <c r="Y4">
        <f>CEILING(IFERROR(VLOOKUP(A4,'2016'!$A$7:$N$416,8,FALSE),0),500)</f>
        <v>0</v>
      </c>
      <c r="Z4">
        <f t="shared" si="5"/>
        <v>0</v>
      </c>
      <c r="AA4">
        <f>CEILING(IFERROR(VLOOKUP(A4,'2014'!$A$7:$N$416,9,FALSE),0),500)</f>
        <v>0</v>
      </c>
      <c r="AB4">
        <f>CEILING(IFERROR(VLOOKUP(A4,'2015'!$A$7:$N$416,9,FALSE),0),500)</f>
        <v>0</v>
      </c>
      <c r="AC4">
        <f>CEILING(IFERROR(VLOOKUP(A4,'2016'!$A$7:$N$416,9,FALSE),0),500)</f>
        <v>0</v>
      </c>
      <c r="AD4">
        <f t="shared" si="6"/>
        <v>0</v>
      </c>
      <c r="AE4">
        <f>CEILING(IFERROR(VLOOKUP(A4,'2014'!$A$7:$N$416,10,FALSE),0),500)</f>
        <v>0</v>
      </c>
      <c r="AF4">
        <f>CEILING(IFERROR(VLOOKUP(A4,'2015'!$A$7:$N$416,10,FALSE),0),500)</f>
        <v>9500</v>
      </c>
      <c r="AG4">
        <f>CEILING(IFERROR(VLOOKUP(A4,'2016'!$A$7:$N$416,10,FALSE),0),500)</f>
        <v>0</v>
      </c>
      <c r="AH4">
        <f t="shared" si="7"/>
        <v>5000</v>
      </c>
      <c r="AI4">
        <f>CEILING(IFERROR(VLOOKUP(A4,'2014'!$A$7:$N$416,11,FALSE),0),500)</f>
        <v>0</v>
      </c>
      <c r="AJ4">
        <f>CEILING(IFERROR(VLOOKUP(A4,'2015'!$A$7:$N$416,11,FALSE),0),500)</f>
        <v>6500</v>
      </c>
      <c r="AK4">
        <f>CEILING(IFERROR(VLOOKUP(A4,'2016'!$A$7:$N$416,11,FALSE),0),500)</f>
        <v>0</v>
      </c>
      <c r="AL4">
        <f t="shared" si="8"/>
        <v>3500</v>
      </c>
      <c r="AM4">
        <f>CEILING(IFERROR(VLOOKUP(A4,'2014'!$A$7:$N$416,12,FALSE),0),500)</f>
        <v>0</v>
      </c>
      <c r="AN4">
        <f>CEILING(IFERROR(VLOOKUP(A4,'2015'!$A$7:$N$416,12,FALSE),0),500)</f>
        <v>24000</v>
      </c>
      <c r="AO4">
        <f>CEILING(IFERROR(VLOOKUP(A4,'2016'!$A$7:$N$416,12,FALSE),0),500)</f>
        <v>0</v>
      </c>
      <c r="AP4">
        <f t="shared" si="9"/>
        <v>12000</v>
      </c>
      <c r="AQ4">
        <f>CEILING(IFERROR(VLOOKUP(A4,'2014'!$A$7:$N$416,13,FALSE),0),500)</f>
        <v>0</v>
      </c>
      <c r="AR4">
        <f>CEILING(IFERROR(VLOOKUP(A4,'2015'!$A$7:$N$416,13,FALSE),0),500)</f>
        <v>8000</v>
      </c>
      <c r="AS4">
        <f>CEILING(IFERROR(VLOOKUP(A4,'2016'!$A$7:$N$416,13,FALSE),0),500)</f>
        <v>0</v>
      </c>
      <c r="AT4">
        <f t="shared" si="10"/>
        <v>4000</v>
      </c>
      <c r="AU4">
        <f>CEILING(IFERROR(VLOOKUP(A4,'2014'!$A$7:$N$416,14,FALSE),0),500)</f>
        <v>0</v>
      </c>
      <c r="AV4">
        <f>CEILING(IFERROR(VLOOKUP(A4,'2015'!$A$7:$N$416,14,FALSE),0),500)</f>
        <v>9000</v>
      </c>
      <c r="AW4">
        <f>CEILING(IFERROR(VLOOKUP(A4,'2016'!$A$7:$N$416,14,FALSE),0),500)</f>
        <v>0</v>
      </c>
      <c r="AX4">
        <f t="shared" si="11"/>
        <v>4500</v>
      </c>
    </row>
    <row r="5" spans="1:50" x14ac:dyDescent="0.25">
      <c r="A5">
        <v>27314</v>
      </c>
      <c r="B5" t="s">
        <v>427</v>
      </c>
      <c r="C5">
        <f>CEILING(IFERROR(VLOOKUP(A5,'2014'!$A$7:$N$416,3,FALSE),0),500)</f>
        <v>0</v>
      </c>
      <c r="D5">
        <f>CEILING(IFERROR(VLOOKUP(A5,'2015'!$A$7:$N$416,3,FALSE),0),500)</f>
        <v>0</v>
      </c>
      <c r="E5">
        <f>CEILING(IFERROR(VLOOKUP(A5,'2016'!$A$7:$N$416,3,FALSE),0),500)</f>
        <v>0</v>
      </c>
      <c r="F5" s="137">
        <f t="shared" si="0"/>
        <v>0</v>
      </c>
      <c r="G5" s="137">
        <f>CEILING(IFERROR(VLOOKUP(A5,'2014'!$A$7:$N$416,4,FALSE),0),500)</f>
        <v>0</v>
      </c>
      <c r="H5" s="137">
        <f>CEILING(IFERROR(VLOOKUP(A5,'2015'!$A$7:$N$416,4,FALSE),0),500)</f>
        <v>0</v>
      </c>
      <c r="I5" s="137">
        <f>CEILING(IFERROR(VLOOKUP(A5,'2016'!$A$7:$N$416,4,FALSE),0),500)</f>
        <v>0</v>
      </c>
      <c r="J5" s="137">
        <f t="shared" si="1"/>
        <v>0</v>
      </c>
      <c r="K5">
        <f>CEILING(IFERROR(VLOOKUP(A5,'2014'!$A$7:$N$416,5,FALSE),0),500)</f>
        <v>0</v>
      </c>
      <c r="L5">
        <f>CEILING(IFERROR(VLOOKUP(A5,'2015'!$A$7:$N$416,5,FALSE),0),500)</f>
        <v>0</v>
      </c>
      <c r="M5">
        <f>CEILING(IFERROR(VLOOKUP(A5,'2016'!$A$7:$N$416,5,FALSE),0),500)</f>
        <v>0</v>
      </c>
      <c r="N5">
        <f t="shared" si="2"/>
        <v>0</v>
      </c>
      <c r="O5">
        <f>CEILING(IFERROR(VLOOKUP(A5,'2014'!$A$7:$N$416,6,FALSE),0),500)</f>
        <v>0</v>
      </c>
      <c r="P5">
        <f>CEILING(IFERROR(VLOOKUP(A5,'2015'!$A$7:$N$416,6,FALSE),0),500)</f>
        <v>0</v>
      </c>
      <c r="Q5">
        <f>CEILING(IFERROR(VLOOKUP(A5,'2016'!$A$7:$N$416,6,FALSE),0),500)</f>
        <v>0</v>
      </c>
      <c r="R5">
        <f t="shared" si="3"/>
        <v>0</v>
      </c>
      <c r="S5">
        <f>CEILING(IFERROR(VLOOKUP(A5,'2014'!$A$7:$N$416,7,FALSE),0),500)</f>
        <v>0</v>
      </c>
      <c r="T5">
        <f>CEILING(IFERROR(VLOOKUP(A5,'2015'!$A$7:$N$416,7,FALSE),0),500)</f>
        <v>0</v>
      </c>
      <c r="U5">
        <f>CEILING(IFERROR(VLOOKUP(A5,'2016'!$A$7:$N$416,7,FALSE),0),500)</f>
        <v>0</v>
      </c>
      <c r="V5">
        <f t="shared" si="4"/>
        <v>0</v>
      </c>
      <c r="W5">
        <f>CEILING(IFERROR(VLOOKUP(A5,'2014'!$A$7:$N$416,8,FALSE),0),500)</f>
        <v>0</v>
      </c>
      <c r="X5">
        <f>CEILING(IFERROR(VLOOKUP(A5,'2015'!$A$7:$N$416,8,FALSE),0),500)</f>
        <v>0</v>
      </c>
      <c r="Y5">
        <f>CEILING(IFERROR(VLOOKUP(A5,'2016'!$A$7:$N$416,8,FALSE),0),500)</f>
        <v>0</v>
      </c>
      <c r="Z5">
        <f t="shared" si="5"/>
        <v>0</v>
      </c>
      <c r="AA5">
        <f>CEILING(IFERROR(VLOOKUP(A5,'2014'!$A$7:$N$416,9,FALSE),0),500)</f>
        <v>0</v>
      </c>
      <c r="AB5">
        <f>CEILING(IFERROR(VLOOKUP(A5,'2015'!$A$7:$N$416,9,FALSE),0),500)</f>
        <v>0</v>
      </c>
      <c r="AC5">
        <f>CEILING(IFERROR(VLOOKUP(A5,'2016'!$A$7:$N$416,9,FALSE),0),500)</f>
        <v>0</v>
      </c>
      <c r="AD5">
        <f t="shared" si="6"/>
        <v>0</v>
      </c>
      <c r="AE5">
        <f>CEILING(IFERROR(VLOOKUP(A5,'2014'!$A$7:$N$416,10,FALSE),0),500)</f>
        <v>0</v>
      </c>
      <c r="AF5">
        <f>CEILING(IFERROR(VLOOKUP(A5,'2015'!$A$7:$N$416,10,FALSE),0),500)</f>
        <v>0</v>
      </c>
      <c r="AG5">
        <f>CEILING(IFERROR(VLOOKUP(A5,'2016'!$A$7:$N$416,10,FALSE),0),500)</f>
        <v>0</v>
      </c>
      <c r="AH5">
        <f t="shared" si="7"/>
        <v>0</v>
      </c>
      <c r="AI5">
        <f>CEILING(IFERROR(VLOOKUP(A5,'2014'!$A$7:$N$416,11,FALSE),0),500)</f>
        <v>0</v>
      </c>
      <c r="AJ5">
        <f>CEILING(IFERROR(VLOOKUP(A5,'2015'!$A$7:$N$416,11,FALSE),0),500)</f>
        <v>0</v>
      </c>
      <c r="AK5">
        <f>CEILING(IFERROR(VLOOKUP(A5,'2016'!$A$7:$N$416,11,FALSE),0),500)</f>
        <v>0</v>
      </c>
      <c r="AL5">
        <f t="shared" si="8"/>
        <v>0</v>
      </c>
      <c r="AM5">
        <f>CEILING(IFERROR(VLOOKUP(A5,'2014'!$A$7:$N$416,12,FALSE),0),500)</f>
        <v>0</v>
      </c>
      <c r="AN5">
        <f>CEILING(IFERROR(VLOOKUP(A5,'2015'!$A$7:$N$416,12,FALSE),0),500)</f>
        <v>0</v>
      </c>
      <c r="AO5">
        <f>CEILING(IFERROR(VLOOKUP(A5,'2016'!$A$7:$N$416,12,FALSE),0),500)</f>
        <v>0</v>
      </c>
      <c r="AP5">
        <f t="shared" si="9"/>
        <v>0</v>
      </c>
      <c r="AQ5">
        <f>CEILING(IFERROR(VLOOKUP(A5,'2014'!$A$7:$N$416,13,FALSE),0),500)</f>
        <v>0</v>
      </c>
      <c r="AR5">
        <f>CEILING(IFERROR(VLOOKUP(A5,'2015'!$A$7:$N$416,13,FALSE),0),500)</f>
        <v>0</v>
      </c>
      <c r="AS5">
        <f>CEILING(IFERROR(VLOOKUP(A5,'2016'!$A$7:$N$416,13,FALSE),0),500)</f>
        <v>0</v>
      </c>
      <c r="AT5">
        <f t="shared" si="10"/>
        <v>0</v>
      </c>
      <c r="AU5">
        <f>CEILING(IFERROR(VLOOKUP(A5,'2014'!$A$7:$N$416,14,FALSE),0),500)</f>
        <v>0</v>
      </c>
      <c r="AV5">
        <f>CEILING(IFERROR(VLOOKUP(A5,'2015'!$A$7:$N$416,14,FALSE),0),500)</f>
        <v>4000</v>
      </c>
      <c r="AW5">
        <f>CEILING(IFERROR(VLOOKUP(A5,'2016'!$A$7:$N$416,14,FALSE),0),500)</f>
        <v>0</v>
      </c>
      <c r="AX5">
        <f t="shared" si="11"/>
        <v>2000</v>
      </c>
    </row>
    <row r="6" spans="1:50" x14ac:dyDescent="0.25">
      <c r="A6">
        <v>24418</v>
      </c>
      <c r="B6" t="s">
        <v>365</v>
      </c>
      <c r="C6">
        <f>CEILING(IFERROR(VLOOKUP(A6,'2014'!$A$7:$N$416,3,FALSE),0),500)</f>
        <v>0</v>
      </c>
      <c r="D6">
        <f>CEILING(IFERROR(VLOOKUP(A6,'2015'!$A$7:$N$416,3,FALSE),0),500)</f>
        <v>0</v>
      </c>
      <c r="E6">
        <f>CEILING(IFERROR(VLOOKUP(A6,'2016'!$A$7:$N$416,3,FALSE),0),500)</f>
        <v>0</v>
      </c>
      <c r="F6" s="137">
        <f t="shared" si="0"/>
        <v>0</v>
      </c>
      <c r="G6" s="137">
        <f>CEILING(IFERROR(VLOOKUP(A6,'2014'!$A$7:$N$416,4,FALSE),0),500)</f>
        <v>0</v>
      </c>
      <c r="H6" s="137">
        <f>CEILING(IFERROR(VLOOKUP(A6,'2015'!$A$7:$N$416,4,FALSE),0),500)</f>
        <v>0</v>
      </c>
      <c r="I6" s="137">
        <f>CEILING(IFERROR(VLOOKUP(A6,'2016'!$A$7:$N$416,4,FALSE),0),500)</f>
        <v>2000</v>
      </c>
      <c r="J6" s="137">
        <f t="shared" si="1"/>
        <v>1000</v>
      </c>
      <c r="K6">
        <f>CEILING(IFERROR(VLOOKUP(A6,'2014'!$A$7:$N$416,5,FALSE),0),500)</f>
        <v>0</v>
      </c>
      <c r="L6">
        <f>CEILING(IFERROR(VLOOKUP(A6,'2015'!$A$7:$N$416,5,FALSE),0),500)</f>
        <v>0</v>
      </c>
      <c r="M6">
        <f>CEILING(IFERROR(VLOOKUP(A6,'2016'!$A$7:$N$416,5,FALSE),0),500)</f>
        <v>2000</v>
      </c>
      <c r="N6">
        <f t="shared" si="2"/>
        <v>1000</v>
      </c>
      <c r="O6">
        <f>CEILING(IFERROR(VLOOKUP(A6,'2014'!$A$7:$N$416,6,FALSE),0),500)</f>
        <v>0</v>
      </c>
      <c r="P6">
        <f>CEILING(IFERROR(VLOOKUP(A6,'2015'!$A$7:$N$416,6,FALSE),0),500)</f>
        <v>0</v>
      </c>
      <c r="Q6">
        <f>CEILING(IFERROR(VLOOKUP(A6,'2016'!$A$7:$N$416,6,FALSE),0),500)</f>
        <v>0</v>
      </c>
      <c r="R6">
        <f t="shared" si="3"/>
        <v>0</v>
      </c>
      <c r="S6">
        <f>CEILING(IFERROR(VLOOKUP(A6,'2014'!$A$7:$N$416,7,FALSE),0),500)</f>
        <v>0</v>
      </c>
      <c r="T6">
        <f>CEILING(IFERROR(VLOOKUP(A6,'2015'!$A$7:$N$416,7,FALSE),0),500)</f>
        <v>0</v>
      </c>
      <c r="U6">
        <f>CEILING(IFERROR(VLOOKUP(A6,'2016'!$A$7:$N$416,7,FALSE),0),500)</f>
        <v>0</v>
      </c>
      <c r="V6">
        <f t="shared" si="4"/>
        <v>0</v>
      </c>
      <c r="W6">
        <f>CEILING(IFERROR(VLOOKUP(A6,'2014'!$A$7:$N$416,8,FALSE),0),500)</f>
        <v>0</v>
      </c>
      <c r="X6">
        <f>CEILING(IFERROR(VLOOKUP(A6,'2015'!$A$7:$N$416,8,FALSE),0),500)</f>
        <v>0</v>
      </c>
      <c r="Y6">
        <f>CEILING(IFERROR(VLOOKUP(A6,'2016'!$A$7:$N$416,8,FALSE),0),500)</f>
        <v>0</v>
      </c>
      <c r="Z6">
        <f t="shared" si="5"/>
        <v>0</v>
      </c>
      <c r="AA6">
        <f>CEILING(IFERROR(VLOOKUP(A6,'2014'!$A$7:$N$416,9,FALSE),0),500)</f>
        <v>0</v>
      </c>
      <c r="AB6">
        <f>CEILING(IFERROR(VLOOKUP(A6,'2015'!$A$7:$N$416,9,FALSE),0),500)</f>
        <v>0</v>
      </c>
      <c r="AC6">
        <f>CEILING(IFERROR(VLOOKUP(A6,'2016'!$A$7:$N$416,9,FALSE),0),500)</f>
        <v>0</v>
      </c>
      <c r="AD6">
        <f t="shared" si="6"/>
        <v>0</v>
      </c>
      <c r="AE6">
        <f>CEILING(IFERROR(VLOOKUP(A6,'2014'!$A$7:$N$416,10,FALSE),0),500)</f>
        <v>0</v>
      </c>
      <c r="AF6">
        <f>CEILING(IFERROR(VLOOKUP(A6,'2015'!$A$7:$N$416,10,FALSE),0),500)</f>
        <v>0</v>
      </c>
      <c r="AG6">
        <f>CEILING(IFERROR(VLOOKUP(A6,'2016'!$A$7:$N$416,10,FALSE),0),500)</f>
        <v>0</v>
      </c>
      <c r="AH6">
        <f t="shared" si="7"/>
        <v>0</v>
      </c>
      <c r="AI6">
        <f>CEILING(IFERROR(VLOOKUP(A6,'2014'!$A$7:$N$416,11,FALSE),0),500)</f>
        <v>0</v>
      </c>
      <c r="AJ6">
        <f>CEILING(IFERROR(VLOOKUP(A6,'2015'!$A$7:$N$416,11,FALSE),0),500)</f>
        <v>0</v>
      </c>
      <c r="AK6">
        <f>CEILING(IFERROR(VLOOKUP(A6,'2016'!$A$7:$N$416,11,FALSE),0),500)</f>
        <v>0</v>
      </c>
      <c r="AL6">
        <f t="shared" si="8"/>
        <v>0</v>
      </c>
      <c r="AM6">
        <f>CEILING(IFERROR(VLOOKUP(A6,'2014'!$A$7:$N$416,12,FALSE),0),500)</f>
        <v>0</v>
      </c>
      <c r="AN6">
        <f>CEILING(IFERROR(VLOOKUP(A6,'2015'!$A$7:$N$416,12,FALSE),0),500)</f>
        <v>12000</v>
      </c>
      <c r="AO6">
        <f>CEILING(IFERROR(VLOOKUP(A6,'2016'!$A$7:$N$416,12,FALSE),0),500)</f>
        <v>0</v>
      </c>
      <c r="AP6">
        <f t="shared" si="9"/>
        <v>6000</v>
      </c>
      <c r="AQ6">
        <f>CEILING(IFERROR(VLOOKUP(A6,'2014'!$A$7:$N$416,13,FALSE),0),500)</f>
        <v>0</v>
      </c>
      <c r="AR6">
        <f>CEILING(IFERROR(VLOOKUP(A6,'2015'!$A$7:$N$416,13,FALSE),0),500)</f>
        <v>0</v>
      </c>
      <c r="AS6">
        <f>CEILING(IFERROR(VLOOKUP(A6,'2016'!$A$7:$N$416,13,FALSE),0),500)</f>
        <v>0</v>
      </c>
      <c r="AT6">
        <f t="shared" si="10"/>
        <v>0</v>
      </c>
      <c r="AU6">
        <f>CEILING(IFERROR(VLOOKUP(A6,'2014'!$A$7:$N$416,14,FALSE),0),500)</f>
        <v>0</v>
      </c>
      <c r="AV6">
        <f>CEILING(IFERROR(VLOOKUP(A6,'2015'!$A$7:$N$416,14,FALSE),0),500)</f>
        <v>0</v>
      </c>
      <c r="AW6">
        <f>CEILING(IFERROR(VLOOKUP(A6,'2016'!$A$7:$N$416,14,FALSE),0),500)</f>
        <v>0</v>
      </c>
      <c r="AX6">
        <f t="shared" si="11"/>
        <v>0</v>
      </c>
    </row>
    <row r="7" spans="1:50" x14ac:dyDescent="0.25">
      <c r="A7">
        <v>21141</v>
      </c>
      <c r="B7" t="s">
        <v>261</v>
      </c>
      <c r="C7">
        <f>CEILING(IFERROR(VLOOKUP(A7,'2014'!$A$7:$N$416,3,FALSE),0),500)</f>
        <v>0</v>
      </c>
      <c r="D7">
        <f>CEILING(IFERROR(VLOOKUP(A7,'2015'!$A$7:$N$416,3,FALSE),0),500)</f>
        <v>1500</v>
      </c>
      <c r="E7">
        <f>CEILING(IFERROR(VLOOKUP(A7,'2016'!$A$7:$N$416,3,FALSE),0),500)</f>
        <v>500</v>
      </c>
      <c r="F7" s="137">
        <f t="shared" si="0"/>
        <v>1000</v>
      </c>
      <c r="G7" s="137">
        <f>CEILING(IFERROR(VLOOKUP(A7,'2014'!$A$7:$N$416,4,FALSE),0),500)</f>
        <v>0</v>
      </c>
      <c r="H7" s="137">
        <f>CEILING(IFERROR(VLOOKUP(A7,'2015'!$A$7:$N$416,4,FALSE),0),500)</f>
        <v>500</v>
      </c>
      <c r="I7" s="137">
        <f>CEILING(IFERROR(VLOOKUP(A7,'2016'!$A$7:$N$416,4,FALSE),0),500)</f>
        <v>1000</v>
      </c>
      <c r="J7" s="137">
        <f t="shared" si="1"/>
        <v>500</v>
      </c>
      <c r="K7">
        <f>CEILING(IFERROR(VLOOKUP(A7,'2014'!$A$7:$N$416,5,FALSE),0),500)</f>
        <v>0</v>
      </c>
      <c r="L7">
        <f>CEILING(IFERROR(VLOOKUP(A7,'2015'!$A$7:$N$416,5,FALSE),0),500)</f>
        <v>1000</v>
      </c>
      <c r="M7">
        <f>CEILING(IFERROR(VLOOKUP(A7,'2016'!$A$7:$N$416,5,FALSE),0),500)</f>
        <v>500</v>
      </c>
      <c r="N7">
        <f t="shared" si="2"/>
        <v>500</v>
      </c>
      <c r="O7">
        <f>CEILING(IFERROR(VLOOKUP(A7,'2014'!$A$7:$N$416,6,FALSE),0),500)</f>
        <v>0</v>
      </c>
      <c r="P7">
        <f>CEILING(IFERROR(VLOOKUP(A7,'2015'!$A$7:$N$416,6,FALSE),0),500)</f>
        <v>500</v>
      </c>
      <c r="Q7">
        <f>CEILING(IFERROR(VLOOKUP(A7,'2016'!$A$7:$N$416,6,FALSE),0),500)</f>
        <v>0</v>
      </c>
      <c r="R7">
        <f t="shared" si="3"/>
        <v>500</v>
      </c>
      <c r="S7">
        <f>CEILING(IFERROR(VLOOKUP(A7,'2014'!$A$7:$N$416,7,FALSE),0),500)</f>
        <v>0</v>
      </c>
      <c r="T7">
        <f>CEILING(IFERROR(VLOOKUP(A7,'2015'!$A$7:$N$416,7,FALSE),0),500)</f>
        <v>1500</v>
      </c>
      <c r="U7">
        <f>CEILING(IFERROR(VLOOKUP(A7,'2016'!$A$7:$N$416,7,FALSE),0),500)</f>
        <v>0</v>
      </c>
      <c r="V7">
        <f t="shared" si="4"/>
        <v>1000</v>
      </c>
      <c r="W7">
        <f>CEILING(IFERROR(VLOOKUP(A7,'2014'!$A$7:$N$416,8,FALSE),0),500)</f>
        <v>1000</v>
      </c>
      <c r="X7">
        <f>CEILING(IFERROR(VLOOKUP(A7,'2015'!$A$7:$N$416,8,FALSE),0),500)</f>
        <v>2000</v>
      </c>
      <c r="Y7">
        <f>CEILING(IFERROR(VLOOKUP(A7,'2016'!$A$7:$N$416,8,FALSE),0),500)</f>
        <v>0</v>
      </c>
      <c r="Z7">
        <f t="shared" si="5"/>
        <v>1500</v>
      </c>
      <c r="AA7">
        <f>CEILING(IFERROR(VLOOKUP(A7,'2014'!$A$7:$N$416,9,FALSE),0),500)</f>
        <v>6000</v>
      </c>
      <c r="AB7">
        <f>CEILING(IFERROR(VLOOKUP(A7,'2015'!$A$7:$N$416,9,FALSE),0),500)</f>
        <v>2000</v>
      </c>
      <c r="AC7">
        <f>CEILING(IFERROR(VLOOKUP(A7,'2016'!$A$7:$N$416,9,FALSE),0),500)</f>
        <v>0</v>
      </c>
      <c r="AD7">
        <f t="shared" si="6"/>
        <v>4000</v>
      </c>
      <c r="AE7">
        <f>CEILING(IFERROR(VLOOKUP(A7,'2014'!$A$7:$N$416,10,FALSE),0),500)</f>
        <v>1500</v>
      </c>
      <c r="AF7">
        <f>CEILING(IFERROR(VLOOKUP(A7,'2015'!$A$7:$N$416,10,FALSE),0),500)</f>
        <v>1500</v>
      </c>
      <c r="AG7">
        <f>CEILING(IFERROR(VLOOKUP(A7,'2016'!$A$7:$N$416,10,FALSE),0),500)</f>
        <v>0</v>
      </c>
      <c r="AH7">
        <f t="shared" si="7"/>
        <v>1500</v>
      </c>
      <c r="AI7">
        <f>CEILING(IFERROR(VLOOKUP(A7,'2014'!$A$7:$N$416,11,FALSE),0),500)</f>
        <v>4000</v>
      </c>
      <c r="AJ7">
        <f>CEILING(IFERROR(VLOOKUP(A7,'2015'!$A$7:$N$416,11,FALSE),0),500)</f>
        <v>4500</v>
      </c>
      <c r="AK7">
        <f>CEILING(IFERROR(VLOOKUP(A7,'2016'!$A$7:$N$416,11,FALSE),0),500)</f>
        <v>0</v>
      </c>
      <c r="AL7">
        <f t="shared" si="8"/>
        <v>4500</v>
      </c>
      <c r="AM7">
        <f>CEILING(IFERROR(VLOOKUP(A7,'2014'!$A$7:$N$416,12,FALSE),0),500)</f>
        <v>1500</v>
      </c>
      <c r="AN7">
        <f>CEILING(IFERROR(VLOOKUP(A7,'2015'!$A$7:$N$416,12,FALSE),0),500)</f>
        <v>2000</v>
      </c>
      <c r="AO7">
        <f>CEILING(IFERROR(VLOOKUP(A7,'2016'!$A$7:$N$416,12,FALSE),0),500)</f>
        <v>0</v>
      </c>
      <c r="AP7">
        <f t="shared" si="9"/>
        <v>2000</v>
      </c>
      <c r="AQ7">
        <f>CEILING(IFERROR(VLOOKUP(A7,'2014'!$A$7:$N$416,13,FALSE),0),500)</f>
        <v>500</v>
      </c>
      <c r="AR7">
        <f>CEILING(IFERROR(VLOOKUP(A7,'2015'!$A$7:$N$416,13,FALSE),0),500)</f>
        <v>500</v>
      </c>
      <c r="AS7">
        <f>CEILING(IFERROR(VLOOKUP(A7,'2016'!$A$7:$N$416,13,FALSE),0),500)</f>
        <v>0</v>
      </c>
      <c r="AT7">
        <f t="shared" si="10"/>
        <v>500</v>
      </c>
      <c r="AU7">
        <f>CEILING(IFERROR(VLOOKUP(A7,'2014'!$A$7:$N$416,14,FALSE),0),500)</f>
        <v>500</v>
      </c>
      <c r="AV7">
        <f>CEILING(IFERROR(VLOOKUP(A7,'2015'!$A$7:$N$416,14,FALSE),0),500)</f>
        <v>500</v>
      </c>
      <c r="AW7">
        <f>CEILING(IFERROR(VLOOKUP(A7,'2016'!$A$7:$N$416,14,FALSE),0),500)</f>
        <v>0</v>
      </c>
      <c r="AX7">
        <f t="shared" si="11"/>
        <v>500</v>
      </c>
    </row>
    <row r="8" spans="1:50" x14ac:dyDescent="0.25">
      <c r="A8">
        <v>103394</v>
      </c>
      <c r="B8" t="s">
        <v>86</v>
      </c>
      <c r="C8">
        <f>CEILING(IFERROR(VLOOKUP(A8,'2014'!$A$7:$N$416,3,FALSE),0),500)</f>
        <v>1000</v>
      </c>
      <c r="D8">
        <f>CEILING(IFERROR(VLOOKUP(A8,'2015'!$A$7:$N$416,3,FALSE),0),500)</f>
        <v>2000</v>
      </c>
      <c r="E8">
        <f>CEILING(IFERROR(VLOOKUP(A8,'2016'!$A$7:$N$416,3,FALSE),0),500)</f>
        <v>1000</v>
      </c>
      <c r="F8" s="137">
        <f t="shared" si="0"/>
        <v>1500</v>
      </c>
      <c r="G8" s="137">
        <f>CEILING(IFERROR(VLOOKUP(A8,'2014'!$A$7:$N$416,4,FALSE),0),500)</f>
        <v>1000</v>
      </c>
      <c r="H8" s="137">
        <f>CEILING(IFERROR(VLOOKUP(A8,'2015'!$A$7:$N$416,4,FALSE),0),500)</f>
        <v>0</v>
      </c>
      <c r="I8" s="137">
        <f>CEILING(IFERROR(VLOOKUP(A8,'2016'!$A$7:$N$416,4,FALSE),0),500)</f>
        <v>0</v>
      </c>
      <c r="J8" s="137">
        <f t="shared" si="1"/>
        <v>500</v>
      </c>
      <c r="K8">
        <f>CEILING(IFERROR(VLOOKUP(A8,'2014'!$A$7:$N$416,5,FALSE),0),500)</f>
        <v>1000</v>
      </c>
      <c r="L8">
        <f>CEILING(IFERROR(VLOOKUP(A8,'2015'!$A$7:$N$416,5,FALSE),0),500)</f>
        <v>2000</v>
      </c>
      <c r="M8">
        <f>CEILING(IFERROR(VLOOKUP(A8,'2016'!$A$7:$N$416,5,FALSE),0),500)</f>
        <v>2000</v>
      </c>
      <c r="N8">
        <f t="shared" si="2"/>
        <v>2000</v>
      </c>
      <c r="O8">
        <f>CEILING(IFERROR(VLOOKUP(A8,'2014'!$A$7:$N$416,6,FALSE),0),500)</f>
        <v>0</v>
      </c>
      <c r="P8">
        <f>CEILING(IFERROR(VLOOKUP(A8,'2015'!$A$7:$N$416,6,FALSE),0),500)</f>
        <v>2000</v>
      </c>
      <c r="Q8">
        <f>CEILING(IFERROR(VLOOKUP(A8,'2016'!$A$7:$N$416,6,FALSE),0),500)</f>
        <v>0</v>
      </c>
      <c r="R8">
        <f t="shared" si="3"/>
        <v>1000</v>
      </c>
      <c r="S8">
        <f>CEILING(IFERROR(VLOOKUP(A8,'2014'!$A$7:$N$416,7,FALSE),0),500)</f>
        <v>5000</v>
      </c>
      <c r="T8">
        <f>CEILING(IFERROR(VLOOKUP(A8,'2015'!$A$7:$N$416,7,FALSE),0),500)</f>
        <v>3000</v>
      </c>
      <c r="U8">
        <f>CEILING(IFERROR(VLOOKUP(A8,'2016'!$A$7:$N$416,7,FALSE),0),500)</f>
        <v>0</v>
      </c>
      <c r="V8">
        <f t="shared" si="4"/>
        <v>4000</v>
      </c>
      <c r="W8">
        <f>CEILING(IFERROR(VLOOKUP(A8,'2014'!$A$7:$N$416,8,FALSE),0),500)</f>
        <v>3000</v>
      </c>
      <c r="X8">
        <f>CEILING(IFERROR(VLOOKUP(A8,'2015'!$A$7:$N$416,8,FALSE),0),500)</f>
        <v>2000</v>
      </c>
      <c r="Y8">
        <f>CEILING(IFERROR(VLOOKUP(A8,'2016'!$A$7:$N$416,8,FALSE),0),500)</f>
        <v>0</v>
      </c>
      <c r="Z8">
        <f t="shared" si="5"/>
        <v>2500</v>
      </c>
      <c r="AA8">
        <f>CEILING(IFERROR(VLOOKUP(A8,'2014'!$A$7:$N$416,9,FALSE),0),500)</f>
        <v>3000</v>
      </c>
      <c r="AB8">
        <f>CEILING(IFERROR(VLOOKUP(A8,'2015'!$A$7:$N$416,9,FALSE),0),500)</f>
        <v>6000</v>
      </c>
      <c r="AC8">
        <f>CEILING(IFERROR(VLOOKUP(A8,'2016'!$A$7:$N$416,9,FALSE),0),500)</f>
        <v>0</v>
      </c>
      <c r="AD8">
        <f t="shared" si="6"/>
        <v>4500</v>
      </c>
      <c r="AE8">
        <f>CEILING(IFERROR(VLOOKUP(A8,'2014'!$A$7:$N$416,10,FALSE),0),500)</f>
        <v>2000</v>
      </c>
      <c r="AF8">
        <f>CEILING(IFERROR(VLOOKUP(A8,'2015'!$A$7:$N$416,10,FALSE),0),500)</f>
        <v>2000</v>
      </c>
      <c r="AG8">
        <f>CEILING(IFERROR(VLOOKUP(A8,'2016'!$A$7:$N$416,10,FALSE),0),500)</f>
        <v>0</v>
      </c>
      <c r="AH8">
        <f t="shared" si="7"/>
        <v>2000</v>
      </c>
      <c r="AI8">
        <f>CEILING(IFERROR(VLOOKUP(A8,'2014'!$A$7:$N$416,11,FALSE),0),500)</f>
        <v>2000</v>
      </c>
      <c r="AJ8">
        <f>CEILING(IFERROR(VLOOKUP(A8,'2015'!$A$7:$N$416,11,FALSE),0),500)</f>
        <v>3000</v>
      </c>
      <c r="AK8">
        <f>CEILING(IFERROR(VLOOKUP(A8,'2016'!$A$7:$N$416,11,FALSE),0),500)</f>
        <v>0</v>
      </c>
      <c r="AL8">
        <f t="shared" si="8"/>
        <v>2500</v>
      </c>
      <c r="AM8">
        <f>CEILING(IFERROR(VLOOKUP(A8,'2014'!$A$7:$N$416,12,FALSE),0),500)</f>
        <v>1000</v>
      </c>
      <c r="AN8">
        <f>CEILING(IFERROR(VLOOKUP(A8,'2015'!$A$7:$N$416,12,FALSE),0),500)</f>
        <v>2000</v>
      </c>
      <c r="AO8">
        <f>CEILING(IFERROR(VLOOKUP(A8,'2016'!$A$7:$N$416,12,FALSE),0),500)</f>
        <v>0</v>
      </c>
      <c r="AP8">
        <f t="shared" si="9"/>
        <v>1500</v>
      </c>
      <c r="AQ8">
        <f>CEILING(IFERROR(VLOOKUP(A8,'2014'!$A$7:$N$416,13,FALSE),0),500)</f>
        <v>1000</v>
      </c>
      <c r="AR8">
        <f>CEILING(IFERROR(VLOOKUP(A8,'2015'!$A$7:$N$416,13,FALSE),0),500)</f>
        <v>1000</v>
      </c>
      <c r="AS8">
        <f>CEILING(IFERROR(VLOOKUP(A8,'2016'!$A$7:$N$416,13,FALSE),0),500)</f>
        <v>0</v>
      </c>
      <c r="AT8">
        <f t="shared" si="10"/>
        <v>1000</v>
      </c>
      <c r="AU8">
        <f>CEILING(IFERROR(VLOOKUP(A8,'2014'!$A$7:$N$416,14,FALSE),0),500)</f>
        <v>1000</v>
      </c>
      <c r="AV8">
        <f>CEILING(IFERROR(VLOOKUP(A8,'2015'!$A$7:$N$416,14,FALSE),0),500)</f>
        <v>2000</v>
      </c>
      <c r="AW8">
        <f>CEILING(IFERROR(VLOOKUP(A8,'2016'!$A$7:$N$416,14,FALSE),0),500)</f>
        <v>0</v>
      </c>
      <c r="AX8">
        <f t="shared" si="11"/>
        <v>1500</v>
      </c>
    </row>
    <row r="9" spans="1:50" x14ac:dyDescent="0.25">
      <c r="A9">
        <v>103559</v>
      </c>
      <c r="B9" t="s">
        <v>89</v>
      </c>
      <c r="C9">
        <f>CEILING(IFERROR(VLOOKUP(A9,'2014'!$A$7:$N$416,3,FALSE),0),500)</f>
        <v>4500</v>
      </c>
      <c r="D9">
        <f>CEILING(IFERROR(VLOOKUP(A9,'2015'!$A$7:$N$416,3,FALSE),0),500)</f>
        <v>2500</v>
      </c>
      <c r="E9">
        <f>CEILING(IFERROR(VLOOKUP(A9,'2016'!$A$7:$N$416,3,FALSE),0),500)</f>
        <v>0</v>
      </c>
      <c r="F9" s="137">
        <f t="shared" si="0"/>
        <v>2500</v>
      </c>
      <c r="G9" s="137">
        <f>CEILING(IFERROR(VLOOKUP(A9,'2014'!$A$7:$N$416,4,FALSE),0),500)</f>
        <v>2000</v>
      </c>
      <c r="H9" s="137">
        <f>CEILING(IFERROR(VLOOKUP(A9,'2015'!$A$7:$N$416,4,FALSE),0),500)</f>
        <v>1000</v>
      </c>
      <c r="I9" s="137">
        <f>CEILING(IFERROR(VLOOKUP(A9,'2016'!$A$7:$N$416,4,FALSE),0),500)</f>
        <v>1000</v>
      </c>
      <c r="J9" s="137">
        <f t="shared" si="1"/>
        <v>1500</v>
      </c>
      <c r="K9">
        <f>CEILING(IFERROR(VLOOKUP(A9,'2014'!$A$7:$N$416,5,FALSE),0),500)</f>
        <v>2500</v>
      </c>
      <c r="L9">
        <f>CEILING(IFERROR(VLOOKUP(A9,'2015'!$A$7:$N$416,5,FALSE),0),500)</f>
        <v>3500</v>
      </c>
      <c r="M9">
        <f>CEILING(IFERROR(VLOOKUP(A9,'2016'!$A$7:$N$416,5,FALSE),0),500)</f>
        <v>1500</v>
      </c>
      <c r="N9">
        <f t="shared" si="2"/>
        <v>2500</v>
      </c>
      <c r="O9">
        <f>CEILING(IFERROR(VLOOKUP(A9,'2014'!$A$7:$N$416,6,FALSE),0),500)</f>
        <v>1000</v>
      </c>
      <c r="P9">
        <f>CEILING(IFERROR(VLOOKUP(A9,'2015'!$A$7:$N$416,6,FALSE),0),500)</f>
        <v>0</v>
      </c>
      <c r="Q9">
        <f>CEILING(IFERROR(VLOOKUP(A9,'2016'!$A$7:$N$416,6,FALSE),0),500)</f>
        <v>0</v>
      </c>
      <c r="R9">
        <f t="shared" si="3"/>
        <v>500</v>
      </c>
      <c r="S9">
        <f>CEILING(IFERROR(VLOOKUP(A9,'2014'!$A$7:$N$416,7,FALSE),0),500)</f>
        <v>2000</v>
      </c>
      <c r="T9">
        <f>CEILING(IFERROR(VLOOKUP(A9,'2015'!$A$7:$N$416,7,FALSE),0),500)</f>
        <v>500</v>
      </c>
      <c r="U9">
        <f>CEILING(IFERROR(VLOOKUP(A9,'2016'!$A$7:$N$416,7,FALSE),0),500)</f>
        <v>0</v>
      </c>
      <c r="V9">
        <f t="shared" si="4"/>
        <v>1500</v>
      </c>
      <c r="W9">
        <f>CEILING(IFERROR(VLOOKUP(A9,'2014'!$A$7:$N$416,8,FALSE),0),500)</f>
        <v>4500</v>
      </c>
      <c r="X9">
        <f>CEILING(IFERROR(VLOOKUP(A9,'2015'!$A$7:$N$416,8,FALSE),0),500)</f>
        <v>2500</v>
      </c>
      <c r="Y9">
        <f>CEILING(IFERROR(VLOOKUP(A9,'2016'!$A$7:$N$416,8,FALSE),0),500)</f>
        <v>0</v>
      </c>
      <c r="Z9">
        <f t="shared" si="5"/>
        <v>3500</v>
      </c>
      <c r="AA9">
        <f>CEILING(IFERROR(VLOOKUP(A9,'2014'!$A$7:$N$416,9,FALSE),0),500)</f>
        <v>6000</v>
      </c>
      <c r="AB9">
        <f>CEILING(IFERROR(VLOOKUP(A9,'2015'!$A$7:$N$416,9,FALSE),0),500)</f>
        <v>5000</v>
      </c>
      <c r="AC9">
        <f>CEILING(IFERROR(VLOOKUP(A9,'2016'!$A$7:$N$416,9,FALSE),0),500)</f>
        <v>0</v>
      </c>
      <c r="AD9">
        <f t="shared" si="6"/>
        <v>5500</v>
      </c>
      <c r="AE9">
        <f>CEILING(IFERROR(VLOOKUP(A9,'2014'!$A$7:$N$416,10,FALSE),0),500)</f>
        <v>6500</v>
      </c>
      <c r="AF9">
        <f>CEILING(IFERROR(VLOOKUP(A9,'2015'!$A$7:$N$416,10,FALSE),0),500)</f>
        <v>2500</v>
      </c>
      <c r="AG9">
        <f>CEILING(IFERROR(VLOOKUP(A9,'2016'!$A$7:$N$416,10,FALSE),0),500)</f>
        <v>0</v>
      </c>
      <c r="AH9">
        <f t="shared" si="7"/>
        <v>4500</v>
      </c>
      <c r="AI9">
        <f>CEILING(IFERROR(VLOOKUP(A9,'2014'!$A$7:$N$416,11,FALSE),0),500)</f>
        <v>4000</v>
      </c>
      <c r="AJ9">
        <f>CEILING(IFERROR(VLOOKUP(A9,'2015'!$A$7:$N$416,11,FALSE),0),500)</f>
        <v>3000</v>
      </c>
      <c r="AK9">
        <f>CEILING(IFERROR(VLOOKUP(A9,'2016'!$A$7:$N$416,11,FALSE),0),500)</f>
        <v>0</v>
      </c>
      <c r="AL9">
        <f t="shared" si="8"/>
        <v>3500</v>
      </c>
      <c r="AM9">
        <f>CEILING(IFERROR(VLOOKUP(A9,'2014'!$A$7:$N$416,12,FALSE),0),500)</f>
        <v>3500</v>
      </c>
      <c r="AN9">
        <f>CEILING(IFERROR(VLOOKUP(A9,'2015'!$A$7:$N$416,12,FALSE),0),500)</f>
        <v>2000</v>
      </c>
      <c r="AO9">
        <f>CEILING(IFERROR(VLOOKUP(A9,'2016'!$A$7:$N$416,12,FALSE),0),500)</f>
        <v>0</v>
      </c>
      <c r="AP9">
        <f t="shared" si="9"/>
        <v>3000</v>
      </c>
      <c r="AQ9">
        <f>CEILING(IFERROR(VLOOKUP(A9,'2014'!$A$7:$N$416,13,FALSE),0),500)</f>
        <v>4000</v>
      </c>
      <c r="AR9">
        <f>CEILING(IFERROR(VLOOKUP(A9,'2015'!$A$7:$N$416,13,FALSE),0),500)</f>
        <v>2500</v>
      </c>
      <c r="AS9">
        <f>CEILING(IFERROR(VLOOKUP(A9,'2016'!$A$7:$N$416,13,FALSE),0),500)</f>
        <v>0</v>
      </c>
      <c r="AT9">
        <f t="shared" si="10"/>
        <v>3500</v>
      </c>
      <c r="AU9">
        <f>CEILING(IFERROR(VLOOKUP(A9,'2014'!$A$7:$N$416,14,FALSE),0),500)</f>
        <v>2000</v>
      </c>
      <c r="AV9">
        <f>CEILING(IFERROR(VLOOKUP(A9,'2015'!$A$7:$N$416,14,FALSE),0),500)</f>
        <v>5000</v>
      </c>
      <c r="AW9">
        <f>CEILING(IFERROR(VLOOKUP(A9,'2016'!$A$7:$N$416,14,FALSE),0),500)</f>
        <v>0</v>
      </c>
      <c r="AX9">
        <f t="shared" si="11"/>
        <v>3500</v>
      </c>
    </row>
    <row r="10" spans="1:50" x14ac:dyDescent="0.25">
      <c r="A10">
        <v>103397</v>
      </c>
      <c r="B10" t="s">
        <v>88</v>
      </c>
      <c r="C10">
        <f>CEILING(IFERROR(VLOOKUP(A10,'2014'!$A$7:$N$416,3,FALSE),0),500)</f>
        <v>30000</v>
      </c>
      <c r="D10">
        <f>CEILING(IFERROR(VLOOKUP(A10,'2015'!$A$7:$N$416,3,FALSE),0),500)</f>
        <v>26500</v>
      </c>
      <c r="E10">
        <f>CEILING(IFERROR(VLOOKUP(A10,'2016'!$A$7:$N$416,3,FALSE),0),500)</f>
        <v>14000</v>
      </c>
      <c r="F10" s="137">
        <f t="shared" si="0"/>
        <v>23500</v>
      </c>
      <c r="G10" s="137">
        <f>CEILING(IFERROR(VLOOKUP(A10,'2014'!$A$7:$N$416,4,FALSE),0),500)</f>
        <v>19000</v>
      </c>
      <c r="H10" s="137">
        <f>CEILING(IFERROR(VLOOKUP(A10,'2015'!$A$7:$N$416,4,FALSE),0),500)</f>
        <v>21000</v>
      </c>
      <c r="I10" s="137">
        <f>CEILING(IFERROR(VLOOKUP(A10,'2016'!$A$7:$N$416,4,FALSE),0),500)</f>
        <v>17500</v>
      </c>
      <c r="J10" s="137">
        <f t="shared" si="1"/>
        <v>19500</v>
      </c>
      <c r="K10">
        <f>CEILING(IFERROR(VLOOKUP(A10,'2014'!$A$7:$N$416,5,FALSE),0),500)</f>
        <v>29500</v>
      </c>
      <c r="L10">
        <f>CEILING(IFERROR(VLOOKUP(A10,'2015'!$A$7:$N$416,5,FALSE),0),500)</f>
        <v>27000</v>
      </c>
      <c r="M10">
        <f>CEILING(IFERROR(VLOOKUP(A10,'2016'!$A$7:$N$416,5,FALSE),0),500)</f>
        <v>16000</v>
      </c>
      <c r="N10">
        <f t="shared" si="2"/>
        <v>24500</v>
      </c>
      <c r="O10">
        <f>CEILING(IFERROR(VLOOKUP(A10,'2014'!$A$7:$N$416,6,FALSE),0),500)</f>
        <v>30500</v>
      </c>
      <c r="P10">
        <f>CEILING(IFERROR(VLOOKUP(A10,'2015'!$A$7:$N$416,6,FALSE),0),500)</f>
        <v>26000</v>
      </c>
      <c r="Q10">
        <f>CEILING(IFERROR(VLOOKUP(A10,'2016'!$A$7:$N$416,6,FALSE),0),500)</f>
        <v>0</v>
      </c>
      <c r="R10">
        <f t="shared" si="3"/>
        <v>28500</v>
      </c>
      <c r="S10">
        <f>CEILING(IFERROR(VLOOKUP(A10,'2014'!$A$7:$N$416,7,FALSE),0),500)</f>
        <v>38000</v>
      </c>
      <c r="T10">
        <f>CEILING(IFERROR(VLOOKUP(A10,'2015'!$A$7:$N$416,7,FALSE),0),500)</f>
        <v>31000</v>
      </c>
      <c r="U10">
        <f>CEILING(IFERROR(VLOOKUP(A10,'2016'!$A$7:$N$416,7,FALSE),0),500)</f>
        <v>0</v>
      </c>
      <c r="V10">
        <f t="shared" si="4"/>
        <v>34500</v>
      </c>
      <c r="W10">
        <f>CEILING(IFERROR(VLOOKUP(A10,'2014'!$A$7:$N$416,8,FALSE),0),500)</f>
        <v>50500</v>
      </c>
      <c r="X10">
        <f>CEILING(IFERROR(VLOOKUP(A10,'2015'!$A$7:$N$416,8,FALSE),0),500)</f>
        <v>36500</v>
      </c>
      <c r="Y10">
        <f>CEILING(IFERROR(VLOOKUP(A10,'2016'!$A$7:$N$416,8,FALSE),0),500)</f>
        <v>0</v>
      </c>
      <c r="Z10">
        <f t="shared" si="5"/>
        <v>43500</v>
      </c>
      <c r="AA10">
        <f>CEILING(IFERROR(VLOOKUP(A10,'2014'!$A$7:$N$416,9,FALSE),0),500)</f>
        <v>38000</v>
      </c>
      <c r="AB10">
        <f>CEILING(IFERROR(VLOOKUP(A10,'2015'!$A$7:$N$416,9,FALSE),0),500)</f>
        <v>25000</v>
      </c>
      <c r="AC10">
        <f>CEILING(IFERROR(VLOOKUP(A10,'2016'!$A$7:$N$416,9,FALSE),0),500)</f>
        <v>0</v>
      </c>
      <c r="AD10">
        <f t="shared" si="6"/>
        <v>31500</v>
      </c>
      <c r="AE10">
        <f>CEILING(IFERROR(VLOOKUP(A10,'2014'!$A$7:$N$416,10,FALSE),0),500)</f>
        <v>32500</v>
      </c>
      <c r="AF10">
        <f>CEILING(IFERROR(VLOOKUP(A10,'2015'!$A$7:$N$416,10,FALSE),0),500)</f>
        <v>33500</v>
      </c>
      <c r="AG10">
        <f>CEILING(IFERROR(VLOOKUP(A10,'2016'!$A$7:$N$416,10,FALSE),0),500)</f>
        <v>0</v>
      </c>
      <c r="AH10">
        <f t="shared" si="7"/>
        <v>33000</v>
      </c>
      <c r="AI10">
        <f>CEILING(IFERROR(VLOOKUP(A10,'2014'!$A$7:$N$416,11,FALSE),0),500)</f>
        <v>44000</v>
      </c>
      <c r="AJ10">
        <f>CEILING(IFERROR(VLOOKUP(A10,'2015'!$A$7:$N$416,11,FALSE),0),500)</f>
        <v>37000</v>
      </c>
      <c r="AK10">
        <f>CEILING(IFERROR(VLOOKUP(A10,'2016'!$A$7:$N$416,11,FALSE),0),500)</f>
        <v>0</v>
      </c>
      <c r="AL10">
        <f t="shared" si="8"/>
        <v>40500</v>
      </c>
      <c r="AM10">
        <f>CEILING(IFERROR(VLOOKUP(A10,'2014'!$A$7:$N$416,12,FALSE),0),500)</f>
        <v>33000</v>
      </c>
      <c r="AN10">
        <f>CEILING(IFERROR(VLOOKUP(A10,'2015'!$A$7:$N$416,12,FALSE),0),500)</f>
        <v>25500</v>
      </c>
      <c r="AO10">
        <f>CEILING(IFERROR(VLOOKUP(A10,'2016'!$A$7:$N$416,12,FALSE),0),500)</f>
        <v>0</v>
      </c>
      <c r="AP10">
        <f t="shared" si="9"/>
        <v>29500</v>
      </c>
      <c r="AQ10">
        <f>CEILING(IFERROR(VLOOKUP(A10,'2014'!$A$7:$N$416,13,FALSE),0),500)</f>
        <v>24000</v>
      </c>
      <c r="AR10">
        <f>CEILING(IFERROR(VLOOKUP(A10,'2015'!$A$7:$N$416,13,FALSE),0),500)</f>
        <v>26500</v>
      </c>
      <c r="AS10">
        <f>CEILING(IFERROR(VLOOKUP(A10,'2016'!$A$7:$N$416,13,FALSE),0),500)</f>
        <v>0</v>
      </c>
      <c r="AT10">
        <f t="shared" si="10"/>
        <v>25500</v>
      </c>
      <c r="AU10">
        <f>CEILING(IFERROR(VLOOKUP(A10,'2014'!$A$7:$N$416,14,FALSE),0),500)</f>
        <v>25000</v>
      </c>
      <c r="AV10">
        <f>CEILING(IFERROR(VLOOKUP(A10,'2015'!$A$7:$N$416,14,FALSE),0),500)</f>
        <v>31000</v>
      </c>
      <c r="AW10">
        <f>CEILING(IFERROR(VLOOKUP(A10,'2016'!$A$7:$N$416,14,FALSE),0),500)</f>
        <v>0</v>
      </c>
      <c r="AX10">
        <f t="shared" si="11"/>
        <v>28000</v>
      </c>
    </row>
    <row r="11" spans="1:50" x14ac:dyDescent="0.25">
      <c r="A11">
        <v>27508</v>
      </c>
      <c r="B11" t="s">
        <v>433</v>
      </c>
      <c r="C11">
        <f>CEILING(IFERROR(VLOOKUP(A11,'2014'!$A$7:$N$416,3,FALSE),0),500)</f>
        <v>0</v>
      </c>
      <c r="D11">
        <f>CEILING(IFERROR(VLOOKUP(A11,'2015'!$A$7:$N$416,3,FALSE),0),500)</f>
        <v>0</v>
      </c>
      <c r="E11">
        <f>CEILING(IFERROR(VLOOKUP(A11,'2016'!$A$7:$N$416,3,FALSE),0),500)</f>
        <v>0</v>
      </c>
      <c r="F11" s="137">
        <f t="shared" si="0"/>
        <v>0</v>
      </c>
      <c r="G11" s="137">
        <f>CEILING(IFERROR(VLOOKUP(A11,'2014'!$A$7:$N$416,4,FALSE),0),500)</f>
        <v>0</v>
      </c>
      <c r="H11" s="137">
        <f>CEILING(IFERROR(VLOOKUP(A11,'2015'!$A$7:$N$416,4,FALSE),0),500)</f>
        <v>0</v>
      </c>
      <c r="I11" s="137">
        <f>CEILING(IFERROR(VLOOKUP(A11,'2016'!$A$7:$N$416,4,FALSE),0),500)</f>
        <v>24000</v>
      </c>
      <c r="J11" s="137">
        <f t="shared" si="1"/>
        <v>8000</v>
      </c>
      <c r="K11">
        <f>CEILING(IFERROR(VLOOKUP(A11,'2014'!$A$7:$N$416,5,FALSE),0),500)</f>
        <v>0</v>
      </c>
      <c r="L11">
        <f>CEILING(IFERROR(VLOOKUP(A11,'2015'!$A$7:$N$416,5,FALSE),0),500)</f>
        <v>0</v>
      </c>
      <c r="M11">
        <f>CEILING(IFERROR(VLOOKUP(A11,'2016'!$A$7:$N$416,5,FALSE),0),500)</f>
        <v>0</v>
      </c>
      <c r="N11">
        <f t="shared" si="2"/>
        <v>0</v>
      </c>
      <c r="O11">
        <f>CEILING(IFERROR(VLOOKUP(A11,'2014'!$A$7:$N$416,6,FALSE),0),500)</f>
        <v>0</v>
      </c>
      <c r="P11">
        <f>CEILING(IFERROR(VLOOKUP(A11,'2015'!$A$7:$N$416,6,FALSE),0),500)</f>
        <v>0</v>
      </c>
      <c r="Q11">
        <f>CEILING(IFERROR(VLOOKUP(A11,'2016'!$A$7:$N$416,6,FALSE),0),500)</f>
        <v>0</v>
      </c>
      <c r="R11">
        <f t="shared" si="3"/>
        <v>0</v>
      </c>
      <c r="S11">
        <f>CEILING(IFERROR(VLOOKUP(A11,'2014'!$A$7:$N$416,7,FALSE),0),500)</f>
        <v>0</v>
      </c>
      <c r="T11">
        <f>CEILING(IFERROR(VLOOKUP(A11,'2015'!$A$7:$N$416,7,FALSE),0),500)</f>
        <v>0</v>
      </c>
      <c r="U11">
        <f>CEILING(IFERROR(VLOOKUP(A11,'2016'!$A$7:$N$416,7,FALSE),0),500)</f>
        <v>0</v>
      </c>
      <c r="V11">
        <f t="shared" si="4"/>
        <v>0</v>
      </c>
      <c r="W11">
        <f>CEILING(IFERROR(VLOOKUP(A11,'2014'!$A$7:$N$416,8,FALSE),0),500)</f>
        <v>0</v>
      </c>
      <c r="X11">
        <f>CEILING(IFERROR(VLOOKUP(A11,'2015'!$A$7:$N$416,8,FALSE),0),500)</f>
        <v>0</v>
      </c>
      <c r="Y11">
        <f>CEILING(IFERROR(VLOOKUP(A11,'2016'!$A$7:$N$416,8,FALSE),0),500)</f>
        <v>0</v>
      </c>
      <c r="Z11">
        <f t="shared" si="5"/>
        <v>0</v>
      </c>
      <c r="AA11">
        <f>CEILING(IFERROR(VLOOKUP(A11,'2014'!$A$7:$N$416,9,FALSE),0),500)</f>
        <v>0</v>
      </c>
      <c r="AB11">
        <f>CEILING(IFERROR(VLOOKUP(A11,'2015'!$A$7:$N$416,9,FALSE),0),500)</f>
        <v>0</v>
      </c>
      <c r="AC11">
        <f>CEILING(IFERROR(VLOOKUP(A11,'2016'!$A$7:$N$416,9,FALSE),0),500)</f>
        <v>0</v>
      </c>
      <c r="AD11">
        <f t="shared" si="6"/>
        <v>0</v>
      </c>
      <c r="AE11">
        <f>CEILING(IFERROR(VLOOKUP(A11,'2014'!$A$7:$N$416,10,FALSE),0),500)</f>
        <v>0</v>
      </c>
      <c r="AF11">
        <f>CEILING(IFERROR(VLOOKUP(A11,'2015'!$A$7:$N$416,10,FALSE),0),500)</f>
        <v>0</v>
      </c>
      <c r="AG11">
        <f>CEILING(IFERROR(VLOOKUP(A11,'2016'!$A$7:$N$416,10,FALSE),0),500)</f>
        <v>0</v>
      </c>
      <c r="AH11">
        <f t="shared" si="7"/>
        <v>0</v>
      </c>
      <c r="AI11">
        <f>CEILING(IFERROR(VLOOKUP(A11,'2014'!$A$7:$N$416,11,FALSE),0),500)</f>
        <v>0</v>
      </c>
      <c r="AJ11">
        <f>CEILING(IFERROR(VLOOKUP(A11,'2015'!$A$7:$N$416,11,FALSE),0),500)</f>
        <v>0</v>
      </c>
      <c r="AK11">
        <f>CEILING(IFERROR(VLOOKUP(A11,'2016'!$A$7:$N$416,11,FALSE),0),500)</f>
        <v>0</v>
      </c>
      <c r="AL11">
        <f t="shared" si="8"/>
        <v>0</v>
      </c>
      <c r="AM11">
        <f>CEILING(IFERROR(VLOOKUP(A11,'2014'!$A$7:$N$416,12,FALSE),0),500)</f>
        <v>0</v>
      </c>
      <c r="AN11">
        <f>CEILING(IFERROR(VLOOKUP(A11,'2015'!$A$7:$N$416,12,FALSE),0),500)</f>
        <v>0</v>
      </c>
      <c r="AO11">
        <f>CEILING(IFERROR(VLOOKUP(A11,'2016'!$A$7:$N$416,12,FALSE),0),500)</f>
        <v>0</v>
      </c>
      <c r="AP11">
        <f t="shared" si="9"/>
        <v>0</v>
      </c>
      <c r="AQ11">
        <f>CEILING(IFERROR(VLOOKUP(A11,'2014'!$A$7:$N$416,13,FALSE),0),500)</f>
        <v>0</v>
      </c>
      <c r="AR11">
        <f>CEILING(IFERROR(VLOOKUP(A11,'2015'!$A$7:$N$416,13,FALSE),0),500)</f>
        <v>0</v>
      </c>
      <c r="AS11">
        <f>CEILING(IFERROR(VLOOKUP(A11,'2016'!$A$7:$N$416,13,FALSE),0),500)</f>
        <v>0</v>
      </c>
      <c r="AT11">
        <f t="shared" si="10"/>
        <v>0</v>
      </c>
      <c r="AU11">
        <f>CEILING(IFERROR(VLOOKUP(A11,'2014'!$A$7:$N$416,14,FALSE),0),500)</f>
        <v>0</v>
      </c>
      <c r="AV11">
        <f>CEILING(IFERROR(VLOOKUP(A11,'2015'!$A$7:$N$416,14,FALSE),0),500)</f>
        <v>0</v>
      </c>
      <c r="AW11">
        <f>CEILING(IFERROR(VLOOKUP(A11,'2016'!$A$7:$N$416,14,FALSE),0),500)</f>
        <v>0</v>
      </c>
      <c r="AX11">
        <f t="shared" si="11"/>
        <v>0</v>
      </c>
    </row>
    <row r="12" spans="1:50" x14ac:dyDescent="0.25">
      <c r="A12">
        <v>103393</v>
      </c>
      <c r="B12" t="s">
        <v>85</v>
      </c>
      <c r="C12">
        <f>CEILING(IFERROR(VLOOKUP(A12,'2014'!$A$7:$N$416,3,FALSE),0),500)</f>
        <v>7000</v>
      </c>
      <c r="D12">
        <f>CEILING(IFERROR(VLOOKUP(A12,'2015'!$A$7:$N$416,3,FALSE),0),500)</f>
        <v>11000</v>
      </c>
      <c r="E12">
        <f>CEILING(IFERROR(VLOOKUP(A12,'2016'!$A$7:$N$416,3,FALSE),0),500)</f>
        <v>8000</v>
      </c>
      <c r="F12" s="137">
        <f t="shared" si="0"/>
        <v>9000</v>
      </c>
      <c r="G12" s="137">
        <f>CEILING(IFERROR(VLOOKUP(A12,'2014'!$A$7:$N$416,4,FALSE),0),500)</f>
        <v>8000</v>
      </c>
      <c r="H12" s="137">
        <f>CEILING(IFERROR(VLOOKUP(A12,'2015'!$A$7:$N$416,4,FALSE),0),500)</f>
        <v>7000</v>
      </c>
      <c r="I12" s="137">
        <f>CEILING(IFERROR(VLOOKUP(A12,'2016'!$A$7:$N$416,4,FALSE),0),500)</f>
        <v>15500</v>
      </c>
      <c r="J12" s="137">
        <f t="shared" si="1"/>
        <v>10500</v>
      </c>
      <c r="K12">
        <f>CEILING(IFERROR(VLOOKUP(A12,'2014'!$A$7:$N$416,5,FALSE),0),500)</f>
        <v>5000</v>
      </c>
      <c r="L12">
        <f>CEILING(IFERROR(VLOOKUP(A12,'2015'!$A$7:$N$416,5,FALSE),0),500)</f>
        <v>10000</v>
      </c>
      <c r="M12">
        <f>CEILING(IFERROR(VLOOKUP(A12,'2016'!$A$7:$N$416,5,FALSE),0),500)</f>
        <v>9500</v>
      </c>
      <c r="N12">
        <f t="shared" si="2"/>
        <v>8500</v>
      </c>
      <c r="O12">
        <f>CEILING(IFERROR(VLOOKUP(A12,'2014'!$A$7:$N$416,6,FALSE),0),500)</f>
        <v>9000</v>
      </c>
      <c r="P12">
        <f>CEILING(IFERROR(VLOOKUP(A12,'2015'!$A$7:$N$416,6,FALSE),0),500)</f>
        <v>6500</v>
      </c>
      <c r="Q12">
        <f>CEILING(IFERROR(VLOOKUP(A12,'2016'!$A$7:$N$416,6,FALSE),0),500)</f>
        <v>0</v>
      </c>
      <c r="R12">
        <f t="shared" si="3"/>
        <v>8000</v>
      </c>
      <c r="S12">
        <f>CEILING(IFERROR(VLOOKUP(A12,'2014'!$A$7:$N$416,7,FALSE),0),500)</f>
        <v>7000</v>
      </c>
      <c r="T12">
        <f>CEILING(IFERROR(VLOOKUP(A12,'2015'!$A$7:$N$416,7,FALSE),0),500)</f>
        <v>9000</v>
      </c>
      <c r="U12">
        <f>CEILING(IFERROR(VLOOKUP(A12,'2016'!$A$7:$N$416,7,FALSE),0),500)</f>
        <v>0</v>
      </c>
      <c r="V12">
        <f t="shared" si="4"/>
        <v>8000</v>
      </c>
      <c r="W12">
        <f>CEILING(IFERROR(VLOOKUP(A12,'2014'!$A$7:$N$416,8,FALSE),0),500)</f>
        <v>11000</v>
      </c>
      <c r="X12">
        <f>CEILING(IFERROR(VLOOKUP(A12,'2015'!$A$7:$N$416,8,FALSE),0),500)</f>
        <v>10500</v>
      </c>
      <c r="Y12">
        <f>CEILING(IFERROR(VLOOKUP(A12,'2016'!$A$7:$N$416,8,FALSE),0),500)</f>
        <v>0</v>
      </c>
      <c r="Z12">
        <f t="shared" si="5"/>
        <v>11000</v>
      </c>
      <c r="AA12">
        <f>CEILING(IFERROR(VLOOKUP(A12,'2014'!$A$7:$N$416,9,FALSE),0),500)</f>
        <v>7000</v>
      </c>
      <c r="AB12">
        <f>CEILING(IFERROR(VLOOKUP(A12,'2015'!$A$7:$N$416,9,FALSE),0),500)</f>
        <v>9500</v>
      </c>
      <c r="AC12">
        <f>CEILING(IFERROR(VLOOKUP(A12,'2016'!$A$7:$N$416,9,FALSE),0),500)</f>
        <v>0</v>
      </c>
      <c r="AD12">
        <f t="shared" si="6"/>
        <v>8500</v>
      </c>
      <c r="AE12">
        <f>CEILING(IFERROR(VLOOKUP(A12,'2014'!$A$7:$N$416,10,FALSE),0),500)</f>
        <v>9000</v>
      </c>
      <c r="AF12">
        <f>CEILING(IFERROR(VLOOKUP(A12,'2015'!$A$7:$N$416,10,FALSE),0),500)</f>
        <v>7000</v>
      </c>
      <c r="AG12">
        <f>CEILING(IFERROR(VLOOKUP(A12,'2016'!$A$7:$N$416,10,FALSE),0),500)</f>
        <v>0</v>
      </c>
      <c r="AH12">
        <f t="shared" si="7"/>
        <v>8000</v>
      </c>
      <c r="AI12">
        <f>CEILING(IFERROR(VLOOKUP(A12,'2014'!$A$7:$N$416,11,FALSE),0),500)</f>
        <v>9000</v>
      </c>
      <c r="AJ12">
        <f>CEILING(IFERROR(VLOOKUP(A12,'2015'!$A$7:$N$416,11,FALSE),0),500)</f>
        <v>15000</v>
      </c>
      <c r="AK12">
        <f>CEILING(IFERROR(VLOOKUP(A12,'2016'!$A$7:$N$416,11,FALSE),0),500)</f>
        <v>0</v>
      </c>
      <c r="AL12">
        <f t="shared" si="8"/>
        <v>12000</v>
      </c>
      <c r="AM12">
        <f>CEILING(IFERROR(VLOOKUP(A12,'2014'!$A$7:$N$416,12,FALSE),0),500)</f>
        <v>12000</v>
      </c>
      <c r="AN12">
        <f>CEILING(IFERROR(VLOOKUP(A12,'2015'!$A$7:$N$416,12,FALSE),0),500)</f>
        <v>8000</v>
      </c>
      <c r="AO12">
        <f>CEILING(IFERROR(VLOOKUP(A12,'2016'!$A$7:$N$416,12,FALSE),0),500)</f>
        <v>0</v>
      </c>
      <c r="AP12">
        <f t="shared" si="9"/>
        <v>10000</v>
      </c>
      <c r="AQ12">
        <f>CEILING(IFERROR(VLOOKUP(A12,'2014'!$A$7:$N$416,13,FALSE),0),500)</f>
        <v>11000</v>
      </c>
      <c r="AR12">
        <f>CEILING(IFERROR(VLOOKUP(A12,'2015'!$A$7:$N$416,13,FALSE),0),500)</f>
        <v>10000</v>
      </c>
      <c r="AS12">
        <f>CEILING(IFERROR(VLOOKUP(A12,'2016'!$A$7:$N$416,13,FALSE),0),500)</f>
        <v>0</v>
      </c>
      <c r="AT12">
        <f t="shared" si="10"/>
        <v>10500</v>
      </c>
      <c r="AU12">
        <f>CEILING(IFERROR(VLOOKUP(A12,'2014'!$A$7:$N$416,14,FALSE),0),500)</f>
        <v>5500</v>
      </c>
      <c r="AV12">
        <f>CEILING(IFERROR(VLOOKUP(A12,'2015'!$A$7:$N$416,14,FALSE),0),500)</f>
        <v>15000</v>
      </c>
      <c r="AW12">
        <f>CEILING(IFERROR(VLOOKUP(A12,'2016'!$A$7:$N$416,14,FALSE),0),500)</f>
        <v>0</v>
      </c>
      <c r="AX12">
        <f t="shared" si="11"/>
        <v>10500</v>
      </c>
    </row>
    <row r="13" spans="1:50" x14ac:dyDescent="0.25">
      <c r="A13">
        <v>103392</v>
      </c>
      <c r="B13" t="s">
        <v>84</v>
      </c>
      <c r="C13">
        <f>CEILING(IFERROR(VLOOKUP(A13,'2014'!$A$7:$N$416,3,FALSE),0),500)</f>
        <v>4000</v>
      </c>
      <c r="D13">
        <f>CEILING(IFERROR(VLOOKUP(A13,'2015'!$A$7:$N$416,3,FALSE),0),500)</f>
        <v>6000</v>
      </c>
      <c r="E13">
        <f>CEILING(IFERROR(VLOOKUP(A13,'2016'!$A$7:$N$416,3,FALSE),0),500)</f>
        <v>4000</v>
      </c>
      <c r="F13" s="137">
        <f t="shared" si="0"/>
        <v>5000</v>
      </c>
      <c r="G13" s="137">
        <f>CEILING(IFERROR(VLOOKUP(A13,'2014'!$A$7:$N$416,4,FALSE),0),500)</f>
        <v>0</v>
      </c>
      <c r="H13" s="137">
        <f>CEILING(IFERROR(VLOOKUP(A13,'2015'!$A$7:$N$416,4,FALSE),0),500)</f>
        <v>1000</v>
      </c>
      <c r="I13" s="137">
        <f>CEILING(IFERROR(VLOOKUP(A13,'2016'!$A$7:$N$416,4,FALSE),0),500)</f>
        <v>3000</v>
      </c>
      <c r="J13" s="137">
        <f t="shared" si="1"/>
        <v>1500</v>
      </c>
      <c r="K13">
        <f>CEILING(IFERROR(VLOOKUP(A13,'2014'!$A$7:$N$416,5,FALSE),0),500)</f>
        <v>2000</v>
      </c>
      <c r="L13">
        <f>CEILING(IFERROR(VLOOKUP(A13,'2015'!$A$7:$N$416,5,FALSE),0),500)</f>
        <v>3000</v>
      </c>
      <c r="M13">
        <f>CEILING(IFERROR(VLOOKUP(A13,'2016'!$A$7:$N$416,5,FALSE),0),500)</f>
        <v>3000</v>
      </c>
      <c r="N13">
        <f t="shared" si="2"/>
        <v>3000</v>
      </c>
      <c r="O13">
        <f>CEILING(IFERROR(VLOOKUP(A13,'2014'!$A$7:$N$416,6,FALSE),0),500)</f>
        <v>6000</v>
      </c>
      <c r="P13">
        <f>CEILING(IFERROR(VLOOKUP(A13,'2015'!$A$7:$N$416,6,FALSE),0),500)</f>
        <v>2000</v>
      </c>
      <c r="Q13">
        <f>CEILING(IFERROR(VLOOKUP(A13,'2016'!$A$7:$N$416,6,FALSE),0),500)</f>
        <v>0</v>
      </c>
      <c r="R13">
        <f t="shared" si="3"/>
        <v>4000</v>
      </c>
      <c r="S13">
        <f>CEILING(IFERROR(VLOOKUP(A13,'2014'!$A$7:$N$416,7,FALSE),0),500)</f>
        <v>8000</v>
      </c>
      <c r="T13">
        <f>CEILING(IFERROR(VLOOKUP(A13,'2015'!$A$7:$N$416,7,FALSE),0),500)</f>
        <v>3000</v>
      </c>
      <c r="U13">
        <f>CEILING(IFERROR(VLOOKUP(A13,'2016'!$A$7:$N$416,7,FALSE),0),500)</f>
        <v>0</v>
      </c>
      <c r="V13">
        <f t="shared" si="4"/>
        <v>5500</v>
      </c>
      <c r="W13">
        <f>CEILING(IFERROR(VLOOKUP(A13,'2014'!$A$7:$N$416,8,FALSE),0),500)</f>
        <v>5000</v>
      </c>
      <c r="X13">
        <f>CEILING(IFERROR(VLOOKUP(A13,'2015'!$A$7:$N$416,8,FALSE),0),500)</f>
        <v>8000</v>
      </c>
      <c r="Y13">
        <f>CEILING(IFERROR(VLOOKUP(A13,'2016'!$A$7:$N$416,8,FALSE),0),500)</f>
        <v>0</v>
      </c>
      <c r="Z13">
        <f t="shared" si="5"/>
        <v>6500</v>
      </c>
      <c r="AA13">
        <f>CEILING(IFERROR(VLOOKUP(A13,'2014'!$A$7:$N$416,9,FALSE),0),500)</f>
        <v>7000</v>
      </c>
      <c r="AB13">
        <f>CEILING(IFERROR(VLOOKUP(A13,'2015'!$A$7:$N$416,9,FALSE),0),500)</f>
        <v>4000</v>
      </c>
      <c r="AC13">
        <f>CEILING(IFERROR(VLOOKUP(A13,'2016'!$A$7:$N$416,9,FALSE),0),500)</f>
        <v>0</v>
      </c>
      <c r="AD13">
        <f t="shared" si="6"/>
        <v>5500</v>
      </c>
      <c r="AE13">
        <f>CEILING(IFERROR(VLOOKUP(A13,'2014'!$A$7:$N$416,10,FALSE),0),500)</f>
        <v>7000</v>
      </c>
      <c r="AF13">
        <f>CEILING(IFERROR(VLOOKUP(A13,'2015'!$A$7:$N$416,10,FALSE),0),500)</f>
        <v>5000</v>
      </c>
      <c r="AG13">
        <f>CEILING(IFERROR(VLOOKUP(A13,'2016'!$A$7:$N$416,10,FALSE),0),500)</f>
        <v>0</v>
      </c>
      <c r="AH13">
        <f t="shared" si="7"/>
        <v>6000</v>
      </c>
      <c r="AI13">
        <f>CEILING(IFERROR(VLOOKUP(A13,'2014'!$A$7:$N$416,11,FALSE),0),500)</f>
        <v>5000</v>
      </c>
      <c r="AJ13">
        <f>CEILING(IFERROR(VLOOKUP(A13,'2015'!$A$7:$N$416,11,FALSE),0),500)</f>
        <v>6000</v>
      </c>
      <c r="AK13">
        <f>CEILING(IFERROR(VLOOKUP(A13,'2016'!$A$7:$N$416,11,FALSE),0),500)</f>
        <v>0</v>
      </c>
      <c r="AL13">
        <f t="shared" si="8"/>
        <v>5500</v>
      </c>
      <c r="AM13">
        <f>CEILING(IFERROR(VLOOKUP(A13,'2014'!$A$7:$N$416,12,FALSE),0),500)</f>
        <v>7000</v>
      </c>
      <c r="AN13">
        <f>CEILING(IFERROR(VLOOKUP(A13,'2015'!$A$7:$N$416,12,FALSE),0),500)</f>
        <v>4000</v>
      </c>
      <c r="AO13">
        <f>CEILING(IFERROR(VLOOKUP(A13,'2016'!$A$7:$N$416,12,FALSE),0),500)</f>
        <v>0</v>
      </c>
      <c r="AP13">
        <f t="shared" si="9"/>
        <v>5500</v>
      </c>
      <c r="AQ13">
        <f>CEILING(IFERROR(VLOOKUP(A13,'2014'!$A$7:$N$416,13,FALSE),0),500)</f>
        <v>3000</v>
      </c>
      <c r="AR13">
        <f>CEILING(IFERROR(VLOOKUP(A13,'2015'!$A$7:$N$416,13,FALSE),0),500)</f>
        <v>6000</v>
      </c>
      <c r="AS13">
        <f>CEILING(IFERROR(VLOOKUP(A13,'2016'!$A$7:$N$416,13,FALSE),0),500)</f>
        <v>0</v>
      </c>
      <c r="AT13">
        <f t="shared" si="10"/>
        <v>4500</v>
      </c>
      <c r="AU13">
        <f>CEILING(IFERROR(VLOOKUP(A13,'2014'!$A$7:$N$416,14,FALSE),0),500)</f>
        <v>2000</v>
      </c>
      <c r="AV13">
        <f>CEILING(IFERROR(VLOOKUP(A13,'2015'!$A$7:$N$416,14,FALSE),0),500)</f>
        <v>4000</v>
      </c>
      <c r="AW13">
        <f>CEILING(IFERROR(VLOOKUP(A13,'2016'!$A$7:$N$416,14,FALSE),0),500)</f>
        <v>0</v>
      </c>
      <c r="AX13">
        <f t="shared" si="11"/>
        <v>3000</v>
      </c>
    </row>
    <row r="14" spans="1:50" x14ac:dyDescent="0.25">
      <c r="A14">
        <v>103395</v>
      </c>
      <c r="B14" t="s">
        <v>855</v>
      </c>
      <c r="C14">
        <f>CEILING(IFERROR(VLOOKUP(A14,'2014'!$A$7:$N$416,3,FALSE),0),500)</f>
        <v>5500</v>
      </c>
      <c r="D14">
        <f>CEILING(IFERROR(VLOOKUP(A14,'2015'!$A$7:$N$416,3,FALSE),0),500)</f>
        <v>7000</v>
      </c>
      <c r="E14">
        <f>CEILING(IFERROR(VLOOKUP(A14,'2016'!$A$7:$N$416,3,FALSE),0),500)</f>
        <v>2500</v>
      </c>
      <c r="F14" s="137">
        <f t="shared" si="0"/>
        <v>5000</v>
      </c>
      <c r="G14" s="137">
        <f>CEILING(IFERROR(VLOOKUP(A14,'2014'!$A$7:$N$416,4,FALSE),0),500)</f>
        <v>7000</v>
      </c>
      <c r="H14" s="137">
        <f>CEILING(IFERROR(VLOOKUP(A14,'2015'!$A$7:$N$416,4,FALSE),0),500)</f>
        <v>4000</v>
      </c>
      <c r="I14" s="137">
        <f>CEILING(IFERROR(VLOOKUP(A14,'2016'!$A$7:$N$416,4,FALSE),0),500)</f>
        <v>7500</v>
      </c>
      <c r="J14" s="137">
        <f t="shared" si="1"/>
        <v>6500</v>
      </c>
      <c r="K14">
        <f>CEILING(IFERROR(VLOOKUP(A14,'2014'!$A$7:$N$416,5,FALSE),0),500)</f>
        <v>8000</v>
      </c>
      <c r="L14">
        <f>CEILING(IFERROR(VLOOKUP(A14,'2015'!$A$7:$N$416,5,FALSE),0),500)</f>
        <v>12500</v>
      </c>
      <c r="M14">
        <f>CEILING(IFERROR(VLOOKUP(A14,'2016'!$A$7:$N$416,5,FALSE),0),500)</f>
        <v>10500</v>
      </c>
      <c r="N14">
        <f t="shared" si="2"/>
        <v>10500</v>
      </c>
      <c r="O14">
        <f>CEILING(IFERROR(VLOOKUP(A14,'2014'!$A$7:$N$416,6,FALSE),0),500)</f>
        <v>18500</v>
      </c>
      <c r="P14">
        <f>CEILING(IFERROR(VLOOKUP(A14,'2015'!$A$7:$N$416,6,FALSE),0),500)</f>
        <v>19000</v>
      </c>
      <c r="Q14">
        <f>CEILING(IFERROR(VLOOKUP(A14,'2016'!$A$7:$N$416,6,FALSE),0),500)</f>
        <v>0</v>
      </c>
      <c r="R14">
        <f t="shared" si="3"/>
        <v>19000</v>
      </c>
      <c r="S14">
        <f>CEILING(IFERROR(VLOOKUP(A14,'2014'!$A$7:$N$416,7,FALSE),0),500)</f>
        <v>26000</v>
      </c>
      <c r="T14">
        <f>CEILING(IFERROR(VLOOKUP(A14,'2015'!$A$7:$N$416,7,FALSE),0),500)</f>
        <v>24500</v>
      </c>
      <c r="U14">
        <f>CEILING(IFERROR(VLOOKUP(A14,'2016'!$A$7:$N$416,7,FALSE),0),500)</f>
        <v>0</v>
      </c>
      <c r="V14">
        <f t="shared" si="4"/>
        <v>25500</v>
      </c>
      <c r="W14">
        <f>CEILING(IFERROR(VLOOKUP(A14,'2014'!$A$7:$N$416,8,FALSE),0),500)</f>
        <v>31500</v>
      </c>
      <c r="X14">
        <f>CEILING(IFERROR(VLOOKUP(A14,'2015'!$A$7:$N$416,8,FALSE),0),500)</f>
        <v>28000</v>
      </c>
      <c r="Y14">
        <f>CEILING(IFERROR(VLOOKUP(A14,'2016'!$A$7:$N$416,8,FALSE),0),500)</f>
        <v>0</v>
      </c>
      <c r="Z14">
        <f t="shared" si="5"/>
        <v>30000</v>
      </c>
      <c r="AA14">
        <f>CEILING(IFERROR(VLOOKUP(A14,'2014'!$A$7:$N$416,9,FALSE),0),500)</f>
        <v>21000</v>
      </c>
      <c r="AB14">
        <f>CEILING(IFERROR(VLOOKUP(A14,'2015'!$A$7:$N$416,9,FALSE),0),500)</f>
        <v>21000</v>
      </c>
      <c r="AC14">
        <f>CEILING(IFERROR(VLOOKUP(A14,'2016'!$A$7:$N$416,9,FALSE),0),500)</f>
        <v>0</v>
      </c>
      <c r="AD14">
        <f t="shared" si="6"/>
        <v>21000</v>
      </c>
      <c r="AE14">
        <f>CEILING(IFERROR(VLOOKUP(A14,'2014'!$A$7:$N$416,10,FALSE),0),500)</f>
        <v>10500</v>
      </c>
      <c r="AF14">
        <f>CEILING(IFERROR(VLOOKUP(A14,'2015'!$A$7:$N$416,10,FALSE),0),500)</f>
        <v>18000</v>
      </c>
      <c r="AG14">
        <f>CEILING(IFERROR(VLOOKUP(A14,'2016'!$A$7:$N$416,10,FALSE),0),500)</f>
        <v>0</v>
      </c>
      <c r="AH14">
        <f t="shared" si="7"/>
        <v>14500</v>
      </c>
      <c r="AI14">
        <f>CEILING(IFERROR(VLOOKUP(A14,'2014'!$A$7:$N$416,11,FALSE),0),500)</f>
        <v>21000</v>
      </c>
      <c r="AJ14">
        <f>CEILING(IFERROR(VLOOKUP(A14,'2015'!$A$7:$N$416,11,FALSE),0),500)</f>
        <v>15000</v>
      </c>
      <c r="AK14">
        <f>CEILING(IFERROR(VLOOKUP(A14,'2016'!$A$7:$N$416,11,FALSE),0),500)</f>
        <v>0</v>
      </c>
      <c r="AL14">
        <f t="shared" si="8"/>
        <v>18000</v>
      </c>
      <c r="AM14">
        <f>CEILING(IFERROR(VLOOKUP(A14,'2014'!$A$7:$N$416,12,FALSE),0),500)</f>
        <v>12000</v>
      </c>
      <c r="AN14">
        <f>CEILING(IFERROR(VLOOKUP(A14,'2015'!$A$7:$N$416,12,FALSE),0),500)</f>
        <v>12000</v>
      </c>
      <c r="AO14">
        <f>CEILING(IFERROR(VLOOKUP(A14,'2016'!$A$7:$N$416,12,FALSE),0),500)</f>
        <v>0</v>
      </c>
      <c r="AP14">
        <f t="shared" si="9"/>
        <v>12000</v>
      </c>
      <c r="AQ14">
        <f>CEILING(IFERROR(VLOOKUP(A14,'2014'!$A$7:$N$416,13,FALSE),0),500)</f>
        <v>8000</v>
      </c>
      <c r="AR14">
        <f>CEILING(IFERROR(VLOOKUP(A14,'2015'!$A$7:$N$416,13,FALSE),0),500)</f>
        <v>6500</v>
      </c>
      <c r="AS14">
        <f>CEILING(IFERROR(VLOOKUP(A14,'2016'!$A$7:$N$416,13,FALSE),0),500)</f>
        <v>0</v>
      </c>
      <c r="AT14">
        <f t="shared" si="10"/>
        <v>7500</v>
      </c>
      <c r="AU14">
        <f>CEILING(IFERROR(VLOOKUP(A14,'2014'!$A$7:$N$416,14,FALSE),0),500)</f>
        <v>6500</v>
      </c>
      <c r="AV14">
        <f>CEILING(IFERROR(VLOOKUP(A14,'2015'!$A$7:$N$416,14,FALSE),0),500)</f>
        <v>6500</v>
      </c>
      <c r="AW14">
        <f>CEILING(IFERROR(VLOOKUP(A14,'2016'!$A$7:$N$416,14,FALSE),0),500)</f>
        <v>0</v>
      </c>
      <c r="AX14">
        <f t="shared" si="11"/>
        <v>6500</v>
      </c>
    </row>
    <row r="15" spans="1:50" x14ac:dyDescent="0.25">
      <c r="A15">
        <v>103396</v>
      </c>
      <c r="B15" t="s">
        <v>854</v>
      </c>
      <c r="C15">
        <f>CEILING(IFERROR(VLOOKUP(A15,'2014'!$A$7:$N$416,3,FALSE),0),500)</f>
        <v>0</v>
      </c>
      <c r="D15">
        <f>CEILING(IFERROR(VLOOKUP(A15,'2015'!$A$7:$N$416,3,FALSE),0),500)</f>
        <v>2000</v>
      </c>
      <c r="E15">
        <f>CEILING(IFERROR(VLOOKUP(A15,'2016'!$A$7:$N$416,3,FALSE),0),500)</f>
        <v>0</v>
      </c>
      <c r="F15" s="137">
        <f t="shared" si="0"/>
        <v>1000</v>
      </c>
      <c r="G15" s="137">
        <f>CEILING(IFERROR(VLOOKUP(A15,'2014'!$A$7:$N$416,4,FALSE),0),500)</f>
        <v>3500</v>
      </c>
      <c r="H15" s="137">
        <f>CEILING(IFERROR(VLOOKUP(A15,'2015'!$A$7:$N$416,4,FALSE),0),500)</f>
        <v>2000</v>
      </c>
      <c r="I15" s="137">
        <f>CEILING(IFERROR(VLOOKUP(A15,'2016'!$A$7:$N$416,4,FALSE),0),500)</f>
        <v>2000</v>
      </c>
      <c r="J15" s="137">
        <f t="shared" si="1"/>
        <v>2500</v>
      </c>
      <c r="K15">
        <f>CEILING(IFERROR(VLOOKUP(A15,'2014'!$A$7:$N$416,5,FALSE),0),500)</f>
        <v>9000</v>
      </c>
      <c r="L15">
        <f>CEILING(IFERROR(VLOOKUP(A15,'2015'!$A$7:$N$416,5,FALSE),0),500)</f>
        <v>8500</v>
      </c>
      <c r="M15">
        <f>CEILING(IFERROR(VLOOKUP(A15,'2016'!$A$7:$N$416,5,FALSE),0),500)</f>
        <v>9000</v>
      </c>
      <c r="N15">
        <f t="shared" si="2"/>
        <v>9000</v>
      </c>
      <c r="O15">
        <f>CEILING(IFERROR(VLOOKUP(A15,'2014'!$A$7:$N$416,6,FALSE),0),500)</f>
        <v>9000</v>
      </c>
      <c r="P15">
        <f>CEILING(IFERROR(VLOOKUP(A15,'2015'!$A$7:$N$416,6,FALSE),0),500)</f>
        <v>14500</v>
      </c>
      <c r="Q15">
        <f>CEILING(IFERROR(VLOOKUP(A15,'2016'!$A$7:$N$416,6,FALSE),0),500)</f>
        <v>0</v>
      </c>
      <c r="R15">
        <f t="shared" si="3"/>
        <v>12000</v>
      </c>
      <c r="S15">
        <f>CEILING(IFERROR(VLOOKUP(A15,'2014'!$A$7:$N$416,7,FALSE),0),500)</f>
        <v>13000</v>
      </c>
      <c r="T15">
        <f>CEILING(IFERROR(VLOOKUP(A15,'2015'!$A$7:$N$416,7,FALSE),0),500)</f>
        <v>6000</v>
      </c>
      <c r="U15">
        <f>CEILING(IFERROR(VLOOKUP(A15,'2016'!$A$7:$N$416,7,FALSE),0),500)</f>
        <v>0</v>
      </c>
      <c r="V15">
        <f t="shared" si="4"/>
        <v>9500</v>
      </c>
      <c r="W15">
        <f>CEILING(IFERROR(VLOOKUP(A15,'2014'!$A$7:$N$416,8,FALSE),0),500)</f>
        <v>8500</v>
      </c>
      <c r="X15">
        <f>CEILING(IFERROR(VLOOKUP(A15,'2015'!$A$7:$N$416,8,FALSE),0),500)</f>
        <v>12500</v>
      </c>
      <c r="Y15">
        <f>CEILING(IFERROR(VLOOKUP(A15,'2016'!$A$7:$N$416,8,FALSE),0),500)</f>
        <v>0</v>
      </c>
      <c r="Z15">
        <f t="shared" si="5"/>
        <v>10500</v>
      </c>
      <c r="AA15">
        <f>CEILING(IFERROR(VLOOKUP(A15,'2014'!$A$7:$N$416,9,FALSE),0),500)</f>
        <v>11500</v>
      </c>
      <c r="AB15">
        <f>CEILING(IFERROR(VLOOKUP(A15,'2015'!$A$7:$N$416,9,FALSE),0),500)</f>
        <v>6000</v>
      </c>
      <c r="AC15">
        <f>CEILING(IFERROR(VLOOKUP(A15,'2016'!$A$7:$N$416,9,FALSE),0),500)</f>
        <v>0</v>
      </c>
      <c r="AD15">
        <f t="shared" si="6"/>
        <v>9000</v>
      </c>
      <c r="AE15">
        <f>CEILING(IFERROR(VLOOKUP(A15,'2014'!$A$7:$N$416,10,FALSE),0),500)</f>
        <v>3000</v>
      </c>
      <c r="AF15">
        <f>CEILING(IFERROR(VLOOKUP(A15,'2015'!$A$7:$N$416,10,FALSE),0),500)</f>
        <v>7000</v>
      </c>
      <c r="AG15">
        <f>CEILING(IFERROR(VLOOKUP(A15,'2016'!$A$7:$N$416,10,FALSE),0),500)</f>
        <v>0</v>
      </c>
      <c r="AH15">
        <f t="shared" si="7"/>
        <v>5000</v>
      </c>
      <c r="AI15">
        <f>CEILING(IFERROR(VLOOKUP(A15,'2014'!$A$7:$N$416,11,FALSE),0),500)</f>
        <v>4500</v>
      </c>
      <c r="AJ15">
        <f>CEILING(IFERROR(VLOOKUP(A15,'2015'!$A$7:$N$416,11,FALSE),0),500)</f>
        <v>4500</v>
      </c>
      <c r="AK15">
        <f>CEILING(IFERROR(VLOOKUP(A15,'2016'!$A$7:$N$416,11,FALSE),0),500)</f>
        <v>0</v>
      </c>
      <c r="AL15">
        <f t="shared" si="8"/>
        <v>4500</v>
      </c>
      <c r="AM15">
        <f>CEILING(IFERROR(VLOOKUP(A15,'2014'!$A$7:$N$416,12,FALSE),0),500)</f>
        <v>2500</v>
      </c>
      <c r="AN15">
        <f>CEILING(IFERROR(VLOOKUP(A15,'2015'!$A$7:$N$416,12,FALSE),0),500)</f>
        <v>0</v>
      </c>
      <c r="AO15">
        <f>CEILING(IFERROR(VLOOKUP(A15,'2016'!$A$7:$N$416,12,FALSE),0),500)</f>
        <v>0</v>
      </c>
      <c r="AP15">
        <f t="shared" si="9"/>
        <v>1500</v>
      </c>
      <c r="AQ15">
        <f>CEILING(IFERROR(VLOOKUP(A15,'2014'!$A$7:$N$416,13,FALSE),0),500)</f>
        <v>0</v>
      </c>
      <c r="AR15">
        <f>CEILING(IFERROR(VLOOKUP(A15,'2015'!$A$7:$N$416,13,FALSE),0),500)</f>
        <v>500</v>
      </c>
      <c r="AS15">
        <f>CEILING(IFERROR(VLOOKUP(A15,'2016'!$A$7:$N$416,13,FALSE),0),500)</f>
        <v>0</v>
      </c>
      <c r="AT15">
        <f t="shared" si="10"/>
        <v>500</v>
      </c>
      <c r="AU15">
        <f>CEILING(IFERROR(VLOOKUP(A15,'2014'!$A$7:$N$416,14,FALSE),0),500)</f>
        <v>1000</v>
      </c>
      <c r="AV15">
        <f>CEILING(IFERROR(VLOOKUP(A15,'2015'!$A$7:$N$416,14,FALSE),0),500)</f>
        <v>4000</v>
      </c>
      <c r="AW15">
        <f>CEILING(IFERROR(VLOOKUP(A15,'2016'!$A$7:$N$416,14,FALSE),0),500)</f>
        <v>0</v>
      </c>
      <c r="AX15">
        <f t="shared" si="11"/>
        <v>2500</v>
      </c>
    </row>
    <row r="16" spans="1:50" x14ac:dyDescent="0.25">
      <c r="A16">
        <v>102118</v>
      </c>
      <c r="B16" t="s">
        <v>55</v>
      </c>
      <c r="C16">
        <f>CEILING(IFERROR(VLOOKUP(A16,'2014'!$A$7:$N$416,3,FALSE),0),500)</f>
        <v>0</v>
      </c>
      <c r="D16">
        <f>CEILING(IFERROR(VLOOKUP(A16,'2015'!$A$7:$N$416,3,FALSE),0),500)</f>
        <v>0</v>
      </c>
      <c r="E16">
        <f>CEILING(IFERROR(VLOOKUP(A16,'2016'!$A$7:$N$416,3,FALSE),0),500)</f>
        <v>0</v>
      </c>
      <c r="F16" s="137">
        <f t="shared" si="0"/>
        <v>0</v>
      </c>
      <c r="G16" s="137">
        <f>CEILING(IFERROR(VLOOKUP(A16,'2014'!$A$7:$N$416,4,FALSE),0),500)</f>
        <v>0</v>
      </c>
      <c r="H16" s="137">
        <f>CEILING(IFERROR(VLOOKUP(A16,'2015'!$A$7:$N$416,4,FALSE),0),500)</f>
        <v>0</v>
      </c>
      <c r="I16" s="137">
        <f>CEILING(IFERROR(VLOOKUP(A16,'2016'!$A$7:$N$416,4,FALSE),0),500)</f>
        <v>0</v>
      </c>
      <c r="J16" s="137">
        <f t="shared" si="1"/>
        <v>0</v>
      </c>
      <c r="K16">
        <f>CEILING(IFERROR(VLOOKUP(A16,'2014'!$A$7:$N$416,5,FALSE),0),500)</f>
        <v>0</v>
      </c>
      <c r="L16">
        <f>CEILING(IFERROR(VLOOKUP(A16,'2015'!$A$7:$N$416,5,FALSE),0),500)</f>
        <v>0</v>
      </c>
      <c r="M16">
        <f>CEILING(IFERROR(VLOOKUP(A16,'2016'!$A$7:$N$416,5,FALSE),0),500)</f>
        <v>0</v>
      </c>
      <c r="N16">
        <f t="shared" si="2"/>
        <v>0</v>
      </c>
      <c r="O16">
        <f>CEILING(IFERROR(VLOOKUP(A16,'2014'!$A$7:$N$416,6,FALSE),0),500)</f>
        <v>0</v>
      </c>
      <c r="P16">
        <f>CEILING(IFERROR(VLOOKUP(A16,'2015'!$A$7:$N$416,6,FALSE),0),500)</f>
        <v>0</v>
      </c>
      <c r="Q16">
        <f>CEILING(IFERROR(VLOOKUP(A16,'2016'!$A$7:$N$416,6,FALSE),0),500)</f>
        <v>0</v>
      </c>
      <c r="R16">
        <f t="shared" si="3"/>
        <v>0</v>
      </c>
      <c r="S16">
        <f>CEILING(IFERROR(VLOOKUP(A16,'2014'!$A$7:$N$416,7,FALSE),0),500)</f>
        <v>0</v>
      </c>
      <c r="T16">
        <f>CEILING(IFERROR(VLOOKUP(A16,'2015'!$A$7:$N$416,7,FALSE),0),500)</f>
        <v>0</v>
      </c>
      <c r="U16">
        <f>CEILING(IFERROR(VLOOKUP(A16,'2016'!$A$7:$N$416,7,FALSE),0),500)</f>
        <v>0</v>
      </c>
      <c r="V16">
        <f t="shared" si="4"/>
        <v>0</v>
      </c>
      <c r="W16">
        <f>CEILING(IFERROR(VLOOKUP(A16,'2014'!$A$7:$N$416,8,FALSE),0),500)</f>
        <v>0</v>
      </c>
      <c r="X16">
        <f>CEILING(IFERROR(VLOOKUP(A16,'2015'!$A$7:$N$416,8,FALSE),0),500)</f>
        <v>0</v>
      </c>
      <c r="Y16">
        <f>CEILING(IFERROR(VLOOKUP(A16,'2016'!$A$7:$N$416,8,FALSE),0),500)</f>
        <v>0</v>
      </c>
      <c r="Z16">
        <f t="shared" si="5"/>
        <v>0</v>
      </c>
      <c r="AA16">
        <f>CEILING(IFERROR(VLOOKUP(A16,'2014'!$A$7:$N$416,9,FALSE),0),500)</f>
        <v>0</v>
      </c>
      <c r="AB16">
        <f>CEILING(IFERROR(VLOOKUP(A16,'2015'!$A$7:$N$416,9,FALSE),0),500)</f>
        <v>0</v>
      </c>
      <c r="AC16">
        <f>CEILING(IFERROR(VLOOKUP(A16,'2016'!$A$7:$N$416,9,FALSE),0),500)</f>
        <v>0</v>
      </c>
      <c r="AD16">
        <f t="shared" si="6"/>
        <v>0</v>
      </c>
      <c r="AE16">
        <f>CEILING(IFERROR(VLOOKUP(A16,'2014'!$A$7:$N$416,10,FALSE),0),500)</f>
        <v>0</v>
      </c>
      <c r="AF16">
        <f>CEILING(IFERROR(VLOOKUP(A16,'2015'!$A$7:$N$416,10,FALSE),0),500)</f>
        <v>20000</v>
      </c>
      <c r="AG16">
        <f>CEILING(IFERROR(VLOOKUP(A16,'2016'!$A$7:$N$416,10,FALSE),0),500)</f>
        <v>0</v>
      </c>
      <c r="AH16">
        <f t="shared" si="7"/>
        <v>10000</v>
      </c>
      <c r="AI16">
        <f>CEILING(IFERROR(VLOOKUP(A16,'2014'!$A$7:$N$416,11,FALSE),0),500)</f>
        <v>0</v>
      </c>
      <c r="AJ16">
        <f>CEILING(IFERROR(VLOOKUP(A16,'2015'!$A$7:$N$416,11,FALSE),0),500)</f>
        <v>0</v>
      </c>
      <c r="AK16">
        <f>CEILING(IFERROR(VLOOKUP(A16,'2016'!$A$7:$N$416,11,FALSE),0),500)</f>
        <v>0</v>
      </c>
      <c r="AL16">
        <f t="shared" si="8"/>
        <v>0</v>
      </c>
      <c r="AM16">
        <f>CEILING(IFERROR(VLOOKUP(A16,'2014'!$A$7:$N$416,12,FALSE),0),500)</f>
        <v>0</v>
      </c>
      <c r="AN16">
        <f>CEILING(IFERROR(VLOOKUP(A16,'2015'!$A$7:$N$416,12,FALSE),0),500)</f>
        <v>0</v>
      </c>
      <c r="AO16">
        <f>CEILING(IFERROR(VLOOKUP(A16,'2016'!$A$7:$N$416,12,FALSE),0),500)</f>
        <v>0</v>
      </c>
      <c r="AP16">
        <f t="shared" si="9"/>
        <v>0</v>
      </c>
      <c r="AQ16">
        <f>CEILING(IFERROR(VLOOKUP(A16,'2014'!$A$7:$N$416,13,FALSE),0),500)</f>
        <v>0</v>
      </c>
      <c r="AR16">
        <f>CEILING(IFERROR(VLOOKUP(A16,'2015'!$A$7:$N$416,13,FALSE),0),500)</f>
        <v>0</v>
      </c>
      <c r="AS16">
        <f>CEILING(IFERROR(VLOOKUP(A16,'2016'!$A$7:$N$416,13,FALSE),0),500)</f>
        <v>0</v>
      </c>
      <c r="AT16">
        <f t="shared" si="10"/>
        <v>0</v>
      </c>
      <c r="AU16">
        <f>CEILING(IFERROR(VLOOKUP(A16,'2014'!$A$7:$N$416,14,FALSE),0),500)</f>
        <v>0</v>
      </c>
      <c r="AV16">
        <f>CEILING(IFERROR(VLOOKUP(A16,'2015'!$A$7:$N$416,14,FALSE),0),500)</f>
        <v>0</v>
      </c>
      <c r="AW16">
        <f>CEILING(IFERROR(VLOOKUP(A16,'2016'!$A$7:$N$416,14,FALSE),0),500)</f>
        <v>0</v>
      </c>
      <c r="AX16">
        <f t="shared" si="11"/>
        <v>0</v>
      </c>
    </row>
    <row r="17" spans="1:50" x14ac:dyDescent="0.25">
      <c r="A17">
        <v>120609</v>
      </c>
      <c r="B17" t="s">
        <v>157</v>
      </c>
      <c r="C17">
        <f>CEILING(IFERROR(VLOOKUP(A17,'2014'!$A$7:$N$416,3,FALSE),0),500)</f>
        <v>0</v>
      </c>
      <c r="D17">
        <f>CEILING(IFERROR(VLOOKUP(A17,'2015'!$A$7:$N$416,3,FALSE),0),500)</f>
        <v>4500</v>
      </c>
      <c r="E17">
        <f>CEILING(IFERROR(VLOOKUP(A17,'2016'!$A$7:$N$416,3,FALSE),0),500)</f>
        <v>0</v>
      </c>
      <c r="F17" s="137">
        <f t="shared" si="0"/>
        <v>1500</v>
      </c>
      <c r="G17" s="137">
        <f>CEILING(IFERROR(VLOOKUP(A17,'2014'!$A$7:$N$416,4,FALSE),0),500)</f>
        <v>4500</v>
      </c>
      <c r="H17" s="137">
        <f>CEILING(IFERROR(VLOOKUP(A17,'2015'!$A$7:$N$416,4,FALSE),0),500)</f>
        <v>0</v>
      </c>
      <c r="I17" s="137">
        <f>CEILING(IFERROR(VLOOKUP(A17,'2016'!$A$7:$N$416,4,FALSE),0),500)</f>
        <v>5000</v>
      </c>
      <c r="J17" s="137">
        <f t="shared" si="1"/>
        <v>3500</v>
      </c>
      <c r="K17">
        <f>CEILING(IFERROR(VLOOKUP(A17,'2014'!$A$7:$N$416,5,FALSE),0),500)</f>
        <v>0</v>
      </c>
      <c r="L17">
        <f>CEILING(IFERROR(VLOOKUP(A17,'2015'!$A$7:$N$416,5,FALSE),0),500)</f>
        <v>0</v>
      </c>
      <c r="M17">
        <f>CEILING(IFERROR(VLOOKUP(A17,'2016'!$A$7:$N$416,5,FALSE),0),500)</f>
        <v>0</v>
      </c>
      <c r="N17">
        <f t="shared" si="2"/>
        <v>0</v>
      </c>
      <c r="O17">
        <f>CEILING(IFERROR(VLOOKUP(A17,'2014'!$A$7:$N$416,6,FALSE),0),500)</f>
        <v>0</v>
      </c>
      <c r="P17">
        <f>CEILING(IFERROR(VLOOKUP(A17,'2015'!$A$7:$N$416,6,FALSE),0),500)</f>
        <v>0</v>
      </c>
      <c r="Q17">
        <f>CEILING(IFERROR(VLOOKUP(A17,'2016'!$A$7:$N$416,6,FALSE),0),500)</f>
        <v>0</v>
      </c>
      <c r="R17">
        <f t="shared" si="3"/>
        <v>0</v>
      </c>
      <c r="S17">
        <f>CEILING(IFERROR(VLOOKUP(A17,'2014'!$A$7:$N$416,7,FALSE),0),500)</f>
        <v>0</v>
      </c>
      <c r="T17">
        <f>CEILING(IFERROR(VLOOKUP(A17,'2015'!$A$7:$N$416,7,FALSE),0),500)</f>
        <v>0</v>
      </c>
      <c r="U17">
        <f>CEILING(IFERROR(VLOOKUP(A17,'2016'!$A$7:$N$416,7,FALSE),0),500)</f>
        <v>0</v>
      </c>
      <c r="V17">
        <f t="shared" si="4"/>
        <v>0</v>
      </c>
      <c r="W17">
        <f>CEILING(IFERROR(VLOOKUP(A17,'2014'!$A$7:$N$416,8,FALSE),0),500)</f>
        <v>0</v>
      </c>
      <c r="X17">
        <f>CEILING(IFERROR(VLOOKUP(A17,'2015'!$A$7:$N$416,8,FALSE),0),500)</f>
        <v>4000</v>
      </c>
      <c r="Y17">
        <f>CEILING(IFERROR(VLOOKUP(A17,'2016'!$A$7:$N$416,8,FALSE),0),500)</f>
        <v>0</v>
      </c>
      <c r="Z17">
        <f t="shared" si="5"/>
        <v>2000</v>
      </c>
      <c r="AA17">
        <f>CEILING(IFERROR(VLOOKUP(A17,'2014'!$A$7:$N$416,9,FALSE),0),500)</f>
        <v>0</v>
      </c>
      <c r="AB17">
        <f>CEILING(IFERROR(VLOOKUP(A17,'2015'!$A$7:$N$416,9,FALSE),0),500)</f>
        <v>0</v>
      </c>
      <c r="AC17">
        <f>CEILING(IFERROR(VLOOKUP(A17,'2016'!$A$7:$N$416,9,FALSE),0),500)</f>
        <v>0</v>
      </c>
      <c r="AD17">
        <f t="shared" si="6"/>
        <v>0</v>
      </c>
      <c r="AE17">
        <f>CEILING(IFERROR(VLOOKUP(A17,'2014'!$A$7:$N$416,10,FALSE),0),500)</f>
        <v>0</v>
      </c>
      <c r="AF17">
        <f>CEILING(IFERROR(VLOOKUP(A17,'2015'!$A$7:$N$416,10,FALSE),0),500)</f>
        <v>0</v>
      </c>
      <c r="AG17">
        <f>CEILING(IFERROR(VLOOKUP(A17,'2016'!$A$7:$N$416,10,FALSE),0),500)</f>
        <v>0</v>
      </c>
      <c r="AH17">
        <f t="shared" si="7"/>
        <v>0</v>
      </c>
      <c r="AI17">
        <f>CEILING(IFERROR(VLOOKUP(A17,'2014'!$A$7:$N$416,11,FALSE),0),500)</f>
        <v>0</v>
      </c>
      <c r="AJ17">
        <f>CEILING(IFERROR(VLOOKUP(A17,'2015'!$A$7:$N$416,11,FALSE),0),500)</f>
        <v>0</v>
      </c>
      <c r="AK17">
        <f>CEILING(IFERROR(VLOOKUP(A17,'2016'!$A$7:$N$416,11,FALSE),0),500)</f>
        <v>0</v>
      </c>
      <c r="AL17">
        <f t="shared" si="8"/>
        <v>0</v>
      </c>
      <c r="AM17">
        <f>CEILING(IFERROR(VLOOKUP(A17,'2014'!$A$7:$N$416,12,FALSE),0),500)</f>
        <v>0</v>
      </c>
      <c r="AN17">
        <f>CEILING(IFERROR(VLOOKUP(A17,'2015'!$A$7:$N$416,12,FALSE),0),500)</f>
        <v>0</v>
      </c>
      <c r="AO17">
        <f>CEILING(IFERROR(VLOOKUP(A17,'2016'!$A$7:$N$416,12,FALSE),0),500)</f>
        <v>0</v>
      </c>
      <c r="AP17">
        <f t="shared" si="9"/>
        <v>0</v>
      </c>
      <c r="AQ17">
        <f>CEILING(IFERROR(VLOOKUP(A17,'2014'!$A$7:$N$416,13,FALSE),0),500)</f>
        <v>0</v>
      </c>
      <c r="AR17">
        <f>CEILING(IFERROR(VLOOKUP(A17,'2015'!$A$7:$N$416,13,FALSE),0),500)</f>
        <v>0</v>
      </c>
      <c r="AS17">
        <f>CEILING(IFERROR(VLOOKUP(A17,'2016'!$A$7:$N$416,13,FALSE),0),500)</f>
        <v>0</v>
      </c>
      <c r="AT17">
        <f t="shared" si="10"/>
        <v>0</v>
      </c>
      <c r="AU17">
        <f>CEILING(IFERROR(VLOOKUP(A17,'2014'!$A$7:$N$416,14,FALSE),0),500)</f>
        <v>0</v>
      </c>
      <c r="AV17">
        <f>CEILING(IFERROR(VLOOKUP(A17,'2015'!$A$7:$N$416,14,FALSE),0),500)</f>
        <v>0</v>
      </c>
      <c r="AW17">
        <f>CEILING(IFERROR(VLOOKUP(A17,'2016'!$A$7:$N$416,14,FALSE),0),500)</f>
        <v>0</v>
      </c>
      <c r="AX17">
        <f t="shared" si="11"/>
        <v>0</v>
      </c>
    </row>
    <row r="18" spans="1:50" x14ac:dyDescent="0.25">
      <c r="A18">
        <v>909396</v>
      </c>
      <c r="B18" t="s">
        <v>538</v>
      </c>
      <c r="C18">
        <f>CEILING(IFERROR(VLOOKUP(A18,'2014'!$A$7:$N$416,3,FALSE),0),500)</f>
        <v>0</v>
      </c>
      <c r="D18">
        <f>CEILING(IFERROR(VLOOKUP(A18,'2015'!$A$7:$N$416,3,FALSE),0),500)</f>
        <v>0</v>
      </c>
      <c r="E18">
        <f>CEILING(IFERROR(VLOOKUP(A18,'2016'!$A$7:$N$416,3,FALSE),0),500)</f>
        <v>20000</v>
      </c>
      <c r="F18" s="137">
        <f t="shared" si="0"/>
        <v>7000</v>
      </c>
      <c r="G18" s="137">
        <f>CEILING(IFERROR(VLOOKUP(A18,'2014'!$A$7:$N$416,4,FALSE),0),500)</f>
        <v>0</v>
      </c>
      <c r="H18" s="137">
        <f>CEILING(IFERROR(VLOOKUP(A18,'2015'!$A$7:$N$416,4,FALSE),0),500)</f>
        <v>0</v>
      </c>
      <c r="I18" s="137">
        <f>CEILING(IFERROR(VLOOKUP(A18,'2016'!$A$7:$N$416,4,FALSE),0),500)</f>
        <v>0</v>
      </c>
      <c r="J18" s="137">
        <f t="shared" si="1"/>
        <v>0</v>
      </c>
      <c r="K18">
        <f>CEILING(IFERROR(VLOOKUP(A18,'2014'!$A$7:$N$416,5,FALSE),0),500)</f>
        <v>0</v>
      </c>
      <c r="L18">
        <f>CEILING(IFERROR(VLOOKUP(A18,'2015'!$A$7:$N$416,5,FALSE),0),500)</f>
        <v>0</v>
      </c>
      <c r="M18">
        <f>CEILING(IFERROR(VLOOKUP(A18,'2016'!$A$7:$N$416,5,FALSE),0),500)</f>
        <v>0</v>
      </c>
      <c r="N18">
        <f t="shared" si="2"/>
        <v>0</v>
      </c>
      <c r="O18">
        <f>CEILING(IFERROR(VLOOKUP(A18,'2014'!$A$7:$N$416,6,FALSE),0),500)</f>
        <v>0</v>
      </c>
      <c r="P18">
        <f>CEILING(IFERROR(VLOOKUP(A18,'2015'!$A$7:$N$416,6,FALSE),0),500)</f>
        <v>0</v>
      </c>
      <c r="Q18">
        <f>CEILING(IFERROR(VLOOKUP(A18,'2016'!$A$7:$N$416,6,FALSE),0),500)</f>
        <v>0</v>
      </c>
      <c r="R18">
        <f t="shared" si="3"/>
        <v>0</v>
      </c>
      <c r="S18">
        <f>CEILING(IFERROR(VLOOKUP(A18,'2014'!$A$7:$N$416,7,FALSE),0),500)</f>
        <v>0</v>
      </c>
      <c r="T18">
        <f>CEILING(IFERROR(VLOOKUP(A18,'2015'!$A$7:$N$416,7,FALSE),0),500)</f>
        <v>0</v>
      </c>
      <c r="U18">
        <f>CEILING(IFERROR(VLOOKUP(A18,'2016'!$A$7:$N$416,7,FALSE),0),500)</f>
        <v>0</v>
      </c>
      <c r="V18">
        <f t="shared" si="4"/>
        <v>0</v>
      </c>
      <c r="W18">
        <f>CEILING(IFERROR(VLOOKUP(A18,'2014'!$A$7:$N$416,8,FALSE),0),500)</f>
        <v>0</v>
      </c>
      <c r="X18">
        <f>CEILING(IFERROR(VLOOKUP(A18,'2015'!$A$7:$N$416,8,FALSE),0),500)</f>
        <v>0</v>
      </c>
      <c r="Y18">
        <f>CEILING(IFERROR(VLOOKUP(A18,'2016'!$A$7:$N$416,8,FALSE),0),500)</f>
        <v>0</v>
      </c>
      <c r="Z18">
        <f t="shared" si="5"/>
        <v>0</v>
      </c>
      <c r="AA18">
        <f>CEILING(IFERROR(VLOOKUP(A18,'2014'!$A$7:$N$416,9,FALSE),0),500)</f>
        <v>0</v>
      </c>
      <c r="AB18">
        <f>CEILING(IFERROR(VLOOKUP(A18,'2015'!$A$7:$N$416,9,FALSE),0),500)</f>
        <v>0</v>
      </c>
      <c r="AC18">
        <f>CEILING(IFERROR(VLOOKUP(A18,'2016'!$A$7:$N$416,9,FALSE),0),500)</f>
        <v>0</v>
      </c>
      <c r="AD18">
        <f t="shared" si="6"/>
        <v>0</v>
      </c>
      <c r="AE18">
        <f>CEILING(IFERROR(VLOOKUP(A18,'2014'!$A$7:$N$416,10,FALSE),0),500)</f>
        <v>0</v>
      </c>
      <c r="AF18">
        <f>CEILING(IFERROR(VLOOKUP(A18,'2015'!$A$7:$N$416,10,FALSE),0),500)</f>
        <v>0</v>
      </c>
      <c r="AG18">
        <f>CEILING(IFERROR(VLOOKUP(A18,'2016'!$A$7:$N$416,10,FALSE),0),500)</f>
        <v>0</v>
      </c>
      <c r="AH18">
        <f t="shared" si="7"/>
        <v>0</v>
      </c>
      <c r="AI18">
        <f>CEILING(IFERROR(VLOOKUP(A18,'2014'!$A$7:$N$416,11,FALSE),0),500)</f>
        <v>0</v>
      </c>
      <c r="AJ18">
        <f>CEILING(IFERROR(VLOOKUP(A18,'2015'!$A$7:$N$416,11,FALSE),0),500)</f>
        <v>0</v>
      </c>
      <c r="AK18">
        <f>CEILING(IFERROR(VLOOKUP(A18,'2016'!$A$7:$N$416,11,FALSE),0),500)</f>
        <v>0</v>
      </c>
      <c r="AL18">
        <f t="shared" si="8"/>
        <v>0</v>
      </c>
      <c r="AM18">
        <f>CEILING(IFERROR(VLOOKUP(A18,'2014'!$A$7:$N$416,12,FALSE),0),500)</f>
        <v>0</v>
      </c>
      <c r="AN18">
        <f>CEILING(IFERROR(VLOOKUP(A18,'2015'!$A$7:$N$416,12,FALSE),0),500)</f>
        <v>0</v>
      </c>
      <c r="AO18">
        <f>CEILING(IFERROR(VLOOKUP(A18,'2016'!$A$7:$N$416,12,FALSE),0),500)</f>
        <v>0</v>
      </c>
      <c r="AP18">
        <f t="shared" si="9"/>
        <v>0</v>
      </c>
      <c r="AQ18">
        <f>CEILING(IFERROR(VLOOKUP(A18,'2014'!$A$7:$N$416,13,FALSE),0),500)</f>
        <v>0</v>
      </c>
      <c r="AR18">
        <f>CEILING(IFERROR(VLOOKUP(A18,'2015'!$A$7:$N$416,13,FALSE),0),500)</f>
        <v>0</v>
      </c>
      <c r="AS18">
        <f>CEILING(IFERROR(VLOOKUP(A18,'2016'!$A$7:$N$416,13,FALSE),0),500)</f>
        <v>0</v>
      </c>
      <c r="AT18">
        <f t="shared" si="10"/>
        <v>0</v>
      </c>
      <c r="AU18">
        <f>CEILING(IFERROR(VLOOKUP(A18,'2014'!$A$7:$N$416,14,FALSE),0),500)</f>
        <v>0</v>
      </c>
      <c r="AV18">
        <f>CEILING(IFERROR(VLOOKUP(A18,'2015'!$A$7:$N$416,14,FALSE),0),500)</f>
        <v>0</v>
      </c>
      <c r="AW18">
        <f>CEILING(IFERROR(VLOOKUP(A18,'2016'!$A$7:$N$416,14,FALSE),0),500)</f>
        <v>0</v>
      </c>
      <c r="AX18">
        <f t="shared" si="11"/>
        <v>0</v>
      </c>
    </row>
    <row r="19" spans="1:50" x14ac:dyDescent="0.25">
      <c r="A19">
        <v>24790</v>
      </c>
      <c r="B19" t="s">
        <v>367</v>
      </c>
      <c r="C19">
        <f>CEILING(IFERROR(VLOOKUP(A19,'2014'!$A$7:$N$416,3,FALSE),0),500)</f>
        <v>0</v>
      </c>
      <c r="D19">
        <f>CEILING(IFERROR(VLOOKUP(A19,'2015'!$A$7:$N$416,3,FALSE),0),500)</f>
        <v>500</v>
      </c>
      <c r="E19">
        <f>CEILING(IFERROR(VLOOKUP(A19,'2016'!$A$7:$N$416,3,FALSE),0),500)</f>
        <v>0</v>
      </c>
      <c r="F19" s="137">
        <f t="shared" si="0"/>
        <v>500</v>
      </c>
      <c r="G19" s="137">
        <f>CEILING(IFERROR(VLOOKUP(A19,'2014'!$A$7:$N$416,4,FALSE),0),500)</f>
        <v>0</v>
      </c>
      <c r="H19" s="137">
        <f>CEILING(IFERROR(VLOOKUP(A19,'2015'!$A$7:$N$416,4,FALSE),0),500)</f>
        <v>500</v>
      </c>
      <c r="I19" s="137">
        <f>CEILING(IFERROR(VLOOKUP(A19,'2016'!$A$7:$N$416,4,FALSE),0),500)</f>
        <v>0</v>
      </c>
      <c r="J19" s="137">
        <f t="shared" si="1"/>
        <v>500</v>
      </c>
      <c r="K19">
        <f>CEILING(IFERROR(VLOOKUP(A19,'2014'!$A$7:$N$416,5,FALSE),0),500)</f>
        <v>0</v>
      </c>
      <c r="L19">
        <f>CEILING(IFERROR(VLOOKUP(A19,'2015'!$A$7:$N$416,5,FALSE),0),500)</f>
        <v>500</v>
      </c>
      <c r="M19">
        <f>CEILING(IFERROR(VLOOKUP(A19,'2016'!$A$7:$N$416,5,FALSE),0),500)</f>
        <v>0</v>
      </c>
      <c r="N19">
        <f t="shared" si="2"/>
        <v>500</v>
      </c>
      <c r="O19">
        <f>CEILING(IFERROR(VLOOKUP(A19,'2014'!$A$7:$N$416,6,FALSE),0),500)</f>
        <v>0</v>
      </c>
      <c r="P19">
        <f>CEILING(IFERROR(VLOOKUP(A19,'2015'!$A$7:$N$416,6,FALSE),0),500)</f>
        <v>500</v>
      </c>
      <c r="Q19">
        <f>CEILING(IFERROR(VLOOKUP(A19,'2016'!$A$7:$N$416,6,FALSE),0),500)</f>
        <v>0</v>
      </c>
      <c r="R19">
        <f t="shared" si="3"/>
        <v>500</v>
      </c>
      <c r="S19">
        <f>CEILING(IFERROR(VLOOKUP(A19,'2014'!$A$7:$N$416,7,FALSE),0),500)</f>
        <v>0</v>
      </c>
      <c r="T19">
        <f>CEILING(IFERROR(VLOOKUP(A19,'2015'!$A$7:$N$416,7,FALSE),0),500)</f>
        <v>0</v>
      </c>
      <c r="U19">
        <f>CEILING(IFERROR(VLOOKUP(A19,'2016'!$A$7:$N$416,7,FALSE),0),500)</f>
        <v>0</v>
      </c>
      <c r="V19">
        <f t="shared" si="4"/>
        <v>0</v>
      </c>
      <c r="W19">
        <f>CEILING(IFERROR(VLOOKUP(A19,'2014'!$A$7:$N$416,8,FALSE),0),500)</f>
        <v>0</v>
      </c>
      <c r="X19">
        <f>CEILING(IFERROR(VLOOKUP(A19,'2015'!$A$7:$N$416,8,FALSE),0),500)</f>
        <v>0</v>
      </c>
      <c r="Y19">
        <f>CEILING(IFERROR(VLOOKUP(A19,'2016'!$A$7:$N$416,8,FALSE),0),500)</f>
        <v>0</v>
      </c>
      <c r="Z19">
        <f t="shared" si="5"/>
        <v>0</v>
      </c>
      <c r="AA19">
        <f>CEILING(IFERROR(VLOOKUP(A19,'2014'!$A$7:$N$416,9,FALSE),0),500)</f>
        <v>500</v>
      </c>
      <c r="AB19">
        <f>CEILING(IFERROR(VLOOKUP(A19,'2015'!$A$7:$N$416,9,FALSE),0),500)</f>
        <v>500</v>
      </c>
      <c r="AC19">
        <f>CEILING(IFERROR(VLOOKUP(A19,'2016'!$A$7:$N$416,9,FALSE),0),500)</f>
        <v>0</v>
      </c>
      <c r="AD19">
        <f t="shared" si="6"/>
        <v>500</v>
      </c>
      <c r="AE19">
        <f>CEILING(IFERROR(VLOOKUP(A19,'2014'!$A$7:$N$416,10,FALSE),0),500)</f>
        <v>0</v>
      </c>
      <c r="AF19">
        <f>CEILING(IFERROR(VLOOKUP(A19,'2015'!$A$7:$N$416,10,FALSE),0),500)</f>
        <v>0</v>
      </c>
      <c r="AG19">
        <f>CEILING(IFERROR(VLOOKUP(A19,'2016'!$A$7:$N$416,10,FALSE),0),500)</f>
        <v>0</v>
      </c>
      <c r="AH19">
        <f t="shared" si="7"/>
        <v>0</v>
      </c>
      <c r="AI19">
        <f>CEILING(IFERROR(VLOOKUP(A19,'2014'!$A$7:$N$416,11,FALSE),0),500)</f>
        <v>2000</v>
      </c>
      <c r="AJ19">
        <f>CEILING(IFERROR(VLOOKUP(A19,'2015'!$A$7:$N$416,11,FALSE),0),500)</f>
        <v>0</v>
      </c>
      <c r="AK19">
        <f>CEILING(IFERROR(VLOOKUP(A19,'2016'!$A$7:$N$416,11,FALSE),0),500)</f>
        <v>0</v>
      </c>
      <c r="AL19">
        <f t="shared" si="8"/>
        <v>1000</v>
      </c>
      <c r="AM19">
        <f>CEILING(IFERROR(VLOOKUP(A19,'2014'!$A$7:$N$416,12,FALSE),0),500)</f>
        <v>1500</v>
      </c>
      <c r="AN19">
        <f>CEILING(IFERROR(VLOOKUP(A19,'2015'!$A$7:$N$416,12,FALSE),0),500)</f>
        <v>0</v>
      </c>
      <c r="AO19">
        <f>CEILING(IFERROR(VLOOKUP(A19,'2016'!$A$7:$N$416,12,FALSE),0),500)</f>
        <v>0</v>
      </c>
      <c r="AP19">
        <f t="shared" si="9"/>
        <v>1000</v>
      </c>
      <c r="AQ19">
        <f>CEILING(IFERROR(VLOOKUP(A19,'2014'!$A$7:$N$416,13,FALSE),0),500)</f>
        <v>500</v>
      </c>
      <c r="AR19">
        <f>CEILING(IFERROR(VLOOKUP(A19,'2015'!$A$7:$N$416,13,FALSE),0),500)</f>
        <v>0</v>
      </c>
      <c r="AS19">
        <f>CEILING(IFERROR(VLOOKUP(A19,'2016'!$A$7:$N$416,13,FALSE),0),500)</f>
        <v>0</v>
      </c>
      <c r="AT19">
        <f t="shared" si="10"/>
        <v>500</v>
      </c>
      <c r="AU19">
        <f>CEILING(IFERROR(VLOOKUP(A19,'2014'!$A$7:$N$416,14,FALSE),0),500)</f>
        <v>1000</v>
      </c>
      <c r="AV19">
        <f>CEILING(IFERROR(VLOOKUP(A19,'2015'!$A$7:$N$416,14,FALSE),0),500)</f>
        <v>0</v>
      </c>
      <c r="AW19">
        <f>CEILING(IFERROR(VLOOKUP(A19,'2016'!$A$7:$N$416,14,FALSE),0),500)</f>
        <v>0</v>
      </c>
      <c r="AX19">
        <f t="shared" si="11"/>
        <v>500</v>
      </c>
    </row>
    <row r="20" spans="1:50" x14ac:dyDescent="0.25">
      <c r="A20">
        <v>102627</v>
      </c>
      <c r="B20" t="s">
        <v>71</v>
      </c>
      <c r="C20">
        <f>CEILING(IFERROR(VLOOKUP(A20,'2014'!$A$7:$N$416,3,FALSE),0),500)</f>
        <v>1000</v>
      </c>
      <c r="D20">
        <f>CEILING(IFERROR(VLOOKUP(A20,'2015'!$A$7:$N$416,3,FALSE),0),500)</f>
        <v>500</v>
      </c>
      <c r="E20">
        <f>CEILING(IFERROR(VLOOKUP(A20,'2016'!$A$7:$N$416,3,FALSE),0),500)</f>
        <v>500</v>
      </c>
      <c r="F20" s="137">
        <f t="shared" si="0"/>
        <v>1000</v>
      </c>
      <c r="G20" s="137">
        <f>CEILING(IFERROR(VLOOKUP(A20,'2014'!$A$7:$N$416,4,FALSE),0),500)</f>
        <v>500</v>
      </c>
      <c r="H20" s="137">
        <f>CEILING(IFERROR(VLOOKUP(A20,'2015'!$A$7:$N$416,4,FALSE),0),500)</f>
        <v>1500</v>
      </c>
      <c r="I20" s="137">
        <f>CEILING(IFERROR(VLOOKUP(A20,'2016'!$A$7:$N$416,4,FALSE),0),500)</f>
        <v>2000</v>
      </c>
      <c r="J20" s="137">
        <f t="shared" si="1"/>
        <v>1500</v>
      </c>
      <c r="K20">
        <f>CEILING(IFERROR(VLOOKUP(A20,'2014'!$A$7:$N$416,5,FALSE),0),500)</f>
        <v>0</v>
      </c>
      <c r="L20">
        <f>CEILING(IFERROR(VLOOKUP(A20,'2015'!$A$7:$N$416,5,FALSE),0),500)</f>
        <v>500</v>
      </c>
      <c r="M20">
        <f>CEILING(IFERROR(VLOOKUP(A20,'2016'!$A$7:$N$416,5,FALSE),0),500)</f>
        <v>500</v>
      </c>
      <c r="N20">
        <f t="shared" si="2"/>
        <v>500</v>
      </c>
      <c r="O20">
        <f>CEILING(IFERROR(VLOOKUP(A20,'2014'!$A$7:$N$416,6,FALSE),0),500)</f>
        <v>500</v>
      </c>
      <c r="P20">
        <f>CEILING(IFERROR(VLOOKUP(A20,'2015'!$A$7:$N$416,6,FALSE),0),500)</f>
        <v>0</v>
      </c>
      <c r="Q20">
        <f>CEILING(IFERROR(VLOOKUP(A20,'2016'!$A$7:$N$416,6,FALSE),0),500)</f>
        <v>0</v>
      </c>
      <c r="R20">
        <f t="shared" si="3"/>
        <v>500</v>
      </c>
      <c r="S20">
        <f>CEILING(IFERROR(VLOOKUP(A20,'2014'!$A$7:$N$416,7,FALSE),0),500)</f>
        <v>1000</v>
      </c>
      <c r="T20">
        <f>CEILING(IFERROR(VLOOKUP(A20,'2015'!$A$7:$N$416,7,FALSE),0),500)</f>
        <v>0</v>
      </c>
      <c r="U20">
        <f>CEILING(IFERROR(VLOOKUP(A20,'2016'!$A$7:$N$416,7,FALSE),0),500)</f>
        <v>0</v>
      </c>
      <c r="V20">
        <f t="shared" si="4"/>
        <v>500</v>
      </c>
      <c r="W20">
        <f>CEILING(IFERROR(VLOOKUP(A20,'2014'!$A$7:$N$416,8,FALSE),0),500)</f>
        <v>0</v>
      </c>
      <c r="X20">
        <f>CEILING(IFERROR(VLOOKUP(A20,'2015'!$A$7:$N$416,8,FALSE),0),500)</f>
        <v>0</v>
      </c>
      <c r="Y20">
        <f>CEILING(IFERROR(VLOOKUP(A20,'2016'!$A$7:$N$416,8,FALSE),0),500)</f>
        <v>0</v>
      </c>
      <c r="Z20">
        <f t="shared" si="5"/>
        <v>0</v>
      </c>
      <c r="AA20">
        <f>CEILING(IFERROR(VLOOKUP(A20,'2014'!$A$7:$N$416,9,FALSE),0),500)</f>
        <v>0</v>
      </c>
      <c r="AB20">
        <f>CEILING(IFERROR(VLOOKUP(A20,'2015'!$A$7:$N$416,9,FALSE),0),500)</f>
        <v>0</v>
      </c>
      <c r="AC20">
        <f>CEILING(IFERROR(VLOOKUP(A20,'2016'!$A$7:$N$416,9,FALSE),0),500)</f>
        <v>0</v>
      </c>
      <c r="AD20">
        <f t="shared" si="6"/>
        <v>0</v>
      </c>
      <c r="AE20">
        <f>CEILING(IFERROR(VLOOKUP(A20,'2014'!$A$7:$N$416,10,FALSE),0),500)</f>
        <v>500</v>
      </c>
      <c r="AF20">
        <f>CEILING(IFERROR(VLOOKUP(A20,'2015'!$A$7:$N$416,10,FALSE),0),500)</f>
        <v>500</v>
      </c>
      <c r="AG20">
        <f>CEILING(IFERROR(VLOOKUP(A20,'2016'!$A$7:$N$416,10,FALSE),0),500)</f>
        <v>0</v>
      </c>
      <c r="AH20">
        <f t="shared" si="7"/>
        <v>500</v>
      </c>
      <c r="AI20">
        <f>CEILING(IFERROR(VLOOKUP(A20,'2014'!$A$7:$N$416,11,FALSE),0),500)</f>
        <v>1000</v>
      </c>
      <c r="AJ20">
        <f>CEILING(IFERROR(VLOOKUP(A20,'2015'!$A$7:$N$416,11,FALSE),0),500)</f>
        <v>500</v>
      </c>
      <c r="AK20">
        <f>CEILING(IFERROR(VLOOKUP(A20,'2016'!$A$7:$N$416,11,FALSE),0),500)</f>
        <v>0</v>
      </c>
      <c r="AL20">
        <f t="shared" si="8"/>
        <v>1000</v>
      </c>
      <c r="AM20">
        <f>CEILING(IFERROR(VLOOKUP(A20,'2014'!$A$7:$N$416,12,FALSE),0),500)</f>
        <v>500</v>
      </c>
      <c r="AN20">
        <f>CEILING(IFERROR(VLOOKUP(A20,'2015'!$A$7:$N$416,12,FALSE),0),500)</f>
        <v>0</v>
      </c>
      <c r="AO20">
        <f>CEILING(IFERROR(VLOOKUP(A20,'2016'!$A$7:$N$416,12,FALSE),0),500)</f>
        <v>0</v>
      </c>
      <c r="AP20">
        <f t="shared" si="9"/>
        <v>500</v>
      </c>
      <c r="AQ20">
        <f>CEILING(IFERROR(VLOOKUP(A20,'2014'!$A$7:$N$416,13,FALSE),0),500)</f>
        <v>2500</v>
      </c>
      <c r="AR20">
        <f>CEILING(IFERROR(VLOOKUP(A20,'2015'!$A$7:$N$416,13,FALSE),0),500)</f>
        <v>1500</v>
      </c>
      <c r="AS20">
        <f>CEILING(IFERROR(VLOOKUP(A20,'2016'!$A$7:$N$416,13,FALSE),0),500)</f>
        <v>0</v>
      </c>
      <c r="AT20">
        <f t="shared" si="10"/>
        <v>2000</v>
      </c>
      <c r="AU20">
        <f>CEILING(IFERROR(VLOOKUP(A20,'2014'!$A$7:$N$416,14,FALSE),0),500)</f>
        <v>500</v>
      </c>
      <c r="AV20">
        <f>CEILING(IFERROR(VLOOKUP(A20,'2015'!$A$7:$N$416,14,FALSE),0),500)</f>
        <v>500</v>
      </c>
      <c r="AW20">
        <f>CEILING(IFERROR(VLOOKUP(A20,'2016'!$A$7:$N$416,14,FALSE),0),500)</f>
        <v>0</v>
      </c>
      <c r="AX20">
        <f t="shared" si="11"/>
        <v>500</v>
      </c>
    </row>
    <row r="21" spans="1:50" x14ac:dyDescent="0.25">
      <c r="A21">
        <v>102628</v>
      </c>
      <c r="B21" t="s">
        <v>72</v>
      </c>
      <c r="C21">
        <f>CEILING(IFERROR(VLOOKUP(A21,'2014'!$A$7:$N$416,3,FALSE),0),500)</f>
        <v>0</v>
      </c>
      <c r="D21">
        <f>CEILING(IFERROR(VLOOKUP(A21,'2015'!$A$7:$N$416,3,FALSE),0),500)</f>
        <v>3000</v>
      </c>
      <c r="E21">
        <f>CEILING(IFERROR(VLOOKUP(A21,'2016'!$A$7:$N$416,3,FALSE),0),500)</f>
        <v>4000</v>
      </c>
      <c r="F21" s="137">
        <f t="shared" si="0"/>
        <v>2500</v>
      </c>
      <c r="G21" s="137">
        <f>CEILING(IFERROR(VLOOKUP(A21,'2014'!$A$7:$N$416,4,FALSE),0),500)</f>
        <v>0</v>
      </c>
      <c r="H21" s="137">
        <f>CEILING(IFERROR(VLOOKUP(A21,'2015'!$A$7:$N$416,4,FALSE),0),500)</f>
        <v>4000</v>
      </c>
      <c r="I21" s="137">
        <f>CEILING(IFERROR(VLOOKUP(A21,'2016'!$A$7:$N$416,4,FALSE),0),500)</f>
        <v>2000</v>
      </c>
      <c r="J21" s="137">
        <f t="shared" si="1"/>
        <v>2000</v>
      </c>
      <c r="K21">
        <f>CEILING(IFERROR(VLOOKUP(A21,'2014'!$A$7:$N$416,5,FALSE),0),500)</f>
        <v>2000</v>
      </c>
      <c r="L21">
        <f>CEILING(IFERROR(VLOOKUP(A21,'2015'!$A$7:$N$416,5,FALSE),0),500)</f>
        <v>3000</v>
      </c>
      <c r="M21">
        <f>CEILING(IFERROR(VLOOKUP(A21,'2016'!$A$7:$N$416,5,FALSE),0),500)</f>
        <v>3000</v>
      </c>
      <c r="N21">
        <f t="shared" si="2"/>
        <v>3000</v>
      </c>
      <c r="O21">
        <f>CEILING(IFERROR(VLOOKUP(A21,'2014'!$A$7:$N$416,6,FALSE),0),500)</f>
        <v>3000</v>
      </c>
      <c r="P21">
        <f>CEILING(IFERROR(VLOOKUP(A21,'2015'!$A$7:$N$416,6,FALSE),0),500)</f>
        <v>2000</v>
      </c>
      <c r="Q21">
        <f>CEILING(IFERROR(VLOOKUP(A21,'2016'!$A$7:$N$416,6,FALSE),0),500)</f>
        <v>0</v>
      </c>
      <c r="R21">
        <f t="shared" si="3"/>
        <v>2500</v>
      </c>
      <c r="S21">
        <f>CEILING(IFERROR(VLOOKUP(A21,'2014'!$A$7:$N$416,7,FALSE),0),500)</f>
        <v>3000</v>
      </c>
      <c r="T21">
        <f>CEILING(IFERROR(VLOOKUP(A21,'2015'!$A$7:$N$416,7,FALSE),0),500)</f>
        <v>4000</v>
      </c>
      <c r="U21">
        <f>CEILING(IFERROR(VLOOKUP(A21,'2016'!$A$7:$N$416,7,FALSE),0),500)</f>
        <v>0</v>
      </c>
      <c r="V21">
        <f t="shared" si="4"/>
        <v>3500</v>
      </c>
      <c r="W21">
        <f>CEILING(IFERROR(VLOOKUP(A21,'2014'!$A$7:$N$416,8,FALSE),0),500)</f>
        <v>2000</v>
      </c>
      <c r="X21">
        <f>CEILING(IFERROR(VLOOKUP(A21,'2015'!$A$7:$N$416,8,FALSE),0),500)</f>
        <v>3000</v>
      </c>
      <c r="Y21">
        <f>CEILING(IFERROR(VLOOKUP(A21,'2016'!$A$7:$N$416,8,FALSE),0),500)</f>
        <v>0</v>
      </c>
      <c r="Z21">
        <f t="shared" si="5"/>
        <v>2500</v>
      </c>
      <c r="AA21">
        <f>CEILING(IFERROR(VLOOKUP(A21,'2014'!$A$7:$N$416,9,FALSE),0),500)</f>
        <v>2000</v>
      </c>
      <c r="AB21">
        <f>CEILING(IFERROR(VLOOKUP(A21,'2015'!$A$7:$N$416,9,FALSE),0),500)</f>
        <v>2000</v>
      </c>
      <c r="AC21">
        <f>CEILING(IFERROR(VLOOKUP(A21,'2016'!$A$7:$N$416,9,FALSE),0),500)</f>
        <v>0</v>
      </c>
      <c r="AD21">
        <f t="shared" si="6"/>
        <v>2000</v>
      </c>
      <c r="AE21">
        <f>CEILING(IFERROR(VLOOKUP(A21,'2014'!$A$7:$N$416,10,FALSE),0),500)</f>
        <v>3000</v>
      </c>
      <c r="AF21">
        <f>CEILING(IFERROR(VLOOKUP(A21,'2015'!$A$7:$N$416,10,FALSE),0),500)</f>
        <v>4000</v>
      </c>
      <c r="AG21">
        <f>CEILING(IFERROR(VLOOKUP(A21,'2016'!$A$7:$N$416,10,FALSE),0),500)</f>
        <v>0</v>
      </c>
      <c r="AH21">
        <f t="shared" si="7"/>
        <v>3500</v>
      </c>
      <c r="AI21">
        <f>CEILING(IFERROR(VLOOKUP(A21,'2014'!$A$7:$N$416,11,FALSE),0),500)</f>
        <v>2000</v>
      </c>
      <c r="AJ21">
        <f>CEILING(IFERROR(VLOOKUP(A21,'2015'!$A$7:$N$416,11,FALSE),0),500)</f>
        <v>2000</v>
      </c>
      <c r="AK21">
        <f>CEILING(IFERROR(VLOOKUP(A21,'2016'!$A$7:$N$416,11,FALSE),0),500)</f>
        <v>0</v>
      </c>
      <c r="AL21">
        <f t="shared" si="8"/>
        <v>2000</v>
      </c>
      <c r="AM21">
        <f>CEILING(IFERROR(VLOOKUP(A21,'2014'!$A$7:$N$416,12,FALSE),0),500)</f>
        <v>4000</v>
      </c>
      <c r="AN21">
        <f>CEILING(IFERROR(VLOOKUP(A21,'2015'!$A$7:$N$416,12,FALSE),0),500)</f>
        <v>3000</v>
      </c>
      <c r="AO21">
        <f>CEILING(IFERROR(VLOOKUP(A21,'2016'!$A$7:$N$416,12,FALSE),0),500)</f>
        <v>0</v>
      </c>
      <c r="AP21">
        <f t="shared" si="9"/>
        <v>3500</v>
      </c>
      <c r="AQ21">
        <f>CEILING(IFERROR(VLOOKUP(A21,'2014'!$A$7:$N$416,13,FALSE),0),500)</f>
        <v>4000</v>
      </c>
      <c r="AR21">
        <f>CEILING(IFERROR(VLOOKUP(A21,'2015'!$A$7:$N$416,13,FALSE),0),500)</f>
        <v>2000</v>
      </c>
      <c r="AS21">
        <f>CEILING(IFERROR(VLOOKUP(A21,'2016'!$A$7:$N$416,13,FALSE),0),500)</f>
        <v>0</v>
      </c>
      <c r="AT21">
        <f t="shared" si="10"/>
        <v>3000</v>
      </c>
      <c r="AU21">
        <f>CEILING(IFERROR(VLOOKUP(A21,'2014'!$A$7:$N$416,14,FALSE),0),500)</f>
        <v>4000</v>
      </c>
      <c r="AV21">
        <f>CEILING(IFERROR(VLOOKUP(A21,'2015'!$A$7:$N$416,14,FALSE),0),500)</f>
        <v>3000</v>
      </c>
      <c r="AW21">
        <f>CEILING(IFERROR(VLOOKUP(A21,'2016'!$A$7:$N$416,14,FALSE),0),500)</f>
        <v>0</v>
      </c>
      <c r="AX21">
        <f t="shared" si="11"/>
        <v>3500</v>
      </c>
    </row>
    <row r="22" spans="1:50" x14ac:dyDescent="0.25">
      <c r="A22">
        <v>18539</v>
      </c>
      <c r="B22" t="s">
        <v>207</v>
      </c>
      <c r="C22">
        <f>CEILING(IFERROR(VLOOKUP(A22,'2014'!$A$7:$N$416,3,FALSE),0),500)</f>
        <v>0</v>
      </c>
      <c r="D22">
        <f>CEILING(IFERROR(VLOOKUP(A22,'2015'!$A$7:$N$416,3,FALSE),0),500)</f>
        <v>27500</v>
      </c>
      <c r="E22">
        <f>CEILING(IFERROR(VLOOKUP(A22,'2016'!$A$7:$N$416,3,FALSE),0),500)</f>
        <v>42000</v>
      </c>
      <c r="F22" s="137">
        <f t="shared" si="0"/>
        <v>23500</v>
      </c>
      <c r="G22" s="137">
        <f>CEILING(IFERROR(VLOOKUP(A22,'2014'!$A$7:$N$416,4,FALSE),0),500)</f>
        <v>0</v>
      </c>
      <c r="H22" s="137">
        <f>CEILING(IFERROR(VLOOKUP(A22,'2015'!$A$7:$N$416,4,FALSE),0),500)</f>
        <v>34000</v>
      </c>
      <c r="I22" s="137">
        <f>CEILING(IFERROR(VLOOKUP(A22,'2016'!$A$7:$N$416,4,FALSE),0),500)</f>
        <v>39000</v>
      </c>
      <c r="J22" s="137">
        <f t="shared" si="1"/>
        <v>24500</v>
      </c>
      <c r="K22">
        <f>CEILING(IFERROR(VLOOKUP(A22,'2014'!$A$7:$N$416,5,FALSE),0),500)</f>
        <v>0</v>
      </c>
      <c r="L22">
        <f>CEILING(IFERROR(VLOOKUP(A22,'2015'!$A$7:$N$416,5,FALSE),0),500)</f>
        <v>35500</v>
      </c>
      <c r="M22">
        <f>CEILING(IFERROR(VLOOKUP(A22,'2016'!$A$7:$N$416,5,FALSE),0),500)</f>
        <v>23500</v>
      </c>
      <c r="N22">
        <f t="shared" si="2"/>
        <v>20000</v>
      </c>
      <c r="O22">
        <f>CEILING(IFERROR(VLOOKUP(A22,'2014'!$A$7:$N$416,6,FALSE),0),500)</f>
        <v>0</v>
      </c>
      <c r="P22">
        <f>CEILING(IFERROR(VLOOKUP(A22,'2015'!$A$7:$N$416,6,FALSE),0),500)</f>
        <v>14500</v>
      </c>
      <c r="Q22">
        <f>CEILING(IFERROR(VLOOKUP(A22,'2016'!$A$7:$N$416,6,FALSE),0),500)</f>
        <v>0</v>
      </c>
      <c r="R22">
        <f t="shared" si="3"/>
        <v>7500</v>
      </c>
      <c r="S22">
        <f>CEILING(IFERROR(VLOOKUP(A22,'2014'!$A$7:$N$416,7,FALSE),0),500)</f>
        <v>0</v>
      </c>
      <c r="T22">
        <f>CEILING(IFERROR(VLOOKUP(A22,'2015'!$A$7:$N$416,7,FALSE),0),500)</f>
        <v>19000</v>
      </c>
      <c r="U22">
        <f>CEILING(IFERROR(VLOOKUP(A22,'2016'!$A$7:$N$416,7,FALSE),0),500)</f>
        <v>0</v>
      </c>
      <c r="V22">
        <f t="shared" si="4"/>
        <v>9500</v>
      </c>
      <c r="W22">
        <f>CEILING(IFERROR(VLOOKUP(A22,'2014'!$A$7:$N$416,8,FALSE),0),500)</f>
        <v>12500</v>
      </c>
      <c r="X22">
        <f>CEILING(IFERROR(VLOOKUP(A22,'2015'!$A$7:$N$416,8,FALSE),0),500)</f>
        <v>17000</v>
      </c>
      <c r="Y22">
        <f>CEILING(IFERROR(VLOOKUP(A22,'2016'!$A$7:$N$416,8,FALSE),0),500)</f>
        <v>0</v>
      </c>
      <c r="Z22">
        <f t="shared" si="5"/>
        <v>15000</v>
      </c>
      <c r="AA22">
        <f>CEILING(IFERROR(VLOOKUP(A22,'2014'!$A$7:$N$416,9,FALSE),0),500)</f>
        <v>23500</v>
      </c>
      <c r="AB22">
        <f>CEILING(IFERROR(VLOOKUP(A22,'2015'!$A$7:$N$416,9,FALSE),0),500)</f>
        <v>16500</v>
      </c>
      <c r="AC22">
        <f>CEILING(IFERROR(VLOOKUP(A22,'2016'!$A$7:$N$416,9,FALSE),0),500)</f>
        <v>0</v>
      </c>
      <c r="AD22">
        <f t="shared" si="6"/>
        <v>20000</v>
      </c>
      <c r="AE22">
        <f>CEILING(IFERROR(VLOOKUP(A22,'2014'!$A$7:$N$416,10,FALSE),0),500)</f>
        <v>21000</v>
      </c>
      <c r="AF22">
        <f>CEILING(IFERROR(VLOOKUP(A22,'2015'!$A$7:$N$416,10,FALSE),0),500)</f>
        <v>14500</v>
      </c>
      <c r="AG22">
        <f>CEILING(IFERROR(VLOOKUP(A22,'2016'!$A$7:$N$416,10,FALSE),0),500)</f>
        <v>0</v>
      </c>
      <c r="AH22">
        <f t="shared" si="7"/>
        <v>18000</v>
      </c>
      <c r="AI22">
        <f>CEILING(IFERROR(VLOOKUP(A22,'2014'!$A$7:$N$416,11,FALSE),0),500)</f>
        <v>27500</v>
      </c>
      <c r="AJ22">
        <f>CEILING(IFERROR(VLOOKUP(A22,'2015'!$A$7:$N$416,11,FALSE),0),500)</f>
        <v>34500</v>
      </c>
      <c r="AK22">
        <f>CEILING(IFERROR(VLOOKUP(A22,'2016'!$A$7:$N$416,11,FALSE),0),500)</f>
        <v>0</v>
      </c>
      <c r="AL22">
        <f t="shared" si="8"/>
        <v>31000</v>
      </c>
      <c r="AM22">
        <f>CEILING(IFERROR(VLOOKUP(A22,'2014'!$A$7:$N$416,12,FALSE),0),500)</f>
        <v>21000</v>
      </c>
      <c r="AN22">
        <f>CEILING(IFERROR(VLOOKUP(A22,'2015'!$A$7:$N$416,12,FALSE),0),500)</f>
        <v>35000</v>
      </c>
      <c r="AO22">
        <f>CEILING(IFERROR(VLOOKUP(A22,'2016'!$A$7:$N$416,12,FALSE),0),500)</f>
        <v>0</v>
      </c>
      <c r="AP22">
        <f t="shared" si="9"/>
        <v>28000</v>
      </c>
      <c r="AQ22">
        <f>CEILING(IFERROR(VLOOKUP(A22,'2014'!$A$7:$N$416,13,FALSE),0),500)</f>
        <v>23000</v>
      </c>
      <c r="AR22">
        <f>CEILING(IFERROR(VLOOKUP(A22,'2015'!$A$7:$N$416,13,FALSE),0),500)</f>
        <v>101500</v>
      </c>
      <c r="AS22">
        <f>CEILING(IFERROR(VLOOKUP(A22,'2016'!$A$7:$N$416,13,FALSE),0),500)</f>
        <v>0</v>
      </c>
      <c r="AT22">
        <f t="shared" si="10"/>
        <v>62500</v>
      </c>
      <c r="AU22">
        <f>CEILING(IFERROR(VLOOKUP(A22,'2014'!$A$7:$N$416,14,FALSE),0),500)</f>
        <v>27000</v>
      </c>
      <c r="AV22">
        <f>CEILING(IFERROR(VLOOKUP(A22,'2015'!$A$7:$N$416,14,FALSE),0),500)</f>
        <v>53000</v>
      </c>
      <c r="AW22">
        <f>CEILING(IFERROR(VLOOKUP(A22,'2016'!$A$7:$N$416,14,FALSE),0),500)</f>
        <v>0</v>
      </c>
      <c r="AX22">
        <f t="shared" si="11"/>
        <v>40000</v>
      </c>
    </row>
    <row r="23" spans="1:50" x14ac:dyDescent="0.25">
      <c r="A23">
        <v>22041</v>
      </c>
      <c r="B23" t="s">
        <v>319</v>
      </c>
      <c r="C23">
        <f>CEILING(IFERROR(VLOOKUP(A23,'2014'!$A$7:$N$416,3,FALSE),0),500)</f>
        <v>0</v>
      </c>
      <c r="D23">
        <f>CEILING(IFERROR(VLOOKUP(A23,'2015'!$A$7:$N$416,3,FALSE),0),500)</f>
        <v>4000</v>
      </c>
      <c r="E23">
        <f>CEILING(IFERROR(VLOOKUP(A23,'2016'!$A$7:$N$416,3,FALSE),0),500)</f>
        <v>5000</v>
      </c>
      <c r="F23" s="137">
        <f t="shared" si="0"/>
        <v>3000</v>
      </c>
      <c r="G23" s="137">
        <f>CEILING(IFERROR(VLOOKUP(A23,'2014'!$A$7:$N$416,4,FALSE),0),500)</f>
        <v>0</v>
      </c>
      <c r="H23" s="137">
        <f>CEILING(IFERROR(VLOOKUP(A23,'2015'!$A$7:$N$416,4,FALSE),0),500)</f>
        <v>3000</v>
      </c>
      <c r="I23" s="137">
        <f>CEILING(IFERROR(VLOOKUP(A23,'2016'!$A$7:$N$416,4,FALSE),0),500)</f>
        <v>8000</v>
      </c>
      <c r="J23" s="137">
        <f t="shared" si="1"/>
        <v>4000</v>
      </c>
      <c r="K23">
        <f>CEILING(IFERROR(VLOOKUP(A23,'2014'!$A$7:$N$416,5,FALSE),0),500)</f>
        <v>0</v>
      </c>
      <c r="L23">
        <f>CEILING(IFERROR(VLOOKUP(A23,'2015'!$A$7:$N$416,5,FALSE),0),500)</f>
        <v>9000</v>
      </c>
      <c r="M23">
        <f>CEILING(IFERROR(VLOOKUP(A23,'2016'!$A$7:$N$416,5,FALSE),0),500)</f>
        <v>13000</v>
      </c>
      <c r="N23">
        <f t="shared" si="2"/>
        <v>7500</v>
      </c>
      <c r="O23">
        <f>CEILING(IFERROR(VLOOKUP(A23,'2014'!$A$7:$N$416,6,FALSE),0),500)</f>
        <v>0</v>
      </c>
      <c r="P23">
        <f>CEILING(IFERROR(VLOOKUP(A23,'2015'!$A$7:$N$416,6,FALSE),0),500)</f>
        <v>5000</v>
      </c>
      <c r="Q23">
        <f>CEILING(IFERROR(VLOOKUP(A23,'2016'!$A$7:$N$416,6,FALSE),0),500)</f>
        <v>0</v>
      </c>
      <c r="R23">
        <f t="shared" si="3"/>
        <v>2500</v>
      </c>
      <c r="S23">
        <f>CEILING(IFERROR(VLOOKUP(A23,'2014'!$A$7:$N$416,7,FALSE),0),500)</f>
        <v>0</v>
      </c>
      <c r="T23">
        <f>CEILING(IFERROR(VLOOKUP(A23,'2015'!$A$7:$N$416,7,FALSE),0),500)</f>
        <v>4000</v>
      </c>
      <c r="U23">
        <f>CEILING(IFERROR(VLOOKUP(A23,'2016'!$A$7:$N$416,7,FALSE),0),500)</f>
        <v>0</v>
      </c>
      <c r="V23">
        <f t="shared" si="4"/>
        <v>2000</v>
      </c>
      <c r="W23">
        <f>CEILING(IFERROR(VLOOKUP(A23,'2014'!$A$7:$N$416,8,FALSE),0),500)</f>
        <v>1000</v>
      </c>
      <c r="X23">
        <f>CEILING(IFERROR(VLOOKUP(A23,'2015'!$A$7:$N$416,8,FALSE),0),500)</f>
        <v>3000</v>
      </c>
      <c r="Y23">
        <f>CEILING(IFERROR(VLOOKUP(A23,'2016'!$A$7:$N$416,8,FALSE),0),500)</f>
        <v>0</v>
      </c>
      <c r="Z23">
        <f t="shared" si="5"/>
        <v>2000</v>
      </c>
      <c r="AA23">
        <f>CEILING(IFERROR(VLOOKUP(A23,'2014'!$A$7:$N$416,9,FALSE),0),500)</f>
        <v>8000</v>
      </c>
      <c r="AB23">
        <f>CEILING(IFERROR(VLOOKUP(A23,'2015'!$A$7:$N$416,9,FALSE),0),500)</f>
        <v>4000</v>
      </c>
      <c r="AC23">
        <f>CEILING(IFERROR(VLOOKUP(A23,'2016'!$A$7:$N$416,9,FALSE),0),500)</f>
        <v>0</v>
      </c>
      <c r="AD23">
        <f t="shared" si="6"/>
        <v>6000</v>
      </c>
      <c r="AE23">
        <f>CEILING(IFERROR(VLOOKUP(A23,'2014'!$A$7:$N$416,10,FALSE),0),500)</f>
        <v>5000</v>
      </c>
      <c r="AF23">
        <f>CEILING(IFERROR(VLOOKUP(A23,'2015'!$A$7:$N$416,10,FALSE),0),500)</f>
        <v>4000</v>
      </c>
      <c r="AG23">
        <f>CEILING(IFERROR(VLOOKUP(A23,'2016'!$A$7:$N$416,10,FALSE),0),500)</f>
        <v>0</v>
      </c>
      <c r="AH23">
        <f t="shared" si="7"/>
        <v>4500</v>
      </c>
      <c r="AI23">
        <f>CEILING(IFERROR(VLOOKUP(A23,'2014'!$A$7:$N$416,11,FALSE),0),500)</f>
        <v>6000</v>
      </c>
      <c r="AJ23">
        <f>CEILING(IFERROR(VLOOKUP(A23,'2015'!$A$7:$N$416,11,FALSE),0),500)</f>
        <v>9000</v>
      </c>
      <c r="AK23">
        <f>CEILING(IFERROR(VLOOKUP(A23,'2016'!$A$7:$N$416,11,FALSE),0),500)</f>
        <v>0</v>
      </c>
      <c r="AL23">
        <f t="shared" si="8"/>
        <v>7500</v>
      </c>
      <c r="AM23">
        <f>CEILING(IFERROR(VLOOKUP(A23,'2014'!$A$7:$N$416,12,FALSE),0),500)</f>
        <v>8000</v>
      </c>
      <c r="AN23">
        <f>CEILING(IFERROR(VLOOKUP(A23,'2015'!$A$7:$N$416,12,FALSE),0),500)</f>
        <v>9000</v>
      </c>
      <c r="AO23">
        <f>CEILING(IFERROR(VLOOKUP(A23,'2016'!$A$7:$N$416,12,FALSE),0),500)</f>
        <v>0</v>
      </c>
      <c r="AP23">
        <f t="shared" si="9"/>
        <v>8500</v>
      </c>
      <c r="AQ23">
        <f>CEILING(IFERROR(VLOOKUP(A23,'2014'!$A$7:$N$416,13,FALSE),0),500)</f>
        <v>9000</v>
      </c>
      <c r="AR23">
        <f>CEILING(IFERROR(VLOOKUP(A23,'2015'!$A$7:$N$416,13,FALSE),0),500)</f>
        <v>6000</v>
      </c>
      <c r="AS23">
        <f>CEILING(IFERROR(VLOOKUP(A23,'2016'!$A$7:$N$416,13,FALSE),0),500)</f>
        <v>0</v>
      </c>
      <c r="AT23">
        <f t="shared" si="10"/>
        <v>7500</v>
      </c>
      <c r="AU23">
        <f>CEILING(IFERROR(VLOOKUP(A23,'2014'!$A$7:$N$416,14,FALSE),0),500)</f>
        <v>13000</v>
      </c>
      <c r="AV23">
        <f>CEILING(IFERROR(VLOOKUP(A23,'2015'!$A$7:$N$416,14,FALSE),0),500)</f>
        <v>9000</v>
      </c>
      <c r="AW23">
        <f>CEILING(IFERROR(VLOOKUP(A23,'2016'!$A$7:$N$416,14,FALSE),0),500)</f>
        <v>0</v>
      </c>
      <c r="AX23">
        <f t="shared" si="11"/>
        <v>11000</v>
      </c>
    </row>
    <row r="24" spans="1:50" x14ac:dyDescent="0.25">
      <c r="A24">
        <v>27348</v>
      </c>
      <c r="B24" t="s">
        <v>431</v>
      </c>
      <c r="C24">
        <f>CEILING(IFERROR(VLOOKUP(A24,'2014'!$A$7:$N$416,3,FALSE),0),500)</f>
        <v>0</v>
      </c>
      <c r="D24">
        <f>CEILING(IFERROR(VLOOKUP(A24,'2015'!$A$7:$N$416,3,FALSE),0),500)</f>
        <v>0</v>
      </c>
      <c r="E24">
        <f>CEILING(IFERROR(VLOOKUP(A24,'2016'!$A$7:$N$416,3,FALSE),0),500)</f>
        <v>0</v>
      </c>
      <c r="F24" s="137">
        <f t="shared" si="0"/>
        <v>0</v>
      </c>
      <c r="G24" s="137">
        <f>CEILING(IFERROR(VLOOKUP(A24,'2014'!$A$7:$N$416,4,FALSE),0),500)</f>
        <v>0</v>
      </c>
      <c r="H24" s="137">
        <f>CEILING(IFERROR(VLOOKUP(A24,'2015'!$A$7:$N$416,4,FALSE),0),500)</f>
        <v>0</v>
      </c>
      <c r="I24" s="137">
        <f>CEILING(IFERROR(VLOOKUP(A24,'2016'!$A$7:$N$416,4,FALSE),0),500)</f>
        <v>0</v>
      </c>
      <c r="J24" s="137">
        <f t="shared" si="1"/>
        <v>0</v>
      </c>
      <c r="K24">
        <f>CEILING(IFERROR(VLOOKUP(A24,'2014'!$A$7:$N$416,5,FALSE),0),500)</f>
        <v>0</v>
      </c>
      <c r="L24">
        <f>CEILING(IFERROR(VLOOKUP(A24,'2015'!$A$7:$N$416,5,FALSE),0),500)</f>
        <v>0</v>
      </c>
      <c r="M24">
        <f>CEILING(IFERROR(VLOOKUP(A24,'2016'!$A$7:$N$416,5,FALSE),0),500)</f>
        <v>0</v>
      </c>
      <c r="N24">
        <f t="shared" si="2"/>
        <v>0</v>
      </c>
      <c r="O24">
        <f>CEILING(IFERROR(VLOOKUP(A24,'2014'!$A$7:$N$416,6,FALSE),0),500)</f>
        <v>0</v>
      </c>
      <c r="P24">
        <f>CEILING(IFERROR(VLOOKUP(A24,'2015'!$A$7:$N$416,6,FALSE),0),500)</f>
        <v>0</v>
      </c>
      <c r="Q24">
        <f>CEILING(IFERROR(VLOOKUP(A24,'2016'!$A$7:$N$416,6,FALSE),0),500)</f>
        <v>0</v>
      </c>
      <c r="R24">
        <f t="shared" si="3"/>
        <v>0</v>
      </c>
      <c r="S24">
        <f>CEILING(IFERROR(VLOOKUP(A24,'2014'!$A$7:$N$416,7,FALSE),0),500)</f>
        <v>0</v>
      </c>
      <c r="T24">
        <f>CEILING(IFERROR(VLOOKUP(A24,'2015'!$A$7:$N$416,7,FALSE),0),500)</f>
        <v>0</v>
      </c>
      <c r="U24">
        <f>CEILING(IFERROR(VLOOKUP(A24,'2016'!$A$7:$N$416,7,FALSE),0),500)</f>
        <v>0</v>
      </c>
      <c r="V24">
        <f t="shared" si="4"/>
        <v>0</v>
      </c>
      <c r="W24">
        <f>CEILING(IFERROR(VLOOKUP(A24,'2014'!$A$7:$N$416,8,FALSE),0),500)</f>
        <v>0</v>
      </c>
      <c r="X24">
        <f>CEILING(IFERROR(VLOOKUP(A24,'2015'!$A$7:$N$416,8,FALSE),0),500)</f>
        <v>0</v>
      </c>
      <c r="Y24">
        <f>CEILING(IFERROR(VLOOKUP(A24,'2016'!$A$7:$N$416,8,FALSE),0),500)</f>
        <v>0</v>
      </c>
      <c r="Z24">
        <f t="shared" si="5"/>
        <v>0</v>
      </c>
      <c r="AA24">
        <f>CEILING(IFERROR(VLOOKUP(A24,'2014'!$A$7:$N$416,9,FALSE),0),500)</f>
        <v>0</v>
      </c>
      <c r="AB24">
        <f>CEILING(IFERROR(VLOOKUP(A24,'2015'!$A$7:$N$416,9,FALSE),0),500)</f>
        <v>0</v>
      </c>
      <c r="AC24">
        <f>CEILING(IFERROR(VLOOKUP(A24,'2016'!$A$7:$N$416,9,FALSE),0),500)</f>
        <v>0</v>
      </c>
      <c r="AD24">
        <f t="shared" si="6"/>
        <v>0</v>
      </c>
      <c r="AE24">
        <f>CEILING(IFERROR(VLOOKUP(A24,'2014'!$A$7:$N$416,10,FALSE),0),500)</f>
        <v>0</v>
      </c>
      <c r="AF24">
        <f>CEILING(IFERROR(VLOOKUP(A24,'2015'!$A$7:$N$416,10,FALSE),0),500)</f>
        <v>0</v>
      </c>
      <c r="AG24">
        <f>CEILING(IFERROR(VLOOKUP(A24,'2016'!$A$7:$N$416,10,FALSE),0),500)</f>
        <v>0</v>
      </c>
      <c r="AH24">
        <f t="shared" si="7"/>
        <v>0</v>
      </c>
      <c r="AI24">
        <f>CEILING(IFERROR(VLOOKUP(A24,'2014'!$A$7:$N$416,11,FALSE),0),500)</f>
        <v>0</v>
      </c>
      <c r="AJ24">
        <f>CEILING(IFERROR(VLOOKUP(A24,'2015'!$A$7:$N$416,11,FALSE),0),500)</f>
        <v>0</v>
      </c>
      <c r="AK24">
        <f>CEILING(IFERROR(VLOOKUP(A24,'2016'!$A$7:$N$416,11,FALSE),0),500)</f>
        <v>0</v>
      </c>
      <c r="AL24">
        <f t="shared" si="8"/>
        <v>0</v>
      </c>
      <c r="AM24">
        <f>CEILING(IFERROR(VLOOKUP(A24,'2014'!$A$7:$N$416,12,FALSE),0),500)</f>
        <v>0</v>
      </c>
      <c r="AN24">
        <f>CEILING(IFERROR(VLOOKUP(A24,'2015'!$A$7:$N$416,12,FALSE),0),500)</f>
        <v>0</v>
      </c>
      <c r="AO24">
        <f>CEILING(IFERROR(VLOOKUP(A24,'2016'!$A$7:$N$416,12,FALSE),0),500)</f>
        <v>0</v>
      </c>
      <c r="AP24">
        <f t="shared" si="9"/>
        <v>0</v>
      </c>
      <c r="AQ24">
        <f>CEILING(IFERROR(VLOOKUP(A24,'2014'!$A$7:$N$416,13,FALSE),0),500)</f>
        <v>0</v>
      </c>
      <c r="AR24">
        <f>CEILING(IFERROR(VLOOKUP(A24,'2015'!$A$7:$N$416,13,FALSE),0),500)</f>
        <v>0</v>
      </c>
      <c r="AS24">
        <f>CEILING(IFERROR(VLOOKUP(A24,'2016'!$A$7:$N$416,13,FALSE),0),500)</f>
        <v>0</v>
      </c>
      <c r="AT24">
        <f t="shared" si="10"/>
        <v>0</v>
      </c>
      <c r="AU24">
        <f>CEILING(IFERROR(VLOOKUP(A24,'2014'!$A$7:$N$416,14,FALSE),0),500)</f>
        <v>0</v>
      </c>
      <c r="AV24">
        <f>CEILING(IFERROR(VLOOKUP(A24,'2015'!$A$7:$N$416,14,FALSE),0),500)</f>
        <v>0</v>
      </c>
      <c r="AW24">
        <f>CEILING(IFERROR(VLOOKUP(A24,'2016'!$A$7:$N$416,14,FALSE),0),500)</f>
        <v>0</v>
      </c>
      <c r="AX24">
        <f t="shared" si="11"/>
        <v>0</v>
      </c>
    </row>
    <row r="25" spans="1:50" x14ac:dyDescent="0.25">
      <c r="A25">
        <v>26117</v>
      </c>
      <c r="B25" t="s">
        <v>382</v>
      </c>
      <c r="C25">
        <f>CEILING(IFERROR(VLOOKUP(A25,'2014'!$A$7:$N$416,3,FALSE),0),500)</f>
        <v>0</v>
      </c>
      <c r="D25">
        <f>CEILING(IFERROR(VLOOKUP(A25,'2015'!$A$7:$N$416,3,FALSE),0),500)</f>
        <v>0</v>
      </c>
      <c r="E25">
        <f>CEILING(IFERROR(VLOOKUP(A25,'2016'!$A$7:$N$416,3,FALSE),0),500)</f>
        <v>0</v>
      </c>
      <c r="F25" s="137">
        <f t="shared" si="0"/>
        <v>0</v>
      </c>
      <c r="G25" s="137">
        <f>CEILING(IFERROR(VLOOKUP(A25,'2014'!$A$7:$N$416,4,FALSE),0),500)</f>
        <v>0</v>
      </c>
      <c r="H25" s="137">
        <f>CEILING(IFERROR(VLOOKUP(A25,'2015'!$A$7:$N$416,4,FALSE),0),500)</f>
        <v>8000</v>
      </c>
      <c r="I25" s="137">
        <f>CEILING(IFERROR(VLOOKUP(A25,'2016'!$A$7:$N$416,4,FALSE),0),500)</f>
        <v>4000</v>
      </c>
      <c r="J25" s="137">
        <f t="shared" si="1"/>
        <v>4000</v>
      </c>
      <c r="K25">
        <f>CEILING(IFERROR(VLOOKUP(A25,'2014'!$A$7:$N$416,5,FALSE),0),500)</f>
        <v>0</v>
      </c>
      <c r="L25">
        <f>CEILING(IFERROR(VLOOKUP(A25,'2015'!$A$7:$N$416,5,FALSE),0),500)</f>
        <v>0</v>
      </c>
      <c r="M25">
        <f>CEILING(IFERROR(VLOOKUP(A25,'2016'!$A$7:$N$416,5,FALSE),0),500)</f>
        <v>0</v>
      </c>
      <c r="N25">
        <f t="shared" si="2"/>
        <v>0</v>
      </c>
      <c r="O25">
        <f>CEILING(IFERROR(VLOOKUP(A25,'2014'!$A$7:$N$416,6,FALSE),0),500)</f>
        <v>0</v>
      </c>
      <c r="P25">
        <f>CEILING(IFERROR(VLOOKUP(A25,'2015'!$A$7:$N$416,6,FALSE),0),500)</f>
        <v>0</v>
      </c>
      <c r="Q25">
        <f>CEILING(IFERROR(VLOOKUP(A25,'2016'!$A$7:$N$416,6,FALSE),0),500)</f>
        <v>0</v>
      </c>
      <c r="R25">
        <f t="shared" si="3"/>
        <v>0</v>
      </c>
      <c r="S25">
        <f>CEILING(IFERROR(VLOOKUP(A25,'2014'!$A$7:$N$416,7,FALSE),0),500)</f>
        <v>0</v>
      </c>
      <c r="T25">
        <f>CEILING(IFERROR(VLOOKUP(A25,'2015'!$A$7:$N$416,7,FALSE),0),500)</f>
        <v>0</v>
      </c>
      <c r="U25">
        <f>CEILING(IFERROR(VLOOKUP(A25,'2016'!$A$7:$N$416,7,FALSE),0),500)</f>
        <v>0</v>
      </c>
      <c r="V25">
        <f t="shared" si="4"/>
        <v>0</v>
      </c>
      <c r="W25">
        <f>CEILING(IFERROR(VLOOKUP(A25,'2014'!$A$7:$N$416,8,FALSE),0),500)</f>
        <v>0</v>
      </c>
      <c r="X25">
        <f>CEILING(IFERROR(VLOOKUP(A25,'2015'!$A$7:$N$416,8,FALSE),0),500)</f>
        <v>0</v>
      </c>
      <c r="Y25">
        <f>CEILING(IFERROR(VLOOKUP(A25,'2016'!$A$7:$N$416,8,FALSE),0),500)</f>
        <v>0</v>
      </c>
      <c r="Z25">
        <f t="shared" si="5"/>
        <v>0</v>
      </c>
      <c r="AA25">
        <f>CEILING(IFERROR(VLOOKUP(A25,'2014'!$A$7:$N$416,9,FALSE),0),500)</f>
        <v>0</v>
      </c>
      <c r="AB25">
        <f>CEILING(IFERROR(VLOOKUP(A25,'2015'!$A$7:$N$416,9,FALSE),0),500)</f>
        <v>0</v>
      </c>
      <c r="AC25">
        <f>CEILING(IFERROR(VLOOKUP(A25,'2016'!$A$7:$N$416,9,FALSE),0),500)</f>
        <v>0</v>
      </c>
      <c r="AD25">
        <f t="shared" si="6"/>
        <v>0</v>
      </c>
      <c r="AE25">
        <f>CEILING(IFERROR(VLOOKUP(A25,'2014'!$A$7:$N$416,10,FALSE),0),500)</f>
        <v>0</v>
      </c>
      <c r="AF25">
        <f>CEILING(IFERROR(VLOOKUP(A25,'2015'!$A$7:$N$416,10,FALSE),0),500)</f>
        <v>0</v>
      </c>
      <c r="AG25">
        <f>CEILING(IFERROR(VLOOKUP(A25,'2016'!$A$7:$N$416,10,FALSE),0),500)</f>
        <v>0</v>
      </c>
      <c r="AH25">
        <f t="shared" si="7"/>
        <v>0</v>
      </c>
      <c r="AI25">
        <f>CEILING(IFERROR(VLOOKUP(A25,'2014'!$A$7:$N$416,11,FALSE),0),500)</f>
        <v>0</v>
      </c>
      <c r="AJ25">
        <f>CEILING(IFERROR(VLOOKUP(A25,'2015'!$A$7:$N$416,11,FALSE),0),500)</f>
        <v>0</v>
      </c>
      <c r="AK25">
        <f>CEILING(IFERROR(VLOOKUP(A25,'2016'!$A$7:$N$416,11,FALSE),0),500)</f>
        <v>0</v>
      </c>
      <c r="AL25">
        <f t="shared" si="8"/>
        <v>0</v>
      </c>
      <c r="AM25">
        <f>CEILING(IFERROR(VLOOKUP(A25,'2014'!$A$7:$N$416,12,FALSE),0),500)</f>
        <v>0</v>
      </c>
      <c r="AN25">
        <f>CEILING(IFERROR(VLOOKUP(A25,'2015'!$A$7:$N$416,12,FALSE),0),500)</f>
        <v>0</v>
      </c>
      <c r="AO25">
        <f>CEILING(IFERROR(VLOOKUP(A25,'2016'!$A$7:$N$416,12,FALSE),0),500)</f>
        <v>0</v>
      </c>
      <c r="AP25">
        <f t="shared" si="9"/>
        <v>0</v>
      </c>
      <c r="AQ25">
        <f>CEILING(IFERROR(VLOOKUP(A25,'2014'!$A$7:$N$416,13,FALSE),0),500)</f>
        <v>0</v>
      </c>
      <c r="AR25">
        <f>CEILING(IFERROR(VLOOKUP(A25,'2015'!$A$7:$N$416,13,FALSE),0),500)</f>
        <v>0</v>
      </c>
      <c r="AS25">
        <f>CEILING(IFERROR(VLOOKUP(A25,'2016'!$A$7:$N$416,13,FALSE),0),500)</f>
        <v>0</v>
      </c>
      <c r="AT25">
        <f t="shared" si="10"/>
        <v>0</v>
      </c>
      <c r="AU25">
        <f>CEILING(IFERROR(VLOOKUP(A25,'2014'!$A$7:$N$416,14,FALSE),0),500)</f>
        <v>0</v>
      </c>
      <c r="AV25">
        <f>CEILING(IFERROR(VLOOKUP(A25,'2015'!$A$7:$N$416,14,FALSE),0),500)</f>
        <v>0</v>
      </c>
      <c r="AW25">
        <f>CEILING(IFERROR(VLOOKUP(A25,'2016'!$A$7:$N$416,14,FALSE),0),500)</f>
        <v>0</v>
      </c>
      <c r="AX25">
        <f t="shared" si="11"/>
        <v>0</v>
      </c>
    </row>
    <row r="26" spans="1:50" x14ac:dyDescent="0.25">
      <c r="A26">
        <v>20663</v>
      </c>
      <c r="B26" t="s">
        <v>243</v>
      </c>
      <c r="C26">
        <f>CEILING(IFERROR(VLOOKUP(A26,'2014'!$A$7:$N$416,3,FALSE),0),500)</f>
        <v>0</v>
      </c>
      <c r="D26">
        <f>CEILING(IFERROR(VLOOKUP(A26,'2015'!$A$7:$N$416,3,FALSE),0),500)</f>
        <v>3000</v>
      </c>
      <c r="E26">
        <f>CEILING(IFERROR(VLOOKUP(A26,'2016'!$A$7:$N$416,3,FALSE),0),500)</f>
        <v>2500</v>
      </c>
      <c r="F26" s="137">
        <f t="shared" si="0"/>
        <v>2000</v>
      </c>
      <c r="G26" s="137">
        <f>CEILING(IFERROR(VLOOKUP(A26,'2014'!$A$7:$N$416,4,FALSE),0),500)</f>
        <v>0</v>
      </c>
      <c r="H26" s="137">
        <f>CEILING(IFERROR(VLOOKUP(A26,'2015'!$A$7:$N$416,4,FALSE),0),500)</f>
        <v>3500</v>
      </c>
      <c r="I26" s="137">
        <f>CEILING(IFERROR(VLOOKUP(A26,'2016'!$A$7:$N$416,4,FALSE),0),500)</f>
        <v>3000</v>
      </c>
      <c r="J26" s="137">
        <f t="shared" si="1"/>
        <v>2500</v>
      </c>
      <c r="K26">
        <f>CEILING(IFERROR(VLOOKUP(A26,'2014'!$A$7:$N$416,5,FALSE),0),500)</f>
        <v>0</v>
      </c>
      <c r="L26">
        <f>CEILING(IFERROR(VLOOKUP(A26,'2015'!$A$7:$N$416,5,FALSE),0),500)</f>
        <v>6000</v>
      </c>
      <c r="M26">
        <f>CEILING(IFERROR(VLOOKUP(A26,'2016'!$A$7:$N$416,5,FALSE),0),500)</f>
        <v>5500</v>
      </c>
      <c r="N26">
        <f t="shared" si="2"/>
        <v>4000</v>
      </c>
      <c r="O26">
        <f>CEILING(IFERROR(VLOOKUP(A26,'2014'!$A$7:$N$416,6,FALSE),0),500)</f>
        <v>0</v>
      </c>
      <c r="P26">
        <f>CEILING(IFERROR(VLOOKUP(A26,'2015'!$A$7:$N$416,6,FALSE),0),500)</f>
        <v>6500</v>
      </c>
      <c r="Q26">
        <f>CEILING(IFERROR(VLOOKUP(A26,'2016'!$A$7:$N$416,6,FALSE),0),500)</f>
        <v>0</v>
      </c>
      <c r="R26">
        <f t="shared" si="3"/>
        <v>3500</v>
      </c>
      <c r="S26">
        <f>CEILING(IFERROR(VLOOKUP(A26,'2014'!$A$7:$N$416,7,FALSE),0),500)</f>
        <v>0</v>
      </c>
      <c r="T26">
        <f>CEILING(IFERROR(VLOOKUP(A26,'2015'!$A$7:$N$416,7,FALSE),0),500)</f>
        <v>4500</v>
      </c>
      <c r="U26">
        <f>CEILING(IFERROR(VLOOKUP(A26,'2016'!$A$7:$N$416,7,FALSE),0),500)</f>
        <v>0</v>
      </c>
      <c r="V26">
        <f t="shared" si="4"/>
        <v>2500</v>
      </c>
      <c r="W26">
        <f>CEILING(IFERROR(VLOOKUP(A26,'2014'!$A$7:$N$416,8,FALSE),0),500)</f>
        <v>2500</v>
      </c>
      <c r="X26">
        <f>CEILING(IFERROR(VLOOKUP(A26,'2015'!$A$7:$N$416,8,FALSE),0),500)</f>
        <v>7500</v>
      </c>
      <c r="Y26">
        <f>CEILING(IFERROR(VLOOKUP(A26,'2016'!$A$7:$N$416,8,FALSE),0),500)</f>
        <v>0</v>
      </c>
      <c r="Z26">
        <f t="shared" si="5"/>
        <v>5000</v>
      </c>
      <c r="AA26">
        <f>CEILING(IFERROR(VLOOKUP(A26,'2014'!$A$7:$N$416,9,FALSE),0),500)</f>
        <v>5500</v>
      </c>
      <c r="AB26">
        <f>CEILING(IFERROR(VLOOKUP(A26,'2015'!$A$7:$N$416,9,FALSE),0),500)</f>
        <v>3500</v>
      </c>
      <c r="AC26">
        <f>CEILING(IFERROR(VLOOKUP(A26,'2016'!$A$7:$N$416,9,FALSE),0),500)</f>
        <v>0</v>
      </c>
      <c r="AD26">
        <f t="shared" si="6"/>
        <v>4500</v>
      </c>
      <c r="AE26">
        <f>CEILING(IFERROR(VLOOKUP(A26,'2014'!$A$7:$N$416,10,FALSE),0),500)</f>
        <v>4500</v>
      </c>
      <c r="AF26">
        <f>CEILING(IFERROR(VLOOKUP(A26,'2015'!$A$7:$N$416,10,FALSE),0),500)</f>
        <v>4000</v>
      </c>
      <c r="AG26">
        <f>CEILING(IFERROR(VLOOKUP(A26,'2016'!$A$7:$N$416,10,FALSE),0),500)</f>
        <v>0</v>
      </c>
      <c r="AH26">
        <f t="shared" si="7"/>
        <v>4500</v>
      </c>
      <c r="AI26">
        <f>CEILING(IFERROR(VLOOKUP(A26,'2014'!$A$7:$N$416,11,FALSE),0),500)</f>
        <v>1500</v>
      </c>
      <c r="AJ26">
        <f>CEILING(IFERROR(VLOOKUP(A26,'2015'!$A$7:$N$416,11,FALSE),0),500)</f>
        <v>2500</v>
      </c>
      <c r="AK26">
        <f>CEILING(IFERROR(VLOOKUP(A26,'2016'!$A$7:$N$416,11,FALSE),0),500)</f>
        <v>0</v>
      </c>
      <c r="AL26">
        <f t="shared" si="8"/>
        <v>2000</v>
      </c>
      <c r="AM26">
        <f>CEILING(IFERROR(VLOOKUP(A26,'2014'!$A$7:$N$416,12,FALSE),0),500)</f>
        <v>1500</v>
      </c>
      <c r="AN26">
        <f>CEILING(IFERROR(VLOOKUP(A26,'2015'!$A$7:$N$416,12,FALSE),0),500)</f>
        <v>1500</v>
      </c>
      <c r="AO26">
        <f>CEILING(IFERROR(VLOOKUP(A26,'2016'!$A$7:$N$416,12,FALSE),0),500)</f>
        <v>0</v>
      </c>
      <c r="AP26">
        <f t="shared" si="9"/>
        <v>1500</v>
      </c>
      <c r="AQ26">
        <f>CEILING(IFERROR(VLOOKUP(A26,'2014'!$A$7:$N$416,13,FALSE),0),500)</f>
        <v>2500</v>
      </c>
      <c r="AR26">
        <f>CEILING(IFERROR(VLOOKUP(A26,'2015'!$A$7:$N$416,13,FALSE),0),500)</f>
        <v>1000</v>
      </c>
      <c r="AS26">
        <f>CEILING(IFERROR(VLOOKUP(A26,'2016'!$A$7:$N$416,13,FALSE),0),500)</f>
        <v>0</v>
      </c>
      <c r="AT26">
        <f t="shared" si="10"/>
        <v>2000</v>
      </c>
      <c r="AU26">
        <f>CEILING(IFERROR(VLOOKUP(A26,'2014'!$A$7:$N$416,14,FALSE),0),500)</f>
        <v>2500</v>
      </c>
      <c r="AV26">
        <f>CEILING(IFERROR(VLOOKUP(A26,'2015'!$A$7:$N$416,14,FALSE),0),500)</f>
        <v>2500</v>
      </c>
      <c r="AW26">
        <f>CEILING(IFERROR(VLOOKUP(A26,'2016'!$A$7:$N$416,14,FALSE),0),500)</f>
        <v>0</v>
      </c>
      <c r="AX26">
        <f t="shared" si="11"/>
        <v>2500</v>
      </c>
    </row>
    <row r="27" spans="1:50" x14ac:dyDescent="0.25">
      <c r="A27">
        <v>904669</v>
      </c>
      <c r="B27" t="s">
        <v>496</v>
      </c>
      <c r="C27">
        <f>CEILING(IFERROR(VLOOKUP(A27,'2014'!$A$7:$N$416,3,FALSE),0),500)</f>
        <v>0</v>
      </c>
      <c r="D27">
        <f>CEILING(IFERROR(VLOOKUP(A27,'2015'!$A$7:$N$416,3,FALSE),0),500)</f>
        <v>6500</v>
      </c>
      <c r="E27">
        <f>CEILING(IFERROR(VLOOKUP(A27,'2016'!$A$7:$N$416,3,FALSE),0),500)</f>
        <v>4500</v>
      </c>
      <c r="F27" s="137">
        <f t="shared" si="0"/>
        <v>4000</v>
      </c>
      <c r="G27" s="137">
        <f>CEILING(IFERROR(VLOOKUP(A27,'2014'!$A$7:$N$416,4,FALSE),0),500)</f>
        <v>0</v>
      </c>
      <c r="H27" s="137">
        <f>CEILING(IFERROR(VLOOKUP(A27,'2015'!$A$7:$N$416,4,FALSE),0),500)</f>
        <v>5000</v>
      </c>
      <c r="I27" s="137">
        <f>CEILING(IFERROR(VLOOKUP(A27,'2016'!$A$7:$N$416,4,FALSE),0),500)</f>
        <v>8500</v>
      </c>
      <c r="J27" s="137">
        <f t="shared" si="1"/>
        <v>4500</v>
      </c>
      <c r="K27">
        <f>CEILING(IFERROR(VLOOKUP(A27,'2014'!$A$7:$N$416,5,FALSE),0),500)</f>
        <v>0</v>
      </c>
      <c r="L27">
        <f>CEILING(IFERROR(VLOOKUP(A27,'2015'!$A$7:$N$416,5,FALSE),0),500)</f>
        <v>8000</v>
      </c>
      <c r="M27">
        <f>CEILING(IFERROR(VLOOKUP(A27,'2016'!$A$7:$N$416,5,FALSE),0),500)</f>
        <v>5500</v>
      </c>
      <c r="N27">
        <f t="shared" si="2"/>
        <v>4500</v>
      </c>
      <c r="O27">
        <f>CEILING(IFERROR(VLOOKUP(A27,'2014'!$A$7:$N$416,6,FALSE),0),500)</f>
        <v>0</v>
      </c>
      <c r="P27">
        <f>CEILING(IFERROR(VLOOKUP(A27,'2015'!$A$7:$N$416,6,FALSE),0),500)</f>
        <v>4500</v>
      </c>
      <c r="Q27">
        <f>CEILING(IFERROR(VLOOKUP(A27,'2016'!$A$7:$N$416,6,FALSE),0),500)</f>
        <v>0</v>
      </c>
      <c r="R27">
        <f t="shared" si="3"/>
        <v>2500</v>
      </c>
      <c r="S27">
        <f>CEILING(IFERROR(VLOOKUP(A27,'2014'!$A$7:$N$416,7,FALSE),0),500)</f>
        <v>0</v>
      </c>
      <c r="T27">
        <f>CEILING(IFERROR(VLOOKUP(A27,'2015'!$A$7:$N$416,7,FALSE),0),500)</f>
        <v>5500</v>
      </c>
      <c r="U27">
        <f>CEILING(IFERROR(VLOOKUP(A27,'2016'!$A$7:$N$416,7,FALSE),0),500)</f>
        <v>0</v>
      </c>
      <c r="V27">
        <f t="shared" si="4"/>
        <v>3000</v>
      </c>
      <c r="W27">
        <f>CEILING(IFERROR(VLOOKUP(A27,'2014'!$A$7:$N$416,8,FALSE),0),500)</f>
        <v>4000</v>
      </c>
      <c r="X27">
        <f>CEILING(IFERROR(VLOOKUP(A27,'2015'!$A$7:$N$416,8,FALSE),0),500)</f>
        <v>14500</v>
      </c>
      <c r="Y27">
        <f>CEILING(IFERROR(VLOOKUP(A27,'2016'!$A$7:$N$416,8,FALSE),0),500)</f>
        <v>0</v>
      </c>
      <c r="Z27">
        <f t="shared" si="5"/>
        <v>9500</v>
      </c>
      <c r="AA27">
        <f>CEILING(IFERROR(VLOOKUP(A27,'2014'!$A$7:$N$416,9,FALSE),0),500)</f>
        <v>19000</v>
      </c>
      <c r="AB27">
        <f>CEILING(IFERROR(VLOOKUP(A27,'2015'!$A$7:$N$416,9,FALSE),0),500)</f>
        <v>11000</v>
      </c>
      <c r="AC27">
        <f>CEILING(IFERROR(VLOOKUP(A27,'2016'!$A$7:$N$416,9,FALSE),0),500)</f>
        <v>0</v>
      </c>
      <c r="AD27">
        <f t="shared" si="6"/>
        <v>15000</v>
      </c>
      <c r="AE27">
        <f>CEILING(IFERROR(VLOOKUP(A27,'2014'!$A$7:$N$416,10,FALSE),0),500)</f>
        <v>8500</v>
      </c>
      <c r="AF27">
        <f>CEILING(IFERROR(VLOOKUP(A27,'2015'!$A$7:$N$416,10,FALSE),0),500)</f>
        <v>11000</v>
      </c>
      <c r="AG27">
        <f>CEILING(IFERROR(VLOOKUP(A27,'2016'!$A$7:$N$416,10,FALSE),0),500)</f>
        <v>0</v>
      </c>
      <c r="AH27">
        <f t="shared" si="7"/>
        <v>10000</v>
      </c>
      <c r="AI27">
        <f>CEILING(IFERROR(VLOOKUP(A27,'2014'!$A$7:$N$416,11,FALSE),0),500)</f>
        <v>11500</v>
      </c>
      <c r="AJ27">
        <f>CEILING(IFERROR(VLOOKUP(A27,'2015'!$A$7:$N$416,11,FALSE),0),500)</f>
        <v>9000</v>
      </c>
      <c r="AK27">
        <f>CEILING(IFERROR(VLOOKUP(A27,'2016'!$A$7:$N$416,11,FALSE),0),500)</f>
        <v>0</v>
      </c>
      <c r="AL27">
        <f t="shared" si="8"/>
        <v>10500</v>
      </c>
      <c r="AM27">
        <f>CEILING(IFERROR(VLOOKUP(A27,'2014'!$A$7:$N$416,12,FALSE),0),500)</f>
        <v>7000</v>
      </c>
      <c r="AN27">
        <f>CEILING(IFERROR(VLOOKUP(A27,'2015'!$A$7:$N$416,12,FALSE),0),500)</f>
        <v>7000</v>
      </c>
      <c r="AO27">
        <f>CEILING(IFERROR(VLOOKUP(A27,'2016'!$A$7:$N$416,12,FALSE),0),500)</f>
        <v>0</v>
      </c>
      <c r="AP27">
        <f t="shared" si="9"/>
        <v>7000</v>
      </c>
      <c r="AQ27">
        <f>CEILING(IFERROR(VLOOKUP(A27,'2014'!$A$7:$N$416,13,FALSE),0),500)</f>
        <v>5500</v>
      </c>
      <c r="AR27">
        <f>CEILING(IFERROR(VLOOKUP(A27,'2015'!$A$7:$N$416,13,FALSE),0),500)</f>
        <v>5500</v>
      </c>
      <c r="AS27">
        <f>CEILING(IFERROR(VLOOKUP(A27,'2016'!$A$7:$N$416,13,FALSE),0),500)</f>
        <v>0</v>
      </c>
      <c r="AT27">
        <f t="shared" si="10"/>
        <v>5500</v>
      </c>
      <c r="AU27">
        <f>CEILING(IFERROR(VLOOKUP(A27,'2014'!$A$7:$N$416,14,FALSE),0),500)</f>
        <v>6000</v>
      </c>
      <c r="AV27">
        <f>CEILING(IFERROR(VLOOKUP(A27,'2015'!$A$7:$N$416,14,FALSE),0),500)</f>
        <v>5000</v>
      </c>
      <c r="AW27">
        <f>CEILING(IFERROR(VLOOKUP(A27,'2016'!$A$7:$N$416,14,FALSE),0),500)</f>
        <v>0</v>
      </c>
      <c r="AX27">
        <f t="shared" si="11"/>
        <v>5500</v>
      </c>
    </row>
    <row r="28" spans="1:50" x14ac:dyDescent="0.25">
      <c r="A28">
        <v>22326</v>
      </c>
      <c r="B28" t="s">
        <v>335</v>
      </c>
      <c r="C28">
        <f>CEILING(IFERROR(VLOOKUP(A28,'2014'!$A$7:$N$416,3,FALSE),0),500)</f>
        <v>0</v>
      </c>
      <c r="D28">
        <f>CEILING(IFERROR(VLOOKUP(A28,'2015'!$A$7:$N$416,3,FALSE),0),500)</f>
        <v>0</v>
      </c>
      <c r="E28">
        <f>CEILING(IFERROR(VLOOKUP(A28,'2016'!$A$7:$N$416,3,FALSE),0),500)</f>
        <v>0</v>
      </c>
      <c r="F28" s="137">
        <f t="shared" si="0"/>
        <v>0</v>
      </c>
      <c r="G28" s="137">
        <f>CEILING(IFERROR(VLOOKUP(A28,'2014'!$A$7:$N$416,4,FALSE),0),500)</f>
        <v>0</v>
      </c>
      <c r="H28" s="137">
        <f>CEILING(IFERROR(VLOOKUP(A28,'2015'!$A$7:$N$416,4,FALSE),0),500)</f>
        <v>0</v>
      </c>
      <c r="I28" s="137">
        <f>CEILING(IFERROR(VLOOKUP(A28,'2016'!$A$7:$N$416,4,FALSE),0),500)</f>
        <v>0</v>
      </c>
      <c r="J28" s="137">
        <f t="shared" si="1"/>
        <v>0</v>
      </c>
      <c r="K28">
        <f>CEILING(IFERROR(VLOOKUP(A28,'2014'!$A$7:$N$416,5,FALSE),0),500)</f>
        <v>0</v>
      </c>
      <c r="L28">
        <f>CEILING(IFERROR(VLOOKUP(A28,'2015'!$A$7:$N$416,5,FALSE),0),500)</f>
        <v>0</v>
      </c>
      <c r="M28">
        <f>CEILING(IFERROR(VLOOKUP(A28,'2016'!$A$7:$N$416,5,FALSE),0),500)</f>
        <v>0</v>
      </c>
      <c r="N28">
        <f t="shared" si="2"/>
        <v>0</v>
      </c>
      <c r="O28">
        <f>CEILING(IFERROR(VLOOKUP(A28,'2014'!$A$7:$N$416,6,FALSE),0),500)</f>
        <v>0</v>
      </c>
      <c r="P28">
        <f>CEILING(IFERROR(VLOOKUP(A28,'2015'!$A$7:$N$416,6,FALSE),0),500)</f>
        <v>0</v>
      </c>
      <c r="Q28">
        <f>CEILING(IFERROR(VLOOKUP(A28,'2016'!$A$7:$N$416,6,FALSE),0),500)</f>
        <v>0</v>
      </c>
      <c r="R28">
        <f t="shared" si="3"/>
        <v>0</v>
      </c>
      <c r="S28">
        <f>CEILING(IFERROR(VLOOKUP(A28,'2014'!$A$7:$N$416,7,FALSE),0),500)</f>
        <v>0</v>
      </c>
      <c r="T28">
        <f>CEILING(IFERROR(VLOOKUP(A28,'2015'!$A$7:$N$416,7,FALSE),0),500)</f>
        <v>0</v>
      </c>
      <c r="U28">
        <f>CEILING(IFERROR(VLOOKUP(A28,'2016'!$A$7:$N$416,7,FALSE),0),500)</f>
        <v>0</v>
      </c>
      <c r="V28">
        <f t="shared" si="4"/>
        <v>0</v>
      </c>
      <c r="W28">
        <f>CEILING(IFERROR(VLOOKUP(A28,'2014'!$A$7:$N$416,8,FALSE),0),500)</f>
        <v>0</v>
      </c>
      <c r="X28">
        <f>CEILING(IFERROR(VLOOKUP(A28,'2015'!$A$7:$N$416,8,FALSE),0),500)</f>
        <v>0</v>
      </c>
      <c r="Y28">
        <f>CEILING(IFERROR(VLOOKUP(A28,'2016'!$A$7:$N$416,8,FALSE),0),500)</f>
        <v>0</v>
      </c>
      <c r="Z28">
        <f t="shared" si="5"/>
        <v>0</v>
      </c>
      <c r="AA28">
        <f>CEILING(IFERROR(VLOOKUP(A28,'2014'!$A$7:$N$416,9,FALSE),0),500)</f>
        <v>0</v>
      </c>
      <c r="AB28">
        <f>CEILING(IFERROR(VLOOKUP(A28,'2015'!$A$7:$N$416,9,FALSE),0),500)</f>
        <v>0</v>
      </c>
      <c r="AC28">
        <f>CEILING(IFERROR(VLOOKUP(A28,'2016'!$A$7:$N$416,9,FALSE),0),500)</f>
        <v>0</v>
      </c>
      <c r="AD28">
        <f t="shared" si="6"/>
        <v>0</v>
      </c>
      <c r="AE28">
        <f>CEILING(IFERROR(VLOOKUP(A28,'2014'!$A$7:$N$416,10,FALSE),0),500)</f>
        <v>0</v>
      </c>
      <c r="AF28">
        <f>CEILING(IFERROR(VLOOKUP(A28,'2015'!$A$7:$N$416,10,FALSE),0),500)</f>
        <v>0</v>
      </c>
      <c r="AG28">
        <f>CEILING(IFERROR(VLOOKUP(A28,'2016'!$A$7:$N$416,10,FALSE),0),500)</f>
        <v>0</v>
      </c>
      <c r="AH28">
        <f t="shared" si="7"/>
        <v>0</v>
      </c>
      <c r="AI28">
        <f>CEILING(IFERROR(VLOOKUP(A28,'2014'!$A$7:$N$416,11,FALSE),0),500)</f>
        <v>0</v>
      </c>
      <c r="AJ28">
        <f>CEILING(IFERROR(VLOOKUP(A28,'2015'!$A$7:$N$416,11,FALSE),0),500)</f>
        <v>0</v>
      </c>
      <c r="AK28">
        <f>CEILING(IFERROR(VLOOKUP(A28,'2016'!$A$7:$N$416,11,FALSE),0),500)</f>
        <v>0</v>
      </c>
      <c r="AL28">
        <f t="shared" si="8"/>
        <v>0</v>
      </c>
      <c r="AM28">
        <f>CEILING(IFERROR(VLOOKUP(A28,'2014'!$A$7:$N$416,12,FALSE),0),500)</f>
        <v>0</v>
      </c>
      <c r="AN28">
        <f>CEILING(IFERROR(VLOOKUP(A28,'2015'!$A$7:$N$416,12,FALSE),0),500)</f>
        <v>0</v>
      </c>
      <c r="AO28">
        <f>CEILING(IFERROR(VLOOKUP(A28,'2016'!$A$7:$N$416,12,FALSE),0),500)</f>
        <v>0</v>
      </c>
      <c r="AP28">
        <f t="shared" si="9"/>
        <v>0</v>
      </c>
      <c r="AQ28">
        <f>CEILING(IFERROR(VLOOKUP(A28,'2014'!$A$7:$N$416,13,FALSE),0),500)</f>
        <v>0</v>
      </c>
      <c r="AR28">
        <f>CEILING(IFERROR(VLOOKUP(A28,'2015'!$A$7:$N$416,13,FALSE),0),500)</f>
        <v>0</v>
      </c>
      <c r="AS28">
        <f>CEILING(IFERROR(VLOOKUP(A28,'2016'!$A$7:$N$416,13,FALSE),0),500)</f>
        <v>0</v>
      </c>
      <c r="AT28">
        <f t="shared" si="10"/>
        <v>0</v>
      </c>
      <c r="AU28">
        <f>CEILING(IFERROR(VLOOKUP(A28,'2014'!$A$7:$N$416,14,FALSE),0),500)</f>
        <v>0</v>
      </c>
      <c r="AV28">
        <f>CEILING(IFERROR(VLOOKUP(A28,'2015'!$A$7:$N$416,14,FALSE),0),500)</f>
        <v>0</v>
      </c>
      <c r="AW28">
        <f>CEILING(IFERROR(VLOOKUP(A28,'2016'!$A$7:$N$416,14,FALSE),0),500)</f>
        <v>0</v>
      </c>
      <c r="AX28">
        <f t="shared" si="11"/>
        <v>0</v>
      </c>
    </row>
    <row r="29" spans="1:50" x14ac:dyDescent="0.25">
      <c r="A29">
        <v>22866</v>
      </c>
      <c r="B29" t="s">
        <v>342</v>
      </c>
      <c r="C29">
        <f>CEILING(IFERROR(VLOOKUP(A29,'2014'!$A$7:$N$416,3,FALSE),0),500)</f>
        <v>0</v>
      </c>
      <c r="D29">
        <f>CEILING(IFERROR(VLOOKUP(A29,'2015'!$A$7:$N$416,3,FALSE),0),500)</f>
        <v>0</v>
      </c>
      <c r="E29">
        <f>CEILING(IFERROR(VLOOKUP(A29,'2016'!$A$7:$N$416,3,FALSE),0),500)</f>
        <v>9000</v>
      </c>
      <c r="F29" s="137">
        <f t="shared" si="0"/>
        <v>3000</v>
      </c>
      <c r="G29" s="137">
        <f>CEILING(IFERROR(VLOOKUP(A29,'2014'!$A$7:$N$416,4,FALSE),0),500)</f>
        <v>0</v>
      </c>
      <c r="H29" s="137">
        <f>CEILING(IFERROR(VLOOKUP(A29,'2015'!$A$7:$N$416,4,FALSE),0),500)</f>
        <v>0</v>
      </c>
      <c r="I29" s="137">
        <f>CEILING(IFERROR(VLOOKUP(A29,'2016'!$A$7:$N$416,4,FALSE),0),500)</f>
        <v>0</v>
      </c>
      <c r="J29" s="137">
        <f t="shared" si="1"/>
        <v>0</v>
      </c>
      <c r="K29">
        <f>CEILING(IFERROR(VLOOKUP(A29,'2014'!$A$7:$N$416,5,FALSE),0),500)</f>
        <v>0</v>
      </c>
      <c r="L29">
        <f>CEILING(IFERROR(VLOOKUP(A29,'2015'!$A$7:$N$416,5,FALSE),0),500)</f>
        <v>0</v>
      </c>
      <c r="M29">
        <f>CEILING(IFERROR(VLOOKUP(A29,'2016'!$A$7:$N$416,5,FALSE),0),500)</f>
        <v>0</v>
      </c>
      <c r="N29">
        <f t="shared" si="2"/>
        <v>0</v>
      </c>
      <c r="O29">
        <f>CEILING(IFERROR(VLOOKUP(A29,'2014'!$A$7:$N$416,6,FALSE),0),500)</f>
        <v>0</v>
      </c>
      <c r="P29">
        <f>CEILING(IFERROR(VLOOKUP(A29,'2015'!$A$7:$N$416,6,FALSE),0),500)</f>
        <v>0</v>
      </c>
      <c r="Q29">
        <f>CEILING(IFERROR(VLOOKUP(A29,'2016'!$A$7:$N$416,6,FALSE),0),500)</f>
        <v>0</v>
      </c>
      <c r="R29">
        <f t="shared" si="3"/>
        <v>0</v>
      </c>
      <c r="S29">
        <f>CEILING(IFERROR(VLOOKUP(A29,'2014'!$A$7:$N$416,7,FALSE),0),500)</f>
        <v>0</v>
      </c>
      <c r="T29">
        <f>CEILING(IFERROR(VLOOKUP(A29,'2015'!$A$7:$N$416,7,FALSE),0),500)</f>
        <v>0</v>
      </c>
      <c r="U29">
        <f>CEILING(IFERROR(VLOOKUP(A29,'2016'!$A$7:$N$416,7,FALSE),0),500)</f>
        <v>0</v>
      </c>
      <c r="V29">
        <f t="shared" si="4"/>
        <v>0</v>
      </c>
      <c r="W29">
        <f>CEILING(IFERROR(VLOOKUP(A29,'2014'!$A$7:$N$416,8,FALSE),0),500)</f>
        <v>0</v>
      </c>
      <c r="X29">
        <f>CEILING(IFERROR(VLOOKUP(A29,'2015'!$A$7:$N$416,8,FALSE),0),500)</f>
        <v>0</v>
      </c>
      <c r="Y29">
        <f>CEILING(IFERROR(VLOOKUP(A29,'2016'!$A$7:$N$416,8,FALSE),0),500)</f>
        <v>0</v>
      </c>
      <c r="Z29">
        <f t="shared" si="5"/>
        <v>0</v>
      </c>
      <c r="AA29">
        <f>CEILING(IFERROR(VLOOKUP(A29,'2014'!$A$7:$N$416,9,FALSE),0),500)</f>
        <v>0</v>
      </c>
      <c r="AB29">
        <f>CEILING(IFERROR(VLOOKUP(A29,'2015'!$A$7:$N$416,9,FALSE),0),500)</f>
        <v>0</v>
      </c>
      <c r="AC29">
        <f>CEILING(IFERROR(VLOOKUP(A29,'2016'!$A$7:$N$416,9,FALSE),0),500)</f>
        <v>0</v>
      </c>
      <c r="AD29">
        <f t="shared" si="6"/>
        <v>0</v>
      </c>
      <c r="AE29">
        <f>CEILING(IFERROR(VLOOKUP(A29,'2014'!$A$7:$N$416,10,FALSE),0),500)</f>
        <v>0</v>
      </c>
      <c r="AF29">
        <f>CEILING(IFERROR(VLOOKUP(A29,'2015'!$A$7:$N$416,10,FALSE),0),500)</f>
        <v>0</v>
      </c>
      <c r="AG29">
        <f>CEILING(IFERROR(VLOOKUP(A29,'2016'!$A$7:$N$416,10,FALSE),0),500)</f>
        <v>0</v>
      </c>
      <c r="AH29">
        <f t="shared" si="7"/>
        <v>0</v>
      </c>
      <c r="AI29">
        <f>CEILING(IFERROR(VLOOKUP(A29,'2014'!$A$7:$N$416,11,FALSE),0),500)</f>
        <v>0</v>
      </c>
      <c r="AJ29">
        <f>CEILING(IFERROR(VLOOKUP(A29,'2015'!$A$7:$N$416,11,FALSE),0),500)</f>
        <v>6000</v>
      </c>
      <c r="AK29">
        <f>CEILING(IFERROR(VLOOKUP(A29,'2016'!$A$7:$N$416,11,FALSE),0),500)</f>
        <v>0</v>
      </c>
      <c r="AL29">
        <f t="shared" si="8"/>
        <v>3000</v>
      </c>
      <c r="AM29">
        <f>CEILING(IFERROR(VLOOKUP(A29,'2014'!$A$7:$N$416,12,FALSE),0),500)</f>
        <v>0</v>
      </c>
      <c r="AN29">
        <f>CEILING(IFERROR(VLOOKUP(A29,'2015'!$A$7:$N$416,12,FALSE),0),500)</f>
        <v>5000</v>
      </c>
      <c r="AO29">
        <f>CEILING(IFERROR(VLOOKUP(A29,'2016'!$A$7:$N$416,12,FALSE),0),500)</f>
        <v>0</v>
      </c>
      <c r="AP29">
        <f t="shared" si="9"/>
        <v>2500</v>
      </c>
      <c r="AQ29">
        <f>CEILING(IFERROR(VLOOKUP(A29,'2014'!$A$7:$N$416,13,FALSE),0),500)</f>
        <v>0</v>
      </c>
      <c r="AR29">
        <f>CEILING(IFERROR(VLOOKUP(A29,'2015'!$A$7:$N$416,13,FALSE),0),500)</f>
        <v>0</v>
      </c>
      <c r="AS29">
        <f>CEILING(IFERROR(VLOOKUP(A29,'2016'!$A$7:$N$416,13,FALSE),0),500)</f>
        <v>0</v>
      </c>
      <c r="AT29">
        <f t="shared" si="10"/>
        <v>0</v>
      </c>
      <c r="AU29">
        <f>CEILING(IFERROR(VLOOKUP(A29,'2014'!$A$7:$N$416,14,FALSE),0),500)</f>
        <v>0</v>
      </c>
      <c r="AV29">
        <f>CEILING(IFERROR(VLOOKUP(A29,'2015'!$A$7:$N$416,14,FALSE),0),500)</f>
        <v>0</v>
      </c>
      <c r="AW29">
        <f>CEILING(IFERROR(VLOOKUP(A29,'2016'!$A$7:$N$416,14,FALSE),0),500)</f>
        <v>0</v>
      </c>
      <c r="AX29">
        <f t="shared" si="11"/>
        <v>0</v>
      </c>
    </row>
    <row r="30" spans="1:50" x14ac:dyDescent="0.25">
      <c r="A30">
        <v>22867</v>
      </c>
      <c r="B30" t="s">
        <v>343</v>
      </c>
      <c r="C30">
        <f>CEILING(IFERROR(VLOOKUP(A30,'2014'!$A$7:$N$416,3,FALSE),0),500)</f>
        <v>0</v>
      </c>
      <c r="D30">
        <f>CEILING(IFERROR(VLOOKUP(A30,'2015'!$A$7:$N$416,3,FALSE),0),500)</f>
        <v>0</v>
      </c>
      <c r="E30">
        <f>CEILING(IFERROR(VLOOKUP(A30,'2016'!$A$7:$N$416,3,FALSE),0),500)</f>
        <v>0</v>
      </c>
      <c r="F30" s="137">
        <f t="shared" si="0"/>
        <v>0</v>
      </c>
      <c r="G30" s="137">
        <f>CEILING(IFERROR(VLOOKUP(A30,'2014'!$A$7:$N$416,4,FALSE),0),500)</f>
        <v>0</v>
      </c>
      <c r="H30" s="137">
        <f>CEILING(IFERROR(VLOOKUP(A30,'2015'!$A$7:$N$416,4,FALSE),0),500)</f>
        <v>0</v>
      </c>
      <c r="I30" s="137">
        <f>CEILING(IFERROR(VLOOKUP(A30,'2016'!$A$7:$N$416,4,FALSE),0),500)</f>
        <v>0</v>
      </c>
      <c r="J30" s="137">
        <f t="shared" si="1"/>
        <v>0</v>
      </c>
      <c r="K30">
        <f>CEILING(IFERROR(VLOOKUP(A30,'2014'!$A$7:$N$416,5,FALSE),0),500)</f>
        <v>0</v>
      </c>
      <c r="L30">
        <f>CEILING(IFERROR(VLOOKUP(A30,'2015'!$A$7:$N$416,5,FALSE),0),500)</f>
        <v>0</v>
      </c>
      <c r="M30">
        <f>CEILING(IFERROR(VLOOKUP(A30,'2016'!$A$7:$N$416,5,FALSE),0),500)</f>
        <v>0</v>
      </c>
      <c r="N30">
        <f t="shared" si="2"/>
        <v>0</v>
      </c>
      <c r="O30">
        <f>CEILING(IFERROR(VLOOKUP(A30,'2014'!$A$7:$N$416,6,FALSE),0),500)</f>
        <v>0</v>
      </c>
      <c r="P30">
        <f>CEILING(IFERROR(VLOOKUP(A30,'2015'!$A$7:$N$416,6,FALSE),0),500)</f>
        <v>0</v>
      </c>
      <c r="Q30">
        <f>CEILING(IFERROR(VLOOKUP(A30,'2016'!$A$7:$N$416,6,FALSE),0),500)</f>
        <v>0</v>
      </c>
      <c r="R30">
        <f t="shared" si="3"/>
        <v>0</v>
      </c>
      <c r="S30">
        <f>CEILING(IFERROR(VLOOKUP(A30,'2014'!$A$7:$N$416,7,FALSE),0),500)</f>
        <v>0</v>
      </c>
      <c r="T30">
        <f>CEILING(IFERROR(VLOOKUP(A30,'2015'!$A$7:$N$416,7,FALSE),0),500)</f>
        <v>0</v>
      </c>
      <c r="U30">
        <f>CEILING(IFERROR(VLOOKUP(A30,'2016'!$A$7:$N$416,7,FALSE),0),500)</f>
        <v>0</v>
      </c>
      <c r="V30">
        <f t="shared" si="4"/>
        <v>0</v>
      </c>
      <c r="W30">
        <f>CEILING(IFERROR(VLOOKUP(A30,'2014'!$A$7:$N$416,8,FALSE),0),500)</f>
        <v>0</v>
      </c>
      <c r="X30">
        <f>CEILING(IFERROR(VLOOKUP(A30,'2015'!$A$7:$N$416,8,FALSE),0),500)</f>
        <v>0</v>
      </c>
      <c r="Y30">
        <f>CEILING(IFERROR(VLOOKUP(A30,'2016'!$A$7:$N$416,8,FALSE),0),500)</f>
        <v>0</v>
      </c>
      <c r="Z30">
        <f t="shared" si="5"/>
        <v>0</v>
      </c>
      <c r="AA30">
        <f>CEILING(IFERROR(VLOOKUP(A30,'2014'!$A$7:$N$416,9,FALSE),0),500)</f>
        <v>0</v>
      </c>
      <c r="AB30">
        <f>CEILING(IFERROR(VLOOKUP(A30,'2015'!$A$7:$N$416,9,FALSE),0),500)</f>
        <v>0</v>
      </c>
      <c r="AC30">
        <f>CEILING(IFERROR(VLOOKUP(A30,'2016'!$A$7:$N$416,9,FALSE),0),500)</f>
        <v>0</v>
      </c>
      <c r="AD30">
        <f t="shared" si="6"/>
        <v>0</v>
      </c>
      <c r="AE30">
        <f>CEILING(IFERROR(VLOOKUP(A30,'2014'!$A$7:$N$416,10,FALSE),0),500)</f>
        <v>0</v>
      </c>
      <c r="AF30">
        <f>CEILING(IFERROR(VLOOKUP(A30,'2015'!$A$7:$N$416,10,FALSE),0),500)</f>
        <v>0</v>
      </c>
      <c r="AG30">
        <f>CEILING(IFERROR(VLOOKUP(A30,'2016'!$A$7:$N$416,10,FALSE),0),500)</f>
        <v>0</v>
      </c>
      <c r="AH30">
        <f t="shared" si="7"/>
        <v>0</v>
      </c>
      <c r="AI30">
        <f>CEILING(IFERROR(VLOOKUP(A30,'2014'!$A$7:$N$416,11,FALSE),0),500)</f>
        <v>0</v>
      </c>
      <c r="AJ30">
        <f>CEILING(IFERROR(VLOOKUP(A30,'2015'!$A$7:$N$416,11,FALSE),0),500)</f>
        <v>0</v>
      </c>
      <c r="AK30">
        <f>CEILING(IFERROR(VLOOKUP(A30,'2016'!$A$7:$N$416,11,FALSE),0),500)</f>
        <v>0</v>
      </c>
      <c r="AL30">
        <f t="shared" si="8"/>
        <v>0</v>
      </c>
      <c r="AM30">
        <f>CEILING(IFERROR(VLOOKUP(A30,'2014'!$A$7:$N$416,12,FALSE),0),500)</f>
        <v>0</v>
      </c>
      <c r="AN30">
        <f>CEILING(IFERROR(VLOOKUP(A30,'2015'!$A$7:$N$416,12,FALSE),0),500)</f>
        <v>4000</v>
      </c>
      <c r="AO30">
        <f>CEILING(IFERROR(VLOOKUP(A30,'2016'!$A$7:$N$416,12,FALSE),0),500)</f>
        <v>0</v>
      </c>
      <c r="AP30">
        <f t="shared" si="9"/>
        <v>2000</v>
      </c>
      <c r="AQ30">
        <f>CEILING(IFERROR(VLOOKUP(A30,'2014'!$A$7:$N$416,13,FALSE),0),500)</f>
        <v>0</v>
      </c>
      <c r="AR30">
        <f>CEILING(IFERROR(VLOOKUP(A30,'2015'!$A$7:$N$416,13,FALSE),0),500)</f>
        <v>0</v>
      </c>
      <c r="AS30">
        <f>CEILING(IFERROR(VLOOKUP(A30,'2016'!$A$7:$N$416,13,FALSE),0),500)</f>
        <v>0</v>
      </c>
      <c r="AT30">
        <f t="shared" si="10"/>
        <v>0</v>
      </c>
      <c r="AU30">
        <f>CEILING(IFERROR(VLOOKUP(A30,'2014'!$A$7:$N$416,14,FALSE),0),500)</f>
        <v>0</v>
      </c>
      <c r="AV30">
        <f>CEILING(IFERROR(VLOOKUP(A30,'2015'!$A$7:$N$416,14,FALSE),0),500)</f>
        <v>0</v>
      </c>
      <c r="AW30">
        <f>CEILING(IFERROR(VLOOKUP(A30,'2016'!$A$7:$N$416,14,FALSE),0),500)</f>
        <v>0</v>
      </c>
      <c r="AX30">
        <f t="shared" si="11"/>
        <v>0</v>
      </c>
    </row>
    <row r="31" spans="1:50" x14ac:dyDescent="0.25">
      <c r="A31">
        <v>115663</v>
      </c>
      <c r="B31" t="s">
        <v>142</v>
      </c>
      <c r="C31">
        <f>CEILING(IFERROR(VLOOKUP(A31,'2014'!$A$7:$N$416,3,FALSE),0),500)</f>
        <v>5500</v>
      </c>
      <c r="D31">
        <f>CEILING(IFERROR(VLOOKUP(A31,'2015'!$A$7:$N$416,3,FALSE),0),500)</f>
        <v>4000</v>
      </c>
      <c r="E31">
        <f>CEILING(IFERROR(VLOOKUP(A31,'2016'!$A$7:$N$416,3,FALSE),0),500)</f>
        <v>6000</v>
      </c>
      <c r="F31" s="137">
        <f t="shared" si="0"/>
        <v>5500</v>
      </c>
      <c r="G31" s="137">
        <f>CEILING(IFERROR(VLOOKUP(A31,'2014'!$A$7:$N$416,4,FALSE),0),500)</f>
        <v>12000</v>
      </c>
      <c r="H31" s="137">
        <f>CEILING(IFERROR(VLOOKUP(A31,'2015'!$A$7:$N$416,4,FALSE),0),500)</f>
        <v>8000</v>
      </c>
      <c r="I31" s="137">
        <f>CEILING(IFERROR(VLOOKUP(A31,'2016'!$A$7:$N$416,4,FALSE),0),500)</f>
        <v>4000</v>
      </c>
      <c r="J31" s="137">
        <f t="shared" si="1"/>
        <v>8000</v>
      </c>
      <c r="K31">
        <f>CEILING(IFERROR(VLOOKUP(A31,'2014'!$A$7:$N$416,5,FALSE),0),500)</f>
        <v>12000</v>
      </c>
      <c r="L31">
        <f>CEILING(IFERROR(VLOOKUP(A31,'2015'!$A$7:$N$416,5,FALSE),0),500)</f>
        <v>4000</v>
      </c>
      <c r="M31">
        <f>CEILING(IFERROR(VLOOKUP(A31,'2016'!$A$7:$N$416,5,FALSE),0),500)</f>
        <v>8000</v>
      </c>
      <c r="N31">
        <f t="shared" si="2"/>
        <v>8000</v>
      </c>
      <c r="O31">
        <f>CEILING(IFERROR(VLOOKUP(A31,'2014'!$A$7:$N$416,6,FALSE),0),500)</f>
        <v>14000</v>
      </c>
      <c r="P31">
        <f>CEILING(IFERROR(VLOOKUP(A31,'2015'!$A$7:$N$416,6,FALSE),0),500)</f>
        <v>7000</v>
      </c>
      <c r="Q31">
        <f>CEILING(IFERROR(VLOOKUP(A31,'2016'!$A$7:$N$416,6,FALSE),0),500)</f>
        <v>0</v>
      </c>
      <c r="R31">
        <f t="shared" si="3"/>
        <v>10500</v>
      </c>
      <c r="S31">
        <f>CEILING(IFERROR(VLOOKUP(A31,'2014'!$A$7:$N$416,7,FALSE),0),500)</f>
        <v>4000</v>
      </c>
      <c r="T31">
        <f>CEILING(IFERROR(VLOOKUP(A31,'2015'!$A$7:$N$416,7,FALSE),0),500)</f>
        <v>7000</v>
      </c>
      <c r="U31">
        <f>CEILING(IFERROR(VLOOKUP(A31,'2016'!$A$7:$N$416,7,FALSE),0),500)</f>
        <v>0</v>
      </c>
      <c r="V31">
        <f t="shared" si="4"/>
        <v>5500</v>
      </c>
      <c r="W31">
        <f>CEILING(IFERROR(VLOOKUP(A31,'2014'!$A$7:$N$416,8,FALSE),0),500)</f>
        <v>21000</v>
      </c>
      <c r="X31">
        <f>CEILING(IFERROR(VLOOKUP(A31,'2015'!$A$7:$N$416,8,FALSE),0),500)</f>
        <v>7000</v>
      </c>
      <c r="Y31">
        <f>CEILING(IFERROR(VLOOKUP(A31,'2016'!$A$7:$N$416,8,FALSE),0),500)</f>
        <v>0</v>
      </c>
      <c r="Z31">
        <f t="shared" si="5"/>
        <v>14000</v>
      </c>
      <c r="AA31">
        <f>CEILING(IFERROR(VLOOKUP(A31,'2014'!$A$7:$N$416,9,FALSE),0),500)</f>
        <v>4000</v>
      </c>
      <c r="AB31">
        <f>CEILING(IFERROR(VLOOKUP(A31,'2015'!$A$7:$N$416,9,FALSE),0),500)</f>
        <v>3000</v>
      </c>
      <c r="AC31">
        <f>CEILING(IFERROR(VLOOKUP(A31,'2016'!$A$7:$N$416,9,FALSE),0),500)</f>
        <v>0</v>
      </c>
      <c r="AD31">
        <f t="shared" si="6"/>
        <v>3500</v>
      </c>
      <c r="AE31">
        <f>CEILING(IFERROR(VLOOKUP(A31,'2014'!$A$7:$N$416,10,FALSE),0),500)</f>
        <v>6000</v>
      </c>
      <c r="AF31">
        <f>CEILING(IFERROR(VLOOKUP(A31,'2015'!$A$7:$N$416,10,FALSE),0),500)</f>
        <v>6000</v>
      </c>
      <c r="AG31">
        <f>CEILING(IFERROR(VLOOKUP(A31,'2016'!$A$7:$N$416,10,FALSE),0),500)</f>
        <v>0</v>
      </c>
      <c r="AH31">
        <f t="shared" si="7"/>
        <v>6000</v>
      </c>
      <c r="AI31">
        <f>CEILING(IFERROR(VLOOKUP(A31,'2014'!$A$7:$N$416,11,FALSE),0),500)</f>
        <v>20000</v>
      </c>
      <c r="AJ31">
        <f>CEILING(IFERROR(VLOOKUP(A31,'2015'!$A$7:$N$416,11,FALSE),0),500)</f>
        <v>5000</v>
      </c>
      <c r="AK31">
        <f>CEILING(IFERROR(VLOOKUP(A31,'2016'!$A$7:$N$416,11,FALSE),0),500)</f>
        <v>0</v>
      </c>
      <c r="AL31">
        <f t="shared" si="8"/>
        <v>12500</v>
      </c>
      <c r="AM31">
        <f>CEILING(IFERROR(VLOOKUP(A31,'2014'!$A$7:$N$416,12,FALSE),0),500)</f>
        <v>12000</v>
      </c>
      <c r="AN31">
        <f>CEILING(IFERROR(VLOOKUP(A31,'2015'!$A$7:$N$416,12,FALSE),0),500)</f>
        <v>7500</v>
      </c>
      <c r="AO31">
        <f>CEILING(IFERROR(VLOOKUP(A31,'2016'!$A$7:$N$416,12,FALSE),0),500)</f>
        <v>0</v>
      </c>
      <c r="AP31">
        <f t="shared" si="9"/>
        <v>10000</v>
      </c>
      <c r="AQ31">
        <f>CEILING(IFERROR(VLOOKUP(A31,'2014'!$A$7:$N$416,13,FALSE),0),500)</f>
        <v>4000</v>
      </c>
      <c r="AR31">
        <f>CEILING(IFERROR(VLOOKUP(A31,'2015'!$A$7:$N$416,13,FALSE),0),500)</f>
        <v>4000</v>
      </c>
      <c r="AS31">
        <f>CEILING(IFERROR(VLOOKUP(A31,'2016'!$A$7:$N$416,13,FALSE),0),500)</f>
        <v>0</v>
      </c>
      <c r="AT31">
        <f t="shared" si="10"/>
        <v>4000</v>
      </c>
      <c r="AU31">
        <f>CEILING(IFERROR(VLOOKUP(A31,'2014'!$A$7:$N$416,14,FALSE),0),500)</f>
        <v>10000</v>
      </c>
      <c r="AV31">
        <f>CEILING(IFERROR(VLOOKUP(A31,'2015'!$A$7:$N$416,14,FALSE),0),500)</f>
        <v>3500</v>
      </c>
      <c r="AW31">
        <f>CEILING(IFERROR(VLOOKUP(A31,'2016'!$A$7:$N$416,14,FALSE),0),500)</f>
        <v>0</v>
      </c>
      <c r="AX31">
        <f t="shared" si="11"/>
        <v>7000</v>
      </c>
    </row>
    <row r="32" spans="1:50" x14ac:dyDescent="0.25">
      <c r="A32">
        <v>22193</v>
      </c>
      <c r="B32" t="s">
        <v>323</v>
      </c>
      <c r="C32">
        <f>CEILING(IFERROR(VLOOKUP(A32,'2014'!$A$7:$N$416,3,FALSE),0),500)</f>
        <v>0</v>
      </c>
      <c r="D32">
        <f>CEILING(IFERROR(VLOOKUP(A32,'2015'!$A$7:$N$416,3,FALSE),0),500)</f>
        <v>16000</v>
      </c>
      <c r="E32">
        <f>CEILING(IFERROR(VLOOKUP(A32,'2016'!$A$7:$N$416,3,FALSE),0),500)</f>
        <v>7000</v>
      </c>
      <c r="F32" s="137">
        <f t="shared" si="0"/>
        <v>8000</v>
      </c>
      <c r="G32" s="137">
        <f>CEILING(IFERROR(VLOOKUP(A32,'2014'!$A$7:$N$416,4,FALSE),0),500)</f>
        <v>0</v>
      </c>
      <c r="H32" s="137">
        <f>CEILING(IFERROR(VLOOKUP(A32,'2015'!$A$7:$N$416,4,FALSE),0),500)</f>
        <v>13000</v>
      </c>
      <c r="I32" s="137">
        <f>CEILING(IFERROR(VLOOKUP(A32,'2016'!$A$7:$N$416,4,FALSE),0),500)</f>
        <v>11000</v>
      </c>
      <c r="J32" s="137">
        <f t="shared" si="1"/>
        <v>8000</v>
      </c>
      <c r="K32">
        <f>CEILING(IFERROR(VLOOKUP(A32,'2014'!$A$7:$N$416,5,FALSE),0),500)</f>
        <v>0</v>
      </c>
      <c r="L32">
        <f>CEILING(IFERROR(VLOOKUP(A32,'2015'!$A$7:$N$416,5,FALSE),0),500)</f>
        <v>11000</v>
      </c>
      <c r="M32">
        <f>CEILING(IFERROR(VLOOKUP(A32,'2016'!$A$7:$N$416,5,FALSE),0),500)</f>
        <v>6500</v>
      </c>
      <c r="N32">
        <f t="shared" si="2"/>
        <v>6000</v>
      </c>
      <c r="O32">
        <f>CEILING(IFERROR(VLOOKUP(A32,'2014'!$A$7:$N$416,6,FALSE),0),500)</f>
        <v>0</v>
      </c>
      <c r="P32">
        <f>CEILING(IFERROR(VLOOKUP(A32,'2015'!$A$7:$N$416,6,FALSE),0),500)</f>
        <v>9000</v>
      </c>
      <c r="Q32">
        <f>CEILING(IFERROR(VLOOKUP(A32,'2016'!$A$7:$N$416,6,FALSE),0),500)</f>
        <v>0</v>
      </c>
      <c r="R32">
        <f t="shared" si="3"/>
        <v>4500</v>
      </c>
      <c r="S32">
        <f>CEILING(IFERROR(VLOOKUP(A32,'2014'!$A$7:$N$416,7,FALSE),0),500)</f>
        <v>0</v>
      </c>
      <c r="T32">
        <f>CEILING(IFERROR(VLOOKUP(A32,'2015'!$A$7:$N$416,7,FALSE),0),500)</f>
        <v>9500</v>
      </c>
      <c r="U32">
        <f>CEILING(IFERROR(VLOOKUP(A32,'2016'!$A$7:$N$416,7,FALSE),0),500)</f>
        <v>0</v>
      </c>
      <c r="V32">
        <f t="shared" si="4"/>
        <v>5000</v>
      </c>
      <c r="W32">
        <f>CEILING(IFERROR(VLOOKUP(A32,'2014'!$A$7:$N$416,8,FALSE),0),500)</f>
        <v>4000</v>
      </c>
      <c r="X32">
        <f>CEILING(IFERROR(VLOOKUP(A32,'2015'!$A$7:$N$416,8,FALSE),0),500)</f>
        <v>10500</v>
      </c>
      <c r="Y32">
        <f>CEILING(IFERROR(VLOOKUP(A32,'2016'!$A$7:$N$416,8,FALSE),0),500)</f>
        <v>0</v>
      </c>
      <c r="Z32">
        <f t="shared" si="5"/>
        <v>7500</v>
      </c>
      <c r="AA32">
        <f>CEILING(IFERROR(VLOOKUP(A32,'2014'!$A$7:$N$416,9,FALSE),0),500)</f>
        <v>12500</v>
      </c>
      <c r="AB32">
        <f>CEILING(IFERROR(VLOOKUP(A32,'2015'!$A$7:$N$416,9,FALSE),0),500)</f>
        <v>7000</v>
      </c>
      <c r="AC32">
        <f>CEILING(IFERROR(VLOOKUP(A32,'2016'!$A$7:$N$416,9,FALSE),0),500)</f>
        <v>0</v>
      </c>
      <c r="AD32">
        <f t="shared" si="6"/>
        <v>10000</v>
      </c>
      <c r="AE32">
        <f>CEILING(IFERROR(VLOOKUP(A32,'2014'!$A$7:$N$416,10,FALSE),0),500)</f>
        <v>14000</v>
      </c>
      <c r="AF32">
        <f>CEILING(IFERROR(VLOOKUP(A32,'2015'!$A$7:$N$416,10,FALSE),0),500)</f>
        <v>15500</v>
      </c>
      <c r="AG32">
        <f>CEILING(IFERROR(VLOOKUP(A32,'2016'!$A$7:$N$416,10,FALSE),0),500)</f>
        <v>0</v>
      </c>
      <c r="AH32">
        <f t="shared" si="7"/>
        <v>15000</v>
      </c>
      <c r="AI32">
        <f>CEILING(IFERROR(VLOOKUP(A32,'2014'!$A$7:$N$416,11,FALSE),0),500)</f>
        <v>13500</v>
      </c>
      <c r="AJ32">
        <f>CEILING(IFERROR(VLOOKUP(A32,'2015'!$A$7:$N$416,11,FALSE),0),500)</f>
        <v>15500</v>
      </c>
      <c r="AK32">
        <f>CEILING(IFERROR(VLOOKUP(A32,'2016'!$A$7:$N$416,11,FALSE),0),500)</f>
        <v>0</v>
      </c>
      <c r="AL32">
        <f t="shared" si="8"/>
        <v>14500</v>
      </c>
      <c r="AM32">
        <f>CEILING(IFERROR(VLOOKUP(A32,'2014'!$A$7:$N$416,12,FALSE),0),500)</f>
        <v>17500</v>
      </c>
      <c r="AN32">
        <f>CEILING(IFERROR(VLOOKUP(A32,'2015'!$A$7:$N$416,12,FALSE),0),500)</f>
        <v>12000</v>
      </c>
      <c r="AO32">
        <f>CEILING(IFERROR(VLOOKUP(A32,'2016'!$A$7:$N$416,12,FALSE),0),500)</f>
        <v>0</v>
      </c>
      <c r="AP32">
        <f t="shared" si="9"/>
        <v>15000</v>
      </c>
      <c r="AQ32">
        <f>CEILING(IFERROR(VLOOKUP(A32,'2014'!$A$7:$N$416,13,FALSE),0),500)</f>
        <v>20000</v>
      </c>
      <c r="AR32">
        <f>CEILING(IFERROR(VLOOKUP(A32,'2015'!$A$7:$N$416,13,FALSE),0),500)</f>
        <v>12500</v>
      </c>
      <c r="AS32">
        <f>CEILING(IFERROR(VLOOKUP(A32,'2016'!$A$7:$N$416,13,FALSE),0),500)</f>
        <v>0</v>
      </c>
      <c r="AT32">
        <f t="shared" si="10"/>
        <v>16500</v>
      </c>
      <c r="AU32">
        <f>CEILING(IFERROR(VLOOKUP(A32,'2014'!$A$7:$N$416,14,FALSE),0),500)</f>
        <v>19500</v>
      </c>
      <c r="AV32">
        <f>CEILING(IFERROR(VLOOKUP(A32,'2015'!$A$7:$N$416,14,FALSE),0),500)</f>
        <v>14000</v>
      </c>
      <c r="AW32">
        <f>CEILING(IFERROR(VLOOKUP(A32,'2016'!$A$7:$N$416,14,FALSE),0),500)</f>
        <v>0</v>
      </c>
      <c r="AX32">
        <f t="shared" si="11"/>
        <v>17000</v>
      </c>
    </row>
    <row r="33" spans="1:50" x14ac:dyDescent="0.25">
      <c r="A33">
        <v>115061</v>
      </c>
      <c r="B33" t="s">
        <v>139</v>
      </c>
      <c r="C33">
        <f>CEILING(IFERROR(VLOOKUP(A33,'2014'!$A$7:$N$416,3,FALSE),0),500)</f>
        <v>8000</v>
      </c>
      <c r="D33">
        <f>CEILING(IFERROR(VLOOKUP(A33,'2015'!$A$7:$N$416,3,FALSE),0),500)</f>
        <v>4000</v>
      </c>
      <c r="E33">
        <f>CEILING(IFERROR(VLOOKUP(A33,'2016'!$A$7:$N$416,3,FALSE),0),500)</f>
        <v>7000</v>
      </c>
      <c r="F33" s="137">
        <f t="shared" si="0"/>
        <v>6500</v>
      </c>
      <c r="G33" s="137">
        <f>CEILING(IFERROR(VLOOKUP(A33,'2014'!$A$7:$N$416,4,FALSE),0),500)</f>
        <v>6000</v>
      </c>
      <c r="H33" s="137">
        <f>CEILING(IFERROR(VLOOKUP(A33,'2015'!$A$7:$N$416,4,FALSE),0),500)</f>
        <v>4000</v>
      </c>
      <c r="I33" s="137">
        <f>CEILING(IFERROR(VLOOKUP(A33,'2016'!$A$7:$N$416,4,FALSE),0),500)</f>
        <v>0</v>
      </c>
      <c r="J33" s="137">
        <f t="shared" si="1"/>
        <v>3500</v>
      </c>
      <c r="K33">
        <f>CEILING(IFERROR(VLOOKUP(A33,'2014'!$A$7:$N$416,5,FALSE),0),500)</f>
        <v>5000</v>
      </c>
      <c r="L33">
        <f>CEILING(IFERROR(VLOOKUP(A33,'2015'!$A$7:$N$416,5,FALSE),0),500)</f>
        <v>0</v>
      </c>
      <c r="M33">
        <f>CEILING(IFERROR(VLOOKUP(A33,'2016'!$A$7:$N$416,5,FALSE),0),500)</f>
        <v>3000</v>
      </c>
      <c r="N33">
        <f t="shared" si="2"/>
        <v>3000</v>
      </c>
      <c r="O33">
        <f>CEILING(IFERROR(VLOOKUP(A33,'2014'!$A$7:$N$416,6,FALSE),0),500)</f>
        <v>10000</v>
      </c>
      <c r="P33">
        <f>CEILING(IFERROR(VLOOKUP(A33,'2015'!$A$7:$N$416,6,FALSE),0),500)</f>
        <v>5000</v>
      </c>
      <c r="Q33">
        <f>CEILING(IFERROR(VLOOKUP(A33,'2016'!$A$7:$N$416,6,FALSE),0),500)</f>
        <v>0</v>
      </c>
      <c r="R33">
        <f t="shared" si="3"/>
        <v>7500</v>
      </c>
      <c r="S33">
        <f>CEILING(IFERROR(VLOOKUP(A33,'2014'!$A$7:$N$416,7,FALSE),0),500)</f>
        <v>4000</v>
      </c>
      <c r="T33">
        <f>CEILING(IFERROR(VLOOKUP(A33,'2015'!$A$7:$N$416,7,FALSE),0),500)</f>
        <v>3000</v>
      </c>
      <c r="U33">
        <f>CEILING(IFERROR(VLOOKUP(A33,'2016'!$A$7:$N$416,7,FALSE),0),500)</f>
        <v>0</v>
      </c>
      <c r="V33">
        <f t="shared" si="4"/>
        <v>3500</v>
      </c>
      <c r="W33">
        <f>CEILING(IFERROR(VLOOKUP(A33,'2014'!$A$7:$N$416,8,FALSE),0),500)</f>
        <v>7000</v>
      </c>
      <c r="X33">
        <f>CEILING(IFERROR(VLOOKUP(A33,'2015'!$A$7:$N$416,8,FALSE),0),500)</f>
        <v>0</v>
      </c>
      <c r="Y33">
        <f>CEILING(IFERROR(VLOOKUP(A33,'2016'!$A$7:$N$416,8,FALSE),0),500)</f>
        <v>0</v>
      </c>
      <c r="Z33">
        <f t="shared" si="5"/>
        <v>3500</v>
      </c>
      <c r="AA33">
        <f>CEILING(IFERROR(VLOOKUP(A33,'2014'!$A$7:$N$416,9,FALSE),0),500)</f>
        <v>4000</v>
      </c>
      <c r="AB33">
        <f>CEILING(IFERROR(VLOOKUP(A33,'2015'!$A$7:$N$416,9,FALSE),0),500)</f>
        <v>0</v>
      </c>
      <c r="AC33">
        <f>CEILING(IFERROR(VLOOKUP(A33,'2016'!$A$7:$N$416,9,FALSE),0),500)</f>
        <v>0</v>
      </c>
      <c r="AD33">
        <f t="shared" si="6"/>
        <v>2000</v>
      </c>
      <c r="AE33">
        <f>CEILING(IFERROR(VLOOKUP(A33,'2014'!$A$7:$N$416,10,FALSE),0),500)</f>
        <v>0</v>
      </c>
      <c r="AF33">
        <f>CEILING(IFERROR(VLOOKUP(A33,'2015'!$A$7:$N$416,10,FALSE),0),500)</f>
        <v>5000</v>
      </c>
      <c r="AG33">
        <f>CEILING(IFERROR(VLOOKUP(A33,'2016'!$A$7:$N$416,10,FALSE),0),500)</f>
        <v>0</v>
      </c>
      <c r="AH33">
        <f t="shared" si="7"/>
        <v>2500</v>
      </c>
      <c r="AI33">
        <f>CEILING(IFERROR(VLOOKUP(A33,'2014'!$A$7:$N$416,11,FALSE),0),500)</f>
        <v>4000</v>
      </c>
      <c r="AJ33">
        <f>CEILING(IFERROR(VLOOKUP(A33,'2015'!$A$7:$N$416,11,FALSE),0),500)</f>
        <v>2000</v>
      </c>
      <c r="AK33">
        <f>CEILING(IFERROR(VLOOKUP(A33,'2016'!$A$7:$N$416,11,FALSE),0),500)</f>
        <v>0</v>
      </c>
      <c r="AL33">
        <f t="shared" si="8"/>
        <v>3000</v>
      </c>
      <c r="AM33">
        <f>CEILING(IFERROR(VLOOKUP(A33,'2014'!$A$7:$N$416,12,FALSE),0),500)</f>
        <v>3000</v>
      </c>
      <c r="AN33">
        <f>CEILING(IFERROR(VLOOKUP(A33,'2015'!$A$7:$N$416,12,FALSE),0),500)</f>
        <v>0</v>
      </c>
      <c r="AO33">
        <f>CEILING(IFERROR(VLOOKUP(A33,'2016'!$A$7:$N$416,12,FALSE),0),500)</f>
        <v>0</v>
      </c>
      <c r="AP33">
        <f t="shared" si="9"/>
        <v>1500</v>
      </c>
      <c r="AQ33">
        <f>CEILING(IFERROR(VLOOKUP(A33,'2014'!$A$7:$N$416,13,FALSE),0),500)</f>
        <v>4000</v>
      </c>
      <c r="AR33">
        <f>CEILING(IFERROR(VLOOKUP(A33,'2015'!$A$7:$N$416,13,FALSE),0),500)</f>
        <v>5500</v>
      </c>
      <c r="AS33">
        <f>CEILING(IFERROR(VLOOKUP(A33,'2016'!$A$7:$N$416,13,FALSE),0),500)</f>
        <v>0</v>
      </c>
      <c r="AT33">
        <f t="shared" si="10"/>
        <v>5000</v>
      </c>
      <c r="AU33">
        <f>CEILING(IFERROR(VLOOKUP(A33,'2014'!$A$7:$N$416,14,FALSE),0),500)</f>
        <v>4000</v>
      </c>
      <c r="AV33">
        <f>CEILING(IFERROR(VLOOKUP(A33,'2015'!$A$7:$N$416,14,FALSE),0),500)</f>
        <v>4500</v>
      </c>
      <c r="AW33">
        <f>CEILING(IFERROR(VLOOKUP(A33,'2016'!$A$7:$N$416,14,FALSE),0),500)</f>
        <v>0</v>
      </c>
      <c r="AX33">
        <f t="shared" si="11"/>
        <v>4500</v>
      </c>
    </row>
    <row r="34" spans="1:50" x14ac:dyDescent="0.25">
      <c r="A34">
        <v>26085</v>
      </c>
      <c r="B34" t="s">
        <v>381</v>
      </c>
      <c r="C34">
        <f>CEILING(IFERROR(VLOOKUP(A34,'2014'!$A$7:$N$416,3,FALSE),0),500)</f>
        <v>0</v>
      </c>
      <c r="D34">
        <f>CEILING(IFERROR(VLOOKUP(A34,'2015'!$A$7:$N$416,3,FALSE),0),500)</f>
        <v>1000</v>
      </c>
      <c r="E34">
        <f>CEILING(IFERROR(VLOOKUP(A34,'2016'!$A$7:$N$416,3,FALSE),0),500)</f>
        <v>0</v>
      </c>
      <c r="F34" s="137">
        <f t="shared" si="0"/>
        <v>500</v>
      </c>
      <c r="G34" s="137">
        <f>CEILING(IFERROR(VLOOKUP(A34,'2014'!$A$7:$N$416,4,FALSE),0),500)</f>
        <v>0</v>
      </c>
      <c r="H34" s="137">
        <f>CEILING(IFERROR(VLOOKUP(A34,'2015'!$A$7:$N$416,4,FALSE),0),500)</f>
        <v>0</v>
      </c>
      <c r="I34" s="137">
        <f>CEILING(IFERROR(VLOOKUP(A34,'2016'!$A$7:$N$416,4,FALSE),0),500)</f>
        <v>0</v>
      </c>
      <c r="J34" s="137">
        <f t="shared" si="1"/>
        <v>0</v>
      </c>
      <c r="K34">
        <f>CEILING(IFERROR(VLOOKUP(A34,'2014'!$A$7:$N$416,5,FALSE),0),500)</f>
        <v>0</v>
      </c>
      <c r="L34">
        <f>CEILING(IFERROR(VLOOKUP(A34,'2015'!$A$7:$N$416,5,FALSE),0),500)</f>
        <v>0</v>
      </c>
      <c r="M34">
        <f>CEILING(IFERROR(VLOOKUP(A34,'2016'!$A$7:$N$416,5,FALSE),0),500)</f>
        <v>0</v>
      </c>
      <c r="N34">
        <f t="shared" si="2"/>
        <v>0</v>
      </c>
      <c r="O34">
        <f>CEILING(IFERROR(VLOOKUP(A34,'2014'!$A$7:$N$416,6,FALSE),0),500)</f>
        <v>0</v>
      </c>
      <c r="P34">
        <f>CEILING(IFERROR(VLOOKUP(A34,'2015'!$A$7:$N$416,6,FALSE),0),500)</f>
        <v>1000</v>
      </c>
      <c r="Q34">
        <f>CEILING(IFERROR(VLOOKUP(A34,'2016'!$A$7:$N$416,6,FALSE),0),500)</f>
        <v>0</v>
      </c>
      <c r="R34">
        <f t="shared" si="3"/>
        <v>500</v>
      </c>
      <c r="S34">
        <f>CEILING(IFERROR(VLOOKUP(A34,'2014'!$A$7:$N$416,7,FALSE),0),500)</f>
        <v>0</v>
      </c>
      <c r="T34">
        <f>CEILING(IFERROR(VLOOKUP(A34,'2015'!$A$7:$N$416,7,FALSE),0),500)</f>
        <v>0</v>
      </c>
      <c r="U34">
        <f>CEILING(IFERROR(VLOOKUP(A34,'2016'!$A$7:$N$416,7,FALSE),0),500)</f>
        <v>0</v>
      </c>
      <c r="V34">
        <f t="shared" si="4"/>
        <v>0</v>
      </c>
      <c r="W34">
        <f>CEILING(IFERROR(VLOOKUP(A34,'2014'!$A$7:$N$416,8,FALSE),0),500)</f>
        <v>0</v>
      </c>
      <c r="X34">
        <f>CEILING(IFERROR(VLOOKUP(A34,'2015'!$A$7:$N$416,8,FALSE),0),500)</f>
        <v>1000</v>
      </c>
      <c r="Y34">
        <f>CEILING(IFERROR(VLOOKUP(A34,'2016'!$A$7:$N$416,8,FALSE),0),500)</f>
        <v>0</v>
      </c>
      <c r="Z34">
        <f t="shared" si="5"/>
        <v>500</v>
      </c>
      <c r="AA34">
        <f>CEILING(IFERROR(VLOOKUP(A34,'2014'!$A$7:$N$416,9,FALSE),0),500)</f>
        <v>0</v>
      </c>
      <c r="AB34">
        <f>CEILING(IFERROR(VLOOKUP(A34,'2015'!$A$7:$N$416,9,FALSE),0),500)</f>
        <v>0</v>
      </c>
      <c r="AC34">
        <f>CEILING(IFERROR(VLOOKUP(A34,'2016'!$A$7:$N$416,9,FALSE),0),500)</f>
        <v>0</v>
      </c>
      <c r="AD34">
        <f t="shared" si="6"/>
        <v>0</v>
      </c>
      <c r="AE34">
        <f>CEILING(IFERROR(VLOOKUP(A34,'2014'!$A$7:$N$416,10,FALSE),0),500)</f>
        <v>0</v>
      </c>
      <c r="AF34">
        <f>CEILING(IFERROR(VLOOKUP(A34,'2015'!$A$7:$N$416,10,FALSE),0),500)</f>
        <v>0</v>
      </c>
      <c r="AG34">
        <f>CEILING(IFERROR(VLOOKUP(A34,'2016'!$A$7:$N$416,10,FALSE),0),500)</f>
        <v>0</v>
      </c>
      <c r="AH34">
        <f t="shared" si="7"/>
        <v>0</v>
      </c>
      <c r="AI34">
        <f>CEILING(IFERROR(VLOOKUP(A34,'2014'!$A$7:$N$416,11,FALSE),0),500)</f>
        <v>0</v>
      </c>
      <c r="AJ34">
        <f>CEILING(IFERROR(VLOOKUP(A34,'2015'!$A$7:$N$416,11,FALSE),0),500)</f>
        <v>0</v>
      </c>
      <c r="AK34">
        <f>CEILING(IFERROR(VLOOKUP(A34,'2016'!$A$7:$N$416,11,FALSE),0),500)</f>
        <v>0</v>
      </c>
      <c r="AL34">
        <f t="shared" si="8"/>
        <v>0</v>
      </c>
      <c r="AM34">
        <f>CEILING(IFERROR(VLOOKUP(A34,'2014'!$A$7:$N$416,12,FALSE),0),500)</f>
        <v>0</v>
      </c>
      <c r="AN34">
        <f>CEILING(IFERROR(VLOOKUP(A34,'2015'!$A$7:$N$416,12,FALSE),0),500)</f>
        <v>0</v>
      </c>
      <c r="AO34">
        <f>CEILING(IFERROR(VLOOKUP(A34,'2016'!$A$7:$N$416,12,FALSE),0),500)</f>
        <v>0</v>
      </c>
      <c r="AP34">
        <f t="shared" si="9"/>
        <v>0</v>
      </c>
      <c r="AQ34">
        <f>CEILING(IFERROR(VLOOKUP(A34,'2014'!$A$7:$N$416,13,FALSE),0),500)</f>
        <v>0</v>
      </c>
      <c r="AR34">
        <f>CEILING(IFERROR(VLOOKUP(A34,'2015'!$A$7:$N$416,13,FALSE),0),500)</f>
        <v>0</v>
      </c>
      <c r="AS34">
        <f>CEILING(IFERROR(VLOOKUP(A34,'2016'!$A$7:$N$416,13,FALSE),0),500)</f>
        <v>0</v>
      </c>
      <c r="AT34">
        <f t="shared" si="10"/>
        <v>0</v>
      </c>
      <c r="AU34">
        <f>CEILING(IFERROR(VLOOKUP(A34,'2014'!$A$7:$N$416,14,FALSE),0),500)</f>
        <v>0</v>
      </c>
      <c r="AV34">
        <f>CEILING(IFERROR(VLOOKUP(A34,'2015'!$A$7:$N$416,14,FALSE),0),500)</f>
        <v>0</v>
      </c>
      <c r="AW34">
        <f>CEILING(IFERROR(VLOOKUP(A34,'2016'!$A$7:$N$416,14,FALSE),0),500)</f>
        <v>0</v>
      </c>
      <c r="AX34">
        <f t="shared" si="11"/>
        <v>0</v>
      </c>
    </row>
    <row r="35" spans="1:50" x14ac:dyDescent="0.25">
      <c r="A35">
        <v>21950</v>
      </c>
      <c r="B35" t="s">
        <v>311</v>
      </c>
      <c r="C35">
        <f>CEILING(IFERROR(VLOOKUP(A35,'2014'!$A$7:$N$416,3,FALSE),0),500)</f>
        <v>0</v>
      </c>
      <c r="D35">
        <f>CEILING(IFERROR(VLOOKUP(A35,'2015'!$A$7:$N$416,3,FALSE),0),500)</f>
        <v>91000</v>
      </c>
      <c r="E35">
        <f>CEILING(IFERROR(VLOOKUP(A35,'2016'!$A$7:$N$416,3,FALSE),0),500)</f>
        <v>46000</v>
      </c>
      <c r="F35" s="137">
        <f t="shared" si="0"/>
        <v>46000</v>
      </c>
      <c r="G35" s="137">
        <f>CEILING(IFERROR(VLOOKUP(A35,'2014'!$A$7:$N$416,4,FALSE),0),500)</f>
        <v>0</v>
      </c>
      <c r="H35" s="137">
        <f>CEILING(IFERROR(VLOOKUP(A35,'2015'!$A$7:$N$416,4,FALSE),0),500)</f>
        <v>54500</v>
      </c>
      <c r="I35" s="137">
        <f>CEILING(IFERROR(VLOOKUP(A35,'2016'!$A$7:$N$416,4,FALSE),0),500)</f>
        <v>60500</v>
      </c>
      <c r="J35" s="137">
        <f t="shared" si="1"/>
        <v>38500</v>
      </c>
      <c r="K35">
        <f>CEILING(IFERROR(VLOOKUP(A35,'2014'!$A$7:$N$416,5,FALSE),0),500)</f>
        <v>0</v>
      </c>
      <c r="L35">
        <f>CEILING(IFERROR(VLOOKUP(A35,'2015'!$A$7:$N$416,5,FALSE),0),500)</f>
        <v>70000</v>
      </c>
      <c r="M35">
        <f>CEILING(IFERROR(VLOOKUP(A35,'2016'!$A$7:$N$416,5,FALSE),0),500)</f>
        <v>68000</v>
      </c>
      <c r="N35">
        <f t="shared" si="2"/>
        <v>46000</v>
      </c>
      <c r="O35">
        <f>CEILING(IFERROR(VLOOKUP(A35,'2014'!$A$7:$N$416,6,FALSE),0),500)</f>
        <v>0</v>
      </c>
      <c r="P35">
        <f>CEILING(IFERROR(VLOOKUP(A35,'2015'!$A$7:$N$416,6,FALSE),0),500)</f>
        <v>51000</v>
      </c>
      <c r="Q35">
        <f>CEILING(IFERROR(VLOOKUP(A35,'2016'!$A$7:$N$416,6,FALSE),0),500)</f>
        <v>0</v>
      </c>
      <c r="R35">
        <f t="shared" si="3"/>
        <v>25500</v>
      </c>
      <c r="S35">
        <f>CEILING(IFERROR(VLOOKUP(A35,'2014'!$A$7:$N$416,7,FALSE),0),500)</f>
        <v>0</v>
      </c>
      <c r="T35">
        <f>CEILING(IFERROR(VLOOKUP(A35,'2015'!$A$7:$N$416,7,FALSE),0),500)</f>
        <v>80500</v>
      </c>
      <c r="U35">
        <f>CEILING(IFERROR(VLOOKUP(A35,'2016'!$A$7:$N$416,7,FALSE),0),500)</f>
        <v>0</v>
      </c>
      <c r="V35">
        <f t="shared" si="4"/>
        <v>40500</v>
      </c>
      <c r="W35">
        <f>CEILING(IFERROR(VLOOKUP(A35,'2014'!$A$7:$N$416,8,FALSE),0),500)</f>
        <v>42500</v>
      </c>
      <c r="X35">
        <f>CEILING(IFERROR(VLOOKUP(A35,'2015'!$A$7:$N$416,8,FALSE),0),500)</f>
        <v>25500</v>
      </c>
      <c r="Y35">
        <f>CEILING(IFERROR(VLOOKUP(A35,'2016'!$A$7:$N$416,8,FALSE),0),500)</f>
        <v>0</v>
      </c>
      <c r="Z35">
        <f t="shared" si="5"/>
        <v>34000</v>
      </c>
      <c r="AA35">
        <f>CEILING(IFERROR(VLOOKUP(A35,'2014'!$A$7:$N$416,9,FALSE),0),500)</f>
        <v>55500</v>
      </c>
      <c r="AB35">
        <f>CEILING(IFERROR(VLOOKUP(A35,'2015'!$A$7:$N$416,9,FALSE),0),500)</f>
        <v>70000</v>
      </c>
      <c r="AC35">
        <f>CEILING(IFERROR(VLOOKUP(A35,'2016'!$A$7:$N$416,9,FALSE),0),500)</f>
        <v>0</v>
      </c>
      <c r="AD35">
        <f t="shared" si="6"/>
        <v>63000</v>
      </c>
      <c r="AE35">
        <f>CEILING(IFERROR(VLOOKUP(A35,'2014'!$A$7:$N$416,10,FALSE),0),500)</f>
        <v>67000</v>
      </c>
      <c r="AF35">
        <f>CEILING(IFERROR(VLOOKUP(A35,'2015'!$A$7:$N$416,10,FALSE),0),500)</f>
        <v>37000</v>
      </c>
      <c r="AG35">
        <f>CEILING(IFERROR(VLOOKUP(A35,'2016'!$A$7:$N$416,10,FALSE),0),500)</f>
        <v>0</v>
      </c>
      <c r="AH35">
        <f t="shared" si="7"/>
        <v>52000</v>
      </c>
      <c r="AI35">
        <f>CEILING(IFERROR(VLOOKUP(A35,'2014'!$A$7:$N$416,11,FALSE),0),500)</f>
        <v>57500</v>
      </c>
      <c r="AJ35">
        <f>CEILING(IFERROR(VLOOKUP(A35,'2015'!$A$7:$N$416,11,FALSE),0),500)</f>
        <v>67500</v>
      </c>
      <c r="AK35">
        <f>CEILING(IFERROR(VLOOKUP(A35,'2016'!$A$7:$N$416,11,FALSE),0),500)</f>
        <v>0</v>
      </c>
      <c r="AL35">
        <f t="shared" si="8"/>
        <v>62500</v>
      </c>
      <c r="AM35">
        <f>CEILING(IFERROR(VLOOKUP(A35,'2014'!$A$7:$N$416,12,FALSE),0),500)</f>
        <v>81500</v>
      </c>
      <c r="AN35">
        <f>CEILING(IFERROR(VLOOKUP(A35,'2015'!$A$7:$N$416,12,FALSE),0),500)</f>
        <v>76000</v>
      </c>
      <c r="AO35">
        <f>CEILING(IFERROR(VLOOKUP(A35,'2016'!$A$7:$N$416,12,FALSE),0),500)</f>
        <v>0</v>
      </c>
      <c r="AP35">
        <f t="shared" si="9"/>
        <v>79000</v>
      </c>
      <c r="AQ35">
        <f>CEILING(IFERROR(VLOOKUP(A35,'2014'!$A$7:$N$416,13,FALSE),0),500)</f>
        <v>83000</v>
      </c>
      <c r="AR35">
        <f>CEILING(IFERROR(VLOOKUP(A35,'2015'!$A$7:$N$416,13,FALSE),0),500)</f>
        <v>42500</v>
      </c>
      <c r="AS35">
        <f>CEILING(IFERROR(VLOOKUP(A35,'2016'!$A$7:$N$416,13,FALSE),0),500)</f>
        <v>0</v>
      </c>
      <c r="AT35">
        <f t="shared" si="10"/>
        <v>63000</v>
      </c>
      <c r="AU35">
        <f>CEILING(IFERROR(VLOOKUP(A35,'2014'!$A$7:$N$416,14,FALSE),0),500)</f>
        <v>76000</v>
      </c>
      <c r="AV35">
        <f>CEILING(IFERROR(VLOOKUP(A35,'2015'!$A$7:$N$416,14,FALSE),0),500)</f>
        <v>78500</v>
      </c>
      <c r="AW35">
        <f>CEILING(IFERROR(VLOOKUP(A35,'2016'!$A$7:$N$416,14,FALSE),0),500)</f>
        <v>0</v>
      </c>
      <c r="AX35">
        <f t="shared" si="11"/>
        <v>77500</v>
      </c>
    </row>
    <row r="36" spans="1:50" x14ac:dyDescent="0.25">
      <c r="A36">
        <v>21952</v>
      </c>
      <c r="B36" t="s">
        <v>313</v>
      </c>
      <c r="C36">
        <f>CEILING(IFERROR(VLOOKUP(A36,'2014'!$A$7:$N$416,3,FALSE),0),500)</f>
        <v>0</v>
      </c>
      <c r="D36">
        <f>CEILING(IFERROR(VLOOKUP(A36,'2015'!$A$7:$N$416,3,FALSE),0),500)</f>
        <v>15500</v>
      </c>
      <c r="E36">
        <f>CEILING(IFERROR(VLOOKUP(A36,'2016'!$A$7:$N$416,3,FALSE),0),500)</f>
        <v>19000</v>
      </c>
      <c r="F36" s="137">
        <f t="shared" si="0"/>
        <v>11500</v>
      </c>
      <c r="G36" s="137">
        <f>CEILING(IFERROR(VLOOKUP(A36,'2014'!$A$7:$N$416,4,FALSE),0),500)</f>
        <v>0</v>
      </c>
      <c r="H36" s="137">
        <f>CEILING(IFERROR(VLOOKUP(A36,'2015'!$A$7:$N$416,4,FALSE),0),500)</f>
        <v>24000</v>
      </c>
      <c r="I36" s="137">
        <f>CEILING(IFERROR(VLOOKUP(A36,'2016'!$A$7:$N$416,4,FALSE),0),500)</f>
        <v>13500</v>
      </c>
      <c r="J36" s="137">
        <f t="shared" si="1"/>
        <v>12500</v>
      </c>
      <c r="K36">
        <f>CEILING(IFERROR(VLOOKUP(A36,'2014'!$A$7:$N$416,5,FALSE),0),500)</f>
        <v>0</v>
      </c>
      <c r="L36">
        <f>CEILING(IFERROR(VLOOKUP(A36,'2015'!$A$7:$N$416,5,FALSE),0),500)</f>
        <v>17500</v>
      </c>
      <c r="M36">
        <f>CEILING(IFERROR(VLOOKUP(A36,'2016'!$A$7:$N$416,5,FALSE),0),500)</f>
        <v>19000</v>
      </c>
      <c r="N36">
        <f t="shared" si="2"/>
        <v>12500</v>
      </c>
      <c r="O36">
        <f>CEILING(IFERROR(VLOOKUP(A36,'2014'!$A$7:$N$416,6,FALSE),0),500)</f>
        <v>0</v>
      </c>
      <c r="P36">
        <f>CEILING(IFERROR(VLOOKUP(A36,'2015'!$A$7:$N$416,6,FALSE),0),500)</f>
        <v>17000</v>
      </c>
      <c r="Q36">
        <f>CEILING(IFERROR(VLOOKUP(A36,'2016'!$A$7:$N$416,6,FALSE),0),500)</f>
        <v>0</v>
      </c>
      <c r="R36">
        <f t="shared" si="3"/>
        <v>8500</v>
      </c>
      <c r="S36">
        <f>CEILING(IFERROR(VLOOKUP(A36,'2014'!$A$7:$N$416,7,FALSE),0),500)</f>
        <v>0</v>
      </c>
      <c r="T36">
        <f>CEILING(IFERROR(VLOOKUP(A36,'2015'!$A$7:$N$416,7,FALSE),0),500)</f>
        <v>16500</v>
      </c>
      <c r="U36">
        <f>CEILING(IFERROR(VLOOKUP(A36,'2016'!$A$7:$N$416,7,FALSE),0),500)</f>
        <v>0</v>
      </c>
      <c r="V36">
        <f t="shared" si="4"/>
        <v>8500</v>
      </c>
      <c r="W36">
        <f>CEILING(IFERROR(VLOOKUP(A36,'2014'!$A$7:$N$416,8,FALSE),0),500)</f>
        <v>16500</v>
      </c>
      <c r="X36">
        <f>CEILING(IFERROR(VLOOKUP(A36,'2015'!$A$7:$N$416,8,FALSE),0),500)</f>
        <v>15000</v>
      </c>
      <c r="Y36">
        <f>CEILING(IFERROR(VLOOKUP(A36,'2016'!$A$7:$N$416,8,FALSE),0),500)</f>
        <v>0</v>
      </c>
      <c r="Z36">
        <f t="shared" si="5"/>
        <v>16000</v>
      </c>
      <c r="AA36">
        <f>CEILING(IFERROR(VLOOKUP(A36,'2014'!$A$7:$N$416,9,FALSE),0),500)</f>
        <v>16500</v>
      </c>
      <c r="AB36">
        <f>CEILING(IFERROR(VLOOKUP(A36,'2015'!$A$7:$N$416,9,FALSE),0),500)</f>
        <v>14000</v>
      </c>
      <c r="AC36">
        <f>CEILING(IFERROR(VLOOKUP(A36,'2016'!$A$7:$N$416,9,FALSE),0),500)</f>
        <v>0</v>
      </c>
      <c r="AD36">
        <f t="shared" si="6"/>
        <v>15500</v>
      </c>
      <c r="AE36">
        <f>CEILING(IFERROR(VLOOKUP(A36,'2014'!$A$7:$N$416,10,FALSE),0),500)</f>
        <v>23000</v>
      </c>
      <c r="AF36">
        <f>CEILING(IFERROR(VLOOKUP(A36,'2015'!$A$7:$N$416,10,FALSE),0),500)</f>
        <v>12000</v>
      </c>
      <c r="AG36">
        <f>CEILING(IFERROR(VLOOKUP(A36,'2016'!$A$7:$N$416,10,FALSE),0),500)</f>
        <v>0</v>
      </c>
      <c r="AH36">
        <f t="shared" si="7"/>
        <v>17500</v>
      </c>
      <c r="AI36">
        <f>CEILING(IFERROR(VLOOKUP(A36,'2014'!$A$7:$N$416,11,FALSE),0),500)</f>
        <v>27500</v>
      </c>
      <c r="AJ36">
        <f>CEILING(IFERROR(VLOOKUP(A36,'2015'!$A$7:$N$416,11,FALSE),0),500)</f>
        <v>23000</v>
      </c>
      <c r="AK36">
        <f>CEILING(IFERROR(VLOOKUP(A36,'2016'!$A$7:$N$416,11,FALSE),0),500)</f>
        <v>0</v>
      </c>
      <c r="AL36">
        <f t="shared" si="8"/>
        <v>25500</v>
      </c>
      <c r="AM36">
        <f>CEILING(IFERROR(VLOOKUP(A36,'2014'!$A$7:$N$416,12,FALSE),0),500)</f>
        <v>16000</v>
      </c>
      <c r="AN36">
        <f>CEILING(IFERROR(VLOOKUP(A36,'2015'!$A$7:$N$416,12,FALSE),0),500)</f>
        <v>17000</v>
      </c>
      <c r="AO36">
        <f>CEILING(IFERROR(VLOOKUP(A36,'2016'!$A$7:$N$416,12,FALSE),0),500)</f>
        <v>0</v>
      </c>
      <c r="AP36">
        <f t="shared" si="9"/>
        <v>16500</v>
      </c>
      <c r="AQ36">
        <f>CEILING(IFERROR(VLOOKUP(A36,'2014'!$A$7:$N$416,13,FALSE),0),500)</f>
        <v>21000</v>
      </c>
      <c r="AR36">
        <f>CEILING(IFERROR(VLOOKUP(A36,'2015'!$A$7:$N$416,13,FALSE),0),500)</f>
        <v>17000</v>
      </c>
      <c r="AS36">
        <f>CEILING(IFERROR(VLOOKUP(A36,'2016'!$A$7:$N$416,13,FALSE),0),500)</f>
        <v>0</v>
      </c>
      <c r="AT36">
        <f t="shared" si="10"/>
        <v>19000</v>
      </c>
      <c r="AU36">
        <f>CEILING(IFERROR(VLOOKUP(A36,'2014'!$A$7:$N$416,14,FALSE),0),500)</f>
        <v>29000</v>
      </c>
      <c r="AV36">
        <f>CEILING(IFERROR(VLOOKUP(A36,'2015'!$A$7:$N$416,14,FALSE),0),500)</f>
        <v>17000</v>
      </c>
      <c r="AW36">
        <f>CEILING(IFERROR(VLOOKUP(A36,'2016'!$A$7:$N$416,14,FALSE),0),500)</f>
        <v>0</v>
      </c>
      <c r="AX36">
        <f t="shared" si="11"/>
        <v>23000</v>
      </c>
    </row>
    <row r="37" spans="1:50" x14ac:dyDescent="0.25">
      <c r="A37">
        <v>21951</v>
      </c>
      <c r="B37" t="s">
        <v>312</v>
      </c>
      <c r="C37">
        <f>CEILING(IFERROR(VLOOKUP(A37,'2014'!$A$7:$N$416,3,FALSE),0),500)</f>
        <v>0</v>
      </c>
      <c r="D37">
        <f>CEILING(IFERROR(VLOOKUP(A37,'2015'!$A$7:$N$416,3,FALSE),0),500)</f>
        <v>0</v>
      </c>
      <c r="E37">
        <f>CEILING(IFERROR(VLOOKUP(A37,'2016'!$A$7:$N$416,3,FALSE),0),500)</f>
        <v>5000</v>
      </c>
      <c r="F37" s="137">
        <f t="shared" si="0"/>
        <v>2000</v>
      </c>
      <c r="G37" s="137">
        <f>CEILING(IFERROR(VLOOKUP(A37,'2014'!$A$7:$N$416,4,FALSE),0),500)</f>
        <v>0</v>
      </c>
      <c r="H37" s="137">
        <f>CEILING(IFERROR(VLOOKUP(A37,'2015'!$A$7:$N$416,4,FALSE),0),500)</f>
        <v>0</v>
      </c>
      <c r="I37" s="137">
        <f>CEILING(IFERROR(VLOOKUP(A37,'2016'!$A$7:$N$416,4,FALSE),0),500)</f>
        <v>4000</v>
      </c>
      <c r="J37" s="137">
        <f t="shared" si="1"/>
        <v>1500</v>
      </c>
      <c r="K37">
        <f>CEILING(IFERROR(VLOOKUP(A37,'2014'!$A$7:$N$416,5,FALSE),0),500)</f>
        <v>0</v>
      </c>
      <c r="L37">
        <f>CEILING(IFERROR(VLOOKUP(A37,'2015'!$A$7:$N$416,5,FALSE),0),500)</f>
        <v>0</v>
      </c>
      <c r="M37">
        <f>CEILING(IFERROR(VLOOKUP(A37,'2016'!$A$7:$N$416,5,FALSE),0),500)</f>
        <v>4500</v>
      </c>
      <c r="N37">
        <f t="shared" si="2"/>
        <v>1500</v>
      </c>
      <c r="O37">
        <f>CEILING(IFERROR(VLOOKUP(A37,'2014'!$A$7:$N$416,6,FALSE),0),500)</f>
        <v>0</v>
      </c>
      <c r="P37">
        <f>CEILING(IFERROR(VLOOKUP(A37,'2015'!$A$7:$N$416,6,FALSE),0),500)</f>
        <v>0</v>
      </c>
      <c r="Q37">
        <f>CEILING(IFERROR(VLOOKUP(A37,'2016'!$A$7:$N$416,6,FALSE),0),500)</f>
        <v>0</v>
      </c>
      <c r="R37">
        <f t="shared" si="3"/>
        <v>0</v>
      </c>
      <c r="S37">
        <f>CEILING(IFERROR(VLOOKUP(A37,'2014'!$A$7:$N$416,7,FALSE),0),500)</f>
        <v>0</v>
      </c>
      <c r="T37">
        <f>CEILING(IFERROR(VLOOKUP(A37,'2015'!$A$7:$N$416,7,FALSE),0),500)</f>
        <v>0</v>
      </c>
      <c r="U37">
        <f>CEILING(IFERROR(VLOOKUP(A37,'2016'!$A$7:$N$416,7,FALSE),0),500)</f>
        <v>0</v>
      </c>
      <c r="V37">
        <f t="shared" si="4"/>
        <v>0</v>
      </c>
      <c r="W37">
        <f>CEILING(IFERROR(VLOOKUP(A37,'2014'!$A$7:$N$416,8,FALSE),0),500)</f>
        <v>0</v>
      </c>
      <c r="X37">
        <f>CEILING(IFERROR(VLOOKUP(A37,'2015'!$A$7:$N$416,8,FALSE),0),500)</f>
        <v>0</v>
      </c>
      <c r="Y37">
        <f>CEILING(IFERROR(VLOOKUP(A37,'2016'!$A$7:$N$416,8,FALSE),0),500)</f>
        <v>0</v>
      </c>
      <c r="Z37">
        <f t="shared" si="5"/>
        <v>0</v>
      </c>
      <c r="AA37">
        <f>CEILING(IFERROR(VLOOKUP(A37,'2014'!$A$7:$N$416,9,FALSE),0),500)</f>
        <v>0</v>
      </c>
      <c r="AB37">
        <f>CEILING(IFERROR(VLOOKUP(A37,'2015'!$A$7:$N$416,9,FALSE),0),500)</f>
        <v>0</v>
      </c>
      <c r="AC37">
        <f>CEILING(IFERROR(VLOOKUP(A37,'2016'!$A$7:$N$416,9,FALSE),0),500)</f>
        <v>0</v>
      </c>
      <c r="AD37">
        <f t="shared" si="6"/>
        <v>0</v>
      </c>
      <c r="AE37">
        <f>CEILING(IFERROR(VLOOKUP(A37,'2014'!$A$7:$N$416,10,FALSE),0),500)</f>
        <v>0</v>
      </c>
      <c r="AF37">
        <f>CEILING(IFERROR(VLOOKUP(A37,'2015'!$A$7:$N$416,10,FALSE),0),500)</f>
        <v>5500</v>
      </c>
      <c r="AG37">
        <f>CEILING(IFERROR(VLOOKUP(A37,'2016'!$A$7:$N$416,10,FALSE),0),500)</f>
        <v>0</v>
      </c>
      <c r="AH37">
        <f t="shared" si="7"/>
        <v>3000</v>
      </c>
      <c r="AI37">
        <f>CEILING(IFERROR(VLOOKUP(A37,'2014'!$A$7:$N$416,11,FALSE),0),500)</f>
        <v>0</v>
      </c>
      <c r="AJ37">
        <f>CEILING(IFERROR(VLOOKUP(A37,'2015'!$A$7:$N$416,11,FALSE),0),500)</f>
        <v>5000</v>
      </c>
      <c r="AK37">
        <f>CEILING(IFERROR(VLOOKUP(A37,'2016'!$A$7:$N$416,11,FALSE),0),500)</f>
        <v>0</v>
      </c>
      <c r="AL37">
        <f t="shared" si="8"/>
        <v>2500</v>
      </c>
      <c r="AM37">
        <f>CEILING(IFERROR(VLOOKUP(A37,'2014'!$A$7:$N$416,12,FALSE),0),500)</f>
        <v>0</v>
      </c>
      <c r="AN37">
        <f>CEILING(IFERROR(VLOOKUP(A37,'2015'!$A$7:$N$416,12,FALSE),0),500)</f>
        <v>2500</v>
      </c>
      <c r="AO37">
        <f>CEILING(IFERROR(VLOOKUP(A37,'2016'!$A$7:$N$416,12,FALSE),0),500)</f>
        <v>0</v>
      </c>
      <c r="AP37">
        <f t="shared" si="9"/>
        <v>1500</v>
      </c>
      <c r="AQ37">
        <f>CEILING(IFERROR(VLOOKUP(A37,'2014'!$A$7:$N$416,13,FALSE),0),500)</f>
        <v>0</v>
      </c>
      <c r="AR37">
        <f>CEILING(IFERROR(VLOOKUP(A37,'2015'!$A$7:$N$416,13,FALSE),0),500)</f>
        <v>7000</v>
      </c>
      <c r="AS37">
        <f>CEILING(IFERROR(VLOOKUP(A37,'2016'!$A$7:$N$416,13,FALSE),0),500)</f>
        <v>0</v>
      </c>
      <c r="AT37">
        <f t="shared" si="10"/>
        <v>3500</v>
      </c>
      <c r="AU37">
        <f>CEILING(IFERROR(VLOOKUP(A37,'2014'!$A$7:$N$416,14,FALSE),0),500)</f>
        <v>0</v>
      </c>
      <c r="AV37">
        <f>CEILING(IFERROR(VLOOKUP(A37,'2015'!$A$7:$N$416,14,FALSE),0),500)</f>
        <v>5500</v>
      </c>
      <c r="AW37">
        <f>CEILING(IFERROR(VLOOKUP(A37,'2016'!$A$7:$N$416,14,FALSE),0),500)</f>
        <v>0</v>
      </c>
      <c r="AX37">
        <f t="shared" si="11"/>
        <v>3000</v>
      </c>
    </row>
    <row r="38" spans="1:50" x14ac:dyDescent="0.25">
      <c r="A38">
        <v>115907</v>
      </c>
      <c r="B38" t="s">
        <v>144</v>
      </c>
      <c r="C38">
        <f>CEILING(IFERROR(VLOOKUP(A38,'2014'!$A$7:$N$416,3,FALSE),0),500)</f>
        <v>4000</v>
      </c>
      <c r="D38">
        <f>CEILING(IFERROR(VLOOKUP(A38,'2015'!$A$7:$N$416,3,FALSE),0),500)</f>
        <v>3000</v>
      </c>
      <c r="E38">
        <f>CEILING(IFERROR(VLOOKUP(A38,'2016'!$A$7:$N$416,3,FALSE),0),500)</f>
        <v>0</v>
      </c>
      <c r="F38" s="137">
        <f t="shared" si="0"/>
        <v>2500</v>
      </c>
      <c r="G38" s="137">
        <f>CEILING(IFERROR(VLOOKUP(A38,'2014'!$A$7:$N$416,4,FALSE),0),500)</f>
        <v>3000</v>
      </c>
      <c r="H38" s="137">
        <f>CEILING(IFERROR(VLOOKUP(A38,'2015'!$A$7:$N$416,4,FALSE),0),500)</f>
        <v>1000</v>
      </c>
      <c r="I38" s="137">
        <f>CEILING(IFERROR(VLOOKUP(A38,'2016'!$A$7:$N$416,4,FALSE),0),500)</f>
        <v>0</v>
      </c>
      <c r="J38" s="137">
        <f t="shared" si="1"/>
        <v>1500</v>
      </c>
      <c r="K38">
        <f>CEILING(IFERROR(VLOOKUP(A38,'2014'!$A$7:$N$416,5,FALSE),0),500)</f>
        <v>2000</v>
      </c>
      <c r="L38">
        <f>CEILING(IFERROR(VLOOKUP(A38,'2015'!$A$7:$N$416,5,FALSE),0),500)</f>
        <v>1500</v>
      </c>
      <c r="M38">
        <f>CEILING(IFERROR(VLOOKUP(A38,'2016'!$A$7:$N$416,5,FALSE),0),500)</f>
        <v>0</v>
      </c>
      <c r="N38">
        <f t="shared" si="2"/>
        <v>1500</v>
      </c>
      <c r="O38">
        <f>CEILING(IFERROR(VLOOKUP(A38,'2014'!$A$7:$N$416,6,FALSE),0),500)</f>
        <v>1000</v>
      </c>
      <c r="P38">
        <f>CEILING(IFERROR(VLOOKUP(A38,'2015'!$A$7:$N$416,6,FALSE),0),500)</f>
        <v>2000</v>
      </c>
      <c r="Q38">
        <f>CEILING(IFERROR(VLOOKUP(A38,'2016'!$A$7:$N$416,6,FALSE),0),500)</f>
        <v>0</v>
      </c>
      <c r="R38">
        <f t="shared" si="3"/>
        <v>1500</v>
      </c>
      <c r="S38">
        <f>CEILING(IFERROR(VLOOKUP(A38,'2014'!$A$7:$N$416,7,FALSE),0),500)</f>
        <v>2000</v>
      </c>
      <c r="T38">
        <f>CEILING(IFERROR(VLOOKUP(A38,'2015'!$A$7:$N$416,7,FALSE),0),500)</f>
        <v>500</v>
      </c>
      <c r="U38">
        <f>CEILING(IFERROR(VLOOKUP(A38,'2016'!$A$7:$N$416,7,FALSE),0),500)</f>
        <v>0</v>
      </c>
      <c r="V38">
        <f t="shared" si="4"/>
        <v>1500</v>
      </c>
      <c r="W38">
        <f>CEILING(IFERROR(VLOOKUP(A38,'2014'!$A$7:$N$416,8,FALSE),0),500)</f>
        <v>2500</v>
      </c>
      <c r="X38">
        <f>CEILING(IFERROR(VLOOKUP(A38,'2015'!$A$7:$N$416,8,FALSE),0),500)</f>
        <v>1000</v>
      </c>
      <c r="Y38">
        <f>CEILING(IFERROR(VLOOKUP(A38,'2016'!$A$7:$N$416,8,FALSE),0),500)</f>
        <v>0</v>
      </c>
      <c r="Z38">
        <f t="shared" si="5"/>
        <v>2000</v>
      </c>
      <c r="AA38">
        <f>CEILING(IFERROR(VLOOKUP(A38,'2014'!$A$7:$N$416,9,FALSE),0),500)</f>
        <v>2000</v>
      </c>
      <c r="AB38">
        <f>CEILING(IFERROR(VLOOKUP(A38,'2015'!$A$7:$N$416,9,FALSE),0),500)</f>
        <v>4500</v>
      </c>
      <c r="AC38">
        <f>CEILING(IFERROR(VLOOKUP(A38,'2016'!$A$7:$N$416,9,FALSE),0),500)</f>
        <v>0</v>
      </c>
      <c r="AD38">
        <f t="shared" si="6"/>
        <v>3500</v>
      </c>
      <c r="AE38">
        <f>CEILING(IFERROR(VLOOKUP(A38,'2014'!$A$7:$N$416,10,FALSE),0),500)</f>
        <v>1500</v>
      </c>
      <c r="AF38">
        <f>CEILING(IFERROR(VLOOKUP(A38,'2015'!$A$7:$N$416,10,FALSE),0),500)</f>
        <v>0</v>
      </c>
      <c r="AG38">
        <f>CEILING(IFERROR(VLOOKUP(A38,'2016'!$A$7:$N$416,10,FALSE),0),500)</f>
        <v>0</v>
      </c>
      <c r="AH38">
        <f t="shared" si="7"/>
        <v>1000</v>
      </c>
      <c r="AI38">
        <f>CEILING(IFERROR(VLOOKUP(A38,'2014'!$A$7:$N$416,11,FALSE),0),500)</f>
        <v>1500</v>
      </c>
      <c r="AJ38">
        <f>CEILING(IFERROR(VLOOKUP(A38,'2015'!$A$7:$N$416,11,FALSE),0),500)</f>
        <v>0</v>
      </c>
      <c r="AK38">
        <f>CEILING(IFERROR(VLOOKUP(A38,'2016'!$A$7:$N$416,11,FALSE),0),500)</f>
        <v>0</v>
      </c>
      <c r="AL38">
        <f t="shared" si="8"/>
        <v>1000</v>
      </c>
      <c r="AM38">
        <f>CEILING(IFERROR(VLOOKUP(A38,'2014'!$A$7:$N$416,12,FALSE),0),500)</f>
        <v>1500</v>
      </c>
      <c r="AN38">
        <f>CEILING(IFERROR(VLOOKUP(A38,'2015'!$A$7:$N$416,12,FALSE),0),500)</f>
        <v>0</v>
      </c>
      <c r="AO38">
        <f>CEILING(IFERROR(VLOOKUP(A38,'2016'!$A$7:$N$416,12,FALSE),0),500)</f>
        <v>0</v>
      </c>
      <c r="AP38">
        <f t="shared" si="9"/>
        <v>1000</v>
      </c>
      <c r="AQ38">
        <f>CEILING(IFERROR(VLOOKUP(A38,'2014'!$A$7:$N$416,13,FALSE),0),500)</f>
        <v>2000</v>
      </c>
      <c r="AR38">
        <f>CEILING(IFERROR(VLOOKUP(A38,'2015'!$A$7:$N$416,13,FALSE),0),500)</f>
        <v>0</v>
      </c>
      <c r="AS38">
        <f>CEILING(IFERROR(VLOOKUP(A38,'2016'!$A$7:$N$416,13,FALSE),0),500)</f>
        <v>0</v>
      </c>
      <c r="AT38">
        <f t="shared" si="10"/>
        <v>1000</v>
      </c>
      <c r="AU38">
        <f>CEILING(IFERROR(VLOOKUP(A38,'2014'!$A$7:$N$416,14,FALSE),0),500)</f>
        <v>2000</v>
      </c>
      <c r="AV38">
        <f>CEILING(IFERROR(VLOOKUP(A38,'2015'!$A$7:$N$416,14,FALSE),0),500)</f>
        <v>0</v>
      </c>
      <c r="AW38">
        <f>CEILING(IFERROR(VLOOKUP(A38,'2016'!$A$7:$N$416,14,FALSE),0),500)</f>
        <v>0</v>
      </c>
      <c r="AX38">
        <f t="shared" si="11"/>
        <v>1000</v>
      </c>
    </row>
    <row r="39" spans="1:50" x14ac:dyDescent="0.25">
      <c r="A39">
        <v>115354</v>
      </c>
      <c r="B39" t="s">
        <v>140</v>
      </c>
      <c r="C39">
        <f>CEILING(IFERROR(VLOOKUP(A39,'2014'!$A$7:$N$416,3,FALSE),0),500)</f>
        <v>1000</v>
      </c>
      <c r="D39">
        <f>CEILING(IFERROR(VLOOKUP(A39,'2015'!$A$7:$N$416,3,FALSE),0),500)</f>
        <v>1000</v>
      </c>
      <c r="E39">
        <f>CEILING(IFERROR(VLOOKUP(A39,'2016'!$A$7:$N$416,3,FALSE),0),500)</f>
        <v>0</v>
      </c>
      <c r="F39" s="137">
        <f t="shared" si="0"/>
        <v>1000</v>
      </c>
      <c r="G39" s="137">
        <f>CEILING(IFERROR(VLOOKUP(A39,'2014'!$A$7:$N$416,4,FALSE),0),500)</f>
        <v>1000</v>
      </c>
      <c r="H39" s="137">
        <f>CEILING(IFERROR(VLOOKUP(A39,'2015'!$A$7:$N$416,4,FALSE),0),500)</f>
        <v>1000</v>
      </c>
      <c r="I39" s="137">
        <f>CEILING(IFERROR(VLOOKUP(A39,'2016'!$A$7:$N$416,4,FALSE),0),500)</f>
        <v>0</v>
      </c>
      <c r="J39" s="137">
        <f t="shared" si="1"/>
        <v>1000</v>
      </c>
      <c r="K39">
        <f>CEILING(IFERROR(VLOOKUP(A39,'2014'!$A$7:$N$416,5,FALSE),0),500)</f>
        <v>2000</v>
      </c>
      <c r="L39">
        <f>CEILING(IFERROR(VLOOKUP(A39,'2015'!$A$7:$N$416,5,FALSE),0),500)</f>
        <v>0</v>
      </c>
      <c r="M39">
        <f>CEILING(IFERROR(VLOOKUP(A39,'2016'!$A$7:$N$416,5,FALSE),0),500)</f>
        <v>0</v>
      </c>
      <c r="N39">
        <f t="shared" si="2"/>
        <v>1000</v>
      </c>
      <c r="O39">
        <f>CEILING(IFERROR(VLOOKUP(A39,'2014'!$A$7:$N$416,6,FALSE),0),500)</f>
        <v>1000</v>
      </c>
      <c r="P39">
        <f>CEILING(IFERROR(VLOOKUP(A39,'2015'!$A$7:$N$416,6,FALSE),0),500)</f>
        <v>0</v>
      </c>
      <c r="Q39">
        <f>CEILING(IFERROR(VLOOKUP(A39,'2016'!$A$7:$N$416,6,FALSE),0),500)</f>
        <v>0</v>
      </c>
      <c r="R39">
        <f t="shared" si="3"/>
        <v>500</v>
      </c>
      <c r="S39">
        <f>CEILING(IFERROR(VLOOKUP(A39,'2014'!$A$7:$N$416,7,FALSE),0),500)</f>
        <v>1000</v>
      </c>
      <c r="T39">
        <f>CEILING(IFERROR(VLOOKUP(A39,'2015'!$A$7:$N$416,7,FALSE),0),500)</f>
        <v>0</v>
      </c>
      <c r="U39">
        <f>CEILING(IFERROR(VLOOKUP(A39,'2016'!$A$7:$N$416,7,FALSE),0),500)</f>
        <v>0</v>
      </c>
      <c r="V39">
        <f t="shared" si="4"/>
        <v>500</v>
      </c>
      <c r="W39">
        <f>CEILING(IFERROR(VLOOKUP(A39,'2014'!$A$7:$N$416,8,FALSE),0),500)</f>
        <v>1500</v>
      </c>
      <c r="X39">
        <f>CEILING(IFERROR(VLOOKUP(A39,'2015'!$A$7:$N$416,8,FALSE),0),500)</f>
        <v>0</v>
      </c>
      <c r="Y39">
        <f>CEILING(IFERROR(VLOOKUP(A39,'2016'!$A$7:$N$416,8,FALSE),0),500)</f>
        <v>0</v>
      </c>
      <c r="Z39">
        <f t="shared" si="5"/>
        <v>1000</v>
      </c>
      <c r="AA39">
        <f>CEILING(IFERROR(VLOOKUP(A39,'2014'!$A$7:$N$416,9,FALSE),0),500)</f>
        <v>2500</v>
      </c>
      <c r="AB39">
        <f>CEILING(IFERROR(VLOOKUP(A39,'2015'!$A$7:$N$416,9,FALSE),0),500)</f>
        <v>0</v>
      </c>
      <c r="AC39">
        <f>CEILING(IFERROR(VLOOKUP(A39,'2016'!$A$7:$N$416,9,FALSE),0),500)</f>
        <v>0</v>
      </c>
      <c r="AD39">
        <f t="shared" si="6"/>
        <v>1500</v>
      </c>
      <c r="AE39">
        <f>CEILING(IFERROR(VLOOKUP(A39,'2014'!$A$7:$N$416,10,FALSE),0),500)</f>
        <v>1000</v>
      </c>
      <c r="AF39">
        <f>CEILING(IFERROR(VLOOKUP(A39,'2015'!$A$7:$N$416,10,FALSE),0),500)</f>
        <v>0</v>
      </c>
      <c r="AG39">
        <f>CEILING(IFERROR(VLOOKUP(A39,'2016'!$A$7:$N$416,10,FALSE),0),500)</f>
        <v>0</v>
      </c>
      <c r="AH39">
        <f t="shared" si="7"/>
        <v>500</v>
      </c>
      <c r="AI39">
        <f>CEILING(IFERROR(VLOOKUP(A39,'2014'!$A$7:$N$416,11,FALSE),0),500)</f>
        <v>2000</v>
      </c>
      <c r="AJ39">
        <f>CEILING(IFERROR(VLOOKUP(A39,'2015'!$A$7:$N$416,11,FALSE),0),500)</f>
        <v>0</v>
      </c>
      <c r="AK39">
        <f>CEILING(IFERROR(VLOOKUP(A39,'2016'!$A$7:$N$416,11,FALSE),0),500)</f>
        <v>0</v>
      </c>
      <c r="AL39">
        <f t="shared" si="8"/>
        <v>1000</v>
      </c>
      <c r="AM39">
        <f>CEILING(IFERROR(VLOOKUP(A39,'2014'!$A$7:$N$416,12,FALSE),0),500)</f>
        <v>1000</v>
      </c>
      <c r="AN39">
        <f>CEILING(IFERROR(VLOOKUP(A39,'2015'!$A$7:$N$416,12,FALSE),0),500)</f>
        <v>0</v>
      </c>
      <c r="AO39">
        <f>CEILING(IFERROR(VLOOKUP(A39,'2016'!$A$7:$N$416,12,FALSE),0),500)</f>
        <v>0</v>
      </c>
      <c r="AP39">
        <f t="shared" si="9"/>
        <v>500</v>
      </c>
      <c r="AQ39">
        <f>CEILING(IFERROR(VLOOKUP(A39,'2014'!$A$7:$N$416,13,FALSE),0),500)</f>
        <v>1000</v>
      </c>
      <c r="AR39">
        <f>CEILING(IFERROR(VLOOKUP(A39,'2015'!$A$7:$N$416,13,FALSE),0),500)</f>
        <v>0</v>
      </c>
      <c r="AS39">
        <f>CEILING(IFERROR(VLOOKUP(A39,'2016'!$A$7:$N$416,13,FALSE),0),500)</f>
        <v>0</v>
      </c>
      <c r="AT39">
        <f t="shared" si="10"/>
        <v>500</v>
      </c>
      <c r="AU39">
        <f>CEILING(IFERROR(VLOOKUP(A39,'2014'!$A$7:$N$416,14,FALSE),0),500)</f>
        <v>1000</v>
      </c>
      <c r="AV39">
        <f>CEILING(IFERROR(VLOOKUP(A39,'2015'!$A$7:$N$416,14,FALSE),0),500)</f>
        <v>0</v>
      </c>
      <c r="AW39">
        <f>CEILING(IFERROR(VLOOKUP(A39,'2016'!$A$7:$N$416,14,FALSE),0),500)</f>
        <v>0</v>
      </c>
      <c r="AX39">
        <f t="shared" si="11"/>
        <v>500</v>
      </c>
    </row>
    <row r="40" spans="1:50" x14ac:dyDescent="0.25">
      <c r="A40">
        <v>27021</v>
      </c>
      <c r="B40" t="s">
        <v>415</v>
      </c>
      <c r="C40">
        <f>CEILING(IFERROR(VLOOKUP(A40,'2014'!$A$7:$N$416,3,FALSE),0),500)</f>
        <v>0</v>
      </c>
      <c r="D40">
        <f>CEILING(IFERROR(VLOOKUP(A40,'2015'!$A$7:$N$416,3,FALSE),0),500)</f>
        <v>0</v>
      </c>
      <c r="E40">
        <f>CEILING(IFERROR(VLOOKUP(A40,'2016'!$A$7:$N$416,3,FALSE),0),500)</f>
        <v>4000</v>
      </c>
      <c r="F40" s="137">
        <f t="shared" si="0"/>
        <v>1500</v>
      </c>
      <c r="G40" s="137">
        <f>CEILING(IFERROR(VLOOKUP(A40,'2014'!$A$7:$N$416,4,FALSE),0),500)</f>
        <v>0</v>
      </c>
      <c r="H40" s="137">
        <f>CEILING(IFERROR(VLOOKUP(A40,'2015'!$A$7:$N$416,4,FALSE),0),500)</f>
        <v>0</v>
      </c>
      <c r="I40" s="137">
        <f>CEILING(IFERROR(VLOOKUP(A40,'2016'!$A$7:$N$416,4,FALSE),0),500)</f>
        <v>2500</v>
      </c>
      <c r="J40" s="137">
        <f t="shared" si="1"/>
        <v>1000</v>
      </c>
      <c r="K40">
        <f>CEILING(IFERROR(VLOOKUP(A40,'2014'!$A$7:$N$416,5,FALSE),0),500)</f>
        <v>0</v>
      </c>
      <c r="L40">
        <f>CEILING(IFERROR(VLOOKUP(A40,'2015'!$A$7:$N$416,5,FALSE),0),500)</f>
        <v>0</v>
      </c>
      <c r="M40">
        <f>CEILING(IFERROR(VLOOKUP(A40,'2016'!$A$7:$N$416,5,FALSE),0),500)</f>
        <v>2000</v>
      </c>
      <c r="N40">
        <f t="shared" si="2"/>
        <v>1000</v>
      </c>
      <c r="O40">
        <f>CEILING(IFERROR(VLOOKUP(A40,'2014'!$A$7:$N$416,6,FALSE),0),500)</f>
        <v>0</v>
      </c>
      <c r="P40">
        <f>CEILING(IFERROR(VLOOKUP(A40,'2015'!$A$7:$N$416,6,FALSE),0),500)</f>
        <v>0</v>
      </c>
      <c r="Q40">
        <f>CEILING(IFERROR(VLOOKUP(A40,'2016'!$A$7:$N$416,6,FALSE),0),500)</f>
        <v>0</v>
      </c>
      <c r="R40">
        <f t="shared" si="3"/>
        <v>0</v>
      </c>
      <c r="S40">
        <f>CEILING(IFERROR(VLOOKUP(A40,'2014'!$A$7:$N$416,7,FALSE),0),500)</f>
        <v>0</v>
      </c>
      <c r="T40">
        <f>CEILING(IFERROR(VLOOKUP(A40,'2015'!$A$7:$N$416,7,FALSE),0),500)</f>
        <v>0</v>
      </c>
      <c r="U40">
        <f>CEILING(IFERROR(VLOOKUP(A40,'2016'!$A$7:$N$416,7,FALSE),0),500)</f>
        <v>0</v>
      </c>
      <c r="V40">
        <f t="shared" si="4"/>
        <v>0</v>
      </c>
      <c r="W40">
        <f>CEILING(IFERROR(VLOOKUP(A40,'2014'!$A$7:$N$416,8,FALSE),0),500)</f>
        <v>0</v>
      </c>
      <c r="X40">
        <f>CEILING(IFERROR(VLOOKUP(A40,'2015'!$A$7:$N$416,8,FALSE),0),500)</f>
        <v>0</v>
      </c>
      <c r="Y40">
        <f>CEILING(IFERROR(VLOOKUP(A40,'2016'!$A$7:$N$416,8,FALSE),0),500)</f>
        <v>0</v>
      </c>
      <c r="Z40">
        <f t="shared" si="5"/>
        <v>0</v>
      </c>
      <c r="AA40">
        <f>CEILING(IFERROR(VLOOKUP(A40,'2014'!$A$7:$N$416,9,FALSE),0),500)</f>
        <v>0</v>
      </c>
      <c r="AB40">
        <f>CEILING(IFERROR(VLOOKUP(A40,'2015'!$A$7:$N$416,9,FALSE),0),500)</f>
        <v>0</v>
      </c>
      <c r="AC40">
        <f>CEILING(IFERROR(VLOOKUP(A40,'2016'!$A$7:$N$416,9,FALSE),0),500)</f>
        <v>0</v>
      </c>
      <c r="AD40">
        <f t="shared" si="6"/>
        <v>0</v>
      </c>
      <c r="AE40">
        <f>CEILING(IFERROR(VLOOKUP(A40,'2014'!$A$7:$N$416,10,FALSE),0),500)</f>
        <v>0</v>
      </c>
      <c r="AF40">
        <f>CEILING(IFERROR(VLOOKUP(A40,'2015'!$A$7:$N$416,10,FALSE),0),500)</f>
        <v>0</v>
      </c>
      <c r="AG40">
        <f>CEILING(IFERROR(VLOOKUP(A40,'2016'!$A$7:$N$416,10,FALSE),0),500)</f>
        <v>0</v>
      </c>
      <c r="AH40">
        <f t="shared" si="7"/>
        <v>0</v>
      </c>
      <c r="AI40">
        <f>CEILING(IFERROR(VLOOKUP(A40,'2014'!$A$7:$N$416,11,FALSE),0),500)</f>
        <v>0</v>
      </c>
      <c r="AJ40">
        <f>CEILING(IFERROR(VLOOKUP(A40,'2015'!$A$7:$N$416,11,FALSE),0),500)</f>
        <v>0</v>
      </c>
      <c r="AK40">
        <f>CEILING(IFERROR(VLOOKUP(A40,'2016'!$A$7:$N$416,11,FALSE),0),500)</f>
        <v>0</v>
      </c>
      <c r="AL40">
        <f t="shared" si="8"/>
        <v>0</v>
      </c>
      <c r="AM40">
        <f>CEILING(IFERROR(VLOOKUP(A40,'2014'!$A$7:$N$416,12,FALSE),0),500)</f>
        <v>0</v>
      </c>
      <c r="AN40">
        <f>CEILING(IFERROR(VLOOKUP(A40,'2015'!$A$7:$N$416,12,FALSE),0),500)</f>
        <v>22500</v>
      </c>
      <c r="AO40">
        <f>CEILING(IFERROR(VLOOKUP(A40,'2016'!$A$7:$N$416,12,FALSE),0),500)</f>
        <v>0</v>
      </c>
      <c r="AP40">
        <f t="shared" si="9"/>
        <v>11500</v>
      </c>
      <c r="AQ40">
        <f>CEILING(IFERROR(VLOOKUP(A40,'2014'!$A$7:$N$416,13,FALSE),0),500)</f>
        <v>0</v>
      </c>
      <c r="AR40">
        <f>CEILING(IFERROR(VLOOKUP(A40,'2015'!$A$7:$N$416,13,FALSE),0),500)</f>
        <v>5000</v>
      </c>
      <c r="AS40">
        <f>CEILING(IFERROR(VLOOKUP(A40,'2016'!$A$7:$N$416,13,FALSE),0),500)</f>
        <v>0</v>
      </c>
      <c r="AT40">
        <f t="shared" si="10"/>
        <v>2500</v>
      </c>
      <c r="AU40">
        <f>CEILING(IFERROR(VLOOKUP(A40,'2014'!$A$7:$N$416,14,FALSE),0),500)</f>
        <v>0</v>
      </c>
      <c r="AV40">
        <f>CEILING(IFERROR(VLOOKUP(A40,'2015'!$A$7:$N$416,14,FALSE),0),500)</f>
        <v>2000</v>
      </c>
      <c r="AW40">
        <f>CEILING(IFERROR(VLOOKUP(A40,'2016'!$A$7:$N$416,14,FALSE),0),500)</f>
        <v>0</v>
      </c>
      <c r="AX40">
        <f t="shared" si="11"/>
        <v>1000</v>
      </c>
    </row>
    <row r="41" spans="1:50" x14ac:dyDescent="0.25">
      <c r="A41">
        <v>27056</v>
      </c>
      <c r="B41" t="s">
        <v>421</v>
      </c>
      <c r="C41">
        <f>CEILING(IFERROR(VLOOKUP(A41,'2014'!$A$7:$N$416,3,FALSE),0),500)</f>
        <v>0</v>
      </c>
      <c r="D41">
        <f>CEILING(IFERROR(VLOOKUP(A41,'2015'!$A$7:$N$416,3,FALSE),0),500)</f>
        <v>0</v>
      </c>
      <c r="E41">
        <f>CEILING(IFERROR(VLOOKUP(A41,'2016'!$A$7:$N$416,3,FALSE),0),500)</f>
        <v>0</v>
      </c>
      <c r="F41" s="137">
        <f t="shared" si="0"/>
        <v>0</v>
      </c>
      <c r="G41" s="137">
        <f>CEILING(IFERROR(VLOOKUP(A41,'2014'!$A$7:$N$416,4,FALSE),0),500)</f>
        <v>0</v>
      </c>
      <c r="H41" s="137">
        <f>CEILING(IFERROR(VLOOKUP(A41,'2015'!$A$7:$N$416,4,FALSE),0),500)</f>
        <v>0</v>
      </c>
      <c r="I41" s="137">
        <f>CEILING(IFERROR(VLOOKUP(A41,'2016'!$A$7:$N$416,4,FALSE),0),500)</f>
        <v>0</v>
      </c>
      <c r="J41" s="137">
        <f t="shared" si="1"/>
        <v>0</v>
      </c>
      <c r="K41">
        <f>CEILING(IFERROR(VLOOKUP(A41,'2014'!$A$7:$N$416,5,FALSE),0),500)</f>
        <v>0</v>
      </c>
      <c r="L41">
        <f>CEILING(IFERROR(VLOOKUP(A41,'2015'!$A$7:$N$416,5,FALSE),0),500)</f>
        <v>0</v>
      </c>
      <c r="M41">
        <f>CEILING(IFERROR(VLOOKUP(A41,'2016'!$A$7:$N$416,5,FALSE),0),500)</f>
        <v>0</v>
      </c>
      <c r="N41">
        <f t="shared" si="2"/>
        <v>0</v>
      </c>
      <c r="O41">
        <f>CEILING(IFERROR(VLOOKUP(A41,'2014'!$A$7:$N$416,6,FALSE),0),500)</f>
        <v>0</v>
      </c>
      <c r="P41">
        <f>CEILING(IFERROR(VLOOKUP(A41,'2015'!$A$7:$N$416,6,FALSE),0),500)</f>
        <v>0</v>
      </c>
      <c r="Q41">
        <f>CEILING(IFERROR(VLOOKUP(A41,'2016'!$A$7:$N$416,6,FALSE),0),500)</f>
        <v>0</v>
      </c>
      <c r="R41">
        <f t="shared" si="3"/>
        <v>0</v>
      </c>
      <c r="S41">
        <f>CEILING(IFERROR(VLOOKUP(A41,'2014'!$A$7:$N$416,7,FALSE),0),500)</f>
        <v>0</v>
      </c>
      <c r="T41">
        <f>CEILING(IFERROR(VLOOKUP(A41,'2015'!$A$7:$N$416,7,FALSE),0),500)</f>
        <v>0</v>
      </c>
      <c r="U41">
        <f>CEILING(IFERROR(VLOOKUP(A41,'2016'!$A$7:$N$416,7,FALSE),0),500)</f>
        <v>0</v>
      </c>
      <c r="V41">
        <f t="shared" si="4"/>
        <v>0</v>
      </c>
      <c r="W41">
        <f>CEILING(IFERROR(VLOOKUP(A41,'2014'!$A$7:$N$416,8,FALSE),0),500)</f>
        <v>0</v>
      </c>
      <c r="X41">
        <f>CEILING(IFERROR(VLOOKUP(A41,'2015'!$A$7:$N$416,8,FALSE),0),500)</f>
        <v>0</v>
      </c>
      <c r="Y41">
        <f>CEILING(IFERROR(VLOOKUP(A41,'2016'!$A$7:$N$416,8,FALSE),0),500)</f>
        <v>0</v>
      </c>
      <c r="Z41">
        <f t="shared" si="5"/>
        <v>0</v>
      </c>
      <c r="AA41">
        <f>CEILING(IFERROR(VLOOKUP(A41,'2014'!$A$7:$N$416,9,FALSE),0),500)</f>
        <v>0</v>
      </c>
      <c r="AB41">
        <f>CEILING(IFERROR(VLOOKUP(A41,'2015'!$A$7:$N$416,9,FALSE),0),500)</f>
        <v>0</v>
      </c>
      <c r="AC41">
        <f>CEILING(IFERROR(VLOOKUP(A41,'2016'!$A$7:$N$416,9,FALSE),0),500)</f>
        <v>0</v>
      </c>
      <c r="AD41">
        <f t="shared" si="6"/>
        <v>0</v>
      </c>
      <c r="AE41">
        <f>CEILING(IFERROR(VLOOKUP(A41,'2014'!$A$7:$N$416,10,FALSE),0),500)</f>
        <v>0</v>
      </c>
      <c r="AF41">
        <f>CEILING(IFERROR(VLOOKUP(A41,'2015'!$A$7:$N$416,10,FALSE),0),500)</f>
        <v>0</v>
      </c>
      <c r="AG41">
        <f>CEILING(IFERROR(VLOOKUP(A41,'2016'!$A$7:$N$416,10,FALSE),0),500)</f>
        <v>0</v>
      </c>
      <c r="AH41">
        <f t="shared" si="7"/>
        <v>0</v>
      </c>
      <c r="AI41">
        <f>CEILING(IFERROR(VLOOKUP(A41,'2014'!$A$7:$N$416,11,FALSE),0),500)</f>
        <v>0</v>
      </c>
      <c r="AJ41">
        <f>CEILING(IFERROR(VLOOKUP(A41,'2015'!$A$7:$N$416,11,FALSE),0),500)</f>
        <v>2500</v>
      </c>
      <c r="AK41">
        <f>CEILING(IFERROR(VLOOKUP(A41,'2016'!$A$7:$N$416,11,FALSE),0),500)</f>
        <v>0</v>
      </c>
      <c r="AL41">
        <f t="shared" si="8"/>
        <v>1500</v>
      </c>
      <c r="AM41">
        <f>CEILING(IFERROR(VLOOKUP(A41,'2014'!$A$7:$N$416,12,FALSE),0),500)</f>
        <v>0</v>
      </c>
      <c r="AN41">
        <f>CEILING(IFERROR(VLOOKUP(A41,'2015'!$A$7:$N$416,12,FALSE),0),500)</f>
        <v>0</v>
      </c>
      <c r="AO41">
        <f>CEILING(IFERROR(VLOOKUP(A41,'2016'!$A$7:$N$416,12,FALSE),0),500)</f>
        <v>0</v>
      </c>
      <c r="AP41">
        <f t="shared" si="9"/>
        <v>0</v>
      </c>
      <c r="AQ41">
        <f>CEILING(IFERROR(VLOOKUP(A41,'2014'!$A$7:$N$416,13,FALSE),0),500)</f>
        <v>0</v>
      </c>
      <c r="AR41">
        <f>CEILING(IFERROR(VLOOKUP(A41,'2015'!$A$7:$N$416,13,FALSE),0),500)</f>
        <v>0</v>
      </c>
      <c r="AS41">
        <f>CEILING(IFERROR(VLOOKUP(A41,'2016'!$A$7:$N$416,13,FALSE),0),500)</f>
        <v>0</v>
      </c>
      <c r="AT41">
        <f t="shared" si="10"/>
        <v>0</v>
      </c>
      <c r="AU41">
        <f>CEILING(IFERROR(VLOOKUP(A41,'2014'!$A$7:$N$416,14,FALSE),0),500)</f>
        <v>0</v>
      </c>
      <c r="AV41">
        <f>CEILING(IFERROR(VLOOKUP(A41,'2015'!$A$7:$N$416,14,FALSE),0),500)</f>
        <v>0</v>
      </c>
      <c r="AW41">
        <f>CEILING(IFERROR(VLOOKUP(A41,'2016'!$A$7:$N$416,14,FALSE),0),500)</f>
        <v>0</v>
      </c>
      <c r="AX41">
        <f t="shared" si="11"/>
        <v>0</v>
      </c>
    </row>
    <row r="42" spans="1:50" x14ac:dyDescent="0.25">
      <c r="A42">
        <v>27020</v>
      </c>
      <c r="B42" t="s">
        <v>414</v>
      </c>
      <c r="C42">
        <f>CEILING(IFERROR(VLOOKUP(A42,'2014'!$A$7:$N$416,3,FALSE),0),500)</f>
        <v>0</v>
      </c>
      <c r="D42">
        <f>CEILING(IFERROR(VLOOKUP(A42,'2015'!$A$7:$N$416,3,FALSE),0),500)</f>
        <v>0</v>
      </c>
      <c r="E42">
        <f>CEILING(IFERROR(VLOOKUP(A42,'2016'!$A$7:$N$416,3,FALSE),0),500)</f>
        <v>2000</v>
      </c>
      <c r="F42" s="137">
        <f t="shared" si="0"/>
        <v>1000</v>
      </c>
      <c r="G42" s="137">
        <f>CEILING(IFERROR(VLOOKUP(A42,'2014'!$A$7:$N$416,4,FALSE),0),500)</f>
        <v>0</v>
      </c>
      <c r="H42" s="137">
        <f>CEILING(IFERROR(VLOOKUP(A42,'2015'!$A$7:$N$416,4,FALSE),0),500)</f>
        <v>0</v>
      </c>
      <c r="I42" s="137">
        <f>CEILING(IFERROR(VLOOKUP(A42,'2016'!$A$7:$N$416,4,FALSE),0),500)</f>
        <v>4000</v>
      </c>
      <c r="J42" s="137">
        <f t="shared" si="1"/>
        <v>1500</v>
      </c>
      <c r="K42">
        <f>CEILING(IFERROR(VLOOKUP(A42,'2014'!$A$7:$N$416,5,FALSE),0),500)</f>
        <v>0</v>
      </c>
      <c r="L42">
        <f>CEILING(IFERROR(VLOOKUP(A42,'2015'!$A$7:$N$416,5,FALSE),0),500)</f>
        <v>0</v>
      </c>
      <c r="M42">
        <f>CEILING(IFERROR(VLOOKUP(A42,'2016'!$A$7:$N$416,5,FALSE),0),500)</f>
        <v>2000</v>
      </c>
      <c r="N42">
        <f t="shared" si="2"/>
        <v>1000</v>
      </c>
      <c r="O42">
        <f>CEILING(IFERROR(VLOOKUP(A42,'2014'!$A$7:$N$416,6,FALSE),0),500)</f>
        <v>0</v>
      </c>
      <c r="P42">
        <f>CEILING(IFERROR(VLOOKUP(A42,'2015'!$A$7:$N$416,6,FALSE),0),500)</f>
        <v>0</v>
      </c>
      <c r="Q42">
        <f>CEILING(IFERROR(VLOOKUP(A42,'2016'!$A$7:$N$416,6,FALSE),0),500)</f>
        <v>0</v>
      </c>
      <c r="R42">
        <f t="shared" si="3"/>
        <v>0</v>
      </c>
      <c r="S42">
        <f>CEILING(IFERROR(VLOOKUP(A42,'2014'!$A$7:$N$416,7,FALSE),0),500)</f>
        <v>0</v>
      </c>
      <c r="T42">
        <f>CEILING(IFERROR(VLOOKUP(A42,'2015'!$A$7:$N$416,7,FALSE),0),500)</f>
        <v>0</v>
      </c>
      <c r="U42">
        <f>CEILING(IFERROR(VLOOKUP(A42,'2016'!$A$7:$N$416,7,FALSE),0),500)</f>
        <v>0</v>
      </c>
      <c r="V42">
        <f t="shared" si="4"/>
        <v>0</v>
      </c>
      <c r="W42">
        <f>CEILING(IFERROR(VLOOKUP(A42,'2014'!$A$7:$N$416,8,FALSE),0),500)</f>
        <v>0</v>
      </c>
      <c r="X42">
        <f>CEILING(IFERROR(VLOOKUP(A42,'2015'!$A$7:$N$416,8,FALSE),0),500)</f>
        <v>0</v>
      </c>
      <c r="Y42">
        <f>CEILING(IFERROR(VLOOKUP(A42,'2016'!$A$7:$N$416,8,FALSE),0),500)</f>
        <v>0</v>
      </c>
      <c r="Z42">
        <f t="shared" si="5"/>
        <v>0</v>
      </c>
      <c r="AA42">
        <f>CEILING(IFERROR(VLOOKUP(A42,'2014'!$A$7:$N$416,9,FALSE),0),500)</f>
        <v>0</v>
      </c>
      <c r="AB42">
        <f>CEILING(IFERROR(VLOOKUP(A42,'2015'!$A$7:$N$416,9,FALSE),0),500)</f>
        <v>0</v>
      </c>
      <c r="AC42">
        <f>CEILING(IFERROR(VLOOKUP(A42,'2016'!$A$7:$N$416,9,FALSE),0),500)</f>
        <v>0</v>
      </c>
      <c r="AD42">
        <f t="shared" si="6"/>
        <v>0</v>
      </c>
      <c r="AE42">
        <f>CEILING(IFERROR(VLOOKUP(A42,'2014'!$A$7:$N$416,10,FALSE),0),500)</f>
        <v>0</v>
      </c>
      <c r="AF42">
        <f>CEILING(IFERROR(VLOOKUP(A42,'2015'!$A$7:$N$416,10,FALSE),0),500)</f>
        <v>0</v>
      </c>
      <c r="AG42">
        <f>CEILING(IFERROR(VLOOKUP(A42,'2016'!$A$7:$N$416,10,FALSE),0),500)</f>
        <v>0</v>
      </c>
      <c r="AH42">
        <f t="shared" si="7"/>
        <v>0</v>
      </c>
      <c r="AI42">
        <f>CEILING(IFERROR(VLOOKUP(A42,'2014'!$A$7:$N$416,11,FALSE),0),500)</f>
        <v>0</v>
      </c>
      <c r="AJ42">
        <f>CEILING(IFERROR(VLOOKUP(A42,'2015'!$A$7:$N$416,11,FALSE),0),500)</f>
        <v>0</v>
      </c>
      <c r="AK42">
        <f>CEILING(IFERROR(VLOOKUP(A42,'2016'!$A$7:$N$416,11,FALSE),0),500)</f>
        <v>0</v>
      </c>
      <c r="AL42">
        <f t="shared" si="8"/>
        <v>0</v>
      </c>
      <c r="AM42">
        <f>CEILING(IFERROR(VLOOKUP(A42,'2014'!$A$7:$N$416,12,FALSE),0),500)</f>
        <v>0</v>
      </c>
      <c r="AN42">
        <f>CEILING(IFERROR(VLOOKUP(A42,'2015'!$A$7:$N$416,12,FALSE),0),500)</f>
        <v>2000</v>
      </c>
      <c r="AO42">
        <f>CEILING(IFERROR(VLOOKUP(A42,'2016'!$A$7:$N$416,12,FALSE),0),500)</f>
        <v>0</v>
      </c>
      <c r="AP42">
        <f t="shared" si="9"/>
        <v>1000</v>
      </c>
      <c r="AQ42">
        <f>CEILING(IFERROR(VLOOKUP(A42,'2014'!$A$7:$N$416,13,FALSE),0),500)</f>
        <v>0</v>
      </c>
      <c r="AR42">
        <f>CEILING(IFERROR(VLOOKUP(A42,'2015'!$A$7:$N$416,13,FALSE),0),500)</f>
        <v>4500</v>
      </c>
      <c r="AS42">
        <f>CEILING(IFERROR(VLOOKUP(A42,'2016'!$A$7:$N$416,13,FALSE),0),500)</f>
        <v>0</v>
      </c>
      <c r="AT42">
        <f t="shared" si="10"/>
        <v>2500</v>
      </c>
      <c r="AU42">
        <f>CEILING(IFERROR(VLOOKUP(A42,'2014'!$A$7:$N$416,14,FALSE),0),500)</f>
        <v>0</v>
      </c>
      <c r="AV42">
        <f>CEILING(IFERROR(VLOOKUP(A42,'2015'!$A$7:$N$416,14,FALSE),0),500)</f>
        <v>2000</v>
      </c>
      <c r="AW42">
        <f>CEILING(IFERROR(VLOOKUP(A42,'2016'!$A$7:$N$416,14,FALSE),0),500)</f>
        <v>0</v>
      </c>
      <c r="AX42">
        <f t="shared" si="11"/>
        <v>1000</v>
      </c>
    </row>
    <row r="43" spans="1:50" x14ac:dyDescent="0.25">
      <c r="A43">
        <v>24101</v>
      </c>
      <c r="B43" t="s">
        <v>361</v>
      </c>
      <c r="C43">
        <f>CEILING(IFERROR(VLOOKUP(A43,'2014'!$A$7:$N$416,3,FALSE),0),500)</f>
        <v>0</v>
      </c>
      <c r="D43">
        <f>CEILING(IFERROR(VLOOKUP(A43,'2015'!$A$7:$N$416,3,FALSE),0),500)</f>
        <v>9000</v>
      </c>
      <c r="E43">
        <f>CEILING(IFERROR(VLOOKUP(A43,'2016'!$A$7:$N$416,3,FALSE),0),500)</f>
        <v>4000</v>
      </c>
      <c r="F43" s="137">
        <f t="shared" si="0"/>
        <v>4500</v>
      </c>
      <c r="G43" s="137">
        <f>CEILING(IFERROR(VLOOKUP(A43,'2014'!$A$7:$N$416,4,FALSE),0),500)</f>
        <v>0</v>
      </c>
      <c r="H43" s="137">
        <f>CEILING(IFERROR(VLOOKUP(A43,'2015'!$A$7:$N$416,4,FALSE),0),500)</f>
        <v>9000</v>
      </c>
      <c r="I43" s="137">
        <f>CEILING(IFERROR(VLOOKUP(A43,'2016'!$A$7:$N$416,4,FALSE),0),500)</f>
        <v>0</v>
      </c>
      <c r="J43" s="137">
        <f t="shared" si="1"/>
        <v>3000</v>
      </c>
      <c r="K43">
        <f>CEILING(IFERROR(VLOOKUP(A43,'2014'!$A$7:$N$416,5,FALSE),0),500)</f>
        <v>0</v>
      </c>
      <c r="L43">
        <f>CEILING(IFERROR(VLOOKUP(A43,'2015'!$A$7:$N$416,5,FALSE),0),500)</f>
        <v>7000</v>
      </c>
      <c r="M43">
        <f>CEILING(IFERROR(VLOOKUP(A43,'2016'!$A$7:$N$416,5,FALSE),0),500)</f>
        <v>4000</v>
      </c>
      <c r="N43">
        <f t="shared" si="2"/>
        <v>4000</v>
      </c>
      <c r="O43">
        <f>CEILING(IFERROR(VLOOKUP(A43,'2014'!$A$7:$N$416,6,FALSE),0),500)</f>
        <v>0</v>
      </c>
      <c r="P43">
        <f>CEILING(IFERROR(VLOOKUP(A43,'2015'!$A$7:$N$416,6,FALSE),0),500)</f>
        <v>8000</v>
      </c>
      <c r="Q43">
        <f>CEILING(IFERROR(VLOOKUP(A43,'2016'!$A$7:$N$416,6,FALSE),0),500)</f>
        <v>0</v>
      </c>
      <c r="R43">
        <f t="shared" si="3"/>
        <v>4000</v>
      </c>
      <c r="S43">
        <f>CEILING(IFERROR(VLOOKUP(A43,'2014'!$A$7:$N$416,7,FALSE),0),500)</f>
        <v>0</v>
      </c>
      <c r="T43">
        <f>CEILING(IFERROR(VLOOKUP(A43,'2015'!$A$7:$N$416,7,FALSE),0),500)</f>
        <v>7000</v>
      </c>
      <c r="U43">
        <f>CEILING(IFERROR(VLOOKUP(A43,'2016'!$A$7:$N$416,7,FALSE),0),500)</f>
        <v>0</v>
      </c>
      <c r="V43">
        <f t="shared" si="4"/>
        <v>3500</v>
      </c>
      <c r="W43">
        <f>CEILING(IFERROR(VLOOKUP(A43,'2014'!$A$7:$N$416,8,FALSE),0),500)</f>
        <v>2000</v>
      </c>
      <c r="X43">
        <f>CEILING(IFERROR(VLOOKUP(A43,'2015'!$A$7:$N$416,8,FALSE),0),500)</f>
        <v>8000</v>
      </c>
      <c r="Y43">
        <f>CEILING(IFERROR(VLOOKUP(A43,'2016'!$A$7:$N$416,8,FALSE),0),500)</f>
        <v>0</v>
      </c>
      <c r="Z43">
        <f t="shared" si="5"/>
        <v>5000</v>
      </c>
      <c r="AA43">
        <f>CEILING(IFERROR(VLOOKUP(A43,'2014'!$A$7:$N$416,9,FALSE),0),500)</f>
        <v>26000</v>
      </c>
      <c r="AB43">
        <f>CEILING(IFERROR(VLOOKUP(A43,'2015'!$A$7:$N$416,9,FALSE),0),500)</f>
        <v>9000</v>
      </c>
      <c r="AC43">
        <f>CEILING(IFERROR(VLOOKUP(A43,'2016'!$A$7:$N$416,9,FALSE),0),500)</f>
        <v>0</v>
      </c>
      <c r="AD43">
        <f t="shared" si="6"/>
        <v>17500</v>
      </c>
      <c r="AE43">
        <f>CEILING(IFERROR(VLOOKUP(A43,'2014'!$A$7:$N$416,10,FALSE),0),500)</f>
        <v>19000</v>
      </c>
      <c r="AF43">
        <f>CEILING(IFERROR(VLOOKUP(A43,'2015'!$A$7:$N$416,10,FALSE),0),500)</f>
        <v>2000</v>
      </c>
      <c r="AG43">
        <f>CEILING(IFERROR(VLOOKUP(A43,'2016'!$A$7:$N$416,10,FALSE),0),500)</f>
        <v>0</v>
      </c>
      <c r="AH43">
        <f t="shared" si="7"/>
        <v>10500</v>
      </c>
      <c r="AI43">
        <f>CEILING(IFERROR(VLOOKUP(A43,'2014'!$A$7:$N$416,11,FALSE),0),500)</f>
        <v>18000</v>
      </c>
      <c r="AJ43">
        <f>CEILING(IFERROR(VLOOKUP(A43,'2015'!$A$7:$N$416,11,FALSE),0),500)</f>
        <v>8000</v>
      </c>
      <c r="AK43">
        <f>CEILING(IFERROR(VLOOKUP(A43,'2016'!$A$7:$N$416,11,FALSE),0),500)</f>
        <v>0</v>
      </c>
      <c r="AL43">
        <f t="shared" si="8"/>
        <v>13000</v>
      </c>
      <c r="AM43">
        <f>CEILING(IFERROR(VLOOKUP(A43,'2014'!$A$7:$N$416,12,FALSE),0),500)</f>
        <v>16000</v>
      </c>
      <c r="AN43">
        <f>CEILING(IFERROR(VLOOKUP(A43,'2015'!$A$7:$N$416,12,FALSE),0),500)</f>
        <v>16000</v>
      </c>
      <c r="AO43">
        <f>CEILING(IFERROR(VLOOKUP(A43,'2016'!$A$7:$N$416,12,FALSE),0),500)</f>
        <v>0</v>
      </c>
      <c r="AP43">
        <f t="shared" si="9"/>
        <v>16000</v>
      </c>
      <c r="AQ43">
        <f>CEILING(IFERROR(VLOOKUP(A43,'2014'!$A$7:$N$416,13,FALSE),0),500)</f>
        <v>9000</v>
      </c>
      <c r="AR43">
        <f>CEILING(IFERROR(VLOOKUP(A43,'2015'!$A$7:$N$416,13,FALSE),0),500)</f>
        <v>10000</v>
      </c>
      <c r="AS43">
        <f>CEILING(IFERROR(VLOOKUP(A43,'2016'!$A$7:$N$416,13,FALSE),0),500)</f>
        <v>0</v>
      </c>
      <c r="AT43">
        <f t="shared" si="10"/>
        <v>9500</v>
      </c>
      <c r="AU43">
        <f>CEILING(IFERROR(VLOOKUP(A43,'2014'!$A$7:$N$416,14,FALSE),0),500)</f>
        <v>10000</v>
      </c>
      <c r="AV43">
        <f>CEILING(IFERROR(VLOOKUP(A43,'2015'!$A$7:$N$416,14,FALSE),0),500)</f>
        <v>5000</v>
      </c>
      <c r="AW43">
        <f>CEILING(IFERROR(VLOOKUP(A43,'2016'!$A$7:$N$416,14,FALSE),0),500)</f>
        <v>0</v>
      </c>
      <c r="AX43">
        <f t="shared" si="11"/>
        <v>7500</v>
      </c>
    </row>
    <row r="44" spans="1:50" x14ac:dyDescent="0.25">
      <c r="A44">
        <v>27312</v>
      </c>
      <c r="B44" t="s">
        <v>425</v>
      </c>
      <c r="C44">
        <f>CEILING(IFERROR(VLOOKUP(A44,'2014'!$A$7:$N$416,3,FALSE),0),500)</f>
        <v>0</v>
      </c>
      <c r="D44">
        <f>CEILING(IFERROR(VLOOKUP(A44,'2015'!$A$7:$N$416,3,FALSE),0),500)</f>
        <v>0</v>
      </c>
      <c r="E44">
        <f>CEILING(IFERROR(VLOOKUP(A44,'2016'!$A$7:$N$416,3,FALSE),0),500)</f>
        <v>0</v>
      </c>
      <c r="F44" s="137">
        <f t="shared" si="0"/>
        <v>0</v>
      </c>
      <c r="G44" s="137">
        <f>CEILING(IFERROR(VLOOKUP(A44,'2014'!$A$7:$N$416,4,FALSE),0),500)</f>
        <v>0</v>
      </c>
      <c r="H44" s="137">
        <f>CEILING(IFERROR(VLOOKUP(A44,'2015'!$A$7:$N$416,4,FALSE),0),500)</f>
        <v>0</v>
      </c>
      <c r="I44" s="137">
        <f>CEILING(IFERROR(VLOOKUP(A44,'2016'!$A$7:$N$416,4,FALSE),0),500)</f>
        <v>3000</v>
      </c>
      <c r="J44" s="137">
        <f t="shared" si="1"/>
        <v>1000</v>
      </c>
      <c r="K44">
        <f>CEILING(IFERROR(VLOOKUP(A44,'2014'!$A$7:$N$416,5,FALSE),0),500)</f>
        <v>0</v>
      </c>
      <c r="L44">
        <f>CEILING(IFERROR(VLOOKUP(A44,'2015'!$A$7:$N$416,5,FALSE),0),500)</f>
        <v>0</v>
      </c>
      <c r="M44">
        <f>CEILING(IFERROR(VLOOKUP(A44,'2016'!$A$7:$N$416,5,FALSE),0),500)</f>
        <v>2000</v>
      </c>
      <c r="N44">
        <f t="shared" si="2"/>
        <v>1000</v>
      </c>
      <c r="O44">
        <f>CEILING(IFERROR(VLOOKUP(A44,'2014'!$A$7:$N$416,6,FALSE),0),500)</f>
        <v>0</v>
      </c>
      <c r="P44">
        <f>CEILING(IFERROR(VLOOKUP(A44,'2015'!$A$7:$N$416,6,FALSE),0),500)</f>
        <v>0</v>
      </c>
      <c r="Q44">
        <f>CEILING(IFERROR(VLOOKUP(A44,'2016'!$A$7:$N$416,6,FALSE),0),500)</f>
        <v>0</v>
      </c>
      <c r="R44">
        <f t="shared" si="3"/>
        <v>0</v>
      </c>
      <c r="S44">
        <f>CEILING(IFERROR(VLOOKUP(A44,'2014'!$A$7:$N$416,7,FALSE),0),500)</f>
        <v>0</v>
      </c>
      <c r="T44">
        <f>CEILING(IFERROR(VLOOKUP(A44,'2015'!$A$7:$N$416,7,FALSE),0),500)</f>
        <v>0</v>
      </c>
      <c r="U44">
        <f>CEILING(IFERROR(VLOOKUP(A44,'2016'!$A$7:$N$416,7,FALSE),0),500)</f>
        <v>0</v>
      </c>
      <c r="V44">
        <f t="shared" si="4"/>
        <v>0</v>
      </c>
      <c r="W44">
        <f>CEILING(IFERROR(VLOOKUP(A44,'2014'!$A$7:$N$416,8,FALSE),0),500)</f>
        <v>0</v>
      </c>
      <c r="X44">
        <f>CEILING(IFERROR(VLOOKUP(A44,'2015'!$A$7:$N$416,8,FALSE),0),500)</f>
        <v>0</v>
      </c>
      <c r="Y44">
        <f>CEILING(IFERROR(VLOOKUP(A44,'2016'!$A$7:$N$416,8,FALSE),0),500)</f>
        <v>0</v>
      </c>
      <c r="Z44">
        <f t="shared" si="5"/>
        <v>0</v>
      </c>
      <c r="AA44">
        <f>CEILING(IFERROR(VLOOKUP(A44,'2014'!$A$7:$N$416,9,FALSE),0),500)</f>
        <v>0</v>
      </c>
      <c r="AB44">
        <f>CEILING(IFERROR(VLOOKUP(A44,'2015'!$A$7:$N$416,9,FALSE),0),500)</f>
        <v>0</v>
      </c>
      <c r="AC44">
        <f>CEILING(IFERROR(VLOOKUP(A44,'2016'!$A$7:$N$416,9,FALSE),0),500)</f>
        <v>0</v>
      </c>
      <c r="AD44">
        <f t="shared" si="6"/>
        <v>0</v>
      </c>
      <c r="AE44">
        <f>CEILING(IFERROR(VLOOKUP(A44,'2014'!$A$7:$N$416,10,FALSE),0),500)</f>
        <v>0</v>
      </c>
      <c r="AF44">
        <f>CEILING(IFERROR(VLOOKUP(A44,'2015'!$A$7:$N$416,10,FALSE),0),500)</f>
        <v>0</v>
      </c>
      <c r="AG44">
        <f>CEILING(IFERROR(VLOOKUP(A44,'2016'!$A$7:$N$416,10,FALSE),0),500)</f>
        <v>0</v>
      </c>
      <c r="AH44">
        <f t="shared" si="7"/>
        <v>0</v>
      </c>
      <c r="AI44">
        <f>CEILING(IFERROR(VLOOKUP(A44,'2014'!$A$7:$N$416,11,FALSE),0),500)</f>
        <v>0</v>
      </c>
      <c r="AJ44">
        <f>CEILING(IFERROR(VLOOKUP(A44,'2015'!$A$7:$N$416,11,FALSE),0),500)</f>
        <v>0</v>
      </c>
      <c r="AK44">
        <f>CEILING(IFERROR(VLOOKUP(A44,'2016'!$A$7:$N$416,11,FALSE),0),500)</f>
        <v>0</v>
      </c>
      <c r="AL44">
        <f t="shared" si="8"/>
        <v>0</v>
      </c>
      <c r="AM44">
        <f>CEILING(IFERROR(VLOOKUP(A44,'2014'!$A$7:$N$416,12,FALSE),0),500)</f>
        <v>0</v>
      </c>
      <c r="AN44">
        <f>CEILING(IFERROR(VLOOKUP(A44,'2015'!$A$7:$N$416,12,FALSE),0),500)</f>
        <v>0</v>
      </c>
      <c r="AO44">
        <f>CEILING(IFERROR(VLOOKUP(A44,'2016'!$A$7:$N$416,12,FALSE),0),500)</f>
        <v>0</v>
      </c>
      <c r="AP44">
        <f t="shared" si="9"/>
        <v>0</v>
      </c>
      <c r="AQ44">
        <f>CEILING(IFERROR(VLOOKUP(A44,'2014'!$A$7:$N$416,13,FALSE),0),500)</f>
        <v>0</v>
      </c>
      <c r="AR44">
        <f>CEILING(IFERROR(VLOOKUP(A44,'2015'!$A$7:$N$416,13,FALSE),0),500)</f>
        <v>0</v>
      </c>
      <c r="AS44">
        <f>CEILING(IFERROR(VLOOKUP(A44,'2016'!$A$7:$N$416,13,FALSE),0),500)</f>
        <v>0</v>
      </c>
      <c r="AT44">
        <f t="shared" si="10"/>
        <v>0</v>
      </c>
      <c r="AU44">
        <f>CEILING(IFERROR(VLOOKUP(A44,'2014'!$A$7:$N$416,14,FALSE),0),500)</f>
        <v>0</v>
      </c>
      <c r="AV44">
        <f>CEILING(IFERROR(VLOOKUP(A44,'2015'!$A$7:$N$416,14,FALSE),0),500)</f>
        <v>0</v>
      </c>
      <c r="AW44">
        <f>CEILING(IFERROR(VLOOKUP(A44,'2016'!$A$7:$N$416,14,FALSE),0),500)</f>
        <v>0</v>
      </c>
      <c r="AX44">
        <f t="shared" si="11"/>
        <v>0</v>
      </c>
    </row>
    <row r="45" spans="1:50" x14ac:dyDescent="0.25">
      <c r="A45">
        <v>22922</v>
      </c>
      <c r="B45" t="s">
        <v>346</v>
      </c>
      <c r="C45">
        <f>CEILING(IFERROR(VLOOKUP(A45,'2014'!$A$7:$N$416,3,FALSE),0),500)</f>
        <v>0</v>
      </c>
      <c r="D45">
        <f>CEILING(IFERROR(VLOOKUP(A45,'2015'!$A$7:$N$416,3,FALSE),0),500)</f>
        <v>7500</v>
      </c>
      <c r="E45">
        <f>CEILING(IFERROR(VLOOKUP(A45,'2016'!$A$7:$N$416,3,FALSE),0),500)</f>
        <v>11000</v>
      </c>
      <c r="F45" s="137">
        <f t="shared" si="0"/>
        <v>6500</v>
      </c>
      <c r="G45" s="137">
        <f>CEILING(IFERROR(VLOOKUP(A45,'2014'!$A$7:$N$416,4,FALSE),0),500)</f>
        <v>0</v>
      </c>
      <c r="H45" s="137">
        <f>CEILING(IFERROR(VLOOKUP(A45,'2015'!$A$7:$N$416,4,FALSE),0),500)</f>
        <v>5000</v>
      </c>
      <c r="I45" s="137">
        <f>CEILING(IFERROR(VLOOKUP(A45,'2016'!$A$7:$N$416,4,FALSE),0),500)</f>
        <v>5500</v>
      </c>
      <c r="J45" s="137">
        <f t="shared" si="1"/>
        <v>3500</v>
      </c>
      <c r="K45">
        <f>CEILING(IFERROR(VLOOKUP(A45,'2014'!$A$7:$N$416,5,FALSE),0),500)</f>
        <v>0</v>
      </c>
      <c r="L45">
        <f>CEILING(IFERROR(VLOOKUP(A45,'2015'!$A$7:$N$416,5,FALSE),0),500)</f>
        <v>4000</v>
      </c>
      <c r="M45">
        <f>CEILING(IFERROR(VLOOKUP(A45,'2016'!$A$7:$N$416,5,FALSE),0),500)</f>
        <v>0</v>
      </c>
      <c r="N45">
        <f t="shared" si="2"/>
        <v>1500</v>
      </c>
      <c r="O45">
        <f>CEILING(IFERROR(VLOOKUP(A45,'2014'!$A$7:$N$416,6,FALSE),0),500)</f>
        <v>0</v>
      </c>
      <c r="P45">
        <f>CEILING(IFERROR(VLOOKUP(A45,'2015'!$A$7:$N$416,6,FALSE),0),500)</f>
        <v>5500</v>
      </c>
      <c r="Q45">
        <f>CEILING(IFERROR(VLOOKUP(A45,'2016'!$A$7:$N$416,6,FALSE),0),500)</f>
        <v>0</v>
      </c>
      <c r="R45">
        <f t="shared" si="3"/>
        <v>3000</v>
      </c>
      <c r="S45">
        <f>CEILING(IFERROR(VLOOKUP(A45,'2014'!$A$7:$N$416,7,FALSE),0),500)</f>
        <v>0</v>
      </c>
      <c r="T45">
        <f>CEILING(IFERROR(VLOOKUP(A45,'2015'!$A$7:$N$416,7,FALSE),0),500)</f>
        <v>13000</v>
      </c>
      <c r="U45">
        <f>CEILING(IFERROR(VLOOKUP(A45,'2016'!$A$7:$N$416,7,FALSE),0),500)</f>
        <v>0</v>
      </c>
      <c r="V45">
        <f t="shared" si="4"/>
        <v>6500</v>
      </c>
      <c r="W45">
        <f>CEILING(IFERROR(VLOOKUP(A45,'2014'!$A$7:$N$416,8,FALSE),0),500)</f>
        <v>5500</v>
      </c>
      <c r="X45">
        <f>CEILING(IFERROR(VLOOKUP(A45,'2015'!$A$7:$N$416,8,FALSE),0),500)</f>
        <v>11000</v>
      </c>
      <c r="Y45">
        <f>CEILING(IFERROR(VLOOKUP(A45,'2016'!$A$7:$N$416,8,FALSE),0),500)</f>
        <v>0</v>
      </c>
      <c r="Z45">
        <f t="shared" si="5"/>
        <v>8500</v>
      </c>
      <c r="AA45">
        <f>CEILING(IFERROR(VLOOKUP(A45,'2014'!$A$7:$N$416,9,FALSE),0),500)</f>
        <v>12500</v>
      </c>
      <c r="AB45">
        <f>CEILING(IFERROR(VLOOKUP(A45,'2015'!$A$7:$N$416,9,FALSE),0),500)</f>
        <v>12500</v>
      </c>
      <c r="AC45">
        <f>CEILING(IFERROR(VLOOKUP(A45,'2016'!$A$7:$N$416,9,FALSE),0),500)</f>
        <v>0</v>
      </c>
      <c r="AD45">
        <f t="shared" si="6"/>
        <v>12500</v>
      </c>
      <c r="AE45">
        <f>CEILING(IFERROR(VLOOKUP(A45,'2014'!$A$7:$N$416,10,FALSE),0),500)</f>
        <v>13500</v>
      </c>
      <c r="AF45">
        <f>CEILING(IFERROR(VLOOKUP(A45,'2015'!$A$7:$N$416,10,FALSE),0),500)</f>
        <v>11000</v>
      </c>
      <c r="AG45">
        <f>CEILING(IFERROR(VLOOKUP(A45,'2016'!$A$7:$N$416,10,FALSE),0),500)</f>
        <v>0</v>
      </c>
      <c r="AH45">
        <f t="shared" si="7"/>
        <v>12500</v>
      </c>
      <c r="AI45">
        <f>CEILING(IFERROR(VLOOKUP(A45,'2014'!$A$7:$N$416,11,FALSE),0),500)</f>
        <v>11500</v>
      </c>
      <c r="AJ45">
        <f>CEILING(IFERROR(VLOOKUP(A45,'2015'!$A$7:$N$416,11,FALSE),0),500)</f>
        <v>17500</v>
      </c>
      <c r="AK45">
        <f>CEILING(IFERROR(VLOOKUP(A45,'2016'!$A$7:$N$416,11,FALSE),0),500)</f>
        <v>0</v>
      </c>
      <c r="AL45">
        <f t="shared" si="8"/>
        <v>14500</v>
      </c>
      <c r="AM45">
        <f>CEILING(IFERROR(VLOOKUP(A45,'2014'!$A$7:$N$416,12,FALSE),0),500)</f>
        <v>22000</v>
      </c>
      <c r="AN45">
        <f>CEILING(IFERROR(VLOOKUP(A45,'2015'!$A$7:$N$416,12,FALSE),0),500)</f>
        <v>9000</v>
      </c>
      <c r="AO45">
        <f>CEILING(IFERROR(VLOOKUP(A45,'2016'!$A$7:$N$416,12,FALSE),0),500)</f>
        <v>0</v>
      </c>
      <c r="AP45">
        <f t="shared" si="9"/>
        <v>15500</v>
      </c>
      <c r="AQ45">
        <f>CEILING(IFERROR(VLOOKUP(A45,'2014'!$A$7:$N$416,13,FALSE),0),500)</f>
        <v>2000</v>
      </c>
      <c r="AR45">
        <f>CEILING(IFERROR(VLOOKUP(A45,'2015'!$A$7:$N$416,13,FALSE),0),500)</f>
        <v>12000</v>
      </c>
      <c r="AS45">
        <f>CEILING(IFERROR(VLOOKUP(A45,'2016'!$A$7:$N$416,13,FALSE),0),500)</f>
        <v>0</v>
      </c>
      <c r="AT45">
        <f t="shared" si="10"/>
        <v>7000</v>
      </c>
      <c r="AU45">
        <f>CEILING(IFERROR(VLOOKUP(A45,'2014'!$A$7:$N$416,14,FALSE),0),500)</f>
        <v>9500</v>
      </c>
      <c r="AV45">
        <f>CEILING(IFERROR(VLOOKUP(A45,'2015'!$A$7:$N$416,14,FALSE),0),500)</f>
        <v>9500</v>
      </c>
      <c r="AW45">
        <f>CEILING(IFERROR(VLOOKUP(A45,'2016'!$A$7:$N$416,14,FALSE),0),500)</f>
        <v>0</v>
      </c>
      <c r="AX45">
        <f t="shared" si="11"/>
        <v>9500</v>
      </c>
    </row>
    <row r="46" spans="1:50" x14ac:dyDescent="0.25">
      <c r="A46">
        <v>26307</v>
      </c>
      <c r="B46" t="s">
        <v>397</v>
      </c>
      <c r="C46">
        <f>CEILING(IFERROR(VLOOKUP(A46,'2014'!$A$7:$N$416,3,FALSE),0),500)</f>
        <v>0</v>
      </c>
      <c r="D46">
        <f>CEILING(IFERROR(VLOOKUP(A46,'2015'!$A$7:$N$416,3,FALSE),0),500)</f>
        <v>0</v>
      </c>
      <c r="E46">
        <f>CEILING(IFERROR(VLOOKUP(A46,'2016'!$A$7:$N$416,3,FALSE),0),500)</f>
        <v>0</v>
      </c>
      <c r="F46" s="137">
        <f t="shared" si="0"/>
        <v>0</v>
      </c>
      <c r="G46" s="137">
        <f>CEILING(IFERROR(VLOOKUP(A46,'2014'!$A$7:$N$416,4,FALSE),0),500)</f>
        <v>0</v>
      </c>
      <c r="H46" s="137">
        <f>CEILING(IFERROR(VLOOKUP(A46,'2015'!$A$7:$N$416,4,FALSE),0),500)</f>
        <v>0</v>
      </c>
      <c r="I46" s="137">
        <f>CEILING(IFERROR(VLOOKUP(A46,'2016'!$A$7:$N$416,4,FALSE),0),500)</f>
        <v>0</v>
      </c>
      <c r="J46" s="137">
        <f t="shared" si="1"/>
        <v>0</v>
      </c>
      <c r="K46">
        <f>CEILING(IFERROR(VLOOKUP(A46,'2014'!$A$7:$N$416,5,FALSE),0),500)</f>
        <v>0</v>
      </c>
      <c r="L46">
        <f>CEILING(IFERROR(VLOOKUP(A46,'2015'!$A$7:$N$416,5,FALSE),0),500)</f>
        <v>0</v>
      </c>
      <c r="M46">
        <f>CEILING(IFERROR(VLOOKUP(A46,'2016'!$A$7:$N$416,5,FALSE),0),500)</f>
        <v>0</v>
      </c>
      <c r="N46">
        <f t="shared" si="2"/>
        <v>0</v>
      </c>
      <c r="O46">
        <f>CEILING(IFERROR(VLOOKUP(A46,'2014'!$A$7:$N$416,6,FALSE),0),500)</f>
        <v>0</v>
      </c>
      <c r="P46">
        <f>CEILING(IFERROR(VLOOKUP(A46,'2015'!$A$7:$N$416,6,FALSE),0),500)</f>
        <v>0</v>
      </c>
      <c r="Q46">
        <f>CEILING(IFERROR(VLOOKUP(A46,'2016'!$A$7:$N$416,6,FALSE),0),500)</f>
        <v>0</v>
      </c>
      <c r="R46">
        <f t="shared" si="3"/>
        <v>0</v>
      </c>
      <c r="S46">
        <f>CEILING(IFERROR(VLOOKUP(A46,'2014'!$A$7:$N$416,7,FALSE),0),500)</f>
        <v>0</v>
      </c>
      <c r="T46">
        <f>CEILING(IFERROR(VLOOKUP(A46,'2015'!$A$7:$N$416,7,FALSE),0),500)</f>
        <v>0</v>
      </c>
      <c r="U46">
        <f>CEILING(IFERROR(VLOOKUP(A46,'2016'!$A$7:$N$416,7,FALSE),0),500)</f>
        <v>0</v>
      </c>
      <c r="V46">
        <f t="shared" si="4"/>
        <v>0</v>
      </c>
      <c r="W46">
        <f>CEILING(IFERROR(VLOOKUP(A46,'2014'!$A$7:$N$416,8,FALSE),0),500)</f>
        <v>0</v>
      </c>
      <c r="X46">
        <f>CEILING(IFERROR(VLOOKUP(A46,'2015'!$A$7:$N$416,8,FALSE),0),500)</f>
        <v>0</v>
      </c>
      <c r="Y46">
        <f>CEILING(IFERROR(VLOOKUP(A46,'2016'!$A$7:$N$416,8,FALSE),0),500)</f>
        <v>0</v>
      </c>
      <c r="Z46">
        <f t="shared" si="5"/>
        <v>0</v>
      </c>
      <c r="AA46">
        <f>CEILING(IFERROR(VLOOKUP(A46,'2014'!$A$7:$N$416,9,FALSE),0),500)</f>
        <v>0</v>
      </c>
      <c r="AB46">
        <f>CEILING(IFERROR(VLOOKUP(A46,'2015'!$A$7:$N$416,9,FALSE),0),500)</f>
        <v>0</v>
      </c>
      <c r="AC46">
        <f>CEILING(IFERROR(VLOOKUP(A46,'2016'!$A$7:$N$416,9,FALSE),0),500)</f>
        <v>0</v>
      </c>
      <c r="AD46">
        <f t="shared" si="6"/>
        <v>0</v>
      </c>
      <c r="AE46">
        <f>CEILING(IFERROR(VLOOKUP(A46,'2014'!$A$7:$N$416,10,FALSE),0),500)</f>
        <v>0</v>
      </c>
      <c r="AF46">
        <f>CEILING(IFERROR(VLOOKUP(A46,'2015'!$A$7:$N$416,10,FALSE),0),500)</f>
        <v>0</v>
      </c>
      <c r="AG46">
        <f>CEILING(IFERROR(VLOOKUP(A46,'2016'!$A$7:$N$416,10,FALSE),0),500)</f>
        <v>0</v>
      </c>
      <c r="AH46">
        <f t="shared" si="7"/>
        <v>0</v>
      </c>
      <c r="AI46">
        <f>CEILING(IFERROR(VLOOKUP(A46,'2014'!$A$7:$N$416,11,FALSE),0),500)</f>
        <v>0</v>
      </c>
      <c r="AJ46">
        <f>CEILING(IFERROR(VLOOKUP(A46,'2015'!$A$7:$N$416,11,FALSE),0),500)</f>
        <v>2000</v>
      </c>
      <c r="AK46">
        <f>CEILING(IFERROR(VLOOKUP(A46,'2016'!$A$7:$N$416,11,FALSE),0),500)</f>
        <v>0</v>
      </c>
      <c r="AL46">
        <f t="shared" si="8"/>
        <v>1000</v>
      </c>
      <c r="AM46">
        <f>CEILING(IFERROR(VLOOKUP(A46,'2014'!$A$7:$N$416,12,FALSE),0),500)</f>
        <v>0</v>
      </c>
      <c r="AN46">
        <f>CEILING(IFERROR(VLOOKUP(A46,'2015'!$A$7:$N$416,12,FALSE),0),500)</f>
        <v>0</v>
      </c>
      <c r="AO46">
        <f>CEILING(IFERROR(VLOOKUP(A46,'2016'!$A$7:$N$416,12,FALSE),0),500)</f>
        <v>0</v>
      </c>
      <c r="AP46">
        <f t="shared" si="9"/>
        <v>0</v>
      </c>
      <c r="AQ46">
        <f>CEILING(IFERROR(VLOOKUP(A46,'2014'!$A$7:$N$416,13,FALSE),0),500)</f>
        <v>0</v>
      </c>
      <c r="AR46">
        <f>CEILING(IFERROR(VLOOKUP(A46,'2015'!$A$7:$N$416,13,FALSE),0),500)</f>
        <v>0</v>
      </c>
      <c r="AS46">
        <f>CEILING(IFERROR(VLOOKUP(A46,'2016'!$A$7:$N$416,13,FALSE),0),500)</f>
        <v>0</v>
      </c>
      <c r="AT46">
        <f t="shared" si="10"/>
        <v>0</v>
      </c>
      <c r="AU46">
        <f>CEILING(IFERROR(VLOOKUP(A46,'2014'!$A$7:$N$416,14,FALSE),0),500)</f>
        <v>0</v>
      </c>
      <c r="AV46">
        <f>CEILING(IFERROR(VLOOKUP(A46,'2015'!$A$7:$N$416,14,FALSE),0),500)</f>
        <v>0</v>
      </c>
      <c r="AW46">
        <f>CEILING(IFERROR(VLOOKUP(A46,'2016'!$A$7:$N$416,14,FALSE),0),500)</f>
        <v>0</v>
      </c>
      <c r="AX46">
        <f t="shared" si="11"/>
        <v>0</v>
      </c>
    </row>
    <row r="47" spans="1:50" x14ac:dyDescent="0.25">
      <c r="A47">
        <v>26306</v>
      </c>
      <c r="B47" t="s">
        <v>396</v>
      </c>
      <c r="C47">
        <f>CEILING(IFERROR(VLOOKUP(A47,'2014'!$A$7:$N$416,3,FALSE),0),500)</f>
        <v>0</v>
      </c>
      <c r="D47">
        <f>CEILING(IFERROR(VLOOKUP(A47,'2015'!$A$7:$N$416,3,FALSE),0),500)</f>
        <v>0</v>
      </c>
      <c r="E47">
        <f>CEILING(IFERROR(VLOOKUP(A47,'2016'!$A$7:$N$416,3,FALSE),0),500)</f>
        <v>0</v>
      </c>
      <c r="F47" s="137">
        <f t="shared" si="0"/>
        <v>0</v>
      </c>
      <c r="G47" s="137">
        <f>CEILING(IFERROR(VLOOKUP(A47,'2014'!$A$7:$N$416,4,FALSE),0),500)</f>
        <v>0</v>
      </c>
      <c r="H47" s="137">
        <f>CEILING(IFERROR(VLOOKUP(A47,'2015'!$A$7:$N$416,4,FALSE),0),500)</f>
        <v>0</v>
      </c>
      <c r="I47" s="137">
        <f>CEILING(IFERROR(VLOOKUP(A47,'2016'!$A$7:$N$416,4,FALSE),0),500)</f>
        <v>4000</v>
      </c>
      <c r="J47" s="137">
        <f t="shared" si="1"/>
        <v>1500</v>
      </c>
      <c r="K47">
        <f>CEILING(IFERROR(VLOOKUP(A47,'2014'!$A$7:$N$416,5,FALSE),0),500)</f>
        <v>0</v>
      </c>
      <c r="L47">
        <f>CEILING(IFERROR(VLOOKUP(A47,'2015'!$A$7:$N$416,5,FALSE),0),500)</f>
        <v>0</v>
      </c>
      <c r="M47">
        <f>CEILING(IFERROR(VLOOKUP(A47,'2016'!$A$7:$N$416,5,FALSE),0),500)</f>
        <v>0</v>
      </c>
      <c r="N47">
        <f t="shared" si="2"/>
        <v>0</v>
      </c>
      <c r="O47">
        <f>CEILING(IFERROR(VLOOKUP(A47,'2014'!$A$7:$N$416,6,FALSE),0),500)</f>
        <v>0</v>
      </c>
      <c r="P47">
        <f>CEILING(IFERROR(VLOOKUP(A47,'2015'!$A$7:$N$416,6,FALSE),0),500)</f>
        <v>0</v>
      </c>
      <c r="Q47">
        <f>CEILING(IFERROR(VLOOKUP(A47,'2016'!$A$7:$N$416,6,FALSE),0),500)</f>
        <v>0</v>
      </c>
      <c r="R47">
        <f t="shared" si="3"/>
        <v>0</v>
      </c>
      <c r="S47">
        <f>CEILING(IFERROR(VLOOKUP(A47,'2014'!$A$7:$N$416,7,FALSE),0),500)</f>
        <v>0</v>
      </c>
      <c r="T47">
        <f>CEILING(IFERROR(VLOOKUP(A47,'2015'!$A$7:$N$416,7,FALSE),0),500)</f>
        <v>0</v>
      </c>
      <c r="U47">
        <f>CEILING(IFERROR(VLOOKUP(A47,'2016'!$A$7:$N$416,7,FALSE),0),500)</f>
        <v>0</v>
      </c>
      <c r="V47">
        <f t="shared" si="4"/>
        <v>0</v>
      </c>
      <c r="W47">
        <f>CEILING(IFERROR(VLOOKUP(A47,'2014'!$A$7:$N$416,8,FALSE),0),500)</f>
        <v>0</v>
      </c>
      <c r="X47">
        <f>CEILING(IFERROR(VLOOKUP(A47,'2015'!$A$7:$N$416,8,FALSE),0),500)</f>
        <v>0</v>
      </c>
      <c r="Y47">
        <f>CEILING(IFERROR(VLOOKUP(A47,'2016'!$A$7:$N$416,8,FALSE),0),500)</f>
        <v>0</v>
      </c>
      <c r="Z47">
        <f t="shared" si="5"/>
        <v>0</v>
      </c>
      <c r="AA47">
        <f>CEILING(IFERROR(VLOOKUP(A47,'2014'!$A$7:$N$416,9,FALSE),0),500)</f>
        <v>0</v>
      </c>
      <c r="AB47">
        <f>CEILING(IFERROR(VLOOKUP(A47,'2015'!$A$7:$N$416,9,FALSE),0),500)</f>
        <v>0</v>
      </c>
      <c r="AC47">
        <f>CEILING(IFERROR(VLOOKUP(A47,'2016'!$A$7:$N$416,9,FALSE),0),500)</f>
        <v>0</v>
      </c>
      <c r="AD47">
        <f t="shared" si="6"/>
        <v>0</v>
      </c>
      <c r="AE47">
        <f>CEILING(IFERROR(VLOOKUP(A47,'2014'!$A$7:$N$416,10,FALSE),0),500)</f>
        <v>0</v>
      </c>
      <c r="AF47">
        <f>CEILING(IFERROR(VLOOKUP(A47,'2015'!$A$7:$N$416,10,FALSE),0),500)</f>
        <v>0</v>
      </c>
      <c r="AG47">
        <f>CEILING(IFERROR(VLOOKUP(A47,'2016'!$A$7:$N$416,10,FALSE),0),500)</f>
        <v>0</v>
      </c>
      <c r="AH47">
        <f t="shared" si="7"/>
        <v>0</v>
      </c>
      <c r="AI47">
        <f>CEILING(IFERROR(VLOOKUP(A47,'2014'!$A$7:$N$416,11,FALSE),0),500)</f>
        <v>0</v>
      </c>
      <c r="AJ47">
        <f>CEILING(IFERROR(VLOOKUP(A47,'2015'!$A$7:$N$416,11,FALSE),0),500)</f>
        <v>0</v>
      </c>
      <c r="AK47">
        <f>CEILING(IFERROR(VLOOKUP(A47,'2016'!$A$7:$N$416,11,FALSE),0),500)</f>
        <v>0</v>
      </c>
      <c r="AL47">
        <f t="shared" si="8"/>
        <v>0</v>
      </c>
      <c r="AM47">
        <f>CEILING(IFERROR(VLOOKUP(A47,'2014'!$A$7:$N$416,12,FALSE),0),500)</f>
        <v>0</v>
      </c>
      <c r="AN47">
        <f>CEILING(IFERROR(VLOOKUP(A47,'2015'!$A$7:$N$416,12,FALSE),0),500)</f>
        <v>0</v>
      </c>
      <c r="AO47">
        <f>CEILING(IFERROR(VLOOKUP(A47,'2016'!$A$7:$N$416,12,FALSE),0),500)</f>
        <v>0</v>
      </c>
      <c r="AP47">
        <f t="shared" si="9"/>
        <v>0</v>
      </c>
      <c r="AQ47">
        <f>CEILING(IFERROR(VLOOKUP(A47,'2014'!$A$7:$N$416,13,FALSE),0),500)</f>
        <v>0</v>
      </c>
      <c r="AR47">
        <f>CEILING(IFERROR(VLOOKUP(A47,'2015'!$A$7:$N$416,13,FALSE),0),500)</f>
        <v>0</v>
      </c>
      <c r="AS47">
        <f>CEILING(IFERROR(VLOOKUP(A47,'2016'!$A$7:$N$416,13,FALSE),0),500)</f>
        <v>0</v>
      </c>
      <c r="AT47">
        <f t="shared" si="10"/>
        <v>0</v>
      </c>
      <c r="AU47">
        <f>CEILING(IFERROR(VLOOKUP(A47,'2014'!$A$7:$N$416,14,FALSE),0),500)</f>
        <v>0</v>
      </c>
      <c r="AV47">
        <f>CEILING(IFERROR(VLOOKUP(A47,'2015'!$A$7:$N$416,14,FALSE),0),500)</f>
        <v>0</v>
      </c>
      <c r="AW47">
        <f>CEILING(IFERROR(VLOOKUP(A47,'2016'!$A$7:$N$416,14,FALSE),0),500)</f>
        <v>0</v>
      </c>
      <c r="AX47">
        <f t="shared" si="11"/>
        <v>0</v>
      </c>
    </row>
    <row r="48" spans="1:50" x14ac:dyDescent="0.25">
      <c r="A48">
        <v>25399</v>
      </c>
      <c r="B48" t="s">
        <v>368</v>
      </c>
      <c r="C48">
        <f>CEILING(IFERROR(VLOOKUP(A48,'2014'!$A$7:$N$416,3,FALSE),0),500)</f>
        <v>0</v>
      </c>
      <c r="D48">
        <f>CEILING(IFERROR(VLOOKUP(A48,'2015'!$A$7:$N$416,3,FALSE),0),500)</f>
        <v>3500</v>
      </c>
      <c r="E48">
        <f>CEILING(IFERROR(VLOOKUP(A48,'2016'!$A$7:$N$416,3,FALSE),0),500)</f>
        <v>3000</v>
      </c>
      <c r="F48" s="137">
        <f t="shared" si="0"/>
        <v>2500</v>
      </c>
      <c r="G48" s="137">
        <f>CEILING(IFERROR(VLOOKUP(A48,'2014'!$A$7:$N$416,4,FALSE),0),500)</f>
        <v>0</v>
      </c>
      <c r="H48" s="137">
        <f>CEILING(IFERROR(VLOOKUP(A48,'2015'!$A$7:$N$416,4,FALSE),0),500)</f>
        <v>500</v>
      </c>
      <c r="I48" s="137">
        <f>CEILING(IFERROR(VLOOKUP(A48,'2016'!$A$7:$N$416,4,FALSE),0),500)</f>
        <v>3000</v>
      </c>
      <c r="J48" s="137">
        <f t="shared" si="1"/>
        <v>1500</v>
      </c>
      <c r="K48">
        <f>CEILING(IFERROR(VLOOKUP(A48,'2014'!$A$7:$N$416,5,FALSE),0),500)</f>
        <v>0</v>
      </c>
      <c r="L48">
        <f>CEILING(IFERROR(VLOOKUP(A48,'2015'!$A$7:$N$416,5,FALSE),0),500)</f>
        <v>0</v>
      </c>
      <c r="M48">
        <f>CEILING(IFERROR(VLOOKUP(A48,'2016'!$A$7:$N$416,5,FALSE),0),500)</f>
        <v>1000</v>
      </c>
      <c r="N48">
        <f t="shared" si="2"/>
        <v>500</v>
      </c>
      <c r="O48">
        <f>CEILING(IFERROR(VLOOKUP(A48,'2014'!$A$7:$N$416,6,FALSE),0),500)</f>
        <v>0</v>
      </c>
      <c r="P48">
        <f>CEILING(IFERROR(VLOOKUP(A48,'2015'!$A$7:$N$416,6,FALSE),0),500)</f>
        <v>0</v>
      </c>
      <c r="Q48">
        <f>CEILING(IFERROR(VLOOKUP(A48,'2016'!$A$7:$N$416,6,FALSE),0),500)</f>
        <v>0</v>
      </c>
      <c r="R48">
        <f t="shared" si="3"/>
        <v>0</v>
      </c>
      <c r="S48">
        <f>CEILING(IFERROR(VLOOKUP(A48,'2014'!$A$7:$N$416,7,FALSE),0),500)</f>
        <v>0</v>
      </c>
      <c r="T48">
        <f>CEILING(IFERROR(VLOOKUP(A48,'2015'!$A$7:$N$416,7,FALSE),0),500)</f>
        <v>3000</v>
      </c>
      <c r="U48">
        <f>CEILING(IFERROR(VLOOKUP(A48,'2016'!$A$7:$N$416,7,FALSE),0),500)</f>
        <v>0</v>
      </c>
      <c r="V48">
        <f t="shared" si="4"/>
        <v>1500</v>
      </c>
      <c r="W48">
        <f>CEILING(IFERROR(VLOOKUP(A48,'2014'!$A$7:$N$416,8,FALSE),0),500)</f>
        <v>0</v>
      </c>
      <c r="X48">
        <f>CEILING(IFERROR(VLOOKUP(A48,'2015'!$A$7:$N$416,8,FALSE),0),500)</f>
        <v>0</v>
      </c>
      <c r="Y48">
        <f>CEILING(IFERROR(VLOOKUP(A48,'2016'!$A$7:$N$416,8,FALSE),0),500)</f>
        <v>0</v>
      </c>
      <c r="Z48">
        <f t="shared" si="5"/>
        <v>0</v>
      </c>
      <c r="AA48">
        <f>CEILING(IFERROR(VLOOKUP(A48,'2014'!$A$7:$N$416,9,FALSE),0),500)</f>
        <v>500</v>
      </c>
      <c r="AB48">
        <f>CEILING(IFERROR(VLOOKUP(A48,'2015'!$A$7:$N$416,9,FALSE),0),500)</f>
        <v>0</v>
      </c>
      <c r="AC48">
        <f>CEILING(IFERROR(VLOOKUP(A48,'2016'!$A$7:$N$416,9,FALSE),0),500)</f>
        <v>0</v>
      </c>
      <c r="AD48">
        <f t="shared" si="6"/>
        <v>500</v>
      </c>
      <c r="AE48">
        <f>CEILING(IFERROR(VLOOKUP(A48,'2014'!$A$7:$N$416,10,FALSE),0),500)</f>
        <v>0</v>
      </c>
      <c r="AF48">
        <f>CEILING(IFERROR(VLOOKUP(A48,'2015'!$A$7:$N$416,10,FALSE),0),500)</f>
        <v>0</v>
      </c>
      <c r="AG48">
        <f>CEILING(IFERROR(VLOOKUP(A48,'2016'!$A$7:$N$416,10,FALSE),0),500)</f>
        <v>0</v>
      </c>
      <c r="AH48">
        <f t="shared" si="7"/>
        <v>0</v>
      </c>
      <c r="AI48">
        <f>CEILING(IFERROR(VLOOKUP(A48,'2014'!$A$7:$N$416,11,FALSE),0),500)</f>
        <v>3000</v>
      </c>
      <c r="AJ48">
        <f>CEILING(IFERROR(VLOOKUP(A48,'2015'!$A$7:$N$416,11,FALSE),0),500)</f>
        <v>4000</v>
      </c>
      <c r="AK48">
        <f>CEILING(IFERROR(VLOOKUP(A48,'2016'!$A$7:$N$416,11,FALSE),0),500)</f>
        <v>0</v>
      </c>
      <c r="AL48">
        <f t="shared" si="8"/>
        <v>3500</v>
      </c>
      <c r="AM48">
        <f>CEILING(IFERROR(VLOOKUP(A48,'2014'!$A$7:$N$416,12,FALSE),0),500)</f>
        <v>500</v>
      </c>
      <c r="AN48">
        <f>CEILING(IFERROR(VLOOKUP(A48,'2015'!$A$7:$N$416,12,FALSE),0),500)</f>
        <v>0</v>
      </c>
      <c r="AO48">
        <f>CEILING(IFERROR(VLOOKUP(A48,'2016'!$A$7:$N$416,12,FALSE),0),500)</f>
        <v>0</v>
      </c>
      <c r="AP48">
        <f t="shared" si="9"/>
        <v>500</v>
      </c>
      <c r="AQ48">
        <f>CEILING(IFERROR(VLOOKUP(A48,'2014'!$A$7:$N$416,13,FALSE),0),500)</f>
        <v>0</v>
      </c>
      <c r="AR48">
        <f>CEILING(IFERROR(VLOOKUP(A48,'2015'!$A$7:$N$416,13,FALSE),0),500)</f>
        <v>0</v>
      </c>
      <c r="AS48">
        <f>CEILING(IFERROR(VLOOKUP(A48,'2016'!$A$7:$N$416,13,FALSE),0),500)</f>
        <v>0</v>
      </c>
      <c r="AT48">
        <f t="shared" si="10"/>
        <v>0</v>
      </c>
      <c r="AU48">
        <f>CEILING(IFERROR(VLOOKUP(A48,'2014'!$A$7:$N$416,14,FALSE),0),500)</f>
        <v>500</v>
      </c>
      <c r="AV48">
        <f>CEILING(IFERROR(VLOOKUP(A48,'2015'!$A$7:$N$416,14,FALSE),0),500)</f>
        <v>0</v>
      </c>
      <c r="AW48">
        <f>CEILING(IFERROR(VLOOKUP(A48,'2016'!$A$7:$N$416,14,FALSE),0),500)</f>
        <v>0</v>
      </c>
      <c r="AX48">
        <f t="shared" si="11"/>
        <v>500</v>
      </c>
    </row>
    <row r="49" spans="1:50" x14ac:dyDescent="0.25">
      <c r="A49">
        <v>24100</v>
      </c>
      <c r="B49" t="s">
        <v>360</v>
      </c>
      <c r="C49">
        <f>CEILING(IFERROR(VLOOKUP(A49,'2014'!$A$7:$N$416,3,FALSE),0),500)</f>
        <v>0</v>
      </c>
      <c r="D49">
        <f>CEILING(IFERROR(VLOOKUP(A49,'2015'!$A$7:$N$416,3,FALSE),0),500)</f>
        <v>2000</v>
      </c>
      <c r="E49">
        <f>CEILING(IFERROR(VLOOKUP(A49,'2016'!$A$7:$N$416,3,FALSE),0),500)</f>
        <v>6000</v>
      </c>
      <c r="F49" s="137">
        <f t="shared" si="0"/>
        <v>3000</v>
      </c>
      <c r="G49" s="137">
        <f>CEILING(IFERROR(VLOOKUP(A49,'2014'!$A$7:$N$416,4,FALSE),0),500)</f>
        <v>0</v>
      </c>
      <c r="H49" s="137">
        <f>CEILING(IFERROR(VLOOKUP(A49,'2015'!$A$7:$N$416,4,FALSE),0),500)</f>
        <v>5500</v>
      </c>
      <c r="I49" s="137">
        <f>CEILING(IFERROR(VLOOKUP(A49,'2016'!$A$7:$N$416,4,FALSE),0),500)</f>
        <v>4000</v>
      </c>
      <c r="J49" s="137">
        <f t="shared" si="1"/>
        <v>3500</v>
      </c>
      <c r="K49">
        <f>CEILING(IFERROR(VLOOKUP(A49,'2014'!$A$7:$N$416,5,FALSE),0),500)</f>
        <v>0</v>
      </c>
      <c r="L49">
        <f>CEILING(IFERROR(VLOOKUP(A49,'2015'!$A$7:$N$416,5,FALSE),0),500)</f>
        <v>3500</v>
      </c>
      <c r="M49">
        <f>CEILING(IFERROR(VLOOKUP(A49,'2016'!$A$7:$N$416,5,FALSE),0),500)</f>
        <v>6000</v>
      </c>
      <c r="N49">
        <f t="shared" si="2"/>
        <v>3500</v>
      </c>
      <c r="O49">
        <f>CEILING(IFERROR(VLOOKUP(A49,'2014'!$A$7:$N$416,6,FALSE),0),500)</f>
        <v>0</v>
      </c>
      <c r="P49">
        <f>CEILING(IFERROR(VLOOKUP(A49,'2015'!$A$7:$N$416,6,FALSE),0),500)</f>
        <v>4500</v>
      </c>
      <c r="Q49">
        <f>CEILING(IFERROR(VLOOKUP(A49,'2016'!$A$7:$N$416,6,FALSE),0),500)</f>
        <v>0</v>
      </c>
      <c r="R49">
        <f t="shared" si="3"/>
        <v>2500</v>
      </c>
      <c r="S49">
        <f>CEILING(IFERROR(VLOOKUP(A49,'2014'!$A$7:$N$416,7,FALSE),0),500)</f>
        <v>0</v>
      </c>
      <c r="T49">
        <f>CEILING(IFERROR(VLOOKUP(A49,'2015'!$A$7:$N$416,7,FALSE),0),500)</f>
        <v>2500</v>
      </c>
      <c r="U49">
        <f>CEILING(IFERROR(VLOOKUP(A49,'2016'!$A$7:$N$416,7,FALSE),0),500)</f>
        <v>0</v>
      </c>
      <c r="V49">
        <f t="shared" si="4"/>
        <v>1500</v>
      </c>
      <c r="W49">
        <f>CEILING(IFERROR(VLOOKUP(A49,'2014'!$A$7:$N$416,8,FALSE),0),500)</f>
        <v>1000</v>
      </c>
      <c r="X49">
        <f>CEILING(IFERROR(VLOOKUP(A49,'2015'!$A$7:$N$416,8,FALSE),0),500)</f>
        <v>2500</v>
      </c>
      <c r="Y49">
        <f>CEILING(IFERROR(VLOOKUP(A49,'2016'!$A$7:$N$416,8,FALSE),0),500)</f>
        <v>0</v>
      </c>
      <c r="Z49">
        <f t="shared" si="5"/>
        <v>2000</v>
      </c>
      <c r="AA49">
        <f>CEILING(IFERROR(VLOOKUP(A49,'2014'!$A$7:$N$416,9,FALSE),0),500)</f>
        <v>7000</v>
      </c>
      <c r="AB49">
        <f>CEILING(IFERROR(VLOOKUP(A49,'2015'!$A$7:$N$416,9,FALSE),0),500)</f>
        <v>5500</v>
      </c>
      <c r="AC49">
        <f>CEILING(IFERROR(VLOOKUP(A49,'2016'!$A$7:$N$416,9,FALSE),0),500)</f>
        <v>0</v>
      </c>
      <c r="AD49">
        <f t="shared" si="6"/>
        <v>6500</v>
      </c>
      <c r="AE49">
        <f>CEILING(IFERROR(VLOOKUP(A49,'2014'!$A$7:$N$416,10,FALSE),0),500)</f>
        <v>4000</v>
      </c>
      <c r="AF49">
        <f>CEILING(IFERROR(VLOOKUP(A49,'2015'!$A$7:$N$416,10,FALSE),0),500)</f>
        <v>2500</v>
      </c>
      <c r="AG49">
        <f>CEILING(IFERROR(VLOOKUP(A49,'2016'!$A$7:$N$416,10,FALSE),0),500)</f>
        <v>0</v>
      </c>
      <c r="AH49">
        <f t="shared" si="7"/>
        <v>3500</v>
      </c>
      <c r="AI49">
        <f>CEILING(IFERROR(VLOOKUP(A49,'2014'!$A$7:$N$416,11,FALSE),0),500)</f>
        <v>6000</v>
      </c>
      <c r="AJ49">
        <f>CEILING(IFERROR(VLOOKUP(A49,'2015'!$A$7:$N$416,11,FALSE),0),500)</f>
        <v>6000</v>
      </c>
      <c r="AK49">
        <f>CEILING(IFERROR(VLOOKUP(A49,'2016'!$A$7:$N$416,11,FALSE),0),500)</f>
        <v>0</v>
      </c>
      <c r="AL49">
        <f t="shared" si="8"/>
        <v>6000</v>
      </c>
      <c r="AM49">
        <f>CEILING(IFERROR(VLOOKUP(A49,'2014'!$A$7:$N$416,12,FALSE),0),500)</f>
        <v>5500</v>
      </c>
      <c r="AN49">
        <f>CEILING(IFERROR(VLOOKUP(A49,'2015'!$A$7:$N$416,12,FALSE),0),500)</f>
        <v>6500</v>
      </c>
      <c r="AO49">
        <f>CEILING(IFERROR(VLOOKUP(A49,'2016'!$A$7:$N$416,12,FALSE),0),500)</f>
        <v>0</v>
      </c>
      <c r="AP49">
        <f t="shared" si="9"/>
        <v>6000</v>
      </c>
      <c r="AQ49">
        <f>CEILING(IFERROR(VLOOKUP(A49,'2014'!$A$7:$N$416,13,FALSE),0),500)</f>
        <v>4000</v>
      </c>
      <c r="AR49">
        <f>CEILING(IFERROR(VLOOKUP(A49,'2015'!$A$7:$N$416,13,FALSE),0),500)</f>
        <v>8000</v>
      </c>
      <c r="AS49">
        <f>CEILING(IFERROR(VLOOKUP(A49,'2016'!$A$7:$N$416,13,FALSE),0),500)</f>
        <v>0</v>
      </c>
      <c r="AT49">
        <f t="shared" si="10"/>
        <v>6000</v>
      </c>
      <c r="AU49">
        <f>CEILING(IFERROR(VLOOKUP(A49,'2014'!$A$7:$N$416,14,FALSE),0),500)</f>
        <v>6500</v>
      </c>
      <c r="AV49">
        <f>CEILING(IFERROR(VLOOKUP(A49,'2015'!$A$7:$N$416,14,FALSE),0),500)</f>
        <v>5500</v>
      </c>
      <c r="AW49">
        <f>CEILING(IFERROR(VLOOKUP(A49,'2016'!$A$7:$N$416,14,FALSE),0),500)</f>
        <v>0</v>
      </c>
      <c r="AX49">
        <f t="shared" si="11"/>
        <v>6000</v>
      </c>
    </row>
    <row r="50" spans="1:50" x14ac:dyDescent="0.25">
      <c r="A50">
        <v>905488</v>
      </c>
      <c r="B50" t="s">
        <v>508</v>
      </c>
      <c r="C50">
        <f>CEILING(IFERROR(VLOOKUP(A50,'2014'!$A$7:$N$416,3,FALSE),0),500)</f>
        <v>0</v>
      </c>
      <c r="D50">
        <f>CEILING(IFERROR(VLOOKUP(A50,'2015'!$A$7:$N$416,3,FALSE),0),500)</f>
        <v>1000</v>
      </c>
      <c r="E50">
        <f>CEILING(IFERROR(VLOOKUP(A50,'2016'!$A$7:$N$416,3,FALSE),0),500)</f>
        <v>2000</v>
      </c>
      <c r="F50" s="137">
        <f t="shared" si="0"/>
        <v>1000</v>
      </c>
      <c r="G50" s="137">
        <f>CEILING(IFERROR(VLOOKUP(A50,'2014'!$A$7:$N$416,4,FALSE),0),500)</f>
        <v>0</v>
      </c>
      <c r="H50" s="137">
        <f>CEILING(IFERROR(VLOOKUP(A50,'2015'!$A$7:$N$416,4,FALSE),0),500)</f>
        <v>1500</v>
      </c>
      <c r="I50" s="137">
        <f>CEILING(IFERROR(VLOOKUP(A50,'2016'!$A$7:$N$416,4,FALSE),0),500)</f>
        <v>1000</v>
      </c>
      <c r="J50" s="137">
        <f t="shared" si="1"/>
        <v>1000</v>
      </c>
      <c r="K50">
        <f>CEILING(IFERROR(VLOOKUP(A50,'2014'!$A$7:$N$416,5,FALSE),0),500)</f>
        <v>0</v>
      </c>
      <c r="L50">
        <f>CEILING(IFERROR(VLOOKUP(A50,'2015'!$A$7:$N$416,5,FALSE),0),500)</f>
        <v>3500</v>
      </c>
      <c r="M50">
        <f>CEILING(IFERROR(VLOOKUP(A50,'2016'!$A$7:$N$416,5,FALSE),0),500)</f>
        <v>2000</v>
      </c>
      <c r="N50">
        <f t="shared" si="2"/>
        <v>2000</v>
      </c>
      <c r="O50">
        <f>CEILING(IFERROR(VLOOKUP(A50,'2014'!$A$7:$N$416,6,FALSE),0),500)</f>
        <v>0</v>
      </c>
      <c r="P50">
        <f>CEILING(IFERROR(VLOOKUP(A50,'2015'!$A$7:$N$416,6,FALSE),0),500)</f>
        <v>2500</v>
      </c>
      <c r="Q50">
        <f>CEILING(IFERROR(VLOOKUP(A50,'2016'!$A$7:$N$416,6,FALSE),0),500)</f>
        <v>0</v>
      </c>
      <c r="R50">
        <f t="shared" si="3"/>
        <v>1500</v>
      </c>
      <c r="S50">
        <f>CEILING(IFERROR(VLOOKUP(A50,'2014'!$A$7:$N$416,7,FALSE),0),500)</f>
        <v>0</v>
      </c>
      <c r="T50">
        <f>CEILING(IFERROR(VLOOKUP(A50,'2015'!$A$7:$N$416,7,FALSE),0),500)</f>
        <v>2000</v>
      </c>
      <c r="U50">
        <f>CEILING(IFERROR(VLOOKUP(A50,'2016'!$A$7:$N$416,7,FALSE),0),500)</f>
        <v>0</v>
      </c>
      <c r="V50">
        <f t="shared" si="4"/>
        <v>1000</v>
      </c>
      <c r="W50">
        <f>CEILING(IFERROR(VLOOKUP(A50,'2014'!$A$7:$N$416,8,FALSE),0),500)</f>
        <v>0</v>
      </c>
      <c r="X50">
        <f>CEILING(IFERROR(VLOOKUP(A50,'2015'!$A$7:$N$416,8,FALSE),0),500)</f>
        <v>1500</v>
      </c>
      <c r="Y50">
        <f>CEILING(IFERROR(VLOOKUP(A50,'2016'!$A$7:$N$416,8,FALSE),0),500)</f>
        <v>0</v>
      </c>
      <c r="Z50">
        <f t="shared" si="5"/>
        <v>1000</v>
      </c>
      <c r="AA50">
        <f>CEILING(IFERROR(VLOOKUP(A50,'2014'!$A$7:$N$416,9,FALSE),0),500)</f>
        <v>2000</v>
      </c>
      <c r="AB50">
        <f>CEILING(IFERROR(VLOOKUP(A50,'2015'!$A$7:$N$416,9,FALSE),0),500)</f>
        <v>2500</v>
      </c>
      <c r="AC50">
        <f>CEILING(IFERROR(VLOOKUP(A50,'2016'!$A$7:$N$416,9,FALSE),0),500)</f>
        <v>0</v>
      </c>
      <c r="AD50">
        <f t="shared" si="6"/>
        <v>2500</v>
      </c>
      <c r="AE50">
        <f>CEILING(IFERROR(VLOOKUP(A50,'2014'!$A$7:$N$416,10,FALSE),0),500)</f>
        <v>4000</v>
      </c>
      <c r="AF50">
        <f>CEILING(IFERROR(VLOOKUP(A50,'2015'!$A$7:$N$416,10,FALSE),0),500)</f>
        <v>3000</v>
      </c>
      <c r="AG50">
        <f>CEILING(IFERROR(VLOOKUP(A50,'2016'!$A$7:$N$416,10,FALSE),0),500)</f>
        <v>0</v>
      </c>
      <c r="AH50">
        <f t="shared" si="7"/>
        <v>3500</v>
      </c>
      <c r="AI50">
        <f>CEILING(IFERROR(VLOOKUP(A50,'2014'!$A$7:$N$416,11,FALSE),0),500)</f>
        <v>1500</v>
      </c>
      <c r="AJ50">
        <f>CEILING(IFERROR(VLOOKUP(A50,'2015'!$A$7:$N$416,11,FALSE),0),500)</f>
        <v>3000</v>
      </c>
      <c r="AK50">
        <f>CEILING(IFERROR(VLOOKUP(A50,'2016'!$A$7:$N$416,11,FALSE),0),500)</f>
        <v>0</v>
      </c>
      <c r="AL50">
        <f t="shared" si="8"/>
        <v>2500</v>
      </c>
      <c r="AM50">
        <f>CEILING(IFERROR(VLOOKUP(A50,'2014'!$A$7:$N$416,12,FALSE),0),500)</f>
        <v>1500</v>
      </c>
      <c r="AN50">
        <f>CEILING(IFERROR(VLOOKUP(A50,'2015'!$A$7:$N$416,12,FALSE),0),500)</f>
        <v>2000</v>
      </c>
      <c r="AO50">
        <f>CEILING(IFERROR(VLOOKUP(A50,'2016'!$A$7:$N$416,12,FALSE),0),500)</f>
        <v>0</v>
      </c>
      <c r="AP50">
        <f t="shared" si="9"/>
        <v>2000</v>
      </c>
      <c r="AQ50">
        <f>CEILING(IFERROR(VLOOKUP(A50,'2014'!$A$7:$N$416,13,FALSE),0),500)</f>
        <v>1500</v>
      </c>
      <c r="AR50">
        <f>CEILING(IFERROR(VLOOKUP(A50,'2015'!$A$7:$N$416,13,FALSE),0),500)</f>
        <v>2500</v>
      </c>
      <c r="AS50">
        <f>CEILING(IFERROR(VLOOKUP(A50,'2016'!$A$7:$N$416,13,FALSE),0),500)</f>
        <v>0</v>
      </c>
      <c r="AT50">
        <f t="shared" si="10"/>
        <v>2000</v>
      </c>
      <c r="AU50">
        <f>CEILING(IFERROR(VLOOKUP(A50,'2014'!$A$7:$N$416,14,FALSE),0),500)</f>
        <v>3000</v>
      </c>
      <c r="AV50">
        <f>CEILING(IFERROR(VLOOKUP(A50,'2015'!$A$7:$N$416,14,FALSE),0),500)</f>
        <v>1500</v>
      </c>
      <c r="AW50">
        <f>CEILING(IFERROR(VLOOKUP(A50,'2016'!$A$7:$N$416,14,FALSE),0),500)</f>
        <v>0</v>
      </c>
      <c r="AX50">
        <f t="shared" si="11"/>
        <v>2500</v>
      </c>
    </row>
    <row r="51" spans="1:50" x14ac:dyDescent="0.25">
      <c r="A51">
        <v>27028</v>
      </c>
      <c r="B51" t="s">
        <v>420</v>
      </c>
      <c r="C51">
        <f>CEILING(IFERROR(VLOOKUP(A51,'2014'!$A$7:$N$416,3,FALSE),0),500)</f>
        <v>0</v>
      </c>
      <c r="D51">
        <f>CEILING(IFERROR(VLOOKUP(A51,'2015'!$A$7:$N$416,3,FALSE),0),500)</f>
        <v>0</v>
      </c>
      <c r="E51">
        <f>CEILING(IFERROR(VLOOKUP(A51,'2016'!$A$7:$N$416,3,FALSE),0),500)</f>
        <v>2000</v>
      </c>
      <c r="F51" s="137">
        <f t="shared" si="0"/>
        <v>1000</v>
      </c>
      <c r="G51" s="137">
        <f>CEILING(IFERROR(VLOOKUP(A51,'2014'!$A$7:$N$416,4,FALSE),0),500)</f>
        <v>0</v>
      </c>
      <c r="H51" s="137">
        <f>CEILING(IFERROR(VLOOKUP(A51,'2015'!$A$7:$N$416,4,FALSE),0),500)</f>
        <v>0</v>
      </c>
      <c r="I51" s="137">
        <f>CEILING(IFERROR(VLOOKUP(A51,'2016'!$A$7:$N$416,4,FALSE),0),500)</f>
        <v>4000</v>
      </c>
      <c r="J51" s="137">
        <f t="shared" si="1"/>
        <v>1500</v>
      </c>
      <c r="K51">
        <f>CEILING(IFERROR(VLOOKUP(A51,'2014'!$A$7:$N$416,5,FALSE),0),500)</f>
        <v>0</v>
      </c>
      <c r="L51">
        <f>CEILING(IFERROR(VLOOKUP(A51,'2015'!$A$7:$N$416,5,FALSE),0),500)</f>
        <v>0</v>
      </c>
      <c r="M51">
        <f>CEILING(IFERROR(VLOOKUP(A51,'2016'!$A$7:$N$416,5,FALSE),0),500)</f>
        <v>4000</v>
      </c>
      <c r="N51">
        <f t="shared" si="2"/>
        <v>1500</v>
      </c>
      <c r="O51">
        <f>CEILING(IFERROR(VLOOKUP(A51,'2014'!$A$7:$N$416,6,FALSE),0),500)</f>
        <v>0</v>
      </c>
      <c r="P51">
        <f>CEILING(IFERROR(VLOOKUP(A51,'2015'!$A$7:$N$416,6,FALSE),0),500)</f>
        <v>0</v>
      </c>
      <c r="Q51">
        <f>CEILING(IFERROR(VLOOKUP(A51,'2016'!$A$7:$N$416,6,FALSE),0),500)</f>
        <v>0</v>
      </c>
      <c r="R51">
        <f t="shared" si="3"/>
        <v>0</v>
      </c>
      <c r="S51">
        <f>CEILING(IFERROR(VLOOKUP(A51,'2014'!$A$7:$N$416,7,FALSE),0),500)</f>
        <v>0</v>
      </c>
      <c r="T51">
        <f>CEILING(IFERROR(VLOOKUP(A51,'2015'!$A$7:$N$416,7,FALSE),0),500)</f>
        <v>0</v>
      </c>
      <c r="U51">
        <f>CEILING(IFERROR(VLOOKUP(A51,'2016'!$A$7:$N$416,7,FALSE),0),500)</f>
        <v>0</v>
      </c>
      <c r="V51">
        <f t="shared" si="4"/>
        <v>0</v>
      </c>
      <c r="W51">
        <f>CEILING(IFERROR(VLOOKUP(A51,'2014'!$A$7:$N$416,8,FALSE),0),500)</f>
        <v>0</v>
      </c>
      <c r="X51">
        <f>CEILING(IFERROR(VLOOKUP(A51,'2015'!$A$7:$N$416,8,FALSE),0),500)</f>
        <v>0</v>
      </c>
      <c r="Y51">
        <f>CEILING(IFERROR(VLOOKUP(A51,'2016'!$A$7:$N$416,8,FALSE),0),500)</f>
        <v>0</v>
      </c>
      <c r="Z51">
        <f t="shared" si="5"/>
        <v>0</v>
      </c>
      <c r="AA51">
        <f>CEILING(IFERROR(VLOOKUP(A51,'2014'!$A$7:$N$416,9,FALSE),0),500)</f>
        <v>0</v>
      </c>
      <c r="AB51">
        <f>CEILING(IFERROR(VLOOKUP(A51,'2015'!$A$7:$N$416,9,FALSE),0),500)</f>
        <v>0</v>
      </c>
      <c r="AC51">
        <f>CEILING(IFERROR(VLOOKUP(A51,'2016'!$A$7:$N$416,9,FALSE),0),500)</f>
        <v>0</v>
      </c>
      <c r="AD51">
        <f t="shared" si="6"/>
        <v>0</v>
      </c>
      <c r="AE51">
        <f>CEILING(IFERROR(VLOOKUP(A51,'2014'!$A$7:$N$416,10,FALSE),0),500)</f>
        <v>0</v>
      </c>
      <c r="AF51">
        <f>CEILING(IFERROR(VLOOKUP(A51,'2015'!$A$7:$N$416,10,FALSE),0),500)</f>
        <v>0</v>
      </c>
      <c r="AG51">
        <f>CEILING(IFERROR(VLOOKUP(A51,'2016'!$A$7:$N$416,10,FALSE),0),500)</f>
        <v>0</v>
      </c>
      <c r="AH51">
        <f t="shared" si="7"/>
        <v>0</v>
      </c>
      <c r="AI51">
        <f>CEILING(IFERROR(VLOOKUP(A51,'2014'!$A$7:$N$416,11,FALSE),0),500)</f>
        <v>0</v>
      </c>
      <c r="AJ51">
        <f>CEILING(IFERROR(VLOOKUP(A51,'2015'!$A$7:$N$416,11,FALSE),0),500)</f>
        <v>3000</v>
      </c>
      <c r="AK51">
        <f>CEILING(IFERROR(VLOOKUP(A51,'2016'!$A$7:$N$416,11,FALSE),0),500)</f>
        <v>0</v>
      </c>
      <c r="AL51">
        <f t="shared" si="8"/>
        <v>1500</v>
      </c>
      <c r="AM51">
        <f>CEILING(IFERROR(VLOOKUP(A51,'2014'!$A$7:$N$416,12,FALSE),0),500)</f>
        <v>0</v>
      </c>
      <c r="AN51">
        <f>CEILING(IFERROR(VLOOKUP(A51,'2015'!$A$7:$N$416,12,FALSE),0),500)</f>
        <v>7500</v>
      </c>
      <c r="AO51">
        <f>CEILING(IFERROR(VLOOKUP(A51,'2016'!$A$7:$N$416,12,FALSE),0),500)</f>
        <v>0</v>
      </c>
      <c r="AP51">
        <f t="shared" si="9"/>
        <v>4000</v>
      </c>
      <c r="AQ51">
        <f>CEILING(IFERROR(VLOOKUP(A51,'2014'!$A$7:$N$416,13,FALSE),0),500)</f>
        <v>0</v>
      </c>
      <c r="AR51">
        <f>CEILING(IFERROR(VLOOKUP(A51,'2015'!$A$7:$N$416,13,FALSE),0),500)</f>
        <v>4000</v>
      </c>
      <c r="AS51">
        <f>CEILING(IFERROR(VLOOKUP(A51,'2016'!$A$7:$N$416,13,FALSE),0),500)</f>
        <v>0</v>
      </c>
      <c r="AT51">
        <f t="shared" si="10"/>
        <v>2000</v>
      </c>
      <c r="AU51">
        <f>CEILING(IFERROR(VLOOKUP(A51,'2014'!$A$7:$N$416,14,FALSE),0),500)</f>
        <v>0</v>
      </c>
      <c r="AV51">
        <f>CEILING(IFERROR(VLOOKUP(A51,'2015'!$A$7:$N$416,14,FALSE),0),500)</f>
        <v>0</v>
      </c>
      <c r="AW51">
        <f>CEILING(IFERROR(VLOOKUP(A51,'2016'!$A$7:$N$416,14,FALSE),0),500)</f>
        <v>0</v>
      </c>
      <c r="AX51">
        <f t="shared" si="11"/>
        <v>0</v>
      </c>
    </row>
    <row r="52" spans="1:50" x14ac:dyDescent="0.25">
      <c r="A52">
        <v>903586</v>
      </c>
      <c r="B52" t="s">
        <v>467</v>
      </c>
      <c r="C52">
        <f>CEILING(IFERROR(VLOOKUP(A52,'2014'!$A$7:$N$416,3,FALSE),0),500)</f>
        <v>0</v>
      </c>
      <c r="D52">
        <f>CEILING(IFERROR(VLOOKUP(A52,'2015'!$A$7:$N$416,3,FALSE),0),500)</f>
        <v>4500</v>
      </c>
      <c r="E52">
        <f>CEILING(IFERROR(VLOOKUP(A52,'2016'!$A$7:$N$416,3,FALSE),0),500)</f>
        <v>7500</v>
      </c>
      <c r="F52" s="137">
        <f t="shared" si="0"/>
        <v>4000</v>
      </c>
      <c r="G52" s="137">
        <f>CEILING(IFERROR(VLOOKUP(A52,'2014'!$A$7:$N$416,4,FALSE),0),500)</f>
        <v>0</v>
      </c>
      <c r="H52" s="137">
        <f>CEILING(IFERROR(VLOOKUP(A52,'2015'!$A$7:$N$416,4,FALSE),0),500)</f>
        <v>3000</v>
      </c>
      <c r="I52" s="137">
        <f>CEILING(IFERROR(VLOOKUP(A52,'2016'!$A$7:$N$416,4,FALSE),0),500)</f>
        <v>10500</v>
      </c>
      <c r="J52" s="137">
        <f t="shared" si="1"/>
        <v>4500</v>
      </c>
      <c r="K52">
        <f>CEILING(IFERROR(VLOOKUP(A52,'2014'!$A$7:$N$416,5,FALSE),0),500)</f>
        <v>0</v>
      </c>
      <c r="L52">
        <f>CEILING(IFERROR(VLOOKUP(A52,'2015'!$A$7:$N$416,5,FALSE),0),500)</f>
        <v>7000</v>
      </c>
      <c r="M52">
        <f>CEILING(IFERROR(VLOOKUP(A52,'2016'!$A$7:$N$416,5,FALSE),0),500)</f>
        <v>7500</v>
      </c>
      <c r="N52">
        <f t="shared" si="2"/>
        <v>5000</v>
      </c>
      <c r="O52">
        <f>CEILING(IFERROR(VLOOKUP(A52,'2014'!$A$7:$N$416,6,FALSE),0),500)</f>
        <v>0</v>
      </c>
      <c r="P52">
        <f>CEILING(IFERROR(VLOOKUP(A52,'2015'!$A$7:$N$416,6,FALSE),0),500)</f>
        <v>9500</v>
      </c>
      <c r="Q52">
        <f>CEILING(IFERROR(VLOOKUP(A52,'2016'!$A$7:$N$416,6,FALSE),0),500)</f>
        <v>0</v>
      </c>
      <c r="R52">
        <f t="shared" si="3"/>
        <v>5000</v>
      </c>
      <c r="S52">
        <f>CEILING(IFERROR(VLOOKUP(A52,'2014'!$A$7:$N$416,7,FALSE),0),500)</f>
        <v>0</v>
      </c>
      <c r="T52">
        <f>CEILING(IFERROR(VLOOKUP(A52,'2015'!$A$7:$N$416,7,FALSE),0),500)</f>
        <v>5500</v>
      </c>
      <c r="U52">
        <f>CEILING(IFERROR(VLOOKUP(A52,'2016'!$A$7:$N$416,7,FALSE),0),500)</f>
        <v>0</v>
      </c>
      <c r="V52">
        <f t="shared" si="4"/>
        <v>3000</v>
      </c>
      <c r="W52">
        <f>CEILING(IFERROR(VLOOKUP(A52,'2014'!$A$7:$N$416,8,FALSE),0),500)</f>
        <v>0</v>
      </c>
      <c r="X52">
        <f>CEILING(IFERROR(VLOOKUP(A52,'2015'!$A$7:$N$416,8,FALSE),0),500)</f>
        <v>9500</v>
      </c>
      <c r="Y52">
        <f>CEILING(IFERROR(VLOOKUP(A52,'2016'!$A$7:$N$416,8,FALSE),0),500)</f>
        <v>0</v>
      </c>
      <c r="Z52">
        <f t="shared" si="5"/>
        <v>5000</v>
      </c>
      <c r="AA52">
        <f>CEILING(IFERROR(VLOOKUP(A52,'2014'!$A$7:$N$416,9,FALSE),0),500)</f>
        <v>0</v>
      </c>
      <c r="AB52">
        <f>CEILING(IFERROR(VLOOKUP(A52,'2015'!$A$7:$N$416,9,FALSE),0),500)</f>
        <v>8500</v>
      </c>
      <c r="AC52">
        <f>CEILING(IFERROR(VLOOKUP(A52,'2016'!$A$7:$N$416,9,FALSE),0),500)</f>
        <v>0</v>
      </c>
      <c r="AD52">
        <f t="shared" si="6"/>
        <v>4500</v>
      </c>
      <c r="AE52">
        <f>CEILING(IFERROR(VLOOKUP(A52,'2014'!$A$7:$N$416,10,FALSE),0),500)</f>
        <v>1500</v>
      </c>
      <c r="AF52">
        <f>CEILING(IFERROR(VLOOKUP(A52,'2015'!$A$7:$N$416,10,FALSE),0),500)</f>
        <v>7000</v>
      </c>
      <c r="AG52">
        <f>CEILING(IFERROR(VLOOKUP(A52,'2016'!$A$7:$N$416,10,FALSE),0),500)</f>
        <v>0</v>
      </c>
      <c r="AH52">
        <f t="shared" si="7"/>
        <v>4500</v>
      </c>
      <c r="AI52">
        <f>CEILING(IFERROR(VLOOKUP(A52,'2014'!$A$7:$N$416,11,FALSE),0),500)</f>
        <v>2000</v>
      </c>
      <c r="AJ52">
        <f>CEILING(IFERROR(VLOOKUP(A52,'2015'!$A$7:$N$416,11,FALSE),0),500)</f>
        <v>5500</v>
      </c>
      <c r="AK52">
        <f>CEILING(IFERROR(VLOOKUP(A52,'2016'!$A$7:$N$416,11,FALSE),0),500)</f>
        <v>0</v>
      </c>
      <c r="AL52">
        <f t="shared" si="8"/>
        <v>4000</v>
      </c>
      <c r="AM52">
        <f>CEILING(IFERROR(VLOOKUP(A52,'2014'!$A$7:$N$416,12,FALSE),0),500)</f>
        <v>2500</v>
      </c>
      <c r="AN52">
        <f>CEILING(IFERROR(VLOOKUP(A52,'2015'!$A$7:$N$416,12,FALSE),0),500)</f>
        <v>7500</v>
      </c>
      <c r="AO52">
        <f>CEILING(IFERROR(VLOOKUP(A52,'2016'!$A$7:$N$416,12,FALSE),0),500)</f>
        <v>0</v>
      </c>
      <c r="AP52">
        <f t="shared" si="9"/>
        <v>5000</v>
      </c>
      <c r="AQ52">
        <f>CEILING(IFERROR(VLOOKUP(A52,'2014'!$A$7:$N$416,13,FALSE),0),500)</f>
        <v>2500</v>
      </c>
      <c r="AR52">
        <f>CEILING(IFERROR(VLOOKUP(A52,'2015'!$A$7:$N$416,13,FALSE),0),500)</f>
        <v>7000</v>
      </c>
      <c r="AS52">
        <f>CEILING(IFERROR(VLOOKUP(A52,'2016'!$A$7:$N$416,13,FALSE),0),500)</f>
        <v>0</v>
      </c>
      <c r="AT52">
        <f t="shared" si="10"/>
        <v>5000</v>
      </c>
      <c r="AU52">
        <f>CEILING(IFERROR(VLOOKUP(A52,'2014'!$A$7:$N$416,14,FALSE),0),500)</f>
        <v>4000</v>
      </c>
      <c r="AV52">
        <f>CEILING(IFERROR(VLOOKUP(A52,'2015'!$A$7:$N$416,14,FALSE),0),500)</f>
        <v>7000</v>
      </c>
      <c r="AW52">
        <f>CEILING(IFERROR(VLOOKUP(A52,'2016'!$A$7:$N$416,14,FALSE),0),500)</f>
        <v>0</v>
      </c>
      <c r="AX52">
        <f t="shared" si="11"/>
        <v>5500</v>
      </c>
    </row>
    <row r="53" spans="1:50" x14ac:dyDescent="0.25">
      <c r="A53">
        <v>906845</v>
      </c>
      <c r="B53" t="s">
        <v>521</v>
      </c>
      <c r="C53">
        <f>CEILING(IFERROR(VLOOKUP(A53,'2014'!$A$7:$N$416,3,FALSE),0),500)</f>
        <v>0</v>
      </c>
      <c r="D53">
        <f>CEILING(IFERROR(VLOOKUP(A53,'2015'!$A$7:$N$416,3,FALSE),0),500)</f>
        <v>4000</v>
      </c>
      <c r="E53">
        <f>CEILING(IFERROR(VLOOKUP(A53,'2016'!$A$7:$N$416,3,FALSE),0),500)</f>
        <v>4000</v>
      </c>
      <c r="F53" s="137">
        <f t="shared" si="0"/>
        <v>3000</v>
      </c>
      <c r="G53" s="137">
        <f>CEILING(IFERROR(VLOOKUP(A53,'2014'!$A$7:$N$416,4,FALSE),0),500)</f>
        <v>0</v>
      </c>
      <c r="H53" s="137">
        <f>CEILING(IFERROR(VLOOKUP(A53,'2015'!$A$7:$N$416,4,FALSE),0),500)</f>
        <v>4000</v>
      </c>
      <c r="I53" s="137">
        <f>CEILING(IFERROR(VLOOKUP(A53,'2016'!$A$7:$N$416,4,FALSE),0),500)</f>
        <v>4500</v>
      </c>
      <c r="J53" s="137">
        <f t="shared" si="1"/>
        <v>3000</v>
      </c>
      <c r="K53">
        <f>CEILING(IFERROR(VLOOKUP(A53,'2014'!$A$7:$N$416,5,FALSE),0),500)</f>
        <v>0</v>
      </c>
      <c r="L53">
        <f>CEILING(IFERROR(VLOOKUP(A53,'2015'!$A$7:$N$416,5,FALSE),0),500)</f>
        <v>6000</v>
      </c>
      <c r="M53">
        <f>CEILING(IFERROR(VLOOKUP(A53,'2016'!$A$7:$N$416,5,FALSE),0),500)</f>
        <v>4000</v>
      </c>
      <c r="N53">
        <f t="shared" si="2"/>
        <v>3500</v>
      </c>
      <c r="O53">
        <f>CEILING(IFERROR(VLOOKUP(A53,'2014'!$A$7:$N$416,6,FALSE),0),500)</f>
        <v>0</v>
      </c>
      <c r="P53">
        <f>CEILING(IFERROR(VLOOKUP(A53,'2015'!$A$7:$N$416,6,FALSE),0),500)</f>
        <v>3000</v>
      </c>
      <c r="Q53">
        <f>CEILING(IFERROR(VLOOKUP(A53,'2016'!$A$7:$N$416,6,FALSE),0),500)</f>
        <v>0</v>
      </c>
      <c r="R53">
        <f t="shared" si="3"/>
        <v>1500</v>
      </c>
      <c r="S53">
        <f>CEILING(IFERROR(VLOOKUP(A53,'2014'!$A$7:$N$416,7,FALSE),0),500)</f>
        <v>0</v>
      </c>
      <c r="T53">
        <f>CEILING(IFERROR(VLOOKUP(A53,'2015'!$A$7:$N$416,7,FALSE),0),500)</f>
        <v>5000</v>
      </c>
      <c r="U53">
        <f>CEILING(IFERROR(VLOOKUP(A53,'2016'!$A$7:$N$416,7,FALSE),0),500)</f>
        <v>0</v>
      </c>
      <c r="V53">
        <f t="shared" si="4"/>
        <v>2500</v>
      </c>
      <c r="W53">
        <f>CEILING(IFERROR(VLOOKUP(A53,'2014'!$A$7:$N$416,8,FALSE),0),500)</f>
        <v>0</v>
      </c>
      <c r="X53">
        <f>CEILING(IFERROR(VLOOKUP(A53,'2015'!$A$7:$N$416,8,FALSE),0),500)</f>
        <v>5000</v>
      </c>
      <c r="Y53">
        <f>CEILING(IFERROR(VLOOKUP(A53,'2016'!$A$7:$N$416,8,FALSE),0),500)</f>
        <v>0</v>
      </c>
      <c r="Z53">
        <f t="shared" si="5"/>
        <v>2500</v>
      </c>
      <c r="AA53">
        <f>CEILING(IFERROR(VLOOKUP(A53,'2014'!$A$7:$N$416,9,FALSE),0),500)</f>
        <v>0</v>
      </c>
      <c r="AB53">
        <f>CEILING(IFERROR(VLOOKUP(A53,'2015'!$A$7:$N$416,9,FALSE),0),500)</f>
        <v>3000</v>
      </c>
      <c r="AC53">
        <f>CEILING(IFERROR(VLOOKUP(A53,'2016'!$A$7:$N$416,9,FALSE),0),500)</f>
        <v>0</v>
      </c>
      <c r="AD53">
        <f t="shared" si="6"/>
        <v>1500</v>
      </c>
      <c r="AE53">
        <f>CEILING(IFERROR(VLOOKUP(A53,'2014'!$A$7:$N$416,10,FALSE),0),500)</f>
        <v>0</v>
      </c>
      <c r="AF53">
        <f>CEILING(IFERROR(VLOOKUP(A53,'2015'!$A$7:$N$416,10,FALSE),0),500)</f>
        <v>2500</v>
      </c>
      <c r="AG53">
        <f>CEILING(IFERROR(VLOOKUP(A53,'2016'!$A$7:$N$416,10,FALSE),0),500)</f>
        <v>0</v>
      </c>
      <c r="AH53">
        <f t="shared" si="7"/>
        <v>1500</v>
      </c>
      <c r="AI53">
        <f>CEILING(IFERROR(VLOOKUP(A53,'2014'!$A$7:$N$416,11,FALSE),0),500)</f>
        <v>0</v>
      </c>
      <c r="AJ53">
        <f>CEILING(IFERROR(VLOOKUP(A53,'2015'!$A$7:$N$416,11,FALSE),0),500)</f>
        <v>6500</v>
      </c>
      <c r="AK53">
        <f>CEILING(IFERROR(VLOOKUP(A53,'2016'!$A$7:$N$416,11,FALSE),0),500)</f>
        <v>0</v>
      </c>
      <c r="AL53">
        <f t="shared" si="8"/>
        <v>3500</v>
      </c>
      <c r="AM53">
        <f>CEILING(IFERROR(VLOOKUP(A53,'2014'!$A$7:$N$416,12,FALSE),0),500)</f>
        <v>0</v>
      </c>
      <c r="AN53">
        <f>CEILING(IFERROR(VLOOKUP(A53,'2015'!$A$7:$N$416,12,FALSE),0),500)</f>
        <v>4000</v>
      </c>
      <c r="AO53">
        <f>CEILING(IFERROR(VLOOKUP(A53,'2016'!$A$7:$N$416,12,FALSE),0),500)</f>
        <v>0</v>
      </c>
      <c r="AP53">
        <f t="shared" si="9"/>
        <v>2000</v>
      </c>
      <c r="AQ53">
        <f>CEILING(IFERROR(VLOOKUP(A53,'2014'!$A$7:$N$416,13,FALSE),0),500)</f>
        <v>0</v>
      </c>
      <c r="AR53">
        <f>CEILING(IFERROR(VLOOKUP(A53,'2015'!$A$7:$N$416,13,FALSE),0),500)</f>
        <v>6000</v>
      </c>
      <c r="AS53">
        <f>CEILING(IFERROR(VLOOKUP(A53,'2016'!$A$7:$N$416,13,FALSE),0),500)</f>
        <v>0</v>
      </c>
      <c r="AT53">
        <f t="shared" si="10"/>
        <v>3000</v>
      </c>
      <c r="AU53">
        <f>CEILING(IFERROR(VLOOKUP(A53,'2014'!$A$7:$N$416,14,FALSE),0),500)</f>
        <v>4000</v>
      </c>
      <c r="AV53">
        <f>CEILING(IFERROR(VLOOKUP(A53,'2015'!$A$7:$N$416,14,FALSE),0),500)</f>
        <v>5000</v>
      </c>
      <c r="AW53">
        <f>CEILING(IFERROR(VLOOKUP(A53,'2016'!$A$7:$N$416,14,FALSE),0),500)</f>
        <v>0</v>
      </c>
      <c r="AX53">
        <f t="shared" si="11"/>
        <v>4500</v>
      </c>
    </row>
    <row r="54" spans="1:50" x14ac:dyDescent="0.25">
      <c r="A54">
        <v>903589</v>
      </c>
      <c r="B54" t="s">
        <v>470</v>
      </c>
      <c r="C54">
        <f>CEILING(IFERROR(VLOOKUP(A54,'2014'!$A$7:$N$416,3,FALSE),0),500)</f>
        <v>0</v>
      </c>
      <c r="D54">
        <f>CEILING(IFERROR(VLOOKUP(A54,'2015'!$A$7:$N$416,3,FALSE),0),500)</f>
        <v>0</v>
      </c>
      <c r="E54">
        <f>CEILING(IFERROR(VLOOKUP(A54,'2016'!$A$7:$N$416,3,FALSE),0),500)</f>
        <v>0</v>
      </c>
      <c r="F54" s="137">
        <f t="shared" si="0"/>
        <v>0</v>
      </c>
      <c r="G54" s="137">
        <f>CEILING(IFERROR(VLOOKUP(A54,'2014'!$A$7:$N$416,4,FALSE),0),500)</f>
        <v>0</v>
      </c>
      <c r="H54" s="137">
        <f>CEILING(IFERROR(VLOOKUP(A54,'2015'!$A$7:$N$416,4,FALSE),0),500)</f>
        <v>0</v>
      </c>
      <c r="I54" s="137">
        <f>CEILING(IFERROR(VLOOKUP(A54,'2016'!$A$7:$N$416,4,FALSE),0),500)</f>
        <v>0</v>
      </c>
      <c r="J54" s="137">
        <f t="shared" si="1"/>
        <v>0</v>
      </c>
      <c r="K54">
        <f>CEILING(IFERROR(VLOOKUP(A54,'2014'!$A$7:$N$416,5,FALSE),0),500)</f>
        <v>0</v>
      </c>
      <c r="L54">
        <f>CEILING(IFERROR(VLOOKUP(A54,'2015'!$A$7:$N$416,5,FALSE),0),500)</f>
        <v>0</v>
      </c>
      <c r="M54">
        <f>CEILING(IFERROR(VLOOKUP(A54,'2016'!$A$7:$N$416,5,FALSE),0),500)</f>
        <v>0</v>
      </c>
      <c r="N54">
        <f t="shared" si="2"/>
        <v>0</v>
      </c>
      <c r="O54">
        <f>CEILING(IFERROR(VLOOKUP(A54,'2014'!$A$7:$N$416,6,FALSE),0),500)</f>
        <v>0</v>
      </c>
      <c r="P54">
        <f>CEILING(IFERROR(VLOOKUP(A54,'2015'!$A$7:$N$416,6,FALSE),0),500)</f>
        <v>0</v>
      </c>
      <c r="Q54">
        <f>CEILING(IFERROR(VLOOKUP(A54,'2016'!$A$7:$N$416,6,FALSE),0),500)</f>
        <v>0</v>
      </c>
      <c r="R54">
        <f t="shared" si="3"/>
        <v>0</v>
      </c>
      <c r="S54">
        <f>CEILING(IFERROR(VLOOKUP(A54,'2014'!$A$7:$N$416,7,FALSE),0),500)</f>
        <v>0</v>
      </c>
      <c r="T54">
        <f>CEILING(IFERROR(VLOOKUP(A54,'2015'!$A$7:$N$416,7,FALSE),0),500)</f>
        <v>0</v>
      </c>
      <c r="U54">
        <f>CEILING(IFERROR(VLOOKUP(A54,'2016'!$A$7:$N$416,7,FALSE),0),500)</f>
        <v>0</v>
      </c>
      <c r="V54">
        <f t="shared" si="4"/>
        <v>0</v>
      </c>
      <c r="W54">
        <f>CEILING(IFERROR(VLOOKUP(A54,'2014'!$A$7:$N$416,8,FALSE),0),500)</f>
        <v>0</v>
      </c>
      <c r="X54">
        <f>CEILING(IFERROR(VLOOKUP(A54,'2015'!$A$7:$N$416,8,FALSE),0),500)</f>
        <v>0</v>
      </c>
      <c r="Y54">
        <f>CEILING(IFERROR(VLOOKUP(A54,'2016'!$A$7:$N$416,8,FALSE),0),500)</f>
        <v>0</v>
      </c>
      <c r="Z54">
        <f t="shared" si="5"/>
        <v>0</v>
      </c>
      <c r="AA54">
        <f>CEILING(IFERROR(VLOOKUP(A54,'2014'!$A$7:$N$416,9,FALSE),0),500)</f>
        <v>0</v>
      </c>
      <c r="AB54">
        <f>CEILING(IFERROR(VLOOKUP(A54,'2015'!$A$7:$N$416,9,FALSE),0),500)</f>
        <v>0</v>
      </c>
      <c r="AC54">
        <f>CEILING(IFERROR(VLOOKUP(A54,'2016'!$A$7:$N$416,9,FALSE),0),500)</f>
        <v>0</v>
      </c>
      <c r="AD54">
        <f t="shared" si="6"/>
        <v>0</v>
      </c>
      <c r="AE54">
        <f>CEILING(IFERROR(VLOOKUP(A54,'2014'!$A$7:$N$416,10,FALSE),0),500)</f>
        <v>0</v>
      </c>
      <c r="AF54">
        <f>CEILING(IFERROR(VLOOKUP(A54,'2015'!$A$7:$N$416,10,FALSE),0),500)</f>
        <v>0</v>
      </c>
      <c r="AG54">
        <f>CEILING(IFERROR(VLOOKUP(A54,'2016'!$A$7:$N$416,10,FALSE),0),500)</f>
        <v>0</v>
      </c>
      <c r="AH54">
        <f t="shared" si="7"/>
        <v>0</v>
      </c>
      <c r="AI54">
        <f>CEILING(IFERROR(VLOOKUP(A54,'2014'!$A$7:$N$416,11,FALSE),0),500)</f>
        <v>0</v>
      </c>
      <c r="AJ54">
        <f>CEILING(IFERROR(VLOOKUP(A54,'2015'!$A$7:$N$416,11,FALSE),0),500)</f>
        <v>0</v>
      </c>
      <c r="AK54">
        <f>CEILING(IFERROR(VLOOKUP(A54,'2016'!$A$7:$N$416,11,FALSE),0),500)</f>
        <v>0</v>
      </c>
      <c r="AL54">
        <f t="shared" si="8"/>
        <v>0</v>
      </c>
      <c r="AM54">
        <f>CEILING(IFERROR(VLOOKUP(A54,'2014'!$A$7:$N$416,12,FALSE),0),500)</f>
        <v>0</v>
      </c>
      <c r="AN54">
        <f>CEILING(IFERROR(VLOOKUP(A54,'2015'!$A$7:$N$416,12,FALSE),0),500)</f>
        <v>0</v>
      </c>
      <c r="AO54">
        <f>CEILING(IFERROR(VLOOKUP(A54,'2016'!$A$7:$N$416,12,FALSE),0),500)</f>
        <v>0</v>
      </c>
      <c r="AP54">
        <f t="shared" si="9"/>
        <v>0</v>
      </c>
      <c r="AQ54">
        <f>CEILING(IFERROR(VLOOKUP(A54,'2014'!$A$7:$N$416,13,FALSE),0),500)</f>
        <v>0</v>
      </c>
      <c r="AR54">
        <f>CEILING(IFERROR(VLOOKUP(A54,'2015'!$A$7:$N$416,13,FALSE),0),500)</f>
        <v>0</v>
      </c>
      <c r="AS54">
        <f>CEILING(IFERROR(VLOOKUP(A54,'2016'!$A$7:$N$416,13,FALSE),0),500)</f>
        <v>0</v>
      </c>
      <c r="AT54">
        <f t="shared" si="10"/>
        <v>0</v>
      </c>
      <c r="AU54">
        <f>CEILING(IFERROR(VLOOKUP(A54,'2014'!$A$7:$N$416,14,FALSE),0),500)</f>
        <v>0</v>
      </c>
      <c r="AV54">
        <f>CEILING(IFERROR(VLOOKUP(A54,'2015'!$A$7:$N$416,14,FALSE),0),500)</f>
        <v>0</v>
      </c>
      <c r="AW54">
        <f>CEILING(IFERROR(VLOOKUP(A54,'2016'!$A$7:$N$416,14,FALSE),0),500)</f>
        <v>0</v>
      </c>
      <c r="AX54">
        <f t="shared" si="11"/>
        <v>0</v>
      </c>
    </row>
    <row r="55" spans="1:50" x14ac:dyDescent="0.25">
      <c r="A55">
        <v>903587</v>
      </c>
      <c r="B55" t="s">
        <v>468</v>
      </c>
      <c r="C55">
        <f>CEILING(IFERROR(VLOOKUP(A55,'2014'!$A$7:$N$416,3,FALSE),0),500)</f>
        <v>0</v>
      </c>
      <c r="D55">
        <f>CEILING(IFERROR(VLOOKUP(A55,'2015'!$A$7:$N$416,3,FALSE),0),500)</f>
        <v>0</v>
      </c>
      <c r="E55">
        <f>CEILING(IFERROR(VLOOKUP(A55,'2016'!$A$7:$N$416,3,FALSE),0),500)</f>
        <v>0</v>
      </c>
      <c r="F55" s="137">
        <f t="shared" si="0"/>
        <v>0</v>
      </c>
      <c r="G55" s="137">
        <f>CEILING(IFERROR(VLOOKUP(A55,'2014'!$A$7:$N$416,4,FALSE),0),500)</f>
        <v>0</v>
      </c>
      <c r="H55" s="137">
        <f>CEILING(IFERROR(VLOOKUP(A55,'2015'!$A$7:$N$416,4,FALSE),0),500)</f>
        <v>0</v>
      </c>
      <c r="I55" s="137">
        <f>CEILING(IFERROR(VLOOKUP(A55,'2016'!$A$7:$N$416,4,FALSE),0),500)</f>
        <v>0</v>
      </c>
      <c r="J55" s="137">
        <f t="shared" si="1"/>
        <v>0</v>
      </c>
      <c r="K55">
        <f>CEILING(IFERROR(VLOOKUP(A55,'2014'!$A$7:$N$416,5,FALSE),0),500)</f>
        <v>0</v>
      </c>
      <c r="L55">
        <f>CEILING(IFERROR(VLOOKUP(A55,'2015'!$A$7:$N$416,5,FALSE),0),500)</f>
        <v>0</v>
      </c>
      <c r="M55">
        <f>CEILING(IFERROR(VLOOKUP(A55,'2016'!$A$7:$N$416,5,FALSE),0),500)</f>
        <v>0</v>
      </c>
      <c r="N55">
        <f t="shared" si="2"/>
        <v>0</v>
      </c>
      <c r="O55">
        <f>CEILING(IFERROR(VLOOKUP(A55,'2014'!$A$7:$N$416,6,FALSE),0),500)</f>
        <v>0</v>
      </c>
      <c r="P55">
        <f>CEILING(IFERROR(VLOOKUP(A55,'2015'!$A$7:$N$416,6,FALSE),0),500)</f>
        <v>0</v>
      </c>
      <c r="Q55">
        <f>CEILING(IFERROR(VLOOKUP(A55,'2016'!$A$7:$N$416,6,FALSE),0),500)</f>
        <v>0</v>
      </c>
      <c r="R55">
        <f t="shared" si="3"/>
        <v>0</v>
      </c>
      <c r="S55">
        <f>CEILING(IFERROR(VLOOKUP(A55,'2014'!$A$7:$N$416,7,FALSE),0),500)</f>
        <v>0</v>
      </c>
      <c r="T55">
        <f>CEILING(IFERROR(VLOOKUP(A55,'2015'!$A$7:$N$416,7,FALSE),0),500)</f>
        <v>0</v>
      </c>
      <c r="U55">
        <f>CEILING(IFERROR(VLOOKUP(A55,'2016'!$A$7:$N$416,7,FALSE),0),500)</f>
        <v>0</v>
      </c>
      <c r="V55">
        <f t="shared" si="4"/>
        <v>0</v>
      </c>
      <c r="W55">
        <f>CEILING(IFERROR(VLOOKUP(A55,'2014'!$A$7:$N$416,8,FALSE),0),500)</f>
        <v>0</v>
      </c>
      <c r="X55">
        <f>CEILING(IFERROR(VLOOKUP(A55,'2015'!$A$7:$N$416,8,FALSE),0),500)</f>
        <v>0</v>
      </c>
      <c r="Y55">
        <f>CEILING(IFERROR(VLOOKUP(A55,'2016'!$A$7:$N$416,8,FALSE),0),500)</f>
        <v>0</v>
      </c>
      <c r="Z55">
        <f t="shared" si="5"/>
        <v>0</v>
      </c>
      <c r="AA55">
        <f>CEILING(IFERROR(VLOOKUP(A55,'2014'!$A$7:$N$416,9,FALSE),0),500)</f>
        <v>0</v>
      </c>
      <c r="AB55">
        <f>CEILING(IFERROR(VLOOKUP(A55,'2015'!$A$7:$N$416,9,FALSE),0),500)</f>
        <v>0</v>
      </c>
      <c r="AC55">
        <f>CEILING(IFERROR(VLOOKUP(A55,'2016'!$A$7:$N$416,9,FALSE),0),500)</f>
        <v>0</v>
      </c>
      <c r="AD55">
        <f t="shared" si="6"/>
        <v>0</v>
      </c>
      <c r="AE55">
        <f>CEILING(IFERROR(VLOOKUP(A55,'2014'!$A$7:$N$416,10,FALSE),0),500)</f>
        <v>0</v>
      </c>
      <c r="AF55">
        <f>CEILING(IFERROR(VLOOKUP(A55,'2015'!$A$7:$N$416,10,FALSE),0),500)</f>
        <v>0</v>
      </c>
      <c r="AG55">
        <f>CEILING(IFERROR(VLOOKUP(A55,'2016'!$A$7:$N$416,10,FALSE),0),500)</f>
        <v>0</v>
      </c>
      <c r="AH55">
        <f t="shared" si="7"/>
        <v>0</v>
      </c>
      <c r="AI55">
        <f>CEILING(IFERROR(VLOOKUP(A55,'2014'!$A$7:$N$416,11,FALSE),0),500)</f>
        <v>0</v>
      </c>
      <c r="AJ55">
        <f>CEILING(IFERROR(VLOOKUP(A55,'2015'!$A$7:$N$416,11,FALSE),0),500)</f>
        <v>0</v>
      </c>
      <c r="AK55">
        <f>CEILING(IFERROR(VLOOKUP(A55,'2016'!$A$7:$N$416,11,FALSE),0),500)</f>
        <v>0</v>
      </c>
      <c r="AL55">
        <f t="shared" si="8"/>
        <v>0</v>
      </c>
      <c r="AM55">
        <f>CEILING(IFERROR(VLOOKUP(A55,'2014'!$A$7:$N$416,12,FALSE),0),500)</f>
        <v>0</v>
      </c>
      <c r="AN55">
        <f>CEILING(IFERROR(VLOOKUP(A55,'2015'!$A$7:$N$416,12,FALSE),0),500)</f>
        <v>0</v>
      </c>
      <c r="AO55">
        <f>CEILING(IFERROR(VLOOKUP(A55,'2016'!$A$7:$N$416,12,FALSE),0),500)</f>
        <v>0</v>
      </c>
      <c r="AP55">
        <f t="shared" si="9"/>
        <v>0</v>
      </c>
      <c r="AQ55">
        <f>CEILING(IFERROR(VLOOKUP(A55,'2014'!$A$7:$N$416,13,FALSE),0),500)</f>
        <v>0</v>
      </c>
      <c r="AR55">
        <f>CEILING(IFERROR(VLOOKUP(A55,'2015'!$A$7:$N$416,13,FALSE),0),500)</f>
        <v>3000</v>
      </c>
      <c r="AS55">
        <f>CEILING(IFERROR(VLOOKUP(A55,'2016'!$A$7:$N$416,13,FALSE),0),500)</f>
        <v>0</v>
      </c>
      <c r="AT55">
        <f t="shared" si="10"/>
        <v>1500</v>
      </c>
      <c r="AU55">
        <f>CEILING(IFERROR(VLOOKUP(A55,'2014'!$A$7:$N$416,14,FALSE),0),500)</f>
        <v>0</v>
      </c>
      <c r="AV55">
        <f>CEILING(IFERROR(VLOOKUP(A55,'2015'!$A$7:$N$416,14,FALSE),0),500)</f>
        <v>0</v>
      </c>
      <c r="AW55">
        <f>CEILING(IFERROR(VLOOKUP(A55,'2016'!$A$7:$N$416,14,FALSE),0),500)</f>
        <v>0</v>
      </c>
      <c r="AX55">
        <f t="shared" si="11"/>
        <v>0</v>
      </c>
    </row>
    <row r="56" spans="1:50" x14ac:dyDescent="0.25">
      <c r="A56">
        <v>903588</v>
      </c>
      <c r="B56" t="s">
        <v>469</v>
      </c>
      <c r="C56">
        <f>CEILING(IFERROR(VLOOKUP(A56,'2014'!$A$7:$N$416,3,FALSE),0),500)</f>
        <v>0</v>
      </c>
      <c r="D56">
        <f>CEILING(IFERROR(VLOOKUP(A56,'2015'!$A$7:$N$416,3,FALSE),0),500)</f>
        <v>0</v>
      </c>
      <c r="E56">
        <f>CEILING(IFERROR(VLOOKUP(A56,'2016'!$A$7:$N$416,3,FALSE),0),500)</f>
        <v>0</v>
      </c>
      <c r="F56" s="137">
        <f t="shared" si="0"/>
        <v>0</v>
      </c>
      <c r="G56" s="137">
        <f>CEILING(IFERROR(VLOOKUP(A56,'2014'!$A$7:$N$416,4,FALSE),0),500)</f>
        <v>0</v>
      </c>
      <c r="H56" s="137">
        <f>CEILING(IFERROR(VLOOKUP(A56,'2015'!$A$7:$N$416,4,FALSE),0),500)</f>
        <v>0</v>
      </c>
      <c r="I56" s="137">
        <f>CEILING(IFERROR(VLOOKUP(A56,'2016'!$A$7:$N$416,4,FALSE),0),500)</f>
        <v>0</v>
      </c>
      <c r="J56" s="137">
        <f t="shared" si="1"/>
        <v>0</v>
      </c>
      <c r="K56">
        <f>CEILING(IFERROR(VLOOKUP(A56,'2014'!$A$7:$N$416,5,FALSE),0),500)</f>
        <v>0</v>
      </c>
      <c r="L56">
        <f>CEILING(IFERROR(VLOOKUP(A56,'2015'!$A$7:$N$416,5,FALSE),0),500)</f>
        <v>0</v>
      </c>
      <c r="M56">
        <f>CEILING(IFERROR(VLOOKUP(A56,'2016'!$A$7:$N$416,5,FALSE),0),500)</f>
        <v>0</v>
      </c>
      <c r="N56">
        <f t="shared" si="2"/>
        <v>0</v>
      </c>
      <c r="O56">
        <f>CEILING(IFERROR(VLOOKUP(A56,'2014'!$A$7:$N$416,6,FALSE),0),500)</f>
        <v>0</v>
      </c>
      <c r="P56">
        <f>CEILING(IFERROR(VLOOKUP(A56,'2015'!$A$7:$N$416,6,FALSE),0),500)</f>
        <v>0</v>
      </c>
      <c r="Q56">
        <f>CEILING(IFERROR(VLOOKUP(A56,'2016'!$A$7:$N$416,6,FALSE),0),500)</f>
        <v>0</v>
      </c>
      <c r="R56">
        <f t="shared" si="3"/>
        <v>0</v>
      </c>
      <c r="S56">
        <f>CEILING(IFERROR(VLOOKUP(A56,'2014'!$A$7:$N$416,7,FALSE),0),500)</f>
        <v>0</v>
      </c>
      <c r="T56">
        <f>CEILING(IFERROR(VLOOKUP(A56,'2015'!$A$7:$N$416,7,FALSE),0),500)</f>
        <v>0</v>
      </c>
      <c r="U56">
        <f>CEILING(IFERROR(VLOOKUP(A56,'2016'!$A$7:$N$416,7,FALSE),0),500)</f>
        <v>0</v>
      </c>
      <c r="V56">
        <f t="shared" si="4"/>
        <v>0</v>
      </c>
      <c r="W56">
        <f>CEILING(IFERROR(VLOOKUP(A56,'2014'!$A$7:$N$416,8,FALSE),0),500)</f>
        <v>0</v>
      </c>
      <c r="X56">
        <f>CEILING(IFERROR(VLOOKUP(A56,'2015'!$A$7:$N$416,8,FALSE),0),500)</f>
        <v>0</v>
      </c>
      <c r="Y56">
        <f>CEILING(IFERROR(VLOOKUP(A56,'2016'!$A$7:$N$416,8,FALSE),0),500)</f>
        <v>0</v>
      </c>
      <c r="Z56">
        <f t="shared" si="5"/>
        <v>0</v>
      </c>
      <c r="AA56">
        <f>CEILING(IFERROR(VLOOKUP(A56,'2014'!$A$7:$N$416,9,FALSE),0),500)</f>
        <v>0</v>
      </c>
      <c r="AB56">
        <f>CEILING(IFERROR(VLOOKUP(A56,'2015'!$A$7:$N$416,9,FALSE),0),500)</f>
        <v>0</v>
      </c>
      <c r="AC56">
        <f>CEILING(IFERROR(VLOOKUP(A56,'2016'!$A$7:$N$416,9,FALSE),0),500)</f>
        <v>0</v>
      </c>
      <c r="AD56">
        <f t="shared" si="6"/>
        <v>0</v>
      </c>
      <c r="AE56">
        <f>CEILING(IFERROR(VLOOKUP(A56,'2014'!$A$7:$N$416,10,FALSE),0),500)</f>
        <v>0</v>
      </c>
      <c r="AF56">
        <f>CEILING(IFERROR(VLOOKUP(A56,'2015'!$A$7:$N$416,10,FALSE),0),500)</f>
        <v>0</v>
      </c>
      <c r="AG56">
        <f>CEILING(IFERROR(VLOOKUP(A56,'2016'!$A$7:$N$416,10,FALSE),0),500)</f>
        <v>0</v>
      </c>
      <c r="AH56">
        <f t="shared" si="7"/>
        <v>0</v>
      </c>
      <c r="AI56">
        <f>CEILING(IFERROR(VLOOKUP(A56,'2014'!$A$7:$N$416,11,FALSE),0),500)</f>
        <v>1000</v>
      </c>
      <c r="AJ56">
        <f>CEILING(IFERROR(VLOOKUP(A56,'2015'!$A$7:$N$416,11,FALSE),0),500)</f>
        <v>0</v>
      </c>
      <c r="AK56">
        <f>CEILING(IFERROR(VLOOKUP(A56,'2016'!$A$7:$N$416,11,FALSE),0),500)</f>
        <v>0</v>
      </c>
      <c r="AL56">
        <f t="shared" si="8"/>
        <v>500</v>
      </c>
      <c r="AM56">
        <f>CEILING(IFERROR(VLOOKUP(A56,'2014'!$A$7:$N$416,12,FALSE),0),500)</f>
        <v>0</v>
      </c>
      <c r="AN56">
        <f>CEILING(IFERROR(VLOOKUP(A56,'2015'!$A$7:$N$416,12,FALSE),0),500)</f>
        <v>0</v>
      </c>
      <c r="AO56">
        <f>CEILING(IFERROR(VLOOKUP(A56,'2016'!$A$7:$N$416,12,FALSE),0),500)</f>
        <v>0</v>
      </c>
      <c r="AP56">
        <f t="shared" si="9"/>
        <v>0</v>
      </c>
      <c r="AQ56">
        <f>CEILING(IFERROR(VLOOKUP(A56,'2014'!$A$7:$N$416,13,FALSE),0),500)</f>
        <v>0</v>
      </c>
      <c r="AR56">
        <f>CEILING(IFERROR(VLOOKUP(A56,'2015'!$A$7:$N$416,13,FALSE),0),500)</f>
        <v>0</v>
      </c>
      <c r="AS56">
        <f>CEILING(IFERROR(VLOOKUP(A56,'2016'!$A$7:$N$416,13,FALSE),0),500)</f>
        <v>0</v>
      </c>
      <c r="AT56">
        <f t="shared" si="10"/>
        <v>0</v>
      </c>
      <c r="AU56">
        <f>CEILING(IFERROR(VLOOKUP(A56,'2014'!$A$7:$N$416,14,FALSE),0),500)</f>
        <v>0</v>
      </c>
      <c r="AV56">
        <f>CEILING(IFERROR(VLOOKUP(A56,'2015'!$A$7:$N$416,14,FALSE),0),500)</f>
        <v>0</v>
      </c>
      <c r="AW56">
        <f>CEILING(IFERROR(VLOOKUP(A56,'2016'!$A$7:$N$416,14,FALSE),0),500)</f>
        <v>0</v>
      </c>
      <c r="AX56">
        <f t="shared" si="11"/>
        <v>0</v>
      </c>
    </row>
    <row r="57" spans="1:50" x14ac:dyDescent="0.25">
      <c r="A57">
        <v>20149</v>
      </c>
      <c r="B57" t="s">
        <v>216</v>
      </c>
      <c r="C57">
        <f>CEILING(IFERROR(VLOOKUP(A57,'2014'!$A$7:$N$416,3,FALSE),0),500)</f>
        <v>0</v>
      </c>
      <c r="D57">
        <f>CEILING(IFERROR(VLOOKUP(A57,'2015'!$A$7:$N$416,3,FALSE),0),500)</f>
        <v>26000</v>
      </c>
      <c r="E57">
        <f>CEILING(IFERROR(VLOOKUP(A57,'2016'!$A$7:$N$416,3,FALSE),0),500)</f>
        <v>26500</v>
      </c>
      <c r="F57" s="137">
        <f t="shared" si="0"/>
        <v>17500</v>
      </c>
      <c r="G57" s="137">
        <f>CEILING(IFERROR(VLOOKUP(A57,'2014'!$A$7:$N$416,4,FALSE),0),500)</f>
        <v>0</v>
      </c>
      <c r="H57" s="137">
        <f>CEILING(IFERROR(VLOOKUP(A57,'2015'!$A$7:$N$416,4,FALSE),0),500)</f>
        <v>26500</v>
      </c>
      <c r="I57" s="137">
        <f>CEILING(IFERROR(VLOOKUP(A57,'2016'!$A$7:$N$416,4,FALSE),0),500)</f>
        <v>23500</v>
      </c>
      <c r="J57" s="137">
        <f t="shared" si="1"/>
        <v>17000</v>
      </c>
      <c r="K57">
        <f>CEILING(IFERROR(VLOOKUP(A57,'2014'!$A$7:$N$416,5,FALSE),0),500)</f>
        <v>0</v>
      </c>
      <c r="L57">
        <f>CEILING(IFERROR(VLOOKUP(A57,'2015'!$A$7:$N$416,5,FALSE),0),500)</f>
        <v>22000</v>
      </c>
      <c r="M57">
        <f>CEILING(IFERROR(VLOOKUP(A57,'2016'!$A$7:$N$416,5,FALSE),0),500)</f>
        <v>26500</v>
      </c>
      <c r="N57">
        <f t="shared" si="2"/>
        <v>16500</v>
      </c>
      <c r="O57">
        <f>CEILING(IFERROR(VLOOKUP(A57,'2014'!$A$7:$N$416,6,FALSE),0),500)</f>
        <v>0</v>
      </c>
      <c r="P57">
        <f>CEILING(IFERROR(VLOOKUP(A57,'2015'!$A$7:$N$416,6,FALSE),0),500)</f>
        <v>23000</v>
      </c>
      <c r="Q57">
        <f>CEILING(IFERROR(VLOOKUP(A57,'2016'!$A$7:$N$416,6,FALSE),0),500)</f>
        <v>0</v>
      </c>
      <c r="R57">
        <f t="shared" si="3"/>
        <v>11500</v>
      </c>
      <c r="S57">
        <f>CEILING(IFERROR(VLOOKUP(A57,'2014'!$A$7:$N$416,7,FALSE),0),500)</f>
        <v>0</v>
      </c>
      <c r="T57">
        <f>CEILING(IFERROR(VLOOKUP(A57,'2015'!$A$7:$N$416,7,FALSE),0),500)</f>
        <v>28000</v>
      </c>
      <c r="U57">
        <f>CEILING(IFERROR(VLOOKUP(A57,'2016'!$A$7:$N$416,7,FALSE),0),500)</f>
        <v>0</v>
      </c>
      <c r="V57">
        <f t="shared" si="4"/>
        <v>14000</v>
      </c>
      <c r="W57">
        <f>CEILING(IFERROR(VLOOKUP(A57,'2014'!$A$7:$N$416,8,FALSE),0),500)</f>
        <v>18500</v>
      </c>
      <c r="X57">
        <f>CEILING(IFERROR(VLOOKUP(A57,'2015'!$A$7:$N$416,8,FALSE),0),500)</f>
        <v>19500</v>
      </c>
      <c r="Y57">
        <f>CEILING(IFERROR(VLOOKUP(A57,'2016'!$A$7:$N$416,8,FALSE),0),500)</f>
        <v>0</v>
      </c>
      <c r="Z57">
        <f t="shared" si="5"/>
        <v>19000</v>
      </c>
      <c r="AA57">
        <f>CEILING(IFERROR(VLOOKUP(A57,'2014'!$A$7:$N$416,9,FALSE),0),500)</f>
        <v>37000</v>
      </c>
      <c r="AB57">
        <f>CEILING(IFERROR(VLOOKUP(A57,'2015'!$A$7:$N$416,9,FALSE),0),500)</f>
        <v>32500</v>
      </c>
      <c r="AC57">
        <f>CEILING(IFERROR(VLOOKUP(A57,'2016'!$A$7:$N$416,9,FALSE),0),500)</f>
        <v>0</v>
      </c>
      <c r="AD57">
        <f t="shared" si="6"/>
        <v>35000</v>
      </c>
      <c r="AE57">
        <f>CEILING(IFERROR(VLOOKUP(A57,'2014'!$A$7:$N$416,10,FALSE),0),500)</f>
        <v>35000</v>
      </c>
      <c r="AF57">
        <f>CEILING(IFERROR(VLOOKUP(A57,'2015'!$A$7:$N$416,10,FALSE),0),500)</f>
        <v>30000</v>
      </c>
      <c r="AG57">
        <f>CEILING(IFERROR(VLOOKUP(A57,'2016'!$A$7:$N$416,10,FALSE),0),500)</f>
        <v>0</v>
      </c>
      <c r="AH57">
        <f t="shared" si="7"/>
        <v>32500</v>
      </c>
      <c r="AI57">
        <f>CEILING(IFERROR(VLOOKUP(A57,'2014'!$A$7:$N$416,11,FALSE),0),500)</f>
        <v>38000</v>
      </c>
      <c r="AJ57">
        <f>CEILING(IFERROR(VLOOKUP(A57,'2015'!$A$7:$N$416,11,FALSE),0),500)</f>
        <v>25000</v>
      </c>
      <c r="AK57">
        <f>CEILING(IFERROR(VLOOKUP(A57,'2016'!$A$7:$N$416,11,FALSE),0),500)</f>
        <v>0</v>
      </c>
      <c r="AL57">
        <f t="shared" si="8"/>
        <v>31500</v>
      </c>
      <c r="AM57">
        <f>CEILING(IFERROR(VLOOKUP(A57,'2014'!$A$7:$N$416,12,FALSE),0),500)</f>
        <v>21500</v>
      </c>
      <c r="AN57">
        <f>CEILING(IFERROR(VLOOKUP(A57,'2015'!$A$7:$N$416,12,FALSE),0),500)</f>
        <v>23500</v>
      </c>
      <c r="AO57">
        <f>CEILING(IFERROR(VLOOKUP(A57,'2016'!$A$7:$N$416,12,FALSE),0),500)</f>
        <v>0</v>
      </c>
      <c r="AP57">
        <f t="shared" si="9"/>
        <v>22500</v>
      </c>
      <c r="AQ57">
        <f>CEILING(IFERROR(VLOOKUP(A57,'2014'!$A$7:$N$416,13,FALSE),0),500)</f>
        <v>22500</v>
      </c>
      <c r="AR57">
        <f>CEILING(IFERROR(VLOOKUP(A57,'2015'!$A$7:$N$416,13,FALSE),0),500)</f>
        <v>16500</v>
      </c>
      <c r="AS57">
        <f>CEILING(IFERROR(VLOOKUP(A57,'2016'!$A$7:$N$416,13,FALSE),0),500)</f>
        <v>0</v>
      </c>
      <c r="AT57">
        <f t="shared" si="10"/>
        <v>19500</v>
      </c>
      <c r="AU57">
        <f>CEILING(IFERROR(VLOOKUP(A57,'2014'!$A$7:$N$416,14,FALSE),0),500)</f>
        <v>20000</v>
      </c>
      <c r="AV57">
        <f>CEILING(IFERROR(VLOOKUP(A57,'2015'!$A$7:$N$416,14,FALSE),0),500)</f>
        <v>23000</v>
      </c>
      <c r="AW57">
        <f>CEILING(IFERROR(VLOOKUP(A57,'2016'!$A$7:$N$416,14,FALSE),0),500)</f>
        <v>0</v>
      </c>
      <c r="AX57">
        <f t="shared" si="11"/>
        <v>21500</v>
      </c>
    </row>
    <row r="58" spans="1:50" x14ac:dyDescent="0.25">
      <c r="A58">
        <v>105300</v>
      </c>
      <c r="B58" t="s">
        <v>90</v>
      </c>
      <c r="C58">
        <f>CEILING(IFERROR(VLOOKUP(A58,'2014'!$A$7:$N$416,3,FALSE),0),500)</f>
        <v>9000</v>
      </c>
      <c r="D58">
        <f>CEILING(IFERROR(VLOOKUP(A58,'2015'!$A$7:$N$416,3,FALSE),0),500)</f>
        <v>9000</v>
      </c>
      <c r="E58">
        <f>CEILING(IFERROR(VLOOKUP(A58,'2016'!$A$7:$N$416,3,FALSE),0),500)</f>
        <v>5000</v>
      </c>
      <c r="F58" s="137">
        <f t="shared" si="0"/>
        <v>8000</v>
      </c>
      <c r="G58" s="137">
        <f>CEILING(IFERROR(VLOOKUP(A58,'2014'!$A$7:$N$416,4,FALSE),0),500)</f>
        <v>9000</v>
      </c>
      <c r="H58" s="137">
        <f>CEILING(IFERROR(VLOOKUP(A58,'2015'!$A$7:$N$416,4,FALSE),0),500)</f>
        <v>6000</v>
      </c>
      <c r="I58" s="137">
        <f>CEILING(IFERROR(VLOOKUP(A58,'2016'!$A$7:$N$416,4,FALSE),0),500)</f>
        <v>7000</v>
      </c>
      <c r="J58" s="137">
        <f t="shared" si="1"/>
        <v>7500</v>
      </c>
      <c r="K58">
        <f>CEILING(IFERROR(VLOOKUP(A58,'2014'!$A$7:$N$416,5,FALSE),0),500)</f>
        <v>11000</v>
      </c>
      <c r="L58">
        <f>CEILING(IFERROR(VLOOKUP(A58,'2015'!$A$7:$N$416,5,FALSE),0),500)</f>
        <v>9500</v>
      </c>
      <c r="M58">
        <f>CEILING(IFERROR(VLOOKUP(A58,'2016'!$A$7:$N$416,5,FALSE),0),500)</f>
        <v>8000</v>
      </c>
      <c r="N58">
        <f t="shared" si="2"/>
        <v>9500</v>
      </c>
      <c r="O58">
        <f>CEILING(IFERROR(VLOOKUP(A58,'2014'!$A$7:$N$416,6,FALSE),0),500)</f>
        <v>8000</v>
      </c>
      <c r="P58">
        <f>CEILING(IFERROR(VLOOKUP(A58,'2015'!$A$7:$N$416,6,FALSE),0),500)</f>
        <v>7000</v>
      </c>
      <c r="Q58">
        <f>CEILING(IFERROR(VLOOKUP(A58,'2016'!$A$7:$N$416,6,FALSE),0),500)</f>
        <v>0</v>
      </c>
      <c r="R58">
        <f t="shared" si="3"/>
        <v>7500</v>
      </c>
      <c r="S58">
        <f>CEILING(IFERROR(VLOOKUP(A58,'2014'!$A$7:$N$416,7,FALSE),0),500)</f>
        <v>11000</v>
      </c>
      <c r="T58">
        <f>CEILING(IFERROR(VLOOKUP(A58,'2015'!$A$7:$N$416,7,FALSE),0),500)</f>
        <v>8000</v>
      </c>
      <c r="U58">
        <f>CEILING(IFERROR(VLOOKUP(A58,'2016'!$A$7:$N$416,7,FALSE),0),500)</f>
        <v>0</v>
      </c>
      <c r="V58">
        <f t="shared" si="4"/>
        <v>9500</v>
      </c>
      <c r="W58">
        <f>CEILING(IFERROR(VLOOKUP(A58,'2014'!$A$7:$N$416,8,FALSE),0),500)</f>
        <v>12000</v>
      </c>
      <c r="X58">
        <f>CEILING(IFERROR(VLOOKUP(A58,'2015'!$A$7:$N$416,8,FALSE),0),500)</f>
        <v>10000</v>
      </c>
      <c r="Y58">
        <f>CEILING(IFERROR(VLOOKUP(A58,'2016'!$A$7:$N$416,8,FALSE),0),500)</f>
        <v>0</v>
      </c>
      <c r="Z58">
        <f t="shared" si="5"/>
        <v>11000</v>
      </c>
      <c r="AA58">
        <f>CEILING(IFERROR(VLOOKUP(A58,'2014'!$A$7:$N$416,9,FALSE),0),500)</f>
        <v>17000</v>
      </c>
      <c r="AB58">
        <f>CEILING(IFERROR(VLOOKUP(A58,'2015'!$A$7:$N$416,9,FALSE),0),500)</f>
        <v>9000</v>
      </c>
      <c r="AC58">
        <f>CEILING(IFERROR(VLOOKUP(A58,'2016'!$A$7:$N$416,9,FALSE),0),500)</f>
        <v>0</v>
      </c>
      <c r="AD58">
        <f t="shared" si="6"/>
        <v>13000</v>
      </c>
      <c r="AE58">
        <f>CEILING(IFERROR(VLOOKUP(A58,'2014'!$A$7:$N$416,10,FALSE),0),500)</f>
        <v>11000</v>
      </c>
      <c r="AF58">
        <f>CEILING(IFERROR(VLOOKUP(A58,'2015'!$A$7:$N$416,10,FALSE),0),500)</f>
        <v>9000</v>
      </c>
      <c r="AG58">
        <f>CEILING(IFERROR(VLOOKUP(A58,'2016'!$A$7:$N$416,10,FALSE),0),500)</f>
        <v>0</v>
      </c>
      <c r="AH58">
        <f t="shared" si="7"/>
        <v>10000</v>
      </c>
      <c r="AI58">
        <f>CEILING(IFERROR(VLOOKUP(A58,'2014'!$A$7:$N$416,11,FALSE),0),500)</f>
        <v>12500</v>
      </c>
      <c r="AJ58">
        <f>CEILING(IFERROR(VLOOKUP(A58,'2015'!$A$7:$N$416,11,FALSE),0),500)</f>
        <v>11000</v>
      </c>
      <c r="AK58">
        <f>CEILING(IFERROR(VLOOKUP(A58,'2016'!$A$7:$N$416,11,FALSE),0),500)</f>
        <v>0</v>
      </c>
      <c r="AL58">
        <f t="shared" si="8"/>
        <v>12000</v>
      </c>
      <c r="AM58">
        <f>CEILING(IFERROR(VLOOKUP(A58,'2014'!$A$7:$N$416,12,FALSE),0),500)</f>
        <v>10000</v>
      </c>
      <c r="AN58">
        <f>CEILING(IFERROR(VLOOKUP(A58,'2015'!$A$7:$N$416,12,FALSE),0),500)</f>
        <v>7000</v>
      </c>
      <c r="AO58">
        <f>CEILING(IFERROR(VLOOKUP(A58,'2016'!$A$7:$N$416,12,FALSE),0),500)</f>
        <v>0</v>
      </c>
      <c r="AP58">
        <f t="shared" si="9"/>
        <v>8500</v>
      </c>
      <c r="AQ58">
        <f>CEILING(IFERROR(VLOOKUP(A58,'2014'!$A$7:$N$416,13,FALSE),0),500)</f>
        <v>10000</v>
      </c>
      <c r="AR58">
        <f>CEILING(IFERROR(VLOOKUP(A58,'2015'!$A$7:$N$416,13,FALSE),0),500)</f>
        <v>6000</v>
      </c>
      <c r="AS58">
        <f>CEILING(IFERROR(VLOOKUP(A58,'2016'!$A$7:$N$416,13,FALSE),0),500)</f>
        <v>0</v>
      </c>
      <c r="AT58">
        <f t="shared" si="10"/>
        <v>8000</v>
      </c>
      <c r="AU58">
        <f>CEILING(IFERROR(VLOOKUP(A58,'2014'!$A$7:$N$416,14,FALSE),0),500)</f>
        <v>8500</v>
      </c>
      <c r="AV58">
        <f>CEILING(IFERROR(VLOOKUP(A58,'2015'!$A$7:$N$416,14,FALSE),0),500)</f>
        <v>6000</v>
      </c>
      <c r="AW58">
        <f>CEILING(IFERROR(VLOOKUP(A58,'2016'!$A$7:$N$416,14,FALSE),0),500)</f>
        <v>0</v>
      </c>
      <c r="AX58">
        <f t="shared" si="11"/>
        <v>7500</v>
      </c>
    </row>
    <row r="59" spans="1:50" x14ac:dyDescent="0.25">
      <c r="A59">
        <v>27251</v>
      </c>
      <c r="B59" t="s">
        <v>424</v>
      </c>
      <c r="C59">
        <f>CEILING(IFERROR(VLOOKUP(A59,'2014'!$A$7:$N$416,3,FALSE),0),500)</f>
        <v>0</v>
      </c>
      <c r="D59">
        <f>CEILING(IFERROR(VLOOKUP(A59,'2015'!$A$7:$N$416,3,FALSE),0),500)</f>
        <v>0</v>
      </c>
      <c r="E59">
        <f>CEILING(IFERROR(VLOOKUP(A59,'2016'!$A$7:$N$416,3,FALSE),0),500)</f>
        <v>5000</v>
      </c>
      <c r="F59" s="137">
        <f t="shared" si="0"/>
        <v>2000</v>
      </c>
      <c r="G59" s="137">
        <f>CEILING(IFERROR(VLOOKUP(A59,'2014'!$A$7:$N$416,4,FALSE),0),500)</f>
        <v>0</v>
      </c>
      <c r="H59" s="137">
        <f>CEILING(IFERROR(VLOOKUP(A59,'2015'!$A$7:$N$416,4,FALSE),0),500)</f>
        <v>0</v>
      </c>
      <c r="I59" s="137">
        <f>CEILING(IFERROR(VLOOKUP(A59,'2016'!$A$7:$N$416,4,FALSE),0),500)</f>
        <v>8000</v>
      </c>
      <c r="J59" s="137">
        <f t="shared" si="1"/>
        <v>3000</v>
      </c>
      <c r="K59">
        <f>CEILING(IFERROR(VLOOKUP(A59,'2014'!$A$7:$N$416,5,FALSE),0),500)</f>
        <v>0</v>
      </c>
      <c r="L59">
        <f>CEILING(IFERROR(VLOOKUP(A59,'2015'!$A$7:$N$416,5,FALSE),0),500)</f>
        <v>0</v>
      </c>
      <c r="M59">
        <f>CEILING(IFERROR(VLOOKUP(A59,'2016'!$A$7:$N$416,5,FALSE),0),500)</f>
        <v>10000</v>
      </c>
      <c r="N59">
        <f t="shared" si="2"/>
        <v>3500</v>
      </c>
      <c r="O59">
        <f>CEILING(IFERROR(VLOOKUP(A59,'2014'!$A$7:$N$416,6,FALSE),0),500)</f>
        <v>0</v>
      </c>
      <c r="P59">
        <f>CEILING(IFERROR(VLOOKUP(A59,'2015'!$A$7:$N$416,6,FALSE),0),500)</f>
        <v>0</v>
      </c>
      <c r="Q59">
        <f>CEILING(IFERROR(VLOOKUP(A59,'2016'!$A$7:$N$416,6,FALSE),0),500)</f>
        <v>0</v>
      </c>
      <c r="R59">
        <f t="shared" si="3"/>
        <v>0</v>
      </c>
      <c r="S59">
        <f>CEILING(IFERROR(VLOOKUP(A59,'2014'!$A$7:$N$416,7,FALSE),0),500)</f>
        <v>0</v>
      </c>
      <c r="T59">
        <f>CEILING(IFERROR(VLOOKUP(A59,'2015'!$A$7:$N$416,7,FALSE),0),500)</f>
        <v>0</v>
      </c>
      <c r="U59">
        <f>CEILING(IFERROR(VLOOKUP(A59,'2016'!$A$7:$N$416,7,FALSE),0),500)</f>
        <v>0</v>
      </c>
      <c r="V59">
        <f t="shared" si="4"/>
        <v>0</v>
      </c>
      <c r="W59">
        <f>CEILING(IFERROR(VLOOKUP(A59,'2014'!$A$7:$N$416,8,FALSE),0),500)</f>
        <v>0</v>
      </c>
      <c r="X59">
        <f>CEILING(IFERROR(VLOOKUP(A59,'2015'!$A$7:$N$416,8,FALSE),0),500)</f>
        <v>0</v>
      </c>
      <c r="Y59">
        <f>CEILING(IFERROR(VLOOKUP(A59,'2016'!$A$7:$N$416,8,FALSE),0),500)</f>
        <v>0</v>
      </c>
      <c r="Z59">
        <f t="shared" si="5"/>
        <v>0</v>
      </c>
      <c r="AA59">
        <f>CEILING(IFERROR(VLOOKUP(A59,'2014'!$A$7:$N$416,9,FALSE),0),500)</f>
        <v>0</v>
      </c>
      <c r="AB59">
        <f>CEILING(IFERROR(VLOOKUP(A59,'2015'!$A$7:$N$416,9,FALSE),0),500)</f>
        <v>0</v>
      </c>
      <c r="AC59">
        <f>CEILING(IFERROR(VLOOKUP(A59,'2016'!$A$7:$N$416,9,FALSE),0),500)</f>
        <v>0</v>
      </c>
      <c r="AD59">
        <f t="shared" si="6"/>
        <v>0</v>
      </c>
      <c r="AE59">
        <f>CEILING(IFERROR(VLOOKUP(A59,'2014'!$A$7:$N$416,10,FALSE),0),500)</f>
        <v>0</v>
      </c>
      <c r="AF59">
        <f>CEILING(IFERROR(VLOOKUP(A59,'2015'!$A$7:$N$416,10,FALSE),0),500)</f>
        <v>0</v>
      </c>
      <c r="AG59">
        <f>CEILING(IFERROR(VLOOKUP(A59,'2016'!$A$7:$N$416,10,FALSE),0),500)</f>
        <v>0</v>
      </c>
      <c r="AH59">
        <f t="shared" si="7"/>
        <v>0</v>
      </c>
      <c r="AI59">
        <f>CEILING(IFERROR(VLOOKUP(A59,'2014'!$A$7:$N$416,11,FALSE),0),500)</f>
        <v>0</v>
      </c>
      <c r="AJ59">
        <f>CEILING(IFERROR(VLOOKUP(A59,'2015'!$A$7:$N$416,11,FALSE),0),500)</f>
        <v>0</v>
      </c>
      <c r="AK59">
        <f>CEILING(IFERROR(VLOOKUP(A59,'2016'!$A$7:$N$416,11,FALSE),0),500)</f>
        <v>0</v>
      </c>
      <c r="AL59">
        <f t="shared" si="8"/>
        <v>0</v>
      </c>
      <c r="AM59">
        <f>CEILING(IFERROR(VLOOKUP(A59,'2014'!$A$7:$N$416,12,FALSE),0),500)</f>
        <v>0</v>
      </c>
      <c r="AN59">
        <f>CEILING(IFERROR(VLOOKUP(A59,'2015'!$A$7:$N$416,12,FALSE),0),500)</f>
        <v>0</v>
      </c>
      <c r="AO59">
        <f>CEILING(IFERROR(VLOOKUP(A59,'2016'!$A$7:$N$416,12,FALSE),0),500)</f>
        <v>0</v>
      </c>
      <c r="AP59">
        <f t="shared" si="9"/>
        <v>0</v>
      </c>
      <c r="AQ59">
        <f>CEILING(IFERROR(VLOOKUP(A59,'2014'!$A$7:$N$416,13,FALSE),0),500)</f>
        <v>0</v>
      </c>
      <c r="AR59">
        <f>CEILING(IFERROR(VLOOKUP(A59,'2015'!$A$7:$N$416,13,FALSE),0),500)</f>
        <v>4000</v>
      </c>
      <c r="AS59">
        <f>CEILING(IFERROR(VLOOKUP(A59,'2016'!$A$7:$N$416,13,FALSE),0),500)</f>
        <v>0</v>
      </c>
      <c r="AT59">
        <f t="shared" si="10"/>
        <v>2000</v>
      </c>
      <c r="AU59">
        <f>CEILING(IFERROR(VLOOKUP(A59,'2014'!$A$7:$N$416,14,FALSE),0),500)</f>
        <v>0</v>
      </c>
      <c r="AV59">
        <f>CEILING(IFERROR(VLOOKUP(A59,'2015'!$A$7:$N$416,14,FALSE),0),500)</f>
        <v>0</v>
      </c>
      <c r="AW59">
        <f>CEILING(IFERROR(VLOOKUP(A59,'2016'!$A$7:$N$416,14,FALSE),0),500)</f>
        <v>0</v>
      </c>
      <c r="AX59">
        <f t="shared" si="11"/>
        <v>0</v>
      </c>
    </row>
    <row r="60" spans="1:50" x14ac:dyDescent="0.25">
      <c r="A60">
        <v>117941</v>
      </c>
      <c r="B60" t="s">
        <v>147</v>
      </c>
      <c r="C60">
        <f>CEILING(IFERROR(VLOOKUP(A60,'2014'!$A$7:$N$416,3,FALSE),0),500)</f>
        <v>5000</v>
      </c>
      <c r="D60">
        <f>CEILING(IFERROR(VLOOKUP(A60,'2015'!$A$7:$N$416,3,FALSE),0),500)</f>
        <v>5000</v>
      </c>
      <c r="E60">
        <f>CEILING(IFERROR(VLOOKUP(A60,'2016'!$A$7:$N$416,3,FALSE),0),500)</f>
        <v>0</v>
      </c>
      <c r="F60" s="137">
        <f t="shared" si="0"/>
        <v>3500</v>
      </c>
      <c r="G60" s="137">
        <f>CEILING(IFERROR(VLOOKUP(A60,'2014'!$A$7:$N$416,4,FALSE),0),500)</f>
        <v>0</v>
      </c>
      <c r="H60" s="137">
        <f>CEILING(IFERROR(VLOOKUP(A60,'2015'!$A$7:$N$416,4,FALSE),0),500)</f>
        <v>0</v>
      </c>
      <c r="I60" s="137">
        <f>CEILING(IFERROR(VLOOKUP(A60,'2016'!$A$7:$N$416,4,FALSE),0),500)</f>
        <v>5000</v>
      </c>
      <c r="J60" s="137">
        <f t="shared" si="1"/>
        <v>2000</v>
      </c>
      <c r="K60">
        <f>CEILING(IFERROR(VLOOKUP(A60,'2014'!$A$7:$N$416,5,FALSE),0),500)</f>
        <v>5000</v>
      </c>
      <c r="L60">
        <f>CEILING(IFERROR(VLOOKUP(A60,'2015'!$A$7:$N$416,5,FALSE),0),500)</f>
        <v>0</v>
      </c>
      <c r="M60">
        <f>CEILING(IFERROR(VLOOKUP(A60,'2016'!$A$7:$N$416,5,FALSE),0),500)</f>
        <v>0</v>
      </c>
      <c r="N60">
        <f t="shared" si="2"/>
        <v>2000</v>
      </c>
      <c r="O60">
        <f>CEILING(IFERROR(VLOOKUP(A60,'2014'!$A$7:$N$416,6,FALSE),0),500)</f>
        <v>5000</v>
      </c>
      <c r="P60">
        <f>CEILING(IFERROR(VLOOKUP(A60,'2015'!$A$7:$N$416,6,FALSE),0),500)</f>
        <v>5000</v>
      </c>
      <c r="Q60">
        <f>CEILING(IFERROR(VLOOKUP(A60,'2016'!$A$7:$N$416,6,FALSE),0),500)</f>
        <v>0</v>
      </c>
      <c r="R60">
        <f t="shared" si="3"/>
        <v>5000</v>
      </c>
      <c r="S60">
        <f>CEILING(IFERROR(VLOOKUP(A60,'2014'!$A$7:$N$416,7,FALSE),0),500)</f>
        <v>5500</v>
      </c>
      <c r="T60">
        <f>CEILING(IFERROR(VLOOKUP(A60,'2015'!$A$7:$N$416,7,FALSE),0),500)</f>
        <v>5500</v>
      </c>
      <c r="U60">
        <f>CEILING(IFERROR(VLOOKUP(A60,'2016'!$A$7:$N$416,7,FALSE),0),500)</f>
        <v>0</v>
      </c>
      <c r="V60">
        <f t="shared" si="4"/>
        <v>5500</v>
      </c>
      <c r="W60">
        <f>CEILING(IFERROR(VLOOKUP(A60,'2014'!$A$7:$N$416,8,FALSE),0),500)</f>
        <v>0</v>
      </c>
      <c r="X60">
        <f>CEILING(IFERROR(VLOOKUP(A60,'2015'!$A$7:$N$416,8,FALSE),0),500)</f>
        <v>0</v>
      </c>
      <c r="Y60">
        <f>CEILING(IFERROR(VLOOKUP(A60,'2016'!$A$7:$N$416,8,FALSE),0),500)</f>
        <v>0</v>
      </c>
      <c r="Z60">
        <f t="shared" si="5"/>
        <v>0</v>
      </c>
      <c r="AA60">
        <f>CEILING(IFERROR(VLOOKUP(A60,'2014'!$A$7:$N$416,9,FALSE),0),500)</f>
        <v>10000</v>
      </c>
      <c r="AB60">
        <f>CEILING(IFERROR(VLOOKUP(A60,'2015'!$A$7:$N$416,9,FALSE),0),500)</f>
        <v>5000</v>
      </c>
      <c r="AC60">
        <f>CEILING(IFERROR(VLOOKUP(A60,'2016'!$A$7:$N$416,9,FALSE),0),500)</f>
        <v>0</v>
      </c>
      <c r="AD60">
        <f t="shared" si="6"/>
        <v>7500</v>
      </c>
      <c r="AE60">
        <f>CEILING(IFERROR(VLOOKUP(A60,'2014'!$A$7:$N$416,10,FALSE),0),500)</f>
        <v>5000</v>
      </c>
      <c r="AF60">
        <f>CEILING(IFERROR(VLOOKUP(A60,'2015'!$A$7:$N$416,10,FALSE),0),500)</f>
        <v>0</v>
      </c>
      <c r="AG60">
        <f>CEILING(IFERROR(VLOOKUP(A60,'2016'!$A$7:$N$416,10,FALSE),0),500)</f>
        <v>0</v>
      </c>
      <c r="AH60">
        <f t="shared" si="7"/>
        <v>2500</v>
      </c>
      <c r="AI60">
        <f>CEILING(IFERROR(VLOOKUP(A60,'2014'!$A$7:$N$416,11,FALSE),0),500)</f>
        <v>0</v>
      </c>
      <c r="AJ60">
        <f>CEILING(IFERROR(VLOOKUP(A60,'2015'!$A$7:$N$416,11,FALSE),0),500)</f>
        <v>5000</v>
      </c>
      <c r="AK60">
        <f>CEILING(IFERROR(VLOOKUP(A60,'2016'!$A$7:$N$416,11,FALSE),0),500)</f>
        <v>0</v>
      </c>
      <c r="AL60">
        <f t="shared" si="8"/>
        <v>2500</v>
      </c>
      <c r="AM60">
        <f>CEILING(IFERROR(VLOOKUP(A60,'2014'!$A$7:$N$416,12,FALSE),0),500)</f>
        <v>5000</v>
      </c>
      <c r="AN60">
        <f>CEILING(IFERROR(VLOOKUP(A60,'2015'!$A$7:$N$416,12,FALSE),0),500)</f>
        <v>5000</v>
      </c>
      <c r="AO60">
        <f>CEILING(IFERROR(VLOOKUP(A60,'2016'!$A$7:$N$416,12,FALSE),0),500)</f>
        <v>0</v>
      </c>
      <c r="AP60">
        <f t="shared" si="9"/>
        <v>5000</v>
      </c>
      <c r="AQ60">
        <f>CEILING(IFERROR(VLOOKUP(A60,'2014'!$A$7:$N$416,13,FALSE),0),500)</f>
        <v>5000</v>
      </c>
      <c r="AR60">
        <f>CEILING(IFERROR(VLOOKUP(A60,'2015'!$A$7:$N$416,13,FALSE),0),500)</f>
        <v>5000</v>
      </c>
      <c r="AS60">
        <f>CEILING(IFERROR(VLOOKUP(A60,'2016'!$A$7:$N$416,13,FALSE),0),500)</f>
        <v>0</v>
      </c>
      <c r="AT60">
        <f t="shared" si="10"/>
        <v>5000</v>
      </c>
      <c r="AU60">
        <f>CEILING(IFERROR(VLOOKUP(A60,'2014'!$A$7:$N$416,14,FALSE),0),500)</f>
        <v>0</v>
      </c>
      <c r="AV60">
        <f>CEILING(IFERROR(VLOOKUP(A60,'2015'!$A$7:$N$416,14,FALSE),0),500)</f>
        <v>0</v>
      </c>
      <c r="AW60">
        <f>CEILING(IFERROR(VLOOKUP(A60,'2016'!$A$7:$N$416,14,FALSE),0),500)</f>
        <v>0</v>
      </c>
      <c r="AX60">
        <f t="shared" si="11"/>
        <v>0</v>
      </c>
    </row>
    <row r="61" spans="1:50" x14ac:dyDescent="0.25">
      <c r="A61">
        <v>27027</v>
      </c>
      <c r="B61" t="s">
        <v>419</v>
      </c>
      <c r="C61">
        <f>CEILING(IFERROR(VLOOKUP(A61,'2014'!$A$7:$N$416,3,FALSE),0),500)</f>
        <v>0</v>
      </c>
      <c r="D61">
        <f>CEILING(IFERROR(VLOOKUP(A61,'2015'!$A$7:$N$416,3,FALSE),0),500)</f>
        <v>0</v>
      </c>
      <c r="E61">
        <f>CEILING(IFERROR(VLOOKUP(A61,'2016'!$A$7:$N$416,3,FALSE),0),500)</f>
        <v>0</v>
      </c>
      <c r="F61" s="137">
        <f t="shared" si="0"/>
        <v>0</v>
      </c>
      <c r="G61" s="137">
        <f>CEILING(IFERROR(VLOOKUP(A61,'2014'!$A$7:$N$416,4,FALSE),0),500)</f>
        <v>0</v>
      </c>
      <c r="H61" s="137">
        <f>CEILING(IFERROR(VLOOKUP(A61,'2015'!$A$7:$N$416,4,FALSE),0),500)</f>
        <v>0</v>
      </c>
      <c r="I61" s="137">
        <f>CEILING(IFERROR(VLOOKUP(A61,'2016'!$A$7:$N$416,4,FALSE),0),500)</f>
        <v>0</v>
      </c>
      <c r="J61" s="137">
        <f t="shared" si="1"/>
        <v>0</v>
      </c>
      <c r="K61">
        <f>CEILING(IFERROR(VLOOKUP(A61,'2014'!$A$7:$N$416,5,FALSE),0),500)</f>
        <v>0</v>
      </c>
      <c r="L61">
        <f>CEILING(IFERROR(VLOOKUP(A61,'2015'!$A$7:$N$416,5,FALSE),0),500)</f>
        <v>0</v>
      </c>
      <c r="M61">
        <f>CEILING(IFERROR(VLOOKUP(A61,'2016'!$A$7:$N$416,5,FALSE),0),500)</f>
        <v>0</v>
      </c>
      <c r="N61">
        <f t="shared" si="2"/>
        <v>0</v>
      </c>
      <c r="O61">
        <f>CEILING(IFERROR(VLOOKUP(A61,'2014'!$A$7:$N$416,6,FALSE),0),500)</f>
        <v>0</v>
      </c>
      <c r="P61">
        <f>CEILING(IFERROR(VLOOKUP(A61,'2015'!$A$7:$N$416,6,FALSE),0),500)</f>
        <v>0</v>
      </c>
      <c r="Q61">
        <f>CEILING(IFERROR(VLOOKUP(A61,'2016'!$A$7:$N$416,6,FALSE),0),500)</f>
        <v>0</v>
      </c>
      <c r="R61">
        <f t="shared" si="3"/>
        <v>0</v>
      </c>
      <c r="S61">
        <f>CEILING(IFERROR(VLOOKUP(A61,'2014'!$A$7:$N$416,7,FALSE),0),500)</f>
        <v>0</v>
      </c>
      <c r="T61">
        <f>CEILING(IFERROR(VLOOKUP(A61,'2015'!$A$7:$N$416,7,FALSE),0),500)</f>
        <v>0</v>
      </c>
      <c r="U61">
        <f>CEILING(IFERROR(VLOOKUP(A61,'2016'!$A$7:$N$416,7,FALSE),0),500)</f>
        <v>0</v>
      </c>
      <c r="V61">
        <f t="shared" si="4"/>
        <v>0</v>
      </c>
      <c r="W61">
        <f>CEILING(IFERROR(VLOOKUP(A61,'2014'!$A$7:$N$416,8,FALSE),0),500)</f>
        <v>0</v>
      </c>
      <c r="X61">
        <f>CEILING(IFERROR(VLOOKUP(A61,'2015'!$A$7:$N$416,8,FALSE),0),500)</f>
        <v>0</v>
      </c>
      <c r="Y61">
        <f>CEILING(IFERROR(VLOOKUP(A61,'2016'!$A$7:$N$416,8,FALSE),0),500)</f>
        <v>0</v>
      </c>
      <c r="Z61">
        <f t="shared" si="5"/>
        <v>0</v>
      </c>
      <c r="AA61">
        <f>CEILING(IFERROR(VLOOKUP(A61,'2014'!$A$7:$N$416,9,FALSE),0),500)</f>
        <v>0</v>
      </c>
      <c r="AB61">
        <f>CEILING(IFERROR(VLOOKUP(A61,'2015'!$A$7:$N$416,9,FALSE),0),500)</f>
        <v>0</v>
      </c>
      <c r="AC61">
        <f>CEILING(IFERROR(VLOOKUP(A61,'2016'!$A$7:$N$416,9,FALSE),0),500)</f>
        <v>0</v>
      </c>
      <c r="AD61">
        <f t="shared" si="6"/>
        <v>0</v>
      </c>
      <c r="AE61">
        <f>CEILING(IFERROR(VLOOKUP(A61,'2014'!$A$7:$N$416,10,FALSE),0),500)</f>
        <v>0</v>
      </c>
      <c r="AF61">
        <f>CEILING(IFERROR(VLOOKUP(A61,'2015'!$A$7:$N$416,10,FALSE),0),500)</f>
        <v>0</v>
      </c>
      <c r="AG61">
        <f>CEILING(IFERROR(VLOOKUP(A61,'2016'!$A$7:$N$416,10,FALSE),0),500)</f>
        <v>0</v>
      </c>
      <c r="AH61">
        <f t="shared" si="7"/>
        <v>0</v>
      </c>
      <c r="AI61">
        <f>CEILING(IFERROR(VLOOKUP(A61,'2014'!$A$7:$N$416,11,FALSE),0),500)</f>
        <v>0</v>
      </c>
      <c r="AJ61">
        <f>CEILING(IFERROR(VLOOKUP(A61,'2015'!$A$7:$N$416,11,FALSE),0),500)</f>
        <v>2000</v>
      </c>
      <c r="AK61">
        <f>CEILING(IFERROR(VLOOKUP(A61,'2016'!$A$7:$N$416,11,FALSE),0),500)</f>
        <v>0</v>
      </c>
      <c r="AL61">
        <f t="shared" si="8"/>
        <v>1000</v>
      </c>
      <c r="AM61">
        <f>CEILING(IFERROR(VLOOKUP(A61,'2014'!$A$7:$N$416,12,FALSE),0),500)</f>
        <v>0</v>
      </c>
      <c r="AN61">
        <f>CEILING(IFERROR(VLOOKUP(A61,'2015'!$A$7:$N$416,12,FALSE),0),500)</f>
        <v>0</v>
      </c>
      <c r="AO61">
        <f>CEILING(IFERROR(VLOOKUP(A61,'2016'!$A$7:$N$416,12,FALSE),0),500)</f>
        <v>0</v>
      </c>
      <c r="AP61">
        <f t="shared" si="9"/>
        <v>0</v>
      </c>
      <c r="AQ61">
        <f>CEILING(IFERROR(VLOOKUP(A61,'2014'!$A$7:$N$416,13,FALSE),0),500)</f>
        <v>0</v>
      </c>
      <c r="AR61">
        <f>CEILING(IFERROR(VLOOKUP(A61,'2015'!$A$7:$N$416,13,FALSE),0),500)</f>
        <v>0</v>
      </c>
      <c r="AS61">
        <f>CEILING(IFERROR(VLOOKUP(A61,'2016'!$A$7:$N$416,13,FALSE),0),500)</f>
        <v>0</v>
      </c>
      <c r="AT61">
        <f t="shared" si="10"/>
        <v>0</v>
      </c>
      <c r="AU61">
        <f>CEILING(IFERROR(VLOOKUP(A61,'2014'!$A$7:$N$416,14,FALSE),0),500)</f>
        <v>0</v>
      </c>
      <c r="AV61">
        <f>CEILING(IFERROR(VLOOKUP(A61,'2015'!$A$7:$N$416,14,FALSE),0),500)</f>
        <v>0</v>
      </c>
      <c r="AW61">
        <f>CEILING(IFERROR(VLOOKUP(A61,'2016'!$A$7:$N$416,14,FALSE),0),500)</f>
        <v>0</v>
      </c>
      <c r="AX61">
        <f t="shared" si="11"/>
        <v>0</v>
      </c>
    </row>
    <row r="62" spans="1:50" x14ac:dyDescent="0.25">
      <c r="A62">
        <v>116755</v>
      </c>
      <c r="B62" t="s">
        <v>145</v>
      </c>
      <c r="C62">
        <f>CEILING(IFERROR(VLOOKUP(A62,'2014'!$A$7:$N$416,3,FALSE),0),500)</f>
        <v>500</v>
      </c>
      <c r="D62">
        <f>CEILING(IFERROR(VLOOKUP(A62,'2015'!$A$7:$N$416,3,FALSE),0),500)</f>
        <v>0</v>
      </c>
      <c r="E62">
        <f>CEILING(IFERROR(VLOOKUP(A62,'2016'!$A$7:$N$416,3,FALSE),0),500)</f>
        <v>0</v>
      </c>
      <c r="F62" s="137">
        <f t="shared" si="0"/>
        <v>500</v>
      </c>
      <c r="G62" s="137">
        <f>CEILING(IFERROR(VLOOKUP(A62,'2014'!$A$7:$N$416,4,FALSE),0),500)</f>
        <v>500</v>
      </c>
      <c r="H62" s="137">
        <f>CEILING(IFERROR(VLOOKUP(A62,'2015'!$A$7:$N$416,4,FALSE),0),500)</f>
        <v>0</v>
      </c>
      <c r="I62" s="137">
        <f>CEILING(IFERROR(VLOOKUP(A62,'2016'!$A$7:$N$416,4,FALSE),0),500)</f>
        <v>0</v>
      </c>
      <c r="J62" s="137">
        <f t="shared" si="1"/>
        <v>500</v>
      </c>
      <c r="K62">
        <f>CEILING(IFERROR(VLOOKUP(A62,'2014'!$A$7:$N$416,5,FALSE),0),500)</f>
        <v>0</v>
      </c>
      <c r="L62">
        <f>CEILING(IFERROR(VLOOKUP(A62,'2015'!$A$7:$N$416,5,FALSE),0),500)</f>
        <v>0</v>
      </c>
      <c r="M62">
        <f>CEILING(IFERROR(VLOOKUP(A62,'2016'!$A$7:$N$416,5,FALSE),0),500)</f>
        <v>0</v>
      </c>
      <c r="N62">
        <f t="shared" si="2"/>
        <v>0</v>
      </c>
      <c r="O62">
        <f>CEILING(IFERROR(VLOOKUP(A62,'2014'!$A$7:$N$416,6,FALSE),0),500)</f>
        <v>0</v>
      </c>
      <c r="P62">
        <f>CEILING(IFERROR(VLOOKUP(A62,'2015'!$A$7:$N$416,6,FALSE),0),500)</f>
        <v>0</v>
      </c>
      <c r="Q62">
        <f>CEILING(IFERROR(VLOOKUP(A62,'2016'!$A$7:$N$416,6,FALSE),0),500)</f>
        <v>0</v>
      </c>
      <c r="R62">
        <f t="shared" si="3"/>
        <v>0</v>
      </c>
      <c r="S62">
        <f>CEILING(IFERROR(VLOOKUP(A62,'2014'!$A$7:$N$416,7,FALSE),0),500)</f>
        <v>0</v>
      </c>
      <c r="T62">
        <f>CEILING(IFERROR(VLOOKUP(A62,'2015'!$A$7:$N$416,7,FALSE),0),500)</f>
        <v>0</v>
      </c>
      <c r="U62">
        <f>CEILING(IFERROR(VLOOKUP(A62,'2016'!$A$7:$N$416,7,FALSE),0),500)</f>
        <v>0</v>
      </c>
      <c r="V62">
        <f t="shared" si="4"/>
        <v>0</v>
      </c>
      <c r="W62">
        <f>CEILING(IFERROR(VLOOKUP(A62,'2014'!$A$7:$N$416,8,FALSE),0),500)</f>
        <v>0</v>
      </c>
      <c r="X62">
        <f>CEILING(IFERROR(VLOOKUP(A62,'2015'!$A$7:$N$416,8,FALSE),0),500)</f>
        <v>0</v>
      </c>
      <c r="Y62">
        <f>CEILING(IFERROR(VLOOKUP(A62,'2016'!$A$7:$N$416,8,FALSE),0),500)</f>
        <v>0</v>
      </c>
      <c r="Z62">
        <f t="shared" si="5"/>
        <v>0</v>
      </c>
      <c r="AA62">
        <f>CEILING(IFERROR(VLOOKUP(A62,'2014'!$A$7:$N$416,9,FALSE),0),500)</f>
        <v>0</v>
      </c>
      <c r="AB62">
        <f>CEILING(IFERROR(VLOOKUP(A62,'2015'!$A$7:$N$416,9,FALSE),0),500)</f>
        <v>0</v>
      </c>
      <c r="AC62">
        <f>CEILING(IFERROR(VLOOKUP(A62,'2016'!$A$7:$N$416,9,FALSE),0),500)</f>
        <v>0</v>
      </c>
      <c r="AD62">
        <f t="shared" si="6"/>
        <v>0</v>
      </c>
      <c r="AE62">
        <f>CEILING(IFERROR(VLOOKUP(A62,'2014'!$A$7:$N$416,10,FALSE),0),500)</f>
        <v>500</v>
      </c>
      <c r="AF62">
        <f>CEILING(IFERROR(VLOOKUP(A62,'2015'!$A$7:$N$416,10,FALSE),0),500)</f>
        <v>0</v>
      </c>
      <c r="AG62">
        <f>CEILING(IFERROR(VLOOKUP(A62,'2016'!$A$7:$N$416,10,FALSE),0),500)</f>
        <v>0</v>
      </c>
      <c r="AH62">
        <f t="shared" si="7"/>
        <v>500</v>
      </c>
      <c r="AI62">
        <f>CEILING(IFERROR(VLOOKUP(A62,'2014'!$A$7:$N$416,11,FALSE),0),500)</f>
        <v>0</v>
      </c>
      <c r="AJ62">
        <f>CEILING(IFERROR(VLOOKUP(A62,'2015'!$A$7:$N$416,11,FALSE),0),500)</f>
        <v>0</v>
      </c>
      <c r="AK62">
        <f>CEILING(IFERROR(VLOOKUP(A62,'2016'!$A$7:$N$416,11,FALSE),0),500)</f>
        <v>0</v>
      </c>
      <c r="AL62">
        <f t="shared" si="8"/>
        <v>0</v>
      </c>
      <c r="AM62">
        <f>CEILING(IFERROR(VLOOKUP(A62,'2014'!$A$7:$N$416,12,FALSE),0),500)</f>
        <v>500</v>
      </c>
      <c r="AN62">
        <f>CEILING(IFERROR(VLOOKUP(A62,'2015'!$A$7:$N$416,12,FALSE),0),500)</f>
        <v>0</v>
      </c>
      <c r="AO62">
        <f>CEILING(IFERROR(VLOOKUP(A62,'2016'!$A$7:$N$416,12,FALSE),0),500)</f>
        <v>0</v>
      </c>
      <c r="AP62">
        <f t="shared" si="9"/>
        <v>500</v>
      </c>
      <c r="AQ62">
        <f>CEILING(IFERROR(VLOOKUP(A62,'2014'!$A$7:$N$416,13,FALSE),0),500)</f>
        <v>0</v>
      </c>
      <c r="AR62">
        <f>CEILING(IFERROR(VLOOKUP(A62,'2015'!$A$7:$N$416,13,FALSE),0),500)</f>
        <v>0</v>
      </c>
      <c r="AS62">
        <f>CEILING(IFERROR(VLOOKUP(A62,'2016'!$A$7:$N$416,13,FALSE),0),500)</f>
        <v>0</v>
      </c>
      <c r="AT62">
        <f t="shared" si="10"/>
        <v>0</v>
      </c>
      <c r="AU62">
        <f>CEILING(IFERROR(VLOOKUP(A62,'2014'!$A$7:$N$416,14,FALSE),0),500)</f>
        <v>0</v>
      </c>
      <c r="AV62">
        <f>CEILING(IFERROR(VLOOKUP(A62,'2015'!$A$7:$N$416,14,FALSE),0),500)</f>
        <v>0</v>
      </c>
      <c r="AW62">
        <f>CEILING(IFERROR(VLOOKUP(A62,'2016'!$A$7:$N$416,14,FALSE),0),500)</f>
        <v>0</v>
      </c>
      <c r="AX62">
        <f t="shared" si="11"/>
        <v>0</v>
      </c>
    </row>
    <row r="63" spans="1:50" x14ac:dyDescent="0.25">
      <c r="A63">
        <v>26302</v>
      </c>
      <c r="B63" t="s">
        <v>395</v>
      </c>
      <c r="C63">
        <f>CEILING(IFERROR(VLOOKUP(A63,'2014'!$A$7:$N$416,3,FALSE),0),500)</f>
        <v>0</v>
      </c>
      <c r="D63">
        <f>CEILING(IFERROR(VLOOKUP(A63,'2015'!$A$7:$N$416,3,FALSE),0),500)</f>
        <v>0</v>
      </c>
      <c r="E63">
        <f>CEILING(IFERROR(VLOOKUP(A63,'2016'!$A$7:$N$416,3,FALSE),0),500)</f>
        <v>2000</v>
      </c>
      <c r="F63" s="137">
        <f t="shared" si="0"/>
        <v>1000</v>
      </c>
      <c r="G63" s="137">
        <f>CEILING(IFERROR(VLOOKUP(A63,'2014'!$A$7:$N$416,4,FALSE),0),500)</f>
        <v>0</v>
      </c>
      <c r="H63" s="137">
        <f>CEILING(IFERROR(VLOOKUP(A63,'2015'!$A$7:$N$416,4,FALSE),0),500)</f>
        <v>0</v>
      </c>
      <c r="I63" s="137">
        <f>CEILING(IFERROR(VLOOKUP(A63,'2016'!$A$7:$N$416,4,FALSE),0),500)</f>
        <v>4000</v>
      </c>
      <c r="J63" s="137">
        <f t="shared" si="1"/>
        <v>1500</v>
      </c>
      <c r="K63">
        <f>CEILING(IFERROR(VLOOKUP(A63,'2014'!$A$7:$N$416,5,FALSE),0),500)</f>
        <v>0</v>
      </c>
      <c r="L63">
        <f>CEILING(IFERROR(VLOOKUP(A63,'2015'!$A$7:$N$416,5,FALSE),0),500)</f>
        <v>0</v>
      </c>
      <c r="M63">
        <f>CEILING(IFERROR(VLOOKUP(A63,'2016'!$A$7:$N$416,5,FALSE),0),500)</f>
        <v>0</v>
      </c>
      <c r="N63">
        <f t="shared" si="2"/>
        <v>0</v>
      </c>
      <c r="O63">
        <f>CEILING(IFERROR(VLOOKUP(A63,'2014'!$A$7:$N$416,6,FALSE),0),500)</f>
        <v>0</v>
      </c>
      <c r="P63">
        <f>CEILING(IFERROR(VLOOKUP(A63,'2015'!$A$7:$N$416,6,FALSE),0),500)</f>
        <v>0</v>
      </c>
      <c r="Q63">
        <f>CEILING(IFERROR(VLOOKUP(A63,'2016'!$A$7:$N$416,6,FALSE),0),500)</f>
        <v>0</v>
      </c>
      <c r="R63">
        <f t="shared" si="3"/>
        <v>0</v>
      </c>
      <c r="S63">
        <f>CEILING(IFERROR(VLOOKUP(A63,'2014'!$A$7:$N$416,7,FALSE),0),500)</f>
        <v>0</v>
      </c>
      <c r="T63">
        <f>CEILING(IFERROR(VLOOKUP(A63,'2015'!$A$7:$N$416,7,FALSE),0),500)</f>
        <v>0</v>
      </c>
      <c r="U63">
        <f>CEILING(IFERROR(VLOOKUP(A63,'2016'!$A$7:$N$416,7,FALSE),0),500)</f>
        <v>0</v>
      </c>
      <c r="V63">
        <f t="shared" si="4"/>
        <v>0</v>
      </c>
      <c r="W63">
        <f>CEILING(IFERROR(VLOOKUP(A63,'2014'!$A$7:$N$416,8,FALSE),0),500)</f>
        <v>0</v>
      </c>
      <c r="X63">
        <f>CEILING(IFERROR(VLOOKUP(A63,'2015'!$A$7:$N$416,8,FALSE),0),500)</f>
        <v>0</v>
      </c>
      <c r="Y63">
        <f>CEILING(IFERROR(VLOOKUP(A63,'2016'!$A$7:$N$416,8,FALSE),0),500)</f>
        <v>0</v>
      </c>
      <c r="Z63">
        <f t="shared" si="5"/>
        <v>0</v>
      </c>
      <c r="AA63">
        <f>CEILING(IFERROR(VLOOKUP(A63,'2014'!$A$7:$N$416,9,FALSE),0),500)</f>
        <v>0</v>
      </c>
      <c r="AB63">
        <f>CEILING(IFERROR(VLOOKUP(A63,'2015'!$A$7:$N$416,9,FALSE),0),500)</f>
        <v>0</v>
      </c>
      <c r="AC63">
        <f>CEILING(IFERROR(VLOOKUP(A63,'2016'!$A$7:$N$416,9,FALSE),0),500)</f>
        <v>0</v>
      </c>
      <c r="AD63">
        <f t="shared" si="6"/>
        <v>0</v>
      </c>
      <c r="AE63">
        <f>CEILING(IFERROR(VLOOKUP(A63,'2014'!$A$7:$N$416,10,FALSE),0),500)</f>
        <v>0</v>
      </c>
      <c r="AF63">
        <f>CEILING(IFERROR(VLOOKUP(A63,'2015'!$A$7:$N$416,10,FALSE),0),500)</f>
        <v>0</v>
      </c>
      <c r="AG63">
        <f>CEILING(IFERROR(VLOOKUP(A63,'2016'!$A$7:$N$416,10,FALSE),0),500)</f>
        <v>0</v>
      </c>
      <c r="AH63">
        <f t="shared" si="7"/>
        <v>0</v>
      </c>
      <c r="AI63">
        <f>CEILING(IFERROR(VLOOKUP(A63,'2014'!$A$7:$N$416,11,FALSE),0),500)</f>
        <v>0</v>
      </c>
      <c r="AJ63">
        <f>CEILING(IFERROR(VLOOKUP(A63,'2015'!$A$7:$N$416,11,FALSE),0),500)</f>
        <v>3000</v>
      </c>
      <c r="AK63">
        <f>CEILING(IFERROR(VLOOKUP(A63,'2016'!$A$7:$N$416,11,FALSE),0),500)</f>
        <v>0</v>
      </c>
      <c r="AL63">
        <f t="shared" si="8"/>
        <v>1500</v>
      </c>
      <c r="AM63">
        <f>CEILING(IFERROR(VLOOKUP(A63,'2014'!$A$7:$N$416,12,FALSE),0),500)</f>
        <v>0</v>
      </c>
      <c r="AN63">
        <f>CEILING(IFERROR(VLOOKUP(A63,'2015'!$A$7:$N$416,12,FALSE),0),500)</f>
        <v>4000</v>
      </c>
      <c r="AO63">
        <f>CEILING(IFERROR(VLOOKUP(A63,'2016'!$A$7:$N$416,12,FALSE),0),500)</f>
        <v>0</v>
      </c>
      <c r="AP63">
        <f t="shared" si="9"/>
        <v>2000</v>
      </c>
      <c r="AQ63">
        <f>CEILING(IFERROR(VLOOKUP(A63,'2014'!$A$7:$N$416,13,FALSE),0),500)</f>
        <v>0</v>
      </c>
      <c r="AR63">
        <f>CEILING(IFERROR(VLOOKUP(A63,'2015'!$A$7:$N$416,13,FALSE),0),500)</f>
        <v>2000</v>
      </c>
      <c r="AS63">
        <f>CEILING(IFERROR(VLOOKUP(A63,'2016'!$A$7:$N$416,13,FALSE),0),500)</f>
        <v>0</v>
      </c>
      <c r="AT63">
        <f t="shared" si="10"/>
        <v>1000</v>
      </c>
      <c r="AU63">
        <f>CEILING(IFERROR(VLOOKUP(A63,'2014'!$A$7:$N$416,14,FALSE),0),500)</f>
        <v>0</v>
      </c>
      <c r="AV63">
        <f>CEILING(IFERROR(VLOOKUP(A63,'2015'!$A$7:$N$416,14,FALSE),0),500)</f>
        <v>0</v>
      </c>
      <c r="AW63">
        <f>CEILING(IFERROR(VLOOKUP(A63,'2016'!$A$7:$N$416,14,FALSE),0),500)</f>
        <v>0</v>
      </c>
      <c r="AX63">
        <f t="shared" si="11"/>
        <v>0</v>
      </c>
    </row>
    <row r="64" spans="1:50" x14ac:dyDescent="0.25">
      <c r="A64">
        <v>26283</v>
      </c>
      <c r="B64" t="s">
        <v>390</v>
      </c>
      <c r="C64">
        <f>CEILING(IFERROR(VLOOKUP(A64,'2014'!$A$7:$N$416,3,FALSE),0),500)</f>
        <v>0</v>
      </c>
      <c r="D64">
        <f>CEILING(IFERROR(VLOOKUP(A64,'2015'!$A$7:$N$416,3,FALSE),0),500)</f>
        <v>0</v>
      </c>
      <c r="E64">
        <f>CEILING(IFERROR(VLOOKUP(A64,'2016'!$A$7:$N$416,3,FALSE),0),500)</f>
        <v>3000</v>
      </c>
      <c r="F64" s="137">
        <f t="shared" si="0"/>
        <v>1000</v>
      </c>
      <c r="G64" s="137">
        <f>CEILING(IFERROR(VLOOKUP(A64,'2014'!$A$7:$N$416,4,FALSE),0),500)</f>
        <v>0</v>
      </c>
      <c r="H64" s="137">
        <f>CEILING(IFERROR(VLOOKUP(A64,'2015'!$A$7:$N$416,4,FALSE),0),500)</f>
        <v>0</v>
      </c>
      <c r="I64" s="137">
        <f>CEILING(IFERROR(VLOOKUP(A64,'2016'!$A$7:$N$416,4,FALSE),0),500)</f>
        <v>3000</v>
      </c>
      <c r="J64" s="137">
        <f t="shared" si="1"/>
        <v>1000</v>
      </c>
      <c r="K64">
        <f>CEILING(IFERROR(VLOOKUP(A64,'2014'!$A$7:$N$416,5,FALSE),0),500)</f>
        <v>0</v>
      </c>
      <c r="L64">
        <f>CEILING(IFERROR(VLOOKUP(A64,'2015'!$A$7:$N$416,5,FALSE),0),500)</f>
        <v>0</v>
      </c>
      <c r="M64">
        <f>CEILING(IFERROR(VLOOKUP(A64,'2016'!$A$7:$N$416,5,FALSE),0),500)</f>
        <v>0</v>
      </c>
      <c r="N64">
        <f t="shared" si="2"/>
        <v>0</v>
      </c>
      <c r="O64">
        <f>CEILING(IFERROR(VLOOKUP(A64,'2014'!$A$7:$N$416,6,FALSE),0),500)</f>
        <v>0</v>
      </c>
      <c r="P64">
        <f>CEILING(IFERROR(VLOOKUP(A64,'2015'!$A$7:$N$416,6,FALSE),0),500)</f>
        <v>0</v>
      </c>
      <c r="Q64">
        <f>CEILING(IFERROR(VLOOKUP(A64,'2016'!$A$7:$N$416,6,FALSE),0),500)</f>
        <v>0</v>
      </c>
      <c r="R64">
        <f t="shared" si="3"/>
        <v>0</v>
      </c>
      <c r="S64">
        <f>CEILING(IFERROR(VLOOKUP(A64,'2014'!$A$7:$N$416,7,FALSE),0),500)</f>
        <v>0</v>
      </c>
      <c r="T64">
        <f>CEILING(IFERROR(VLOOKUP(A64,'2015'!$A$7:$N$416,7,FALSE),0),500)</f>
        <v>3000</v>
      </c>
      <c r="U64">
        <f>CEILING(IFERROR(VLOOKUP(A64,'2016'!$A$7:$N$416,7,FALSE),0),500)</f>
        <v>0</v>
      </c>
      <c r="V64">
        <f t="shared" si="4"/>
        <v>1500</v>
      </c>
      <c r="W64">
        <f>CEILING(IFERROR(VLOOKUP(A64,'2014'!$A$7:$N$416,8,FALSE),0),500)</f>
        <v>0</v>
      </c>
      <c r="X64">
        <f>CEILING(IFERROR(VLOOKUP(A64,'2015'!$A$7:$N$416,8,FALSE),0),500)</f>
        <v>0</v>
      </c>
      <c r="Y64">
        <f>CEILING(IFERROR(VLOOKUP(A64,'2016'!$A$7:$N$416,8,FALSE),0),500)</f>
        <v>0</v>
      </c>
      <c r="Z64">
        <f t="shared" si="5"/>
        <v>0</v>
      </c>
      <c r="AA64">
        <f>CEILING(IFERROR(VLOOKUP(A64,'2014'!$A$7:$N$416,9,FALSE),0),500)</f>
        <v>0</v>
      </c>
      <c r="AB64">
        <f>CEILING(IFERROR(VLOOKUP(A64,'2015'!$A$7:$N$416,9,FALSE),0),500)</f>
        <v>0</v>
      </c>
      <c r="AC64">
        <f>CEILING(IFERROR(VLOOKUP(A64,'2016'!$A$7:$N$416,9,FALSE),0),500)</f>
        <v>0</v>
      </c>
      <c r="AD64">
        <f t="shared" si="6"/>
        <v>0</v>
      </c>
      <c r="AE64">
        <f>CEILING(IFERROR(VLOOKUP(A64,'2014'!$A$7:$N$416,10,FALSE),0),500)</f>
        <v>0</v>
      </c>
      <c r="AF64">
        <f>CEILING(IFERROR(VLOOKUP(A64,'2015'!$A$7:$N$416,10,FALSE),0),500)</f>
        <v>0</v>
      </c>
      <c r="AG64">
        <f>CEILING(IFERROR(VLOOKUP(A64,'2016'!$A$7:$N$416,10,FALSE),0),500)</f>
        <v>0</v>
      </c>
      <c r="AH64">
        <f t="shared" si="7"/>
        <v>0</v>
      </c>
      <c r="AI64">
        <f>CEILING(IFERROR(VLOOKUP(A64,'2014'!$A$7:$N$416,11,FALSE),0),500)</f>
        <v>0</v>
      </c>
      <c r="AJ64">
        <f>CEILING(IFERROR(VLOOKUP(A64,'2015'!$A$7:$N$416,11,FALSE),0),500)</f>
        <v>0</v>
      </c>
      <c r="AK64">
        <f>CEILING(IFERROR(VLOOKUP(A64,'2016'!$A$7:$N$416,11,FALSE),0),500)</f>
        <v>0</v>
      </c>
      <c r="AL64">
        <f t="shared" si="8"/>
        <v>0</v>
      </c>
      <c r="AM64">
        <f>CEILING(IFERROR(VLOOKUP(A64,'2014'!$A$7:$N$416,12,FALSE),0),500)</f>
        <v>0</v>
      </c>
      <c r="AN64">
        <f>CEILING(IFERROR(VLOOKUP(A64,'2015'!$A$7:$N$416,12,FALSE),0),500)</f>
        <v>3000</v>
      </c>
      <c r="AO64">
        <f>CEILING(IFERROR(VLOOKUP(A64,'2016'!$A$7:$N$416,12,FALSE),0),500)</f>
        <v>0</v>
      </c>
      <c r="AP64">
        <f t="shared" si="9"/>
        <v>1500</v>
      </c>
      <c r="AQ64">
        <f>CEILING(IFERROR(VLOOKUP(A64,'2014'!$A$7:$N$416,13,FALSE),0),500)</f>
        <v>0</v>
      </c>
      <c r="AR64">
        <f>CEILING(IFERROR(VLOOKUP(A64,'2015'!$A$7:$N$416,13,FALSE),0),500)</f>
        <v>2000</v>
      </c>
      <c r="AS64">
        <f>CEILING(IFERROR(VLOOKUP(A64,'2016'!$A$7:$N$416,13,FALSE),0),500)</f>
        <v>0</v>
      </c>
      <c r="AT64">
        <f t="shared" si="10"/>
        <v>1000</v>
      </c>
      <c r="AU64">
        <f>CEILING(IFERROR(VLOOKUP(A64,'2014'!$A$7:$N$416,14,FALSE),0),500)</f>
        <v>0</v>
      </c>
      <c r="AV64">
        <f>CEILING(IFERROR(VLOOKUP(A64,'2015'!$A$7:$N$416,14,FALSE),0),500)</f>
        <v>3000</v>
      </c>
      <c r="AW64">
        <f>CEILING(IFERROR(VLOOKUP(A64,'2016'!$A$7:$N$416,14,FALSE),0),500)</f>
        <v>0</v>
      </c>
      <c r="AX64">
        <f t="shared" si="11"/>
        <v>1500</v>
      </c>
    </row>
    <row r="65" spans="1:50" x14ac:dyDescent="0.25">
      <c r="A65">
        <v>20150</v>
      </c>
      <c r="B65" t="s">
        <v>217</v>
      </c>
      <c r="C65">
        <f>CEILING(IFERROR(VLOOKUP(A65,'2014'!$A$7:$N$416,3,FALSE),0),500)</f>
        <v>0</v>
      </c>
      <c r="D65">
        <f>CEILING(IFERROR(VLOOKUP(A65,'2015'!$A$7:$N$416,3,FALSE),0),500)</f>
        <v>23000</v>
      </c>
      <c r="E65">
        <f>CEILING(IFERROR(VLOOKUP(A65,'2016'!$A$7:$N$416,3,FALSE),0),500)</f>
        <v>21000</v>
      </c>
      <c r="F65" s="137">
        <f t="shared" si="0"/>
        <v>15000</v>
      </c>
      <c r="G65" s="137">
        <f>CEILING(IFERROR(VLOOKUP(A65,'2014'!$A$7:$N$416,4,FALSE),0),500)</f>
        <v>0</v>
      </c>
      <c r="H65" s="137">
        <f>CEILING(IFERROR(VLOOKUP(A65,'2015'!$A$7:$N$416,4,FALSE),0),500)</f>
        <v>24000</v>
      </c>
      <c r="I65" s="137">
        <f>CEILING(IFERROR(VLOOKUP(A65,'2016'!$A$7:$N$416,4,FALSE),0),500)</f>
        <v>27500</v>
      </c>
      <c r="J65" s="137">
        <f t="shared" si="1"/>
        <v>17500</v>
      </c>
      <c r="K65">
        <f>CEILING(IFERROR(VLOOKUP(A65,'2014'!$A$7:$N$416,5,FALSE),0),500)</f>
        <v>0</v>
      </c>
      <c r="L65">
        <f>CEILING(IFERROR(VLOOKUP(A65,'2015'!$A$7:$N$416,5,FALSE),0),500)</f>
        <v>26000</v>
      </c>
      <c r="M65">
        <f>CEILING(IFERROR(VLOOKUP(A65,'2016'!$A$7:$N$416,5,FALSE),0),500)</f>
        <v>27000</v>
      </c>
      <c r="N65">
        <f t="shared" si="2"/>
        <v>18000</v>
      </c>
      <c r="O65">
        <f>CEILING(IFERROR(VLOOKUP(A65,'2014'!$A$7:$N$416,6,FALSE),0),500)</f>
        <v>0</v>
      </c>
      <c r="P65">
        <f>CEILING(IFERROR(VLOOKUP(A65,'2015'!$A$7:$N$416,6,FALSE),0),500)</f>
        <v>25000</v>
      </c>
      <c r="Q65">
        <f>CEILING(IFERROR(VLOOKUP(A65,'2016'!$A$7:$N$416,6,FALSE),0),500)</f>
        <v>0</v>
      </c>
      <c r="R65">
        <f t="shared" si="3"/>
        <v>12500</v>
      </c>
      <c r="S65">
        <f>CEILING(IFERROR(VLOOKUP(A65,'2014'!$A$7:$N$416,7,FALSE),0),500)</f>
        <v>0</v>
      </c>
      <c r="T65">
        <f>CEILING(IFERROR(VLOOKUP(A65,'2015'!$A$7:$N$416,7,FALSE),0),500)</f>
        <v>23500</v>
      </c>
      <c r="U65">
        <f>CEILING(IFERROR(VLOOKUP(A65,'2016'!$A$7:$N$416,7,FALSE),0),500)</f>
        <v>0</v>
      </c>
      <c r="V65">
        <f t="shared" si="4"/>
        <v>12000</v>
      </c>
      <c r="W65">
        <f>CEILING(IFERROR(VLOOKUP(A65,'2014'!$A$7:$N$416,8,FALSE),0),500)</f>
        <v>26000</v>
      </c>
      <c r="X65">
        <f>CEILING(IFERROR(VLOOKUP(A65,'2015'!$A$7:$N$416,8,FALSE),0),500)</f>
        <v>20500</v>
      </c>
      <c r="Y65">
        <f>CEILING(IFERROR(VLOOKUP(A65,'2016'!$A$7:$N$416,8,FALSE),0),500)</f>
        <v>0</v>
      </c>
      <c r="Z65">
        <f t="shared" si="5"/>
        <v>23500</v>
      </c>
      <c r="AA65">
        <f>CEILING(IFERROR(VLOOKUP(A65,'2014'!$A$7:$N$416,9,FALSE),0),500)</f>
        <v>18500</v>
      </c>
      <c r="AB65">
        <f>CEILING(IFERROR(VLOOKUP(A65,'2015'!$A$7:$N$416,9,FALSE),0),500)</f>
        <v>29500</v>
      </c>
      <c r="AC65">
        <f>CEILING(IFERROR(VLOOKUP(A65,'2016'!$A$7:$N$416,9,FALSE),0),500)</f>
        <v>0</v>
      </c>
      <c r="AD65">
        <f t="shared" si="6"/>
        <v>24000</v>
      </c>
      <c r="AE65">
        <f>CEILING(IFERROR(VLOOKUP(A65,'2014'!$A$7:$N$416,10,FALSE),0),500)</f>
        <v>28500</v>
      </c>
      <c r="AF65">
        <f>CEILING(IFERROR(VLOOKUP(A65,'2015'!$A$7:$N$416,10,FALSE),0),500)</f>
        <v>28000</v>
      </c>
      <c r="AG65">
        <f>CEILING(IFERROR(VLOOKUP(A65,'2016'!$A$7:$N$416,10,FALSE),0),500)</f>
        <v>0</v>
      </c>
      <c r="AH65">
        <f t="shared" si="7"/>
        <v>28500</v>
      </c>
      <c r="AI65">
        <f>CEILING(IFERROR(VLOOKUP(A65,'2014'!$A$7:$N$416,11,FALSE),0),500)</f>
        <v>28500</v>
      </c>
      <c r="AJ65">
        <f>CEILING(IFERROR(VLOOKUP(A65,'2015'!$A$7:$N$416,11,FALSE),0),500)</f>
        <v>25000</v>
      </c>
      <c r="AK65">
        <f>CEILING(IFERROR(VLOOKUP(A65,'2016'!$A$7:$N$416,11,FALSE),0),500)</f>
        <v>0</v>
      </c>
      <c r="AL65">
        <f t="shared" si="8"/>
        <v>27000</v>
      </c>
      <c r="AM65">
        <f>CEILING(IFERROR(VLOOKUP(A65,'2014'!$A$7:$N$416,12,FALSE),0),500)</f>
        <v>29000</v>
      </c>
      <c r="AN65">
        <f>CEILING(IFERROR(VLOOKUP(A65,'2015'!$A$7:$N$416,12,FALSE),0),500)</f>
        <v>26000</v>
      </c>
      <c r="AO65">
        <f>CEILING(IFERROR(VLOOKUP(A65,'2016'!$A$7:$N$416,12,FALSE),0),500)</f>
        <v>0</v>
      </c>
      <c r="AP65">
        <f t="shared" si="9"/>
        <v>27500</v>
      </c>
      <c r="AQ65">
        <f>CEILING(IFERROR(VLOOKUP(A65,'2014'!$A$7:$N$416,13,FALSE),0),500)</f>
        <v>18500</v>
      </c>
      <c r="AR65">
        <f>CEILING(IFERROR(VLOOKUP(A65,'2015'!$A$7:$N$416,13,FALSE),0),500)</f>
        <v>22000</v>
      </c>
      <c r="AS65">
        <f>CEILING(IFERROR(VLOOKUP(A65,'2016'!$A$7:$N$416,13,FALSE),0),500)</f>
        <v>0</v>
      </c>
      <c r="AT65">
        <f t="shared" si="10"/>
        <v>20500</v>
      </c>
      <c r="AU65">
        <f>CEILING(IFERROR(VLOOKUP(A65,'2014'!$A$7:$N$416,14,FALSE),0),500)</f>
        <v>25000</v>
      </c>
      <c r="AV65">
        <f>CEILING(IFERROR(VLOOKUP(A65,'2015'!$A$7:$N$416,14,FALSE),0),500)</f>
        <v>30000</v>
      </c>
      <c r="AW65">
        <f>CEILING(IFERROR(VLOOKUP(A65,'2016'!$A$7:$N$416,14,FALSE),0),500)</f>
        <v>0</v>
      </c>
      <c r="AX65">
        <f t="shared" si="11"/>
        <v>27500</v>
      </c>
    </row>
    <row r="66" spans="1:50" x14ac:dyDescent="0.25">
      <c r="A66">
        <v>102572</v>
      </c>
      <c r="B66" t="s">
        <v>64</v>
      </c>
      <c r="C66">
        <f>CEILING(IFERROR(VLOOKUP(A66,'2014'!$A$7:$N$416,3,FALSE),0),500)</f>
        <v>1500</v>
      </c>
      <c r="D66">
        <f>CEILING(IFERROR(VLOOKUP(A66,'2015'!$A$7:$N$416,3,FALSE),0),500)</f>
        <v>1500</v>
      </c>
      <c r="E66">
        <f>CEILING(IFERROR(VLOOKUP(A66,'2016'!$A$7:$N$416,3,FALSE),0),500)</f>
        <v>500</v>
      </c>
      <c r="F66" s="137">
        <f t="shared" si="0"/>
        <v>1500</v>
      </c>
      <c r="G66" s="137">
        <f>CEILING(IFERROR(VLOOKUP(A66,'2014'!$A$7:$N$416,4,FALSE),0),500)</f>
        <v>500</v>
      </c>
      <c r="H66" s="137">
        <f>CEILING(IFERROR(VLOOKUP(A66,'2015'!$A$7:$N$416,4,FALSE),0),500)</f>
        <v>1000</v>
      </c>
      <c r="I66" s="137">
        <f>CEILING(IFERROR(VLOOKUP(A66,'2016'!$A$7:$N$416,4,FALSE),0),500)</f>
        <v>1000</v>
      </c>
      <c r="J66" s="137">
        <f t="shared" si="1"/>
        <v>1000</v>
      </c>
      <c r="K66">
        <f>CEILING(IFERROR(VLOOKUP(A66,'2014'!$A$7:$N$416,5,FALSE),0),500)</f>
        <v>2500</v>
      </c>
      <c r="L66">
        <f>CEILING(IFERROR(VLOOKUP(A66,'2015'!$A$7:$N$416,5,FALSE),0),500)</f>
        <v>500</v>
      </c>
      <c r="M66">
        <f>CEILING(IFERROR(VLOOKUP(A66,'2016'!$A$7:$N$416,5,FALSE),0),500)</f>
        <v>4000</v>
      </c>
      <c r="N66">
        <f t="shared" si="2"/>
        <v>2500</v>
      </c>
      <c r="O66">
        <f>CEILING(IFERROR(VLOOKUP(A66,'2014'!$A$7:$N$416,6,FALSE),0),500)</f>
        <v>1000</v>
      </c>
      <c r="P66">
        <f>CEILING(IFERROR(VLOOKUP(A66,'2015'!$A$7:$N$416,6,FALSE),0),500)</f>
        <v>500</v>
      </c>
      <c r="Q66">
        <f>CEILING(IFERROR(VLOOKUP(A66,'2016'!$A$7:$N$416,6,FALSE),0),500)</f>
        <v>0</v>
      </c>
      <c r="R66">
        <f t="shared" si="3"/>
        <v>1000</v>
      </c>
      <c r="S66">
        <f>CEILING(IFERROR(VLOOKUP(A66,'2014'!$A$7:$N$416,7,FALSE),0),500)</f>
        <v>1500</v>
      </c>
      <c r="T66">
        <f>CEILING(IFERROR(VLOOKUP(A66,'2015'!$A$7:$N$416,7,FALSE),0),500)</f>
        <v>1500</v>
      </c>
      <c r="U66">
        <f>CEILING(IFERROR(VLOOKUP(A66,'2016'!$A$7:$N$416,7,FALSE),0),500)</f>
        <v>0</v>
      </c>
      <c r="V66">
        <f t="shared" si="4"/>
        <v>1500</v>
      </c>
      <c r="W66">
        <f>CEILING(IFERROR(VLOOKUP(A66,'2014'!$A$7:$N$416,8,FALSE),0),500)</f>
        <v>1500</v>
      </c>
      <c r="X66">
        <f>CEILING(IFERROR(VLOOKUP(A66,'2015'!$A$7:$N$416,8,FALSE),0),500)</f>
        <v>2000</v>
      </c>
      <c r="Y66">
        <f>CEILING(IFERROR(VLOOKUP(A66,'2016'!$A$7:$N$416,8,FALSE),0),500)</f>
        <v>0</v>
      </c>
      <c r="Z66">
        <f t="shared" si="5"/>
        <v>2000</v>
      </c>
      <c r="AA66">
        <f>CEILING(IFERROR(VLOOKUP(A66,'2014'!$A$7:$N$416,9,FALSE),0),500)</f>
        <v>500</v>
      </c>
      <c r="AB66">
        <f>CEILING(IFERROR(VLOOKUP(A66,'2015'!$A$7:$N$416,9,FALSE),0),500)</f>
        <v>500</v>
      </c>
      <c r="AC66">
        <f>CEILING(IFERROR(VLOOKUP(A66,'2016'!$A$7:$N$416,9,FALSE),0),500)</f>
        <v>0</v>
      </c>
      <c r="AD66">
        <f t="shared" si="6"/>
        <v>500</v>
      </c>
      <c r="AE66">
        <f>CEILING(IFERROR(VLOOKUP(A66,'2014'!$A$7:$N$416,10,FALSE),0),500)</f>
        <v>1000</v>
      </c>
      <c r="AF66">
        <f>CEILING(IFERROR(VLOOKUP(A66,'2015'!$A$7:$N$416,10,FALSE),0),500)</f>
        <v>1500</v>
      </c>
      <c r="AG66">
        <f>CEILING(IFERROR(VLOOKUP(A66,'2016'!$A$7:$N$416,10,FALSE),0),500)</f>
        <v>0</v>
      </c>
      <c r="AH66">
        <f t="shared" si="7"/>
        <v>1500</v>
      </c>
      <c r="AI66">
        <f>CEILING(IFERROR(VLOOKUP(A66,'2014'!$A$7:$N$416,11,FALSE),0),500)</f>
        <v>500</v>
      </c>
      <c r="AJ66">
        <f>CEILING(IFERROR(VLOOKUP(A66,'2015'!$A$7:$N$416,11,FALSE),0),500)</f>
        <v>2500</v>
      </c>
      <c r="AK66">
        <f>CEILING(IFERROR(VLOOKUP(A66,'2016'!$A$7:$N$416,11,FALSE),0),500)</f>
        <v>0</v>
      </c>
      <c r="AL66">
        <f t="shared" si="8"/>
        <v>1500</v>
      </c>
      <c r="AM66">
        <f>CEILING(IFERROR(VLOOKUP(A66,'2014'!$A$7:$N$416,12,FALSE),0),500)</f>
        <v>2000</v>
      </c>
      <c r="AN66">
        <f>CEILING(IFERROR(VLOOKUP(A66,'2015'!$A$7:$N$416,12,FALSE),0),500)</f>
        <v>500</v>
      </c>
      <c r="AO66">
        <f>CEILING(IFERROR(VLOOKUP(A66,'2016'!$A$7:$N$416,12,FALSE),0),500)</f>
        <v>0</v>
      </c>
      <c r="AP66">
        <f t="shared" si="9"/>
        <v>1500</v>
      </c>
      <c r="AQ66">
        <f>CEILING(IFERROR(VLOOKUP(A66,'2014'!$A$7:$N$416,13,FALSE),0),500)</f>
        <v>500</v>
      </c>
      <c r="AR66">
        <f>CEILING(IFERROR(VLOOKUP(A66,'2015'!$A$7:$N$416,13,FALSE),0),500)</f>
        <v>1000</v>
      </c>
      <c r="AS66">
        <f>CEILING(IFERROR(VLOOKUP(A66,'2016'!$A$7:$N$416,13,FALSE),0),500)</f>
        <v>0</v>
      </c>
      <c r="AT66">
        <f t="shared" si="10"/>
        <v>1000</v>
      </c>
      <c r="AU66">
        <f>CEILING(IFERROR(VLOOKUP(A66,'2014'!$A$7:$N$416,14,FALSE),0),500)</f>
        <v>2000</v>
      </c>
      <c r="AV66">
        <f>CEILING(IFERROR(VLOOKUP(A66,'2015'!$A$7:$N$416,14,FALSE),0),500)</f>
        <v>500</v>
      </c>
      <c r="AW66">
        <f>CEILING(IFERROR(VLOOKUP(A66,'2016'!$A$7:$N$416,14,FALSE),0),500)</f>
        <v>0</v>
      </c>
      <c r="AX66">
        <f t="shared" si="11"/>
        <v>1500</v>
      </c>
    </row>
    <row r="67" spans="1:50" x14ac:dyDescent="0.25">
      <c r="A67">
        <v>26295</v>
      </c>
      <c r="B67" t="s">
        <v>392</v>
      </c>
      <c r="C67">
        <f>CEILING(IFERROR(VLOOKUP(A67,'2014'!$A$7:$N$416,3,FALSE),0),500)</f>
        <v>0</v>
      </c>
      <c r="D67">
        <f>CEILING(IFERROR(VLOOKUP(A67,'2015'!$A$7:$N$416,3,FALSE),0),500)</f>
        <v>0</v>
      </c>
      <c r="E67">
        <f>CEILING(IFERROR(VLOOKUP(A67,'2016'!$A$7:$N$416,3,FALSE),0),500)</f>
        <v>0</v>
      </c>
      <c r="F67" s="137">
        <f t="shared" ref="F67:F129" si="12">CEILING(AVERAGE(C67:E67),500)</f>
        <v>0</v>
      </c>
      <c r="G67" s="137">
        <f>CEILING(IFERROR(VLOOKUP(A67,'2014'!$A$7:$N$416,4,FALSE),0),500)</f>
        <v>0</v>
      </c>
      <c r="H67" s="137">
        <f>CEILING(IFERROR(VLOOKUP(A67,'2015'!$A$7:$N$416,4,FALSE),0),500)</f>
        <v>0</v>
      </c>
      <c r="I67" s="137">
        <f>CEILING(IFERROR(VLOOKUP(A67,'2016'!$A$7:$N$416,4,FALSE),0),500)</f>
        <v>4000</v>
      </c>
      <c r="J67" s="137">
        <f t="shared" ref="J67:J129" si="13">CEILING(AVERAGE(G67:I67),500)</f>
        <v>1500</v>
      </c>
      <c r="K67">
        <f>CEILING(IFERROR(VLOOKUP(A67,'2014'!$A$7:$N$416,5,FALSE),0),500)</f>
        <v>0</v>
      </c>
      <c r="L67">
        <f>CEILING(IFERROR(VLOOKUP(A67,'2015'!$A$7:$N$416,5,FALSE),0),500)</f>
        <v>0</v>
      </c>
      <c r="M67">
        <f>CEILING(IFERROR(VLOOKUP(A67,'2016'!$A$7:$N$416,5,FALSE),0),500)</f>
        <v>0</v>
      </c>
      <c r="N67">
        <f t="shared" ref="N67:N129" si="14">CEILING(AVERAGE(K67:M67),500)</f>
        <v>0</v>
      </c>
      <c r="O67">
        <f>CEILING(IFERROR(VLOOKUP(A67,'2014'!$A$7:$N$416,6,FALSE),0),500)</f>
        <v>0</v>
      </c>
      <c r="P67">
        <f>CEILING(IFERROR(VLOOKUP(A67,'2015'!$A$7:$N$416,6,FALSE),0),500)</f>
        <v>0</v>
      </c>
      <c r="Q67">
        <f>CEILING(IFERROR(VLOOKUP(A67,'2016'!$A$7:$N$416,6,FALSE),0),500)</f>
        <v>0</v>
      </c>
      <c r="R67">
        <f t="shared" ref="R67:R129" si="15">CEILING(AVERAGE(O67:P67),500)</f>
        <v>0</v>
      </c>
      <c r="S67">
        <f>CEILING(IFERROR(VLOOKUP(A67,'2014'!$A$7:$N$416,7,FALSE),0),500)</f>
        <v>0</v>
      </c>
      <c r="T67">
        <f>CEILING(IFERROR(VLOOKUP(A67,'2015'!$A$7:$N$416,7,FALSE),0),500)</f>
        <v>0</v>
      </c>
      <c r="U67">
        <f>CEILING(IFERROR(VLOOKUP(A67,'2016'!$A$7:$N$416,7,FALSE),0),500)</f>
        <v>0</v>
      </c>
      <c r="V67">
        <f t="shared" ref="V67:V129" si="16">CEILING(AVERAGE(S67:T67),500)</f>
        <v>0</v>
      </c>
      <c r="W67">
        <f>CEILING(IFERROR(VLOOKUP(A67,'2014'!$A$7:$N$416,8,FALSE),0),500)</f>
        <v>0</v>
      </c>
      <c r="X67">
        <f>CEILING(IFERROR(VLOOKUP(A67,'2015'!$A$7:$N$416,8,FALSE),0),500)</f>
        <v>0</v>
      </c>
      <c r="Y67">
        <f>CEILING(IFERROR(VLOOKUP(A67,'2016'!$A$7:$N$416,8,FALSE),0),500)</f>
        <v>0</v>
      </c>
      <c r="Z67">
        <f t="shared" ref="Z67:Z129" si="17">CEILING(AVERAGE(W67:X67),500)</f>
        <v>0</v>
      </c>
      <c r="AA67">
        <f>CEILING(IFERROR(VLOOKUP(A67,'2014'!$A$7:$N$416,9,FALSE),0),500)</f>
        <v>0</v>
      </c>
      <c r="AB67">
        <f>CEILING(IFERROR(VLOOKUP(A67,'2015'!$A$7:$N$416,9,FALSE),0),500)</f>
        <v>0</v>
      </c>
      <c r="AC67">
        <f>CEILING(IFERROR(VLOOKUP(A67,'2016'!$A$7:$N$416,9,FALSE),0),500)</f>
        <v>0</v>
      </c>
      <c r="AD67">
        <f t="shared" ref="AD67:AD129" si="18">CEILING(AVERAGE(AA67:AB67),500)</f>
        <v>0</v>
      </c>
      <c r="AE67">
        <f>CEILING(IFERROR(VLOOKUP(A67,'2014'!$A$7:$N$416,10,FALSE),0),500)</f>
        <v>0</v>
      </c>
      <c r="AF67">
        <f>CEILING(IFERROR(VLOOKUP(A67,'2015'!$A$7:$N$416,10,FALSE),0),500)</f>
        <v>4000</v>
      </c>
      <c r="AG67">
        <f>CEILING(IFERROR(VLOOKUP(A67,'2016'!$A$7:$N$416,10,FALSE),0),500)</f>
        <v>0</v>
      </c>
      <c r="AH67">
        <f t="shared" ref="AH67:AH129" si="19">CEILING(AVERAGE(AE67:AF67),500)</f>
        <v>2000</v>
      </c>
      <c r="AI67">
        <f>CEILING(IFERROR(VLOOKUP(A67,'2014'!$A$7:$N$416,11,FALSE),0),500)</f>
        <v>0</v>
      </c>
      <c r="AJ67">
        <f>CEILING(IFERROR(VLOOKUP(A67,'2015'!$A$7:$N$416,11,FALSE),0),500)</f>
        <v>0</v>
      </c>
      <c r="AK67">
        <f>CEILING(IFERROR(VLOOKUP(A67,'2016'!$A$7:$N$416,11,FALSE),0),500)</f>
        <v>0</v>
      </c>
      <c r="AL67">
        <f t="shared" ref="AL67:AL129" si="20">CEILING(AVERAGE(AI67:AJ67),500)</f>
        <v>0</v>
      </c>
      <c r="AM67">
        <f>CEILING(IFERROR(VLOOKUP(A67,'2014'!$A$7:$N$416,12,FALSE),0),500)</f>
        <v>0</v>
      </c>
      <c r="AN67">
        <f>CEILING(IFERROR(VLOOKUP(A67,'2015'!$A$7:$N$416,12,FALSE),0),500)</f>
        <v>0</v>
      </c>
      <c r="AO67">
        <f>CEILING(IFERROR(VLOOKUP(A67,'2016'!$A$7:$N$416,12,FALSE),0),500)</f>
        <v>0</v>
      </c>
      <c r="AP67">
        <f t="shared" ref="AP67:AP129" si="21">CEILING(AVERAGE(AM67:AN67),500)</f>
        <v>0</v>
      </c>
      <c r="AQ67">
        <f>CEILING(IFERROR(VLOOKUP(A67,'2014'!$A$7:$N$416,13,FALSE),0),500)</f>
        <v>0</v>
      </c>
      <c r="AR67">
        <f>CEILING(IFERROR(VLOOKUP(A67,'2015'!$A$7:$N$416,13,FALSE),0),500)</f>
        <v>0</v>
      </c>
      <c r="AS67">
        <f>CEILING(IFERROR(VLOOKUP(A67,'2016'!$A$7:$N$416,13,FALSE),0),500)</f>
        <v>0</v>
      </c>
      <c r="AT67">
        <f t="shared" ref="AT67:AT129" si="22">CEILING(AVERAGE(AQ67:AR67),500)</f>
        <v>0</v>
      </c>
      <c r="AU67">
        <f>CEILING(IFERROR(VLOOKUP(A67,'2014'!$A$7:$N$416,14,FALSE),0),500)</f>
        <v>0</v>
      </c>
      <c r="AV67">
        <f>CEILING(IFERROR(VLOOKUP(A67,'2015'!$A$7:$N$416,14,FALSE),0),500)</f>
        <v>3000</v>
      </c>
      <c r="AW67">
        <f>CEILING(IFERROR(VLOOKUP(A67,'2016'!$A$7:$N$416,14,FALSE),0),500)</f>
        <v>0</v>
      </c>
      <c r="AX67">
        <f t="shared" ref="AX67:AX129" si="23">CEILING(AVERAGE(AU67:AV67),500)</f>
        <v>1500</v>
      </c>
    </row>
    <row r="68" spans="1:50" x14ac:dyDescent="0.25">
      <c r="A68">
        <v>117943</v>
      </c>
      <c r="B68" t="s">
        <v>148</v>
      </c>
      <c r="C68">
        <f>CEILING(IFERROR(VLOOKUP(A68,'2014'!$A$7:$N$416,3,FALSE),0),500)</f>
        <v>1000</v>
      </c>
      <c r="D68">
        <f>CEILING(IFERROR(VLOOKUP(A68,'2015'!$A$7:$N$416,3,FALSE),0),500)</f>
        <v>1000</v>
      </c>
      <c r="E68">
        <f>CEILING(IFERROR(VLOOKUP(A68,'2016'!$A$7:$N$416,3,FALSE),0),500)</f>
        <v>0</v>
      </c>
      <c r="F68" s="137">
        <f t="shared" si="12"/>
        <v>1000</v>
      </c>
      <c r="G68" s="137">
        <f>CEILING(IFERROR(VLOOKUP(A68,'2014'!$A$7:$N$416,4,FALSE),0),500)</f>
        <v>1000</v>
      </c>
      <c r="H68" s="137">
        <f>CEILING(IFERROR(VLOOKUP(A68,'2015'!$A$7:$N$416,4,FALSE),0),500)</f>
        <v>0</v>
      </c>
      <c r="I68" s="137">
        <f>CEILING(IFERROR(VLOOKUP(A68,'2016'!$A$7:$N$416,4,FALSE),0),500)</f>
        <v>0</v>
      </c>
      <c r="J68" s="137">
        <f t="shared" si="13"/>
        <v>500</v>
      </c>
      <c r="K68">
        <f>CEILING(IFERROR(VLOOKUP(A68,'2014'!$A$7:$N$416,5,FALSE),0),500)</f>
        <v>5000</v>
      </c>
      <c r="L68">
        <f>CEILING(IFERROR(VLOOKUP(A68,'2015'!$A$7:$N$416,5,FALSE),0),500)</f>
        <v>0</v>
      </c>
      <c r="M68">
        <f>CEILING(IFERROR(VLOOKUP(A68,'2016'!$A$7:$N$416,5,FALSE),0),500)</f>
        <v>0</v>
      </c>
      <c r="N68">
        <f t="shared" si="14"/>
        <v>2000</v>
      </c>
      <c r="O68">
        <f>CEILING(IFERROR(VLOOKUP(A68,'2014'!$A$7:$N$416,6,FALSE),0),500)</f>
        <v>0</v>
      </c>
      <c r="P68">
        <f>CEILING(IFERROR(VLOOKUP(A68,'2015'!$A$7:$N$416,6,FALSE),0),500)</f>
        <v>0</v>
      </c>
      <c r="Q68">
        <f>CEILING(IFERROR(VLOOKUP(A68,'2016'!$A$7:$N$416,6,FALSE),0),500)</f>
        <v>0</v>
      </c>
      <c r="R68">
        <f t="shared" si="15"/>
        <v>0</v>
      </c>
      <c r="S68">
        <f>CEILING(IFERROR(VLOOKUP(A68,'2014'!$A$7:$N$416,7,FALSE),0),500)</f>
        <v>0</v>
      </c>
      <c r="T68">
        <f>CEILING(IFERROR(VLOOKUP(A68,'2015'!$A$7:$N$416,7,FALSE),0),500)</f>
        <v>0</v>
      </c>
      <c r="U68">
        <f>CEILING(IFERROR(VLOOKUP(A68,'2016'!$A$7:$N$416,7,FALSE),0),500)</f>
        <v>0</v>
      </c>
      <c r="V68">
        <f t="shared" si="16"/>
        <v>0</v>
      </c>
      <c r="W68">
        <f>CEILING(IFERROR(VLOOKUP(A68,'2014'!$A$7:$N$416,8,FALSE),0),500)</f>
        <v>0</v>
      </c>
      <c r="X68">
        <f>CEILING(IFERROR(VLOOKUP(A68,'2015'!$A$7:$N$416,8,FALSE),0),500)</f>
        <v>0</v>
      </c>
      <c r="Y68">
        <f>CEILING(IFERROR(VLOOKUP(A68,'2016'!$A$7:$N$416,8,FALSE),0),500)</f>
        <v>0</v>
      </c>
      <c r="Z68">
        <f t="shared" si="17"/>
        <v>0</v>
      </c>
      <c r="AA68">
        <f>CEILING(IFERROR(VLOOKUP(A68,'2014'!$A$7:$N$416,9,FALSE),0),500)</f>
        <v>0</v>
      </c>
      <c r="AB68">
        <f>CEILING(IFERROR(VLOOKUP(A68,'2015'!$A$7:$N$416,9,FALSE),0),500)</f>
        <v>0</v>
      </c>
      <c r="AC68">
        <f>CEILING(IFERROR(VLOOKUP(A68,'2016'!$A$7:$N$416,9,FALSE),0),500)</f>
        <v>0</v>
      </c>
      <c r="AD68">
        <f t="shared" si="18"/>
        <v>0</v>
      </c>
      <c r="AE68">
        <f>CEILING(IFERROR(VLOOKUP(A68,'2014'!$A$7:$N$416,10,FALSE),0),500)</f>
        <v>0</v>
      </c>
      <c r="AF68">
        <f>CEILING(IFERROR(VLOOKUP(A68,'2015'!$A$7:$N$416,10,FALSE),0),500)</f>
        <v>0</v>
      </c>
      <c r="AG68">
        <f>CEILING(IFERROR(VLOOKUP(A68,'2016'!$A$7:$N$416,10,FALSE),0),500)</f>
        <v>0</v>
      </c>
      <c r="AH68">
        <f t="shared" si="19"/>
        <v>0</v>
      </c>
      <c r="AI68">
        <f>CEILING(IFERROR(VLOOKUP(A68,'2014'!$A$7:$N$416,11,FALSE),0),500)</f>
        <v>0</v>
      </c>
      <c r="AJ68">
        <f>CEILING(IFERROR(VLOOKUP(A68,'2015'!$A$7:$N$416,11,FALSE),0),500)</f>
        <v>0</v>
      </c>
      <c r="AK68">
        <f>CEILING(IFERROR(VLOOKUP(A68,'2016'!$A$7:$N$416,11,FALSE),0),500)</f>
        <v>0</v>
      </c>
      <c r="AL68">
        <f t="shared" si="20"/>
        <v>0</v>
      </c>
      <c r="AM68">
        <f>CEILING(IFERROR(VLOOKUP(A68,'2014'!$A$7:$N$416,12,FALSE),0),500)</f>
        <v>0</v>
      </c>
      <c r="AN68">
        <f>CEILING(IFERROR(VLOOKUP(A68,'2015'!$A$7:$N$416,12,FALSE),0),500)</f>
        <v>0</v>
      </c>
      <c r="AO68">
        <f>CEILING(IFERROR(VLOOKUP(A68,'2016'!$A$7:$N$416,12,FALSE),0),500)</f>
        <v>0</v>
      </c>
      <c r="AP68">
        <f t="shared" si="21"/>
        <v>0</v>
      </c>
      <c r="AQ68">
        <f>CEILING(IFERROR(VLOOKUP(A68,'2014'!$A$7:$N$416,13,FALSE),0),500)</f>
        <v>0</v>
      </c>
      <c r="AR68">
        <f>CEILING(IFERROR(VLOOKUP(A68,'2015'!$A$7:$N$416,13,FALSE),0),500)</f>
        <v>0</v>
      </c>
      <c r="AS68">
        <f>CEILING(IFERROR(VLOOKUP(A68,'2016'!$A$7:$N$416,13,FALSE),0),500)</f>
        <v>0</v>
      </c>
      <c r="AT68">
        <f t="shared" si="22"/>
        <v>0</v>
      </c>
      <c r="AU68">
        <f>CEILING(IFERROR(VLOOKUP(A68,'2014'!$A$7:$N$416,14,FALSE),0),500)</f>
        <v>0</v>
      </c>
      <c r="AV68">
        <f>CEILING(IFERROR(VLOOKUP(A68,'2015'!$A$7:$N$416,14,FALSE),0),500)</f>
        <v>0</v>
      </c>
      <c r="AW68">
        <f>CEILING(IFERROR(VLOOKUP(A68,'2016'!$A$7:$N$416,14,FALSE),0),500)</f>
        <v>0</v>
      </c>
      <c r="AX68">
        <f t="shared" si="23"/>
        <v>0</v>
      </c>
    </row>
    <row r="69" spans="1:50" x14ac:dyDescent="0.25">
      <c r="A69">
        <v>26266</v>
      </c>
      <c r="B69" t="s">
        <v>384</v>
      </c>
      <c r="C69">
        <f>CEILING(IFERROR(VLOOKUP(A69,'2014'!$A$7:$N$416,3,FALSE),0),500)</f>
        <v>0</v>
      </c>
      <c r="D69">
        <f>CEILING(IFERROR(VLOOKUP(A69,'2015'!$A$7:$N$416,3,FALSE),0),500)</f>
        <v>0</v>
      </c>
      <c r="E69">
        <f>CEILING(IFERROR(VLOOKUP(A69,'2016'!$A$7:$N$416,3,FALSE),0),500)</f>
        <v>0</v>
      </c>
      <c r="F69" s="137">
        <f t="shared" si="12"/>
        <v>0</v>
      </c>
      <c r="G69" s="137">
        <f>CEILING(IFERROR(VLOOKUP(A69,'2014'!$A$7:$N$416,4,FALSE),0),500)</f>
        <v>0</v>
      </c>
      <c r="H69" s="137">
        <f>CEILING(IFERROR(VLOOKUP(A69,'2015'!$A$7:$N$416,4,FALSE),0),500)</f>
        <v>0</v>
      </c>
      <c r="I69" s="137">
        <f>CEILING(IFERROR(VLOOKUP(A69,'2016'!$A$7:$N$416,4,FALSE),0),500)</f>
        <v>0</v>
      </c>
      <c r="J69" s="137">
        <f t="shared" si="13"/>
        <v>0</v>
      </c>
      <c r="K69">
        <f>CEILING(IFERROR(VLOOKUP(A69,'2014'!$A$7:$N$416,5,FALSE),0),500)</f>
        <v>0</v>
      </c>
      <c r="L69">
        <f>CEILING(IFERROR(VLOOKUP(A69,'2015'!$A$7:$N$416,5,FALSE),0),500)</f>
        <v>0</v>
      </c>
      <c r="M69">
        <f>CEILING(IFERROR(VLOOKUP(A69,'2016'!$A$7:$N$416,5,FALSE),0),500)</f>
        <v>0</v>
      </c>
      <c r="N69">
        <f t="shared" si="14"/>
        <v>0</v>
      </c>
      <c r="O69">
        <f>CEILING(IFERROR(VLOOKUP(A69,'2014'!$A$7:$N$416,6,FALSE),0),500)</f>
        <v>0</v>
      </c>
      <c r="P69">
        <f>CEILING(IFERROR(VLOOKUP(A69,'2015'!$A$7:$N$416,6,FALSE),0),500)</f>
        <v>0</v>
      </c>
      <c r="Q69">
        <f>CEILING(IFERROR(VLOOKUP(A69,'2016'!$A$7:$N$416,6,FALSE),0),500)</f>
        <v>0</v>
      </c>
      <c r="R69">
        <f t="shared" si="15"/>
        <v>0</v>
      </c>
      <c r="S69">
        <f>CEILING(IFERROR(VLOOKUP(A69,'2014'!$A$7:$N$416,7,FALSE),0),500)</f>
        <v>0</v>
      </c>
      <c r="T69">
        <f>CEILING(IFERROR(VLOOKUP(A69,'2015'!$A$7:$N$416,7,FALSE),0),500)</f>
        <v>0</v>
      </c>
      <c r="U69">
        <f>CEILING(IFERROR(VLOOKUP(A69,'2016'!$A$7:$N$416,7,FALSE),0),500)</f>
        <v>0</v>
      </c>
      <c r="V69">
        <f t="shared" si="16"/>
        <v>0</v>
      </c>
      <c r="W69">
        <f>CEILING(IFERROR(VLOOKUP(A69,'2014'!$A$7:$N$416,8,FALSE),0),500)</f>
        <v>0</v>
      </c>
      <c r="X69">
        <f>CEILING(IFERROR(VLOOKUP(A69,'2015'!$A$7:$N$416,8,FALSE),0),500)</f>
        <v>0</v>
      </c>
      <c r="Y69">
        <f>CEILING(IFERROR(VLOOKUP(A69,'2016'!$A$7:$N$416,8,FALSE),0),500)</f>
        <v>0</v>
      </c>
      <c r="Z69">
        <f t="shared" si="17"/>
        <v>0</v>
      </c>
      <c r="AA69">
        <f>CEILING(IFERROR(VLOOKUP(A69,'2014'!$A$7:$N$416,9,FALSE),0),500)</f>
        <v>0</v>
      </c>
      <c r="AB69">
        <f>CEILING(IFERROR(VLOOKUP(A69,'2015'!$A$7:$N$416,9,FALSE),0),500)</f>
        <v>0</v>
      </c>
      <c r="AC69">
        <f>CEILING(IFERROR(VLOOKUP(A69,'2016'!$A$7:$N$416,9,FALSE),0),500)</f>
        <v>0</v>
      </c>
      <c r="AD69">
        <f t="shared" si="18"/>
        <v>0</v>
      </c>
      <c r="AE69">
        <f>CEILING(IFERROR(VLOOKUP(A69,'2014'!$A$7:$N$416,10,FALSE),0),500)</f>
        <v>0</v>
      </c>
      <c r="AF69">
        <f>CEILING(IFERROR(VLOOKUP(A69,'2015'!$A$7:$N$416,10,FALSE),0),500)</f>
        <v>0</v>
      </c>
      <c r="AG69">
        <f>CEILING(IFERROR(VLOOKUP(A69,'2016'!$A$7:$N$416,10,FALSE),0),500)</f>
        <v>0</v>
      </c>
      <c r="AH69">
        <f t="shared" si="19"/>
        <v>0</v>
      </c>
      <c r="AI69">
        <f>CEILING(IFERROR(VLOOKUP(A69,'2014'!$A$7:$N$416,11,FALSE),0),500)</f>
        <v>0</v>
      </c>
      <c r="AJ69">
        <f>CEILING(IFERROR(VLOOKUP(A69,'2015'!$A$7:$N$416,11,FALSE),0),500)</f>
        <v>0</v>
      </c>
      <c r="AK69">
        <f>CEILING(IFERROR(VLOOKUP(A69,'2016'!$A$7:$N$416,11,FALSE),0),500)</f>
        <v>0</v>
      </c>
      <c r="AL69">
        <f t="shared" si="20"/>
        <v>0</v>
      </c>
      <c r="AM69">
        <f>CEILING(IFERROR(VLOOKUP(A69,'2014'!$A$7:$N$416,12,FALSE),0),500)</f>
        <v>0</v>
      </c>
      <c r="AN69">
        <f>CEILING(IFERROR(VLOOKUP(A69,'2015'!$A$7:$N$416,12,FALSE),0),500)</f>
        <v>6500</v>
      </c>
      <c r="AO69">
        <f>CEILING(IFERROR(VLOOKUP(A69,'2016'!$A$7:$N$416,12,FALSE),0),500)</f>
        <v>0</v>
      </c>
      <c r="AP69">
        <f t="shared" si="21"/>
        <v>3500</v>
      </c>
      <c r="AQ69">
        <f>CEILING(IFERROR(VLOOKUP(A69,'2014'!$A$7:$N$416,13,FALSE),0),500)</f>
        <v>0</v>
      </c>
      <c r="AR69">
        <f>CEILING(IFERROR(VLOOKUP(A69,'2015'!$A$7:$N$416,13,FALSE),0),500)</f>
        <v>0</v>
      </c>
      <c r="AS69">
        <f>CEILING(IFERROR(VLOOKUP(A69,'2016'!$A$7:$N$416,13,FALSE),0),500)</f>
        <v>0</v>
      </c>
      <c r="AT69">
        <f t="shared" si="22"/>
        <v>0</v>
      </c>
      <c r="AU69">
        <f>CEILING(IFERROR(VLOOKUP(A69,'2014'!$A$7:$N$416,14,FALSE),0),500)</f>
        <v>0</v>
      </c>
      <c r="AV69">
        <f>CEILING(IFERROR(VLOOKUP(A69,'2015'!$A$7:$N$416,14,FALSE),0),500)</f>
        <v>2000</v>
      </c>
      <c r="AW69">
        <f>CEILING(IFERROR(VLOOKUP(A69,'2016'!$A$7:$N$416,14,FALSE),0),500)</f>
        <v>0</v>
      </c>
      <c r="AX69">
        <f t="shared" si="23"/>
        <v>1000</v>
      </c>
    </row>
    <row r="70" spans="1:50" x14ac:dyDescent="0.25">
      <c r="A70">
        <v>903645</v>
      </c>
      <c r="B70" t="s">
        <v>476</v>
      </c>
      <c r="C70">
        <f>CEILING(IFERROR(VLOOKUP(A70,'2014'!$A$7:$N$416,3,FALSE),0),500)</f>
        <v>0</v>
      </c>
      <c r="D70">
        <f>CEILING(IFERROR(VLOOKUP(A70,'2015'!$A$7:$N$416,3,FALSE),0),500)</f>
        <v>1500</v>
      </c>
      <c r="E70">
        <f>CEILING(IFERROR(VLOOKUP(A70,'2016'!$A$7:$N$416,3,FALSE),0),500)</f>
        <v>500</v>
      </c>
      <c r="F70" s="137">
        <f t="shared" si="12"/>
        <v>1000</v>
      </c>
      <c r="G70" s="137">
        <f>CEILING(IFERROR(VLOOKUP(A70,'2014'!$A$7:$N$416,4,FALSE),0),500)</f>
        <v>1000</v>
      </c>
      <c r="H70" s="137">
        <f>CEILING(IFERROR(VLOOKUP(A70,'2015'!$A$7:$N$416,4,FALSE),0),500)</f>
        <v>0</v>
      </c>
      <c r="I70" s="137">
        <f>CEILING(IFERROR(VLOOKUP(A70,'2016'!$A$7:$N$416,4,FALSE),0),500)</f>
        <v>1500</v>
      </c>
      <c r="J70" s="137">
        <f t="shared" si="13"/>
        <v>1000</v>
      </c>
      <c r="K70">
        <f>CEILING(IFERROR(VLOOKUP(A70,'2014'!$A$7:$N$416,5,FALSE),0),500)</f>
        <v>500</v>
      </c>
      <c r="L70">
        <f>CEILING(IFERROR(VLOOKUP(A70,'2015'!$A$7:$N$416,5,FALSE),0),500)</f>
        <v>1500</v>
      </c>
      <c r="M70">
        <f>CEILING(IFERROR(VLOOKUP(A70,'2016'!$A$7:$N$416,5,FALSE),0),500)</f>
        <v>500</v>
      </c>
      <c r="N70">
        <f t="shared" si="14"/>
        <v>1000</v>
      </c>
      <c r="O70">
        <f>CEILING(IFERROR(VLOOKUP(A70,'2014'!$A$7:$N$416,6,FALSE),0),500)</f>
        <v>4500</v>
      </c>
      <c r="P70">
        <f>CEILING(IFERROR(VLOOKUP(A70,'2015'!$A$7:$N$416,6,FALSE),0),500)</f>
        <v>2500</v>
      </c>
      <c r="Q70">
        <f>CEILING(IFERROR(VLOOKUP(A70,'2016'!$A$7:$N$416,6,FALSE),0),500)</f>
        <v>0</v>
      </c>
      <c r="R70">
        <f t="shared" si="15"/>
        <v>3500</v>
      </c>
      <c r="S70">
        <f>CEILING(IFERROR(VLOOKUP(A70,'2014'!$A$7:$N$416,7,FALSE),0),500)</f>
        <v>1500</v>
      </c>
      <c r="T70">
        <f>CEILING(IFERROR(VLOOKUP(A70,'2015'!$A$7:$N$416,7,FALSE),0),500)</f>
        <v>1500</v>
      </c>
      <c r="U70">
        <f>CEILING(IFERROR(VLOOKUP(A70,'2016'!$A$7:$N$416,7,FALSE),0),500)</f>
        <v>0</v>
      </c>
      <c r="V70">
        <f t="shared" si="16"/>
        <v>1500</v>
      </c>
      <c r="W70">
        <f>CEILING(IFERROR(VLOOKUP(A70,'2014'!$A$7:$N$416,8,FALSE),0),500)</f>
        <v>1500</v>
      </c>
      <c r="X70">
        <f>CEILING(IFERROR(VLOOKUP(A70,'2015'!$A$7:$N$416,8,FALSE),0),500)</f>
        <v>2500</v>
      </c>
      <c r="Y70">
        <f>CEILING(IFERROR(VLOOKUP(A70,'2016'!$A$7:$N$416,8,FALSE),0),500)</f>
        <v>0</v>
      </c>
      <c r="Z70">
        <f t="shared" si="17"/>
        <v>2000</v>
      </c>
      <c r="AA70">
        <f>CEILING(IFERROR(VLOOKUP(A70,'2014'!$A$7:$N$416,9,FALSE),0),500)</f>
        <v>2500</v>
      </c>
      <c r="AB70">
        <f>CEILING(IFERROR(VLOOKUP(A70,'2015'!$A$7:$N$416,9,FALSE),0),500)</f>
        <v>2500</v>
      </c>
      <c r="AC70">
        <f>CEILING(IFERROR(VLOOKUP(A70,'2016'!$A$7:$N$416,9,FALSE),0),500)</f>
        <v>0</v>
      </c>
      <c r="AD70">
        <f t="shared" si="18"/>
        <v>2500</v>
      </c>
      <c r="AE70">
        <f>CEILING(IFERROR(VLOOKUP(A70,'2014'!$A$7:$N$416,10,FALSE),0),500)</f>
        <v>1500</v>
      </c>
      <c r="AF70">
        <f>CEILING(IFERROR(VLOOKUP(A70,'2015'!$A$7:$N$416,10,FALSE),0),500)</f>
        <v>2000</v>
      </c>
      <c r="AG70">
        <f>CEILING(IFERROR(VLOOKUP(A70,'2016'!$A$7:$N$416,10,FALSE),0),500)</f>
        <v>0</v>
      </c>
      <c r="AH70">
        <f t="shared" si="19"/>
        <v>2000</v>
      </c>
      <c r="AI70">
        <f>CEILING(IFERROR(VLOOKUP(A70,'2014'!$A$7:$N$416,11,FALSE),0),500)</f>
        <v>2000</v>
      </c>
      <c r="AJ70">
        <f>CEILING(IFERROR(VLOOKUP(A70,'2015'!$A$7:$N$416,11,FALSE),0),500)</f>
        <v>3000</v>
      </c>
      <c r="AK70">
        <f>CEILING(IFERROR(VLOOKUP(A70,'2016'!$A$7:$N$416,11,FALSE),0),500)</f>
        <v>0</v>
      </c>
      <c r="AL70">
        <f t="shared" si="20"/>
        <v>2500</v>
      </c>
      <c r="AM70">
        <f>CEILING(IFERROR(VLOOKUP(A70,'2014'!$A$7:$N$416,12,FALSE),0),500)</f>
        <v>3000</v>
      </c>
      <c r="AN70">
        <f>CEILING(IFERROR(VLOOKUP(A70,'2015'!$A$7:$N$416,12,FALSE),0),500)</f>
        <v>2500</v>
      </c>
      <c r="AO70">
        <f>CEILING(IFERROR(VLOOKUP(A70,'2016'!$A$7:$N$416,12,FALSE),0),500)</f>
        <v>0</v>
      </c>
      <c r="AP70">
        <f t="shared" si="21"/>
        <v>3000</v>
      </c>
      <c r="AQ70">
        <f>CEILING(IFERROR(VLOOKUP(A70,'2014'!$A$7:$N$416,13,FALSE),0),500)</f>
        <v>2000</v>
      </c>
      <c r="AR70">
        <f>CEILING(IFERROR(VLOOKUP(A70,'2015'!$A$7:$N$416,13,FALSE),0),500)</f>
        <v>1500</v>
      </c>
      <c r="AS70">
        <f>CEILING(IFERROR(VLOOKUP(A70,'2016'!$A$7:$N$416,13,FALSE),0),500)</f>
        <v>0</v>
      </c>
      <c r="AT70">
        <f t="shared" si="22"/>
        <v>2000</v>
      </c>
      <c r="AU70">
        <f>CEILING(IFERROR(VLOOKUP(A70,'2014'!$A$7:$N$416,14,FALSE),0),500)</f>
        <v>500</v>
      </c>
      <c r="AV70">
        <f>CEILING(IFERROR(VLOOKUP(A70,'2015'!$A$7:$N$416,14,FALSE),0),500)</f>
        <v>2500</v>
      </c>
      <c r="AW70">
        <f>CEILING(IFERROR(VLOOKUP(A70,'2016'!$A$7:$N$416,14,FALSE),0),500)</f>
        <v>0</v>
      </c>
      <c r="AX70">
        <f t="shared" si="23"/>
        <v>1500</v>
      </c>
    </row>
    <row r="71" spans="1:50" x14ac:dyDescent="0.25">
      <c r="A71">
        <v>903644</v>
      </c>
      <c r="B71" t="s">
        <v>475</v>
      </c>
      <c r="C71">
        <f>CEILING(IFERROR(VLOOKUP(A71,'2014'!$A$7:$N$416,3,FALSE),0),500)</f>
        <v>3500</v>
      </c>
      <c r="D71">
        <f>CEILING(IFERROR(VLOOKUP(A71,'2015'!$A$7:$N$416,3,FALSE),0),500)</f>
        <v>3000</v>
      </c>
      <c r="E71">
        <f>CEILING(IFERROR(VLOOKUP(A71,'2016'!$A$7:$N$416,3,FALSE),0),500)</f>
        <v>3000</v>
      </c>
      <c r="F71" s="137">
        <f t="shared" si="12"/>
        <v>3500</v>
      </c>
      <c r="G71" s="137">
        <f>CEILING(IFERROR(VLOOKUP(A71,'2014'!$A$7:$N$416,4,FALSE),0),500)</f>
        <v>3500</v>
      </c>
      <c r="H71" s="137">
        <f>CEILING(IFERROR(VLOOKUP(A71,'2015'!$A$7:$N$416,4,FALSE),0),500)</f>
        <v>500</v>
      </c>
      <c r="I71" s="137">
        <f>CEILING(IFERROR(VLOOKUP(A71,'2016'!$A$7:$N$416,4,FALSE),0),500)</f>
        <v>4500</v>
      </c>
      <c r="J71" s="137">
        <f t="shared" si="13"/>
        <v>3000</v>
      </c>
      <c r="K71">
        <f>CEILING(IFERROR(VLOOKUP(A71,'2014'!$A$7:$N$416,5,FALSE),0),500)</f>
        <v>2500</v>
      </c>
      <c r="L71">
        <f>CEILING(IFERROR(VLOOKUP(A71,'2015'!$A$7:$N$416,5,FALSE),0),500)</f>
        <v>4500</v>
      </c>
      <c r="M71">
        <f>CEILING(IFERROR(VLOOKUP(A71,'2016'!$A$7:$N$416,5,FALSE),0),500)</f>
        <v>3500</v>
      </c>
      <c r="N71">
        <f t="shared" si="14"/>
        <v>3500</v>
      </c>
      <c r="O71">
        <f>CEILING(IFERROR(VLOOKUP(A71,'2014'!$A$7:$N$416,6,FALSE),0),500)</f>
        <v>6500</v>
      </c>
      <c r="P71">
        <f>CEILING(IFERROR(VLOOKUP(A71,'2015'!$A$7:$N$416,6,FALSE),0),500)</f>
        <v>2000</v>
      </c>
      <c r="Q71">
        <f>CEILING(IFERROR(VLOOKUP(A71,'2016'!$A$7:$N$416,6,FALSE),0),500)</f>
        <v>0</v>
      </c>
      <c r="R71">
        <f t="shared" si="15"/>
        <v>4500</v>
      </c>
      <c r="S71">
        <f>CEILING(IFERROR(VLOOKUP(A71,'2014'!$A$7:$N$416,7,FALSE),0),500)</f>
        <v>3000</v>
      </c>
      <c r="T71">
        <f>CEILING(IFERROR(VLOOKUP(A71,'2015'!$A$7:$N$416,7,FALSE),0),500)</f>
        <v>3000</v>
      </c>
      <c r="U71">
        <f>CEILING(IFERROR(VLOOKUP(A71,'2016'!$A$7:$N$416,7,FALSE),0),500)</f>
        <v>0</v>
      </c>
      <c r="V71">
        <f t="shared" si="16"/>
        <v>3000</v>
      </c>
      <c r="W71">
        <f>CEILING(IFERROR(VLOOKUP(A71,'2014'!$A$7:$N$416,8,FALSE),0),500)</f>
        <v>1500</v>
      </c>
      <c r="X71">
        <f>CEILING(IFERROR(VLOOKUP(A71,'2015'!$A$7:$N$416,8,FALSE),0),500)</f>
        <v>3500</v>
      </c>
      <c r="Y71">
        <f>CEILING(IFERROR(VLOOKUP(A71,'2016'!$A$7:$N$416,8,FALSE),0),500)</f>
        <v>0</v>
      </c>
      <c r="Z71">
        <f t="shared" si="17"/>
        <v>2500</v>
      </c>
      <c r="AA71">
        <f>CEILING(IFERROR(VLOOKUP(A71,'2014'!$A$7:$N$416,9,FALSE),0),500)</f>
        <v>3000</v>
      </c>
      <c r="AB71">
        <f>CEILING(IFERROR(VLOOKUP(A71,'2015'!$A$7:$N$416,9,FALSE),0),500)</f>
        <v>2000</v>
      </c>
      <c r="AC71">
        <f>CEILING(IFERROR(VLOOKUP(A71,'2016'!$A$7:$N$416,9,FALSE),0),500)</f>
        <v>0</v>
      </c>
      <c r="AD71">
        <f t="shared" si="18"/>
        <v>2500</v>
      </c>
      <c r="AE71">
        <f>CEILING(IFERROR(VLOOKUP(A71,'2014'!$A$7:$N$416,10,FALSE),0),500)</f>
        <v>5000</v>
      </c>
      <c r="AF71">
        <f>CEILING(IFERROR(VLOOKUP(A71,'2015'!$A$7:$N$416,10,FALSE),0),500)</f>
        <v>3000</v>
      </c>
      <c r="AG71">
        <f>CEILING(IFERROR(VLOOKUP(A71,'2016'!$A$7:$N$416,10,FALSE),0),500)</f>
        <v>0</v>
      </c>
      <c r="AH71">
        <f t="shared" si="19"/>
        <v>4000</v>
      </c>
      <c r="AI71">
        <f>CEILING(IFERROR(VLOOKUP(A71,'2014'!$A$7:$N$416,11,FALSE),0),500)</f>
        <v>7000</v>
      </c>
      <c r="AJ71">
        <f>CEILING(IFERROR(VLOOKUP(A71,'2015'!$A$7:$N$416,11,FALSE),0),500)</f>
        <v>6500</v>
      </c>
      <c r="AK71">
        <f>CEILING(IFERROR(VLOOKUP(A71,'2016'!$A$7:$N$416,11,FALSE),0),500)</f>
        <v>0</v>
      </c>
      <c r="AL71">
        <f t="shared" si="20"/>
        <v>7000</v>
      </c>
      <c r="AM71">
        <f>CEILING(IFERROR(VLOOKUP(A71,'2014'!$A$7:$N$416,12,FALSE),0),500)</f>
        <v>5000</v>
      </c>
      <c r="AN71">
        <f>CEILING(IFERROR(VLOOKUP(A71,'2015'!$A$7:$N$416,12,FALSE),0),500)</f>
        <v>3500</v>
      </c>
      <c r="AO71">
        <f>CEILING(IFERROR(VLOOKUP(A71,'2016'!$A$7:$N$416,12,FALSE),0),500)</f>
        <v>0</v>
      </c>
      <c r="AP71">
        <f t="shared" si="21"/>
        <v>4500</v>
      </c>
      <c r="AQ71">
        <f>CEILING(IFERROR(VLOOKUP(A71,'2014'!$A$7:$N$416,13,FALSE),0),500)</f>
        <v>3500</v>
      </c>
      <c r="AR71">
        <f>CEILING(IFERROR(VLOOKUP(A71,'2015'!$A$7:$N$416,13,FALSE),0),500)</f>
        <v>4500</v>
      </c>
      <c r="AS71">
        <f>CEILING(IFERROR(VLOOKUP(A71,'2016'!$A$7:$N$416,13,FALSE),0),500)</f>
        <v>0</v>
      </c>
      <c r="AT71">
        <f t="shared" si="22"/>
        <v>4000</v>
      </c>
      <c r="AU71">
        <f>CEILING(IFERROR(VLOOKUP(A71,'2014'!$A$7:$N$416,14,FALSE),0),500)</f>
        <v>7000</v>
      </c>
      <c r="AV71">
        <f>CEILING(IFERROR(VLOOKUP(A71,'2015'!$A$7:$N$416,14,FALSE),0),500)</f>
        <v>1500</v>
      </c>
      <c r="AW71">
        <f>CEILING(IFERROR(VLOOKUP(A71,'2016'!$A$7:$N$416,14,FALSE),0),500)</f>
        <v>0</v>
      </c>
      <c r="AX71">
        <f t="shared" si="23"/>
        <v>4500</v>
      </c>
    </row>
    <row r="72" spans="1:50" x14ac:dyDescent="0.25">
      <c r="A72">
        <v>903636</v>
      </c>
      <c r="B72" t="s">
        <v>473</v>
      </c>
      <c r="C72">
        <f>CEILING(IFERROR(VLOOKUP(A72,'2014'!$A$7:$N$416,3,FALSE),0),500)</f>
        <v>1000</v>
      </c>
      <c r="D72">
        <f>CEILING(IFERROR(VLOOKUP(A72,'2015'!$A$7:$N$416,3,FALSE),0),500)</f>
        <v>1000</v>
      </c>
      <c r="E72">
        <f>CEILING(IFERROR(VLOOKUP(A72,'2016'!$A$7:$N$416,3,FALSE),0),500)</f>
        <v>1000</v>
      </c>
      <c r="F72" s="137">
        <f t="shared" si="12"/>
        <v>1000</v>
      </c>
      <c r="G72" s="137">
        <f>CEILING(IFERROR(VLOOKUP(A72,'2014'!$A$7:$N$416,4,FALSE),0),500)</f>
        <v>1500</v>
      </c>
      <c r="H72" s="137">
        <f>CEILING(IFERROR(VLOOKUP(A72,'2015'!$A$7:$N$416,4,FALSE),0),500)</f>
        <v>500</v>
      </c>
      <c r="I72" s="137">
        <f>CEILING(IFERROR(VLOOKUP(A72,'2016'!$A$7:$N$416,4,FALSE),0),500)</f>
        <v>500</v>
      </c>
      <c r="J72" s="137">
        <f t="shared" si="13"/>
        <v>1000</v>
      </c>
      <c r="K72">
        <f>CEILING(IFERROR(VLOOKUP(A72,'2014'!$A$7:$N$416,5,FALSE),0),500)</f>
        <v>0</v>
      </c>
      <c r="L72">
        <f>CEILING(IFERROR(VLOOKUP(A72,'2015'!$A$7:$N$416,5,FALSE),0),500)</f>
        <v>0</v>
      </c>
      <c r="M72">
        <f>CEILING(IFERROR(VLOOKUP(A72,'2016'!$A$7:$N$416,5,FALSE),0),500)</f>
        <v>500</v>
      </c>
      <c r="N72">
        <f t="shared" si="14"/>
        <v>500</v>
      </c>
      <c r="O72">
        <f>CEILING(IFERROR(VLOOKUP(A72,'2014'!$A$7:$N$416,6,FALSE),0),500)</f>
        <v>500</v>
      </c>
      <c r="P72">
        <f>CEILING(IFERROR(VLOOKUP(A72,'2015'!$A$7:$N$416,6,FALSE),0),500)</f>
        <v>0</v>
      </c>
      <c r="Q72">
        <f>CEILING(IFERROR(VLOOKUP(A72,'2016'!$A$7:$N$416,6,FALSE),0),500)</f>
        <v>0</v>
      </c>
      <c r="R72">
        <f t="shared" si="15"/>
        <v>500</v>
      </c>
      <c r="S72">
        <f>CEILING(IFERROR(VLOOKUP(A72,'2014'!$A$7:$N$416,7,FALSE),0),500)</f>
        <v>0</v>
      </c>
      <c r="T72">
        <f>CEILING(IFERROR(VLOOKUP(A72,'2015'!$A$7:$N$416,7,FALSE),0),500)</f>
        <v>0</v>
      </c>
      <c r="U72">
        <f>CEILING(IFERROR(VLOOKUP(A72,'2016'!$A$7:$N$416,7,FALSE),0),500)</f>
        <v>0</v>
      </c>
      <c r="V72">
        <f t="shared" si="16"/>
        <v>0</v>
      </c>
      <c r="W72">
        <f>CEILING(IFERROR(VLOOKUP(A72,'2014'!$A$7:$N$416,8,FALSE),0),500)</f>
        <v>0</v>
      </c>
      <c r="X72">
        <f>CEILING(IFERROR(VLOOKUP(A72,'2015'!$A$7:$N$416,8,FALSE),0),500)</f>
        <v>1000</v>
      </c>
      <c r="Y72">
        <f>CEILING(IFERROR(VLOOKUP(A72,'2016'!$A$7:$N$416,8,FALSE),0),500)</f>
        <v>0</v>
      </c>
      <c r="Z72">
        <f t="shared" si="17"/>
        <v>500</v>
      </c>
      <c r="AA72">
        <f>CEILING(IFERROR(VLOOKUP(A72,'2014'!$A$7:$N$416,9,FALSE),0),500)</f>
        <v>1000</v>
      </c>
      <c r="AB72">
        <f>CEILING(IFERROR(VLOOKUP(A72,'2015'!$A$7:$N$416,9,FALSE),0),500)</f>
        <v>0</v>
      </c>
      <c r="AC72">
        <f>CEILING(IFERROR(VLOOKUP(A72,'2016'!$A$7:$N$416,9,FALSE),0),500)</f>
        <v>0</v>
      </c>
      <c r="AD72">
        <f t="shared" si="18"/>
        <v>500</v>
      </c>
      <c r="AE72">
        <f>CEILING(IFERROR(VLOOKUP(A72,'2014'!$A$7:$N$416,10,FALSE),0),500)</f>
        <v>1000</v>
      </c>
      <c r="AF72">
        <f>CEILING(IFERROR(VLOOKUP(A72,'2015'!$A$7:$N$416,10,FALSE),0),500)</f>
        <v>500</v>
      </c>
      <c r="AG72">
        <f>CEILING(IFERROR(VLOOKUP(A72,'2016'!$A$7:$N$416,10,FALSE),0),500)</f>
        <v>0</v>
      </c>
      <c r="AH72">
        <f t="shared" si="19"/>
        <v>1000</v>
      </c>
      <c r="AI72">
        <f>CEILING(IFERROR(VLOOKUP(A72,'2014'!$A$7:$N$416,11,FALSE),0),500)</f>
        <v>500</v>
      </c>
      <c r="AJ72">
        <f>CEILING(IFERROR(VLOOKUP(A72,'2015'!$A$7:$N$416,11,FALSE),0),500)</f>
        <v>1000</v>
      </c>
      <c r="AK72">
        <f>CEILING(IFERROR(VLOOKUP(A72,'2016'!$A$7:$N$416,11,FALSE),0),500)</f>
        <v>0</v>
      </c>
      <c r="AL72">
        <f t="shared" si="20"/>
        <v>1000</v>
      </c>
      <c r="AM72">
        <f>CEILING(IFERROR(VLOOKUP(A72,'2014'!$A$7:$N$416,12,FALSE),0),500)</f>
        <v>1500</v>
      </c>
      <c r="AN72">
        <f>CEILING(IFERROR(VLOOKUP(A72,'2015'!$A$7:$N$416,12,FALSE),0),500)</f>
        <v>0</v>
      </c>
      <c r="AO72">
        <f>CEILING(IFERROR(VLOOKUP(A72,'2016'!$A$7:$N$416,12,FALSE),0),500)</f>
        <v>0</v>
      </c>
      <c r="AP72">
        <f t="shared" si="21"/>
        <v>1000</v>
      </c>
      <c r="AQ72">
        <f>CEILING(IFERROR(VLOOKUP(A72,'2014'!$A$7:$N$416,13,FALSE),0),500)</f>
        <v>1000</v>
      </c>
      <c r="AR72">
        <f>CEILING(IFERROR(VLOOKUP(A72,'2015'!$A$7:$N$416,13,FALSE),0),500)</f>
        <v>1500</v>
      </c>
      <c r="AS72">
        <f>CEILING(IFERROR(VLOOKUP(A72,'2016'!$A$7:$N$416,13,FALSE),0),500)</f>
        <v>0</v>
      </c>
      <c r="AT72">
        <f t="shared" si="22"/>
        <v>1500</v>
      </c>
      <c r="AU72">
        <f>CEILING(IFERROR(VLOOKUP(A72,'2014'!$A$7:$N$416,14,FALSE),0),500)</f>
        <v>1500</v>
      </c>
      <c r="AV72">
        <f>CEILING(IFERROR(VLOOKUP(A72,'2015'!$A$7:$N$416,14,FALSE),0),500)</f>
        <v>500</v>
      </c>
      <c r="AW72">
        <f>CEILING(IFERROR(VLOOKUP(A72,'2016'!$A$7:$N$416,14,FALSE),0),500)</f>
        <v>0</v>
      </c>
      <c r="AX72">
        <f t="shared" si="23"/>
        <v>1000</v>
      </c>
    </row>
    <row r="73" spans="1:50" x14ac:dyDescent="0.25">
      <c r="A73">
        <v>903641</v>
      </c>
      <c r="B73" t="s">
        <v>474</v>
      </c>
      <c r="C73">
        <f>CEILING(IFERROR(VLOOKUP(A73,'2014'!$A$7:$N$416,3,FALSE),0),500)</f>
        <v>500</v>
      </c>
      <c r="D73">
        <f>CEILING(IFERROR(VLOOKUP(A73,'2015'!$A$7:$N$416,3,FALSE),0),500)</f>
        <v>500</v>
      </c>
      <c r="E73">
        <f>CEILING(IFERROR(VLOOKUP(A73,'2016'!$A$7:$N$416,3,FALSE),0),500)</f>
        <v>500</v>
      </c>
      <c r="F73" s="137">
        <f t="shared" si="12"/>
        <v>500</v>
      </c>
      <c r="G73" s="137">
        <f>CEILING(IFERROR(VLOOKUP(A73,'2014'!$A$7:$N$416,4,FALSE),0),500)</f>
        <v>500</v>
      </c>
      <c r="H73" s="137">
        <f>CEILING(IFERROR(VLOOKUP(A73,'2015'!$A$7:$N$416,4,FALSE),0),500)</f>
        <v>0</v>
      </c>
      <c r="I73" s="137">
        <f>CEILING(IFERROR(VLOOKUP(A73,'2016'!$A$7:$N$416,4,FALSE),0),500)</f>
        <v>500</v>
      </c>
      <c r="J73" s="137">
        <f t="shared" si="13"/>
        <v>500</v>
      </c>
      <c r="K73">
        <f>CEILING(IFERROR(VLOOKUP(A73,'2014'!$A$7:$N$416,5,FALSE),0),500)</f>
        <v>0</v>
      </c>
      <c r="L73">
        <f>CEILING(IFERROR(VLOOKUP(A73,'2015'!$A$7:$N$416,5,FALSE),0),500)</f>
        <v>500</v>
      </c>
      <c r="M73">
        <f>CEILING(IFERROR(VLOOKUP(A73,'2016'!$A$7:$N$416,5,FALSE),0),500)</f>
        <v>500</v>
      </c>
      <c r="N73">
        <f t="shared" si="14"/>
        <v>500</v>
      </c>
      <c r="O73">
        <f>CEILING(IFERROR(VLOOKUP(A73,'2014'!$A$7:$N$416,6,FALSE),0),500)</f>
        <v>500</v>
      </c>
      <c r="P73">
        <f>CEILING(IFERROR(VLOOKUP(A73,'2015'!$A$7:$N$416,6,FALSE),0),500)</f>
        <v>0</v>
      </c>
      <c r="Q73">
        <f>CEILING(IFERROR(VLOOKUP(A73,'2016'!$A$7:$N$416,6,FALSE),0),500)</f>
        <v>0</v>
      </c>
      <c r="R73">
        <f t="shared" si="15"/>
        <v>500</v>
      </c>
      <c r="S73">
        <f>CEILING(IFERROR(VLOOKUP(A73,'2014'!$A$7:$N$416,7,FALSE),0),500)</f>
        <v>500</v>
      </c>
      <c r="T73">
        <f>CEILING(IFERROR(VLOOKUP(A73,'2015'!$A$7:$N$416,7,FALSE),0),500)</f>
        <v>0</v>
      </c>
      <c r="U73">
        <f>CEILING(IFERROR(VLOOKUP(A73,'2016'!$A$7:$N$416,7,FALSE),0),500)</f>
        <v>0</v>
      </c>
      <c r="V73">
        <f t="shared" si="16"/>
        <v>500</v>
      </c>
      <c r="W73">
        <f>CEILING(IFERROR(VLOOKUP(A73,'2014'!$A$7:$N$416,8,FALSE),0),500)</f>
        <v>2500</v>
      </c>
      <c r="X73">
        <f>CEILING(IFERROR(VLOOKUP(A73,'2015'!$A$7:$N$416,8,FALSE),0),500)</f>
        <v>500</v>
      </c>
      <c r="Y73">
        <f>CEILING(IFERROR(VLOOKUP(A73,'2016'!$A$7:$N$416,8,FALSE),0),500)</f>
        <v>0</v>
      </c>
      <c r="Z73">
        <f t="shared" si="17"/>
        <v>1500</v>
      </c>
      <c r="AA73">
        <f>CEILING(IFERROR(VLOOKUP(A73,'2014'!$A$7:$N$416,9,FALSE),0),500)</f>
        <v>500</v>
      </c>
      <c r="AB73">
        <f>CEILING(IFERROR(VLOOKUP(A73,'2015'!$A$7:$N$416,9,FALSE),0),500)</f>
        <v>500</v>
      </c>
      <c r="AC73">
        <f>CEILING(IFERROR(VLOOKUP(A73,'2016'!$A$7:$N$416,9,FALSE),0),500)</f>
        <v>0</v>
      </c>
      <c r="AD73">
        <f t="shared" si="18"/>
        <v>500</v>
      </c>
      <c r="AE73">
        <f>CEILING(IFERROR(VLOOKUP(A73,'2014'!$A$7:$N$416,10,FALSE),0),500)</f>
        <v>500</v>
      </c>
      <c r="AF73">
        <f>CEILING(IFERROR(VLOOKUP(A73,'2015'!$A$7:$N$416,10,FALSE),0),500)</f>
        <v>500</v>
      </c>
      <c r="AG73">
        <f>CEILING(IFERROR(VLOOKUP(A73,'2016'!$A$7:$N$416,10,FALSE),0),500)</f>
        <v>0</v>
      </c>
      <c r="AH73">
        <f t="shared" si="19"/>
        <v>500</v>
      </c>
      <c r="AI73">
        <f>CEILING(IFERROR(VLOOKUP(A73,'2014'!$A$7:$N$416,11,FALSE),0),500)</f>
        <v>500</v>
      </c>
      <c r="AJ73">
        <f>CEILING(IFERROR(VLOOKUP(A73,'2015'!$A$7:$N$416,11,FALSE),0),500)</f>
        <v>2000</v>
      </c>
      <c r="AK73">
        <f>CEILING(IFERROR(VLOOKUP(A73,'2016'!$A$7:$N$416,11,FALSE),0),500)</f>
        <v>0</v>
      </c>
      <c r="AL73">
        <f t="shared" si="20"/>
        <v>1500</v>
      </c>
      <c r="AM73">
        <f>CEILING(IFERROR(VLOOKUP(A73,'2014'!$A$7:$N$416,12,FALSE),0),500)</f>
        <v>500</v>
      </c>
      <c r="AN73">
        <f>CEILING(IFERROR(VLOOKUP(A73,'2015'!$A$7:$N$416,12,FALSE),0),500)</f>
        <v>500</v>
      </c>
      <c r="AO73">
        <f>CEILING(IFERROR(VLOOKUP(A73,'2016'!$A$7:$N$416,12,FALSE),0),500)</f>
        <v>0</v>
      </c>
      <c r="AP73">
        <f t="shared" si="21"/>
        <v>500</v>
      </c>
      <c r="AQ73">
        <f>CEILING(IFERROR(VLOOKUP(A73,'2014'!$A$7:$N$416,13,FALSE),0),500)</f>
        <v>0</v>
      </c>
      <c r="AR73">
        <f>CEILING(IFERROR(VLOOKUP(A73,'2015'!$A$7:$N$416,13,FALSE),0),500)</f>
        <v>500</v>
      </c>
      <c r="AS73">
        <f>CEILING(IFERROR(VLOOKUP(A73,'2016'!$A$7:$N$416,13,FALSE),0),500)</f>
        <v>0</v>
      </c>
      <c r="AT73">
        <f t="shared" si="22"/>
        <v>500</v>
      </c>
      <c r="AU73">
        <f>CEILING(IFERROR(VLOOKUP(A73,'2014'!$A$7:$N$416,14,FALSE),0),500)</f>
        <v>0</v>
      </c>
      <c r="AV73">
        <f>CEILING(IFERROR(VLOOKUP(A73,'2015'!$A$7:$N$416,14,FALSE),0),500)</f>
        <v>500</v>
      </c>
      <c r="AW73">
        <f>CEILING(IFERROR(VLOOKUP(A73,'2016'!$A$7:$N$416,14,FALSE),0),500)</f>
        <v>0</v>
      </c>
      <c r="AX73">
        <f t="shared" si="23"/>
        <v>500</v>
      </c>
    </row>
    <row r="74" spans="1:50" x14ac:dyDescent="0.25">
      <c r="A74">
        <v>903837</v>
      </c>
      <c r="B74" t="s">
        <v>482</v>
      </c>
      <c r="C74">
        <f>CEILING(IFERROR(VLOOKUP(A74,'2014'!$A$7:$N$416,3,FALSE),0),500)</f>
        <v>500</v>
      </c>
      <c r="D74">
        <f>CEILING(IFERROR(VLOOKUP(A74,'2015'!$A$7:$N$416,3,FALSE),0),500)</f>
        <v>500</v>
      </c>
      <c r="E74">
        <f>CEILING(IFERROR(VLOOKUP(A74,'2016'!$A$7:$N$416,3,FALSE),0),500)</f>
        <v>0</v>
      </c>
      <c r="F74" s="137">
        <f t="shared" si="12"/>
        <v>500</v>
      </c>
      <c r="G74" s="137">
        <f>CEILING(IFERROR(VLOOKUP(A74,'2014'!$A$7:$N$416,4,FALSE),0),500)</f>
        <v>500</v>
      </c>
      <c r="H74" s="137">
        <f>CEILING(IFERROR(VLOOKUP(A74,'2015'!$A$7:$N$416,4,FALSE),0),500)</f>
        <v>500</v>
      </c>
      <c r="I74" s="137">
        <f>CEILING(IFERROR(VLOOKUP(A74,'2016'!$A$7:$N$416,4,FALSE),0),500)</f>
        <v>500</v>
      </c>
      <c r="J74" s="137">
        <f t="shared" si="13"/>
        <v>500</v>
      </c>
      <c r="K74">
        <f>CEILING(IFERROR(VLOOKUP(A74,'2014'!$A$7:$N$416,5,FALSE),0),500)</f>
        <v>0</v>
      </c>
      <c r="L74">
        <f>CEILING(IFERROR(VLOOKUP(A74,'2015'!$A$7:$N$416,5,FALSE),0),500)</f>
        <v>500</v>
      </c>
      <c r="M74">
        <f>CEILING(IFERROR(VLOOKUP(A74,'2016'!$A$7:$N$416,5,FALSE),0),500)</f>
        <v>0</v>
      </c>
      <c r="N74">
        <f t="shared" si="14"/>
        <v>500</v>
      </c>
      <c r="O74">
        <f>CEILING(IFERROR(VLOOKUP(A74,'2014'!$A$7:$N$416,6,FALSE),0),500)</f>
        <v>3500</v>
      </c>
      <c r="P74">
        <f>CEILING(IFERROR(VLOOKUP(A74,'2015'!$A$7:$N$416,6,FALSE),0),500)</f>
        <v>4500</v>
      </c>
      <c r="Q74">
        <f>CEILING(IFERROR(VLOOKUP(A74,'2016'!$A$7:$N$416,6,FALSE),0),500)</f>
        <v>0</v>
      </c>
      <c r="R74">
        <f t="shared" si="15"/>
        <v>4000</v>
      </c>
      <c r="S74">
        <f>CEILING(IFERROR(VLOOKUP(A74,'2014'!$A$7:$N$416,7,FALSE),0),500)</f>
        <v>4500</v>
      </c>
      <c r="T74">
        <f>CEILING(IFERROR(VLOOKUP(A74,'2015'!$A$7:$N$416,7,FALSE),0),500)</f>
        <v>5500</v>
      </c>
      <c r="U74">
        <f>CEILING(IFERROR(VLOOKUP(A74,'2016'!$A$7:$N$416,7,FALSE),0),500)</f>
        <v>0</v>
      </c>
      <c r="V74">
        <f t="shared" si="16"/>
        <v>5000</v>
      </c>
      <c r="W74">
        <f>CEILING(IFERROR(VLOOKUP(A74,'2014'!$A$7:$N$416,8,FALSE),0),500)</f>
        <v>500</v>
      </c>
      <c r="X74">
        <f>CEILING(IFERROR(VLOOKUP(A74,'2015'!$A$7:$N$416,8,FALSE),0),500)</f>
        <v>6500</v>
      </c>
      <c r="Y74">
        <f>CEILING(IFERROR(VLOOKUP(A74,'2016'!$A$7:$N$416,8,FALSE),0),500)</f>
        <v>0</v>
      </c>
      <c r="Z74">
        <f t="shared" si="17"/>
        <v>3500</v>
      </c>
      <c r="AA74">
        <f>CEILING(IFERROR(VLOOKUP(A74,'2014'!$A$7:$N$416,9,FALSE),0),500)</f>
        <v>5500</v>
      </c>
      <c r="AB74">
        <f>CEILING(IFERROR(VLOOKUP(A74,'2015'!$A$7:$N$416,9,FALSE),0),500)</f>
        <v>6500</v>
      </c>
      <c r="AC74">
        <f>CEILING(IFERROR(VLOOKUP(A74,'2016'!$A$7:$N$416,9,FALSE),0),500)</f>
        <v>0</v>
      </c>
      <c r="AD74">
        <f t="shared" si="18"/>
        <v>6000</v>
      </c>
      <c r="AE74">
        <f>CEILING(IFERROR(VLOOKUP(A74,'2014'!$A$7:$N$416,10,FALSE),0),500)</f>
        <v>5500</v>
      </c>
      <c r="AF74">
        <f>CEILING(IFERROR(VLOOKUP(A74,'2015'!$A$7:$N$416,10,FALSE),0),500)</f>
        <v>500</v>
      </c>
      <c r="AG74">
        <f>CEILING(IFERROR(VLOOKUP(A74,'2016'!$A$7:$N$416,10,FALSE),0),500)</f>
        <v>0</v>
      </c>
      <c r="AH74">
        <f t="shared" si="19"/>
        <v>3000</v>
      </c>
      <c r="AI74">
        <f>CEILING(IFERROR(VLOOKUP(A74,'2014'!$A$7:$N$416,11,FALSE),0),500)</f>
        <v>0</v>
      </c>
      <c r="AJ74">
        <f>CEILING(IFERROR(VLOOKUP(A74,'2015'!$A$7:$N$416,11,FALSE),0),500)</f>
        <v>5500</v>
      </c>
      <c r="AK74">
        <f>CEILING(IFERROR(VLOOKUP(A74,'2016'!$A$7:$N$416,11,FALSE),0),500)</f>
        <v>0</v>
      </c>
      <c r="AL74">
        <f t="shared" si="20"/>
        <v>3000</v>
      </c>
      <c r="AM74">
        <f>CEILING(IFERROR(VLOOKUP(A74,'2014'!$A$7:$N$416,12,FALSE),0),500)</f>
        <v>500</v>
      </c>
      <c r="AN74">
        <f>CEILING(IFERROR(VLOOKUP(A74,'2015'!$A$7:$N$416,12,FALSE),0),500)</f>
        <v>500</v>
      </c>
      <c r="AO74">
        <f>CEILING(IFERROR(VLOOKUP(A74,'2016'!$A$7:$N$416,12,FALSE),0),500)</f>
        <v>0</v>
      </c>
      <c r="AP74">
        <f t="shared" si="21"/>
        <v>500</v>
      </c>
      <c r="AQ74">
        <f>CEILING(IFERROR(VLOOKUP(A74,'2014'!$A$7:$N$416,13,FALSE),0),500)</f>
        <v>500</v>
      </c>
      <c r="AR74">
        <f>CEILING(IFERROR(VLOOKUP(A74,'2015'!$A$7:$N$416,13,FALSE),0),500)</f>
        <v>500</v>
      </c>
      <c r="AS74">
        <f>CEILING(IFERROR(VLOOKUP(A74,'2016'!$A$7:$N$416,13,FALSE),0),500)</f>
        <v>0</v>
      </c>
      <c r="AT74">
        <f t="shared" si="22"/>
        <v>500</v>
      </c>
      <c r="AU74">
        <f>CEILING(IFERROR(VLOOKUP(A74,'2014'!$A$7:$N$416,14,FALSE),0),500)</f>
        <v>500</v>
      </c>
      <c r="AV74">
        <f>CEILING(IFERROR(VLOOKUP(A74,'2015'!$A$7:$N$416,14,FALSE),0),500)</f>
        <v>0</v>
      </c>
      <c r="AW74">
        <f>CEILING(IFERROR(VLOOKUP(A74,'2016'!$A$7:$N$416,14,FALSE),0),500)</f>
        <v>0</v>
      </c>
      <c r="AX74">
        <f t="shared" si="23"/>
        <v>500</v>
      </c>
    </row>
    <row r="75" spans="1:50" x14ac:dyDescent="0.25">
      <c r="A75">
        <v>24391</v>
      </c>
      <c r="B75" t="s">
        <v>364</v>
      </c>
      <c r="C75">
        <f>CEILING(IFERROR(VLOOKUP(A75,'2014'!$A$7:$N$416,3,FALSE),0),500)</f>
        <v>0</v>
      </c>
      <c r="D75">
        <f>CEILING(IFERROR(VLOOKUP(A75,'2015'!$A$7:$N$416,3,FALSE),0),500)</f>
        <v>12500</v>
      </c>
      <c r="E75">
        <f>CEILING(IFERROR(VLOOKUP(A75,'2016'!$A$7:$N$416,3,FALSE),0),500)</f>
        <v>15500</v>
      </c>
      <c r="F75" s="137">
        <f t="shared" si="12"/>
        <v>9500</v>
      </c>
      <c r="G75" s="137">
        <f>CEILING(IFERROR(VLOOKUP(A75,'2014'!$A$7:$N$416,4,FALSE),0),500)</f>
        <v>0</v>
      </c>
      <c r="H75" s="137">
        <f>CEILING(IFERROR(VLOOKUP(A75,'2015'!$A$7:$N$416,4,FALSE),0),500)</f>
        <v>19000</v>
      </c>
      <c r="I75" s="137">
        <f>CEILING(IFERROR(VLOOKUP(A75,'2016'!$A$7:$N$416,4,FALSE),0),500)</f>
        <v>21000</v>
      </c>
      <c r="J75" s="137">
        <f t="shared" si="13"/>
        <v>13500</v>
      </c>
      <c r="K75">
        <f>CEILING(IFERROR(VLOOKUP(A75,'2014'!$A$7:$N$416,5,FALSE),0),500)</f>
        <v>0</v>
      </c>
      <c r="L75">
        <f>CEILING(IFERROR(VLOOKUP(A75,'2015'!$A$7:$N$416,5,FALSE),0),500)</f>
        <v>34500</v>
      </c>
      <c r="M75">
        <f>CEILING(IFERROR(VLOOKUP(A75,'2016'!$A$7:$N$416,5,FALSE),0),500)</f>
        <v>50000</v>
      </c>
      <c r="N75">
        <f t="shared" si="14"/>
        <v>28500</v>
      </c>
      <c r="O75">
        <f>CEILING(IFERROR(VLOOKUP(A75,'2014'!$A$7:$N$416,6,FALSE),0),500)</f>
        <v>0</v>
      </c>
      <c r="P75">
        <f>CEILING(IFERROR(VLOOKUP(A75,'2015'!$A$7:$N$416,6,FALSE),0),500)</f>
        <v>38000</v>
      </c>
      <c r="Q75">
        <f>CEILING(IFERROR(VLOOKUP(A75,'2016'!$A$7:$N$416,6,FALSE),0),500)</f>
        <v>0</v>
      </c>
      <c r="R75">
        <f t="shared" si="15"/>
        <v>19000</v>
      </c>
      <c r="S75">
        <f>CEILING(IFERROR(VLOOKUP(A75,'2014'!$A$7:$N$416,7,FALSE),0),500)</f>
        <v>0</v>
      </c>
      <c r="T75">
        <f>CEILING(IFERROR(VLOOKUP(A75,'2015'!$A$7:$N$416,7,FALSE),0),500)</f>
        <v>34000</v>
      </c>
      <c r="U75">
        <f>CEILING(IFERROR(VLOOKUP(A75,'2016'!$A$7:$N$416,7,FALSE),0),500)</f>
        <v>0</v>
      </c>
      <c r="V75">
        <f t="shared" si="16"/>
        <v>17000</v>
      </c>
      <c r="W75">
        <f>CEILING(IFERROR(VLOOKUP(A75,'2014'!$A$7:$N$416,8,FALSE),0),500)</f>
        <v>16000</v>
      </c>
      <c r="X75">
        <f>CEILING(IFERROR(VLOOKUP(A75,'2015'!$A$7:$N$416,8,FALSE),0),500)</f>
        <v>28500</v>
      </c>
      <c r="Y75">
        <f>CEILING(IFERROR(VLOOKUP(A75,'2016'!$A$7:$N$416,8,FALSE),0),500)</f>
        <v>0</v>
      </c>
      <c r="Z75">
        <f t="shared" si="17"/>
        <v>22500</v>
      </c>
      <c r="AA75">
        <f>CEILING(IFERROR(VLOOKUP(A75,'2014'!$A$7:$N$416,9,FALSE),0),500)</f>
        <v>34500</v>
      </c>
      <c r="AB75">
        <f>CEILING(IFERROR(VLOOKUP(A75,'2015'!$A$7:$N$416,9,FALSE),0),500)</f>
        <v>26000</v>
      </c>
      <c r="AC75">
        <f>CEILING(IFERROR(VLOOKUP(A75,'2016'!$A$7:$N$416,9,FALSE),0),500)</f>
        <v>0</v>
      </c>
      <c r="AD75">
        <f t="shared" si="18"/>
        <v>30500</v>
      </c>
      <c r="AE75">
        <f>CEILING(IFERROR(VLOOKUP(A75,'2014'!$A$7:$N$416,10,FALSE),0),500)</f>
        <v>30000</v>
      </c>
      <c r="AF75">
        <f>CEILING(IFERROR(VLOOKUP(A75,'2015'!$A$7:$N$416,10,FALSE),0),500)</f>
        <v>25000</v>
      </c>
      <c r="AG75">
        <f>CEILING(IFERROR(VLOOKUP(A75,'2016'!$A$7:$N$416,10,FALSE),0),500)</f>
        <v>0</v>
      </c>
      <c r="AH75">
        <f t="shared" si="19"/>
        <v>27500</v>
      </c>
      <c r="AI75">
        <f>CEILING(IFERROR(VLOOKUP(A75,'2014'!$A$7:$N$416,11,FALSE),0),500)</f>
        <v>20500</v>
      </c>
      <c r="AJ75">
        <f>CEILING(IFERROR(VLOOKUP(A75,'2015'!$A$7:$N$416,11,FALSE),0),500)</f>
        <v>21500</v>
      </c>
      <c r="AK75">
        <f>CEILING(IFERROR(VLOOKUP(A75,'2016'!$A$7:$N$416,11,FALSE),0),500)</f>
        <v>0</v>
      </c>
      <c r="AL75">
        <f t="shared" si="20"/>
        <v>21000</v>
      </c>
      <c r="AM75">
        <f>CEILING(IFERROR(VLOOKUP(A75,'2014'!$A$7:$N$416,12,FALSE),0),500)</f>
        <v>15500</v>
      </c>
      <c r="AN75">
        <f>CEILING(IFERROR(VLOOKUP(A75,'2015'!$A$7:$N$416,12,FALSE),0),500)</f>
        <v>21000</v>
      </c>
      <c r="AO75">
        <f>CEILING(IFERROR(VLOOKUP(A75,'2016'!$A$7:$N$416,12,FALSE),0),500)</f>
        <v>0</v>
      </c>
      <c r="AP75">
        <f t="shared" si="21"/>
        <v>18500</v>
      </c>
      <c r="AQ75">
        <f>CEILING(IFERROR(VLOOKUP(A75,'2014'!$A$7:$N$416,13,FALSE),0),500)</f>
        <v>15000</v>
      </c>
      <c r="AR75">
        <f>CEILING(IFERROR(VLOOKUP(A75,'2015'!$A$7:$N$416,13,FALSE),0),500)</f>
        <v>7000</v>
      </c>
      <c r="AS75">
        <f>CEILING(IFERROR(VLOOKUP(A75,'2016'!$A$7:$N$416,13,FALSE),0),500)</f>
        <v>0</v>
      </c>
      <c r="AT75">
        <f t="shared" si="22"/>
        <v>11000</v>
      </c>
      <c r="AU75">
        <f>CEILING(IFERROR(VLOOKUP(A75,'2014'!$A$7:$N$416,14,FALSE),0),500)</f>
        <v>6500</v>
      </c>
      <c r="AV75">
        <f>CEILING(IFERROR(VLOOKUP(A75,'2015'!$A$7:$N$416,14,FALSE),0),500)</f>
        <v>8500</v>
      </c>
      <c r="AW75">
        <f>CEILING(IFERROR(VLOOKUP(A75,'2016'!$A$7:$N$416,14,FALSE),0),500)</f>
        <v>0</v>
      </c>
      <c r="AX75">
        <f t="shared" si="23"/>
        <v>7500</v>
      </c>
    </row>
    <row r="76" spans="1:50" x14ac:dyDescent="0.25">
      <c r="A76">
        <v>906787</v>
      </c>
      <c r="B76" t="s">
        <v>518</v>
      </c>
      <c r="C76">
        <f>CEILING(IFERROR(VLOOKUP(A76,'2014'!$A$7:$N$416,3,FALSE),0),500)</f>
        <v>0</v>
      </c>
      <c r="D76">
        <f>CEILING(IFERROR(VLOOKUP(A76,'2015'!$A$7:$N$416,3,FALSE),0),500)</f>
        <v>0</v>
      </c>
      <c r="E76">
        <f>CEILING(IFERROR(VLOOKUP(A76,'2016'!$A$7:$N$416,3,FALSE),0),500)</f>
        <v>0</v>
      </c>
      <c r="F76" s="137">
        <f t="shared" si="12"/>
        <v>0</v>
      </c>
      <c r="G76" s="137">
        <f>CEILING(IFERROR(VLOOKUP(A76,'2014'!$A$7:$N$416,4,FALSE),0),500)</f>
        <v>0</v>
      </c>
      <c r="H76" s="137">
        <f>CEILING(IFERROR(VLOOKUP(A76,'2015'!$A$7:$N$416,4,FALSE),0),500)</f>
        <v>0</v>
      </c>
      <c r="I76" s="137">
        <f>CEILING(IFERROR(VLOOKUP(A76,'2016'!$A$7:$N$416,4,FALSE),0),500)</f>
        <v>0</v>
      </c>
      <c r="J76" s="137">
        <f t="shared" si="13"/>
        <v>0</v>
      </c>
      <c r="K76">
        <f>CEILING(IFERROR(VLOOKUP(A76,'2014'!$A$7:$N$416,5,FALSE),0),500)</f>
        <v>0</v>
      </c>
      <c r="L76">
        <f>CEILING(IFERROR(VLOOKUP(A76,'2015'!$A$7:$N$416,5,FALSE),0),500)</f>
        <v>20000</v>
      </c>
      <c r="M76">
        <f>CEILING(IFERROR(VLOOKUP(A76,'2016'!$A$7:$N$416,5,FALSE),0),500)</f>
        <v>0</v>
      </c>
      <c r="N76">
        <f t="shared" si="14"/>
        <v>7000</v>
      </c>
      <c r="O76">
        <f>CEILING(IFERROR(VLOOKUP(A76,'2014'!$A$7:$N$416,6,FALSE),0),500)</f>
        <v>0</v>
      </c>
      <c r="P76">
        <f>CEILING(IFERROR(VLOOKUP(A76,'2015'!$A$7:$N$416,6,FALSE),0),500)</f>
        <v>0</v>
      </c>
      <c r="Q76">
        <f>CEILING(IFERROR(VLOOKUP(A76,'2016'!$A$7:$N$416,6,FALSE),0),500)</f>
        <v>0</v>
      </c>
      <c r="R76">
        <f t="shared" si="15"/>
        <v>0</v>
      </c>
      <c r="S76">
        <f>CEILING(IFERROR(VLOOKUP(A76,'2014'!$A$7:$N$416,7,FALSE),0),500)</f>
        <v>0</v>
      </c>
      <c r="T76">
        <f>CEILING(IFERROR(VLOOKUP(A76,'2015'!$A$7:$N$416,7,FALSE),0),500)</f>
        <v>0</v>
      </c>
      <c r="U76">
        <f>CEILING(IFERROR(VLOOKUP(A76,'2016'!$A$7:$N$416,7,FALSE),0),500)</f>
        <v>0</v>
      </c>
      <c r="V76">
        <f t="shared" si="16"/>
        <v>0</v>
      </c>
      <c r="W76">
        <f>CEILING(IFERROR(VLOOKUP(A76,'2014'!$A$7:$N$416,8,FALSE),0),500)</f>
        <v>0</v>
      </c>
      <c r="X76">
        <f>CEILING(IFERROR(VLOOKUP(A76,'2015'!$A$7:$N$416,8,FALSE),0),500)</f>
        <v>0</v>
      </c>
      <c r="Y76">
        <f>CEILING(IFERROR(VLOOKUP(A76,'2016'!$A$7:$N$416,8,FALSE),0),500)</f>
        <v>0</v>
      </c>
      <c r="Z76">
        <f t="shared" si="17"/>
        <v>0</v>
      </c>
      <c r="AA76">
        <f>CEILING(IFERROR(VLOOKUP(A76,'2014'!$A$7:$N$416,9,FALSE),0),500)</f>
        <v>0</v>
      </c>
      <c r="AB76">
        <f>CEILING(IFERROR(VLOOKUP(A76,'2015'!$A$7:$N$416,9,FALSE),0),500)</f>
        <v>0</v>
      </c>
      <c r="AC76">
        <f>CEILING(IFERROR(VLOOKUP(A76,'2016'!$A$7:$N$416,9,FALSE),0),500)</f>
        <v>0</v>
      </c>
      <c r="AD76">
        <f t="shared" si="18"/>
        <v>0</v>
      </c>
      <c r="AE76">
        <f>CEILING(IFERROR(VLOOKUP(A76,'2014'!$A$7:$N$416,10,FALSE),0),500)</f>
        <v>0</v>
      </c>
      <c r="AF76">
        <f>CEILING(IFERROR(VLOOKUP(A76,'2015'!$A$7:$N$416,10,FALSE),0),500)</f>
        <v>0</v>
      </c>
      <c r="AG76">
        <f>CEILING(IFERROR(VLOOKUP(A76,'2016'!$A$7:$N$416,10,FALSE),0),500)</f>
        <v>0</v>
      </c>
      <c r="AH76">
        <f t="shared" si="19"/>
        <v>0</v>
      </c>
      <c r="AI76">
        <f>CEILING(IFERROR(VLOOKUP(A76,'2014'!$A$7:$N$416,11,FALSE),0),500)</f>
        <v>0</v>
      </c>
      <c r="AJ76">
        <f>CEILING(IFERROR(VLOOKUP(A76,'2015'!$A$7:$N$416,11,FALSE),0),500)</f>
        <v>0</v>
      </c>
      <c r="AK76">
        <f>CEILING(IFERROR(VLOOKUP(A76,'2016'!$A$7:$N$416,11,FALSE),0),500)</f>
        <v>0</v>
      </c>
      <c r="AL76">
        <f t="shared" si="20"/>
        <v>0</v>
      </c>
      <c r="AM76">
        <f>CEILING(IFERROR(VLOOKUP(A76,'2014'!$A$7:$N$416,12,FALSE),0),500)</f>
        <v>0</v>
      </c>
      <c r="AN76">
        <f>CEILING(IFERROR(VLOOKUP(A76,'2015'!$A$7:$N$416,12,FALSE),0),500)</f>
        <v>0</v>
      </c>
      <c r="AO76">
        <f>CEILING(IFERROR(VLOOKUP(A76,'2016'!$A$7:$N$416,12,FALSE),0),500)</f>
        <v>0</v>
      </c>
      <c r="AP76">
        <f t="shared" si="21"/>
        <v>0</v>
      </c>
      <c r="AQ76">
        <f>CEILING(IFERROR(VLOOKUP(A76,'2014'!$A$7:$N$416,13,FALSE),0),500)</f>
        <v>0</v>
      </c>
      <c r="AR76">
        <f>CEILING(IFERROR(VLOOKUP(A76,'2015'!$A$7:$N$416,13,FALSE),0),500)</f>
        <v>0</v>
      </c>
      <c r="AS76">
        <f>CEILING(IFERROR(VLOOKUP(A76,'2016'!$A$7:$N$416,13,FALSE),0),500)</f>
        <v>0</v>
      </c>
      <c r="AT76">
        <f t="shared" si="22"/>
        <v>0</v>
      </c>
      <c r="AU76">
        <f>CEILING(IFERROR(VLOOKUP(A76,'2014'!$A$7:$N$416,14,FALSE),0),500)</f>
        <v>0</v>
      </c>
      <c r="AV76">
        <f>CEILING(IFERROR(VLOOKUP(A76,'2015'!$A$7:$N$416,14,FALSE),0),500)</f>
        <v>0</v>
      </c>
      <c r="AW76">
        <f>CEILING(IFERROR(VLOOKUP(A76,'2016'!$A$7:$N$416,14,FALSE),0),500)</f>
        <v>0</v>
      </c>
      <c r="AX76">
        <f t="shared" si="23"/>
        <v>0</v>
      </c>
    </row>
    <row r="77" spans="1:50" x14ac:dyDescent="0.25">
      <c r="A77">
        <v>906788</v>
      </c>
      <c r="B77" t="s">
        <v>519</v>
      </c>
      <c r="C77">
        <f>CEILING(IFERROR(VLOOKUP(A77,'2014'!$A$7:$N$416,3,FALSE),0),500)</f>
        <v>0</v>
      </c>
      <c r="D77">
        <f>CEILING(IFERROR(VLOOKUP(A77,'2015'!$A$7:$N$416,3,FALSE),0),500)</f>
        <v>0</v>
      </c>
      <c r="E77">
        <f>CEILING(IFERROR(VLOOKUP(A77,'2016'!$A$7:$N$416,3,FALSE),0),500)</f>
        <v>0</v>
      </c>
      <c r="F77" s="137">
        <f t="shared" si="12"/>
        <v>0</v>
      </c>
      <c r="G77" s="137">
        <f>CEILING(IFERROR(VLOOKUP(A77,'2014'!$A$7:$N$416,4,FALSE),0),500)</f>
        <v>0</v>
      </c>
      <c r="H77" s="137">
        <f>CEILING(IFERROR(VLOOKUP(A77,'2015'!$A$7:$N$416,4,FALSE),0),500)</f>
        <v>0</v>
      </c>
      <c r="I77" s="137">
        <f>CEILING(IFERROR(VLOOKUP(A77,'2016'!$A$7:$N$416,4,FALSE),0),500)</f>
        <v>0</v>
      </c>
      <c r="J77" s="137">
        <f t="shared" si="13"/>
        <v>0</v>
      </c>
      <c r="K77">
        <f>CEILING(IFERROR(VLOOKUP(A77,'2014'!$A$7:$N$416,5,FALSE),0),500)</f>
        <v>0</v>
      </c>
      <c r="L77">
        <f>CEILING(IFERROR(VLOOKUP(A77,'2015'!$A$7:$N$416,5,FALSE),0),500)</f>
        <v>19000</v>
      </c>
      <c r="M77">
        <f>CEILING(IFERROR(VLOOKUP(A77,'2016'!$A$7:$N$416,5,FALSE),0),500)</f>
        <v>0</v>
      </c>
      <c r="N77">
        <f t="shared" si="14"/>
        <v>6500</v>
      </c>
      <c r="O77">
        <f>CEILING(IFERROR(VLOOKUP(A77,'2014'!$A$7:$N$416,6,FALSE),0),500)</f>
        <v>0</v>
      </c>
      <c r="P77">
        <f>CEILING(IFERROR(VLOOKUP(A77,'2015'!$A$7:$N$416,6,FALSE),0),500)</f>
        <v>0</v>
      </c>
      <c r="Q77">
        <f>CEILING(IFERROR(VLOOKUP(A77,'2016'!$A$7:$N$416,6,FALSE),0),500)</f>
        <v>0</v>
      </c>
      <c r="R77">
        <f t="shared" si="15"/>
        <v>0</v>
      </c>
      <c r="S77">
        <f>CEILING(IFERROR(VLOOKUP(A77,'2014'!$A$7:$N$416,7,FALSE),0),500)</f>
        <v>0</v>
      </c>
      <c r="T77">
        <f>CEILING(IFERROR(VLOOKUP(A77,'2015'!$A$7:$N$416,7,FALSE),0),500)</f>
        <v>0</v>
      </c>
      <c r="U77">
        <f>CEILING(IFERROR(VLOOKUP(A77,'2016'!$A$7:$N$416,7,FALSE),0),500)</f>
        <v>0</v>
      </c>
      <c r="V77">
        <f t="shared" si="16"/>
        <v>0</v>
      </c>
      <c r="W77">
        <f>CEILING(IFERROR(VLOOKUP(A77,'2014'!$A$7:$N$416,8,FALSE),0),500)</f>
        <v>0</v>
      </c>
      <c r="X77">
        <f>CEILING(IFERROR(VLOOKUP(A77,'2015'!$A$7:$N$416,8,FALSE),0),500)</f>
        <v>0</v>
      </c>
      <c r="Y77">
        <f>CEILING(IFERROR(VLOOKUP(A77,'2016'!$A$7:$N$416,8,FALSE),0),500)</f>
        <v>0</v>
      </c>
      <c r="Z77">
        <f t="shared" si="17"/>
        <v>0</v>
      </c>
      <c r="AA77">
        <f>CEILING(IFERROR(VLOOKUP(A77,'2014'!$A$7:$N$416,9,FALSE),0),500)</f>
        <v>0</v>
      </c>
      <c r="AB77">
        <f>CEILING(IFERROR(VLOOKUP(A77,'2015'!$A$7:$N$416,9,FALSE),0),500)</f>
        <v>0</v>
      </c>
      <c r="AC77">
        <f>CEILING(IFERROR(VLOOKUP(A77,'2016'!$A$7:$N$416,9,FALSE),0),500)</f>
        <v>0</v>
      </c>
      <c r="AD77">
        <f t="shared" si="18"/>
        <v>0</v>
      </c>
      <c r="AE77">
        <f>CEILING(IFERROR(VLOOKUP(A77,'2014'!$A$7:$N$416,10,FALSE),0),500)</f>
        <v>0</v>
      </c>
      <c r="AF77">
        <f>CEILING(IFERROR(VLOOKUP(A77,'2015'!$A$7:$N$416,10,FALSE),0),500)</f>
        <v>0</v>
      </c>
      <c r="AG77">
        <f>CEILING(IFERROR(VLOOKUP(A77,'2016'!$A$7:$N$416,10,FALSE),0),500)</f>
        <v>0</v>
      </c>
      <c r="AH77">
        <f t="shared" si="19"/>
        <v>0</v>
      </c>
      <c r="AI77">
        <f>CEILING(IFERROR(VLOOKUP(A77,'2014'!$A$7:$N$416,11,FALSE),0),500)</f>
        <v>0</v>
      </c>
      <c r="AJ77">
        <f>CEILING(IFERROR(VLOOKUP(A77,'2015'!$A$7:$N$416,11,FALSE),0),500)</f>
        <v>0</v>
      </c>
      <c r="AK77">
        <f>CEILING(IFERROR(VLOOKUP(A77,'2016'!$A$7:$N$416,11,FALSE),0),500)</f>
        <v>0</v>
      </c>
      <c r="AL77">
        <f t="shared" si="20"/>
        <v>0</v>
      </c>
      <c r="AM77">
        <f>CEILING(IFERROR(VLOOKUP(A77,'2014'!$A$7:$N$416,12,FALSE),0),500)</f>
        <v>0</v>
      </c>
      <c r="AN77">
        <f>CEILING(IFERROR(VLOOKUP(A77,'2015'!$A$7:$N$416,12,FALSE),0),500)</f>
        <v>0</v>
      </c>
      <c r="AO77">
        <f>CEILING(IFERROR(VLOOKUP(A77,'2016'!$A$7:$N$416,12,FALSE),0),500)</f>
        <v>0</v>
      </c>
      <c r="AP77">
        <f t="shared" si="21"/>
        <v>0</v>
      </c>
      <c r="AQ77">
        <f>CEILING(IFERROR(VLOOKUP(A77,'2014'!$A$7:$N$416,13,FALSE),0),500)</f>
        <v>0</v>
      </c>
      <c r="AR77">
        <f>CEILING(IFERROR(VLOOKUP(A77,'2015'!$A$7:$N$416,13,FALSE),0),500)</f>
        <v>0</v>
      </c>
      <c r="AS77">
        <f>CEILING(IFERROR(VLOOKUP(A77,'2016'!$A$7:$N$416,13,FALSE),0),500)</f>
        <v>0</v>
      </c>
      <c r="AT77">
        <f t="shared" si="22"/>
        <v>0</v>
      </c>
      <c r="AU77">
        <f>CEILING(IFERROR(VLOOKUP(A77,'2014'!$A$7:$N$416,14,FALSE),0),500)</f>
        <v>0</v>
      </c>
      <c r="AV77">
        <f>CEILING(IFERROR(VLOOKUP(A77,'2015'!$A$7:$N$416,14,FALSE),0),500)</f>
        <v>0</v>
      </c>
      <c r="AW77">
        <f>CEILING(IFERROR(VLOOKUP(A77,'2016'!$A$7:$N$416,14,FALSE),0),500)</f>
        <v>0</v>
      </c>
      <c r="AX77">
        <f t="shared" si="23"/>
        <v>0</v>
      </c>
    </row>
    <row r="78" spans="1:50" x14ac:dyDescent="0.25">
      <c r="A78">
        <v>26293</v>
      </c>
      <c r="B78" t="s">
        <v>391</v>
      </c>
      <c r="C78">
        <f>CEILING(IFERROR(VLOOKUP(A78,'2014'!$A$7:$N$416,3,FALSE),0),500)</f>
        <v>0</v>
      </c>
      <c r="D78">
        <f>CEILING(IFERROR(VLOOKUP(A78,'2015'!$A$7:$N$416,3,FALSE),0),500)</f>
        <v>0</v>
      </c>
      <c r="E78">
        <f>CEILING(IFERROR(VLOOKUP(A78,'2016'!$A$7:$N$416,3,FALSE),0),500)</f>
        <v>0</v>
      </c>
      <c r="F78" s="137">
        <f t="shared" si="12"/>
        <v>0</v>
      </c>
      <c r="G78" s="137">
        <f>CEILING(IFERROR(VLOOKUP(A78,'2014'!$A$7:$N$416,4,FALSE),0),500)</f>
        <v>0</v>
      </c>
      <c r="H78" s="137">
        <f>CEILING(IFERROR(VLOOKUP(A78,'2015'!$A$7:$N$416,4,FALSE),0),500)</f>
        <v>0</v>
      </c>
      <c r="I78" s="137">
        <f>CEILING(IFERROR(VLOOKUP(A78,'2016'!$A$7:$N$416,4,FALSE),0),500)</f>
        <v>3000</v>
      </c>
      <c r="J78" s="137">
        <f t="shared" si="13"/>
        <v>1000</v>
      </c>
      <c r="K78">
        <f>CEILING(IFERROR(VLOOKUP(A78,'2014'!$A$7:$N$416,5,FALSE),0),500)</f>
        <v>0</v>
      </c>
      <c r="L78">
        <f>CEILING(IFERROR(VLOOKUP(A78,'2015'!$A$7:$N$416,5,FALSE),0),500)</f>
        <v>0</v>
      </c>
      <c r="M78">
        <f>CEILING(IFERROR(VLOOKUP(A78,'2016'!$A$7:$N$416,5,FALSE),0),500)</f>
        <v>0</v>
      </c>
      <c r="N78">
        <f t="shared" si="14"/>
        <v>0</v>
      </c>
      <c r="O78">
        <f>CEILING(IFERROR(VLOOKUP(A78,'2014'!$A$7:$N$416,6,FALSE),0),500)</f>
        <v>0</v>
      </c>
      <c r="P78">
        <f>CEILING(IFERROR(VLOOKUP(A78,'2015'!$A$7:$N$416,6,FALSE),0),500)</f>
        <v>0</v>
      </c>
      <c r="Q78">
        <f>CEILING(IFERROR(VLOOKUP(A78,'2016'!$A$7:$N$416,6,FALSE),0),500)</f>
        <v>0</v>
      </c>
      <c r="R78">
        <f t="shared" si="15"/>
        <v>0</v>
      </c>
      <c r="S78">
        <f>CEILING(IFERROR(VLOOKUP(A78,'2014'!$A$7:$N$416,7,FALSE),0),500)</f>
        <v>0</v>
      </c>
      <c r="T78">
        <f>CEILING(IFERROR(VLOOKUP(A78,'2015'!$A$7:$N$416,7,FALSE),0),500)</f>
        <v>0</v>
      </c>
      <c r="U78">
        <f>CEILING(IFERROR(VLOOKUP(A78,'2016'!$A$7:$N$416,7,FALSE),0),500)</f>
        <v>0</v>
      </c>
      <c r="V78">
        <f t="shared" si="16"/>
        <v>0</v>
      </c>
      <c r="W78">
        <f>CEILING(IFERROR(VLOOKUP(A78,'2014'!$A$7:$N$416,8,FALSE),0),500)</f>
        <v>0</v>
      </c>
      <c r="X78">
        <f>CEILING(IFERROR(VLOOKUP(A78,'2015'!$A$7:$N$416,8,FALSE),0),500)</f>
        <v>0</v>
      </c>
      <c r="Y78">
        <f>CEILING(IFERROR(VLOOKUP(A78,'2016'!$A$7:$N$416,8,FALSE),0),500)</f>
        <v>0</v>
      </c>
      <c r="Z78">
        <f t="shared" si="17"/>
        <v>0</v>
      </c>
      <c r="AA78">
        <f>CEILING(IFERROR(VLOOKUP(A78,'2014'!$A$7:$N$416,9,FALSE),0),500)</f>
        <v>0</v>
      </c>
      <c r="AB78">
        <f>CEILING(IFERROR(VLOOKUP(A78,'2015'!$A$7:$N$416,9,FALSE),0),500)</f>
        <v>0</v>
      </c>
      <c r="AC78">
        <f>CEILING(IFERROR(VLOOKUP(A78,'2016'!$A$7:$N$416,9,FALSE),0),500)</f>
        <v>0</v>
      </c>
      <c r="AD78">
        <f t="shared" si="18"/>
        <v>0</v>
      </c>
      <c r="AE78">
        <f>CEILING(IFERROR(VLOOKUP(A78,'2014'!$A$7:$N$416,10,FALSE),0),500)</f>
        <v>0</v>
      </c>
      <c r="AF78">
        <f>CEILING(IFERROR(VLOOKUP(A78,'2015'!$A$7:$N$416,10,FALSE),0),500)</f>
        <v>4000</v>
      </c>
      <c r="AG78">
        <f>CEILING(IFERROR(VLOOKUP(A78,'2016'!$A$7:$N$416,10,FALSE),0),500)</f>
        <v>0</v>
      </c>
      <c r="AH78">
        <f t="shared" si="19"/>
        <v>2000</v>
      </c>
      <c r="AI78">
        <f>CEILING(IFERROR(VLOOKUP(A78,'2014'!$A$7:$N$416,11,FALSE),0),500)</f>
        <v>0</v>
      </c>
      <c r="AJ78">
        <f>CEILING(IFERROR(VLOOKUP(A78,'2015'!$A$7:$N$416,11,FALSE),0),500)</f>
        <v>0</v>
      </c>
      <c r="AK78">
        <f>CEILING(IFERROR(VLOOKUP(A78,'2016'!$A$7:$N$416,11,FALSE),0),500)</f>
        <v>0</v>
      </c>
      <c r="AL78">
        <f t="shared" si="20"/>
        <v>0</v>
      </c>
      <c r="AM78">
        <f>CEILING(IFERROR(VLOOKUP(A78,'2014'!$A$7:$N$416,12,FALSE),0),500)</f>
        <v>0</v>
      </c>
      <c r="AN78">
        <f>CEILING(IFERROR(VLOOKUP(A78,'2015'!$A$7:$N$416,12,FALSE),0),500)</f>
        <v>0</v>
      </c>
      <c r="AO78">
        <f>CEILING(IFERROR(VLOOKUP(A78,'2016'!$A$7:$N$416,12,FALSE),0),500)</f>
        <v>0</v>
      </c>
      <c r="AP78">
        <f t="shared" si="21"/>
        <v>0</v>
      </c>
      <c r="AQ78">
        <f>CEILING(IFERROR(VLOOKUP(A78,'2014'!$A$7:$N$416,13,FALSE),0),500)</f>
        <v>0</v>
      </c>
      <c r="AR78">
        <f>CEILING(IFERROR(VLOOKUP(A78,'2015'!$A$7:$N$416,13,FALSE),0),500)</f>
        <v>0</v>
      </c>
      <c r="AS78">
        <f>CEILING(IFERROR(VLOOKUP(A78,'2016'!$A$7:$N$416,13,FALSE),0),500)</f>
        <v>0</v>
      </c>
      <c r="AT78">
        <f t="shared" si="22"/>
        <v>0</v>
      </c>
      <c r="AU78">
        <f>CEILING(IFERROR(VLOOKUP(A78,'2014'!$A$7:$N$416,14,FALSE),0),500)</f>
        <v>0</v>
      </c>
      <c r="AV78">
        <f>CEILING(IFERROR(VLOOKUP(A78,'2015'!$A$7:$N$416,14,FALSE),0),500)</f>
        <v>2000</v>
      </c>
      <c r="AW78">
        <f>CEILING(IFERROR(VLOOKUP(A78,'2016'!$A$7:$N$416,14,FALSE),0),500)</f>
        <v>0</v>
      </c>
      <c r="AX78">
        <f t="shared" si="23"/>
        <v>1000</v>
      </c>
    </row>
    <row r="79" spans="1:50" x14ac:dyDescent="0.25">
      <c r="A79">
        <v>26469</v>
      </c>
      <c r="B79" t="s">
        <v>399</v>
      </c>
      <c r="C79">
        <f>CEILING(IFERROR(VLOOKUP(A79,'2014'!$A$7:$N$416,3,FALSE),0),500)</f>
        <v>0</v>
      </c>
      <c r="D79">
        <f>CEILING(IFERROR(VLOOKUP(A79,'2015'!$A$7:$N$416,3,FALSE),0),500)</f>
        <v>0</v>
      </c>
      <c r="E79">
        <f>CEILING(IFERROR(VLOOKUP(A79,'2016'!$A$7:$N$416,3,FALSE),0),500)</f>
        <v>0</v>
      </c>
      <c r="F79" s="137">
        <f t="shared" si="12"/>
        <v>0</v>
      </c>
      <c r="G79" s="137">
        <f>CEILING(IFERROR(VLOOKUP(A79,'2014'!$A$7:$N$416,4,FALSE),0),500)</f>
        <v>0</v>
      </c>
      <c r="H79" s="137">
        <f>CEILING(IFERROR(VLOOKUP(A79,'2015'!$A$7:$N$416,4,FALSE),0),500)</f>
        <v>0</v>
      </c>
      <c r="I79" s="137">
        <f>CEILING(IFERROR(VLOOKUP(A79,'2016'!$A$7:$N$416,4,FALSE),0),500)</f>
        <v>4000</v>
      </c>
      <c r="J79" s="137">
        <f t="shared" si="13"/>
        <v>1500</v>
      </c>
      <c r="K79">
        <f>CEILING(IFERROR(VLOOKUP(A79,'2014'!$A$7:$N$416,5,FALSE),0),500)</f>
        <v>0</v>
      </c>
      <c r="L79">
        <f>CEILING(IFERROR(VLOOKUP(A79,'2015'!$A$7:$N$416,5,FALSE),0),500)</f>
        <v>0</v>
      </c>
      <c r="M79">
        <f>CEILING(IFERROR(VLOOKUP(A79,'2016'!$A$7:$N$416,5,FALSE),0),500)</f>
        <v>0</v>
      </c>
      <c r="N79">
        <f t="shared" si="14"/>
        <v>0</v>
      </c>
      <c r="O79">
        <f>CEILING(IFERROR(VLOOKUP(A79,'2014'!$A$7:$N$416,6,FALSE),0),500)</f>
        <v>0</v>
      </c>
      <c r="P79">
        <f>CEILING(IFERROR(VLOOKUP(A79,'2015'!$A$7:$N$416,6,FALSE),0),500)</f>
        <v>0</v>
      </c>
      <c r="Q79">
        <f>CEILING(IFERROR(VLOOKUP(A79,'2016'!$A$7:$N$416,6,FALSE),0),500)</f>
        <v>0</v>
      </c>
      <c r="R79">
        <f t="shared" si="15"/>
        <v>0</v>
      </c>
      <c r="S79">
        <f>CEILING(IFERROR(VLOOKUP(A79,'2014'!$A$7:$N$416,7,FALSE),0),500)</f>
        <v>0</v>
      </c>
      <c r="T79">
        <f>CEILING(IFERROR(VLOOKUP(A79,'2015'!$A$7:$N$416,7,FALSE),0),500)</f>
        <v>0</v>
      </c>
      <c r="U79">
        <f>CEILING(IFERROR(VLOOKUP(A79,'2016'!$A$7:$N$416,7,FALSE),0),500)</f>
        <v>0</v>
      </c>
      <c r="V79">
        <f t="shared" si="16"/>
        <v>0</v>
      </c>
      <c r="W79">
        <f>CEILING(IFERROR(VLOOKUP(A79,'2014'!$A$7:$N$416,8,FALSE),0),500)</f>
        <v>0</v>
      </c>
      <c r="X79">
        <f>CEILING(IFERROR(VLOOKUP(A79,'2015'!$A$7:$N$416,8,FALSE),0),500)</f>
        <v>0</v>
      </c>
      <c r="Y79">
        <f>CEILING(IFERROR(VLOOKUP(A79,'2016'!$A$7:$N$416,8,FALSE),0),500)</f>
        <v>0</v>
      </c>
      <c r="Z79">
        <f t="shared" si="17"/>
        <v>0</v>
      </c>
      <c r="AA79">
        <f>CEILING(IFERROR(VLOOKUP(A79,'2014'!$A$7:$N$416,9,FALSE),0),500)</f>
        <v>0</v>
      </c>
      <c r="AB79">
        <f>CEILING(IFERROR(VLOOKUP(A79,'2015'!$A$7:$N$416,9,FALSE),0),500)</f>
        <v>0</v>
      </c>
      <c r="AC79">
        <f>CEILING(IFERROR(VLOOKUP(A79,'2016'!$A$7:$N$416,9,FALSE),0),500)</f>
        <v>0</v>
      </c>
      <c r="AD79">
        <f t="shared" si="18"/>
        <v>0</v>
      </c>
      <c r="AE79">
        <f>CEILING(IFERROR(VLOOKUP(A79,'2014'!$A$7:$N$416,10,FALSE),0),500)</f>
        <v>0</v>
      </c>
      <c r="AF79">
        <f>CEILING(IFERROR(VLOOKUP(A79,'2015'!$A$7:$N$416,10,FALSE),0),500)</f>
        <v>3000</v>
      </c>
      <c r="AG79">
        <f>CEILING(IFERROR(VLOOKUP(A79,'2016'!$A$7:$N$416,10,FALSE),0),500)</f>
        <v>0</v>
      </c>
      <c r="AH79">
        <f t="shared" si="19"/>
        <v>1500</v>
      </c>
      <c r="AI79">
        <f>CEILING(IFERROR(VLOOKUP(A79,'2014'!$A$7:$N$416,11,FALSE),0),500)</f>
        <v>0</v>
      </c>
      <c r="AJ79">
        <f>CEILING(IFERROR(VLOOKUP(A79,'2015'!$A$7:$N$416,11,FALSE),0),500)</f>
        <v>0</v>
      </c>
      <c r="AK79">
        <f>CEILING(IFERROR(VLOOKUP(A79,'2016'!$A$7:$N$416,11,FALSE),0),500)</f>
        <v>0</v>
      </c>
      <c r="AL79">
        <f t="shared" si="20"/>
        <v>0</v>
      </c>
      <c r="AM79">
        <f>CEILING(IFERROR(VLOOKUP(A79,'2014'!$A$7:$N$416,12,FALSE),0),500)</f>
        <v>0</v>
      </c>
      <c r="AN79">
        <f>CEILING(IFERROR(VLOOKUP(A79,'2015'!$A$7:$N$416,12,FALSE),0),500)</f>
        <v>0</v>
      </c>
      <c r="AO79">
        <f>CEILING(IFERROR(VLOOKUP(A79,'2016'!$A$7:$N$416,12,FALSE),0),500)</f>
        <v>0</v>
      </c>
      <c r="AP79">
        <f t="shared" si="21"/>
        <v>0</v>
      </c>
      <c r="AQ79">
        <f>CEILING(IFERROR(VLOOKUP(A79,'2014'!$A$7:$N$416,13,FALSE),0),500)</f>
        <v>0</v>
      </c>
      <c r="AR79">
        <f>CEILING(IFERROR(VLOOKUP(A79,'2015'!$A$7:$N$416,13,FALSE),0),500)</f>
        <v>0</v>
      </c>
      <c r="AS79">
        <f>CEILING(IFERROR(VLOOKUP(A79,'2016'!$A$7:$N$416,13,FALSE),0),500)</f>
        <v>0</v>
      </c>
      <c r="AT79">
        <f t="shared" si="22"/>
        <v>0</v>
      </c>
      <c r="AU79">
        <f>CEILING(IFERROR(VLOOKUP(A79,'2014'!$A$7:$N$416,14,FALSE),0),500)</f>
        <v>0</v>
      </c>
      <c r="AV79">
        <f>CEILING(IFERROR(VLOOKUP(A79,'2015'!$A$7:$N$416,14,FALSE),0),500)</f>
        <v>0</v>
      </c>
      <c r="AW79">
        <f>CEILING(IFERROR(VLOOKUP(A79,'2016'!$A$7:$N$416,14,FALSE),0),500)</f>
        <v>0</v>
      </c>
      <c r="AX79">
        <f t="shared" si="23"/>
        <v>0</v>
      </c>
    </row>
    <row r="80" spans="1:50" x14ac:dyDescent="0.25">
      <c r="A80">
        <v>20152</v>
      </c>
      <c r="B80" t="s">
        <v>218</v>
      </c>
      <c r="C80">
        <f>CEILING(IFERROR(VLOOKUP(A80,'2014'!$A$7:$N$416,3,FALSE),0),500)</f>
        <v>0</v>
      </c>
      <c r="D80">
        <f>CEILING(IFERROR(VLOOKUP(A80,'2015'!$A$7:$N$416,3,FALSE),0),500)</f>
        <v>6000</v>
      </c>
      <c r="E80">
        <f>CEILING(IFERROR(VLOOKUP(A80,'2016'!$A$7:$N$416,3,FALSE),0),500)</f>
        <v>8000</v>
      </c>
      <c r="F80" s="137">
        <f t="shared" si="12"/>
        <v>5000</v>
      </c>
      <c r="G80" s="137">
        <f>CEILING(IFERROR(VLOOKUP(A80,'2014'!$A$7:$N$416,4,FALSE),0),500)</f>
        <v>0</v>
      </c>
      <c r="H80" s="137">
        <f>CEILING(IFERROR(VLOOKUP(A80,'2015'!$A$7:$N$416,4,FALSE),0),500)</f>
        <v>10000</v>
      </c>
      <c r="I80" s="137">
        <f>CEILING(IFERROR(VLOOKUP(A80,'2016'!$A$7:$N$416,4,FALSE),0),500)</f>
        <v>10000</v>
      </c>
      <c r="J80" s="137">
        <f t="shared" si="13"/>
        <v>7000</v>
      </c>
      <c r="K80">
        <f>CEILING(IFERROR(VLOOKUP(A80,'2014'!$A$7:$N$416,5,FALSE),0),500)</f>
        <v>0</v>
      </c>
      <c r="L80">
        <f>CEILING(IFERROR(VLOOKUP(A80,'2015'!$A$7:$N$416,5,FALSE),0),500)</f>
        <v>14500</v>
      </c>
      <c r="M80">
        <f>CEILING(IFERROR(VLOOKUP(A80,'2016'!$A$7:$N$416,5,FALSE),0),500)</f>
        <v>15000</v>
      </c>
      <c r="N80">
        <f t="shared" si="14"/>
        <v>10000</v>
      </c>
      <c r="O80">
        <f>CEILING(IFERROR(VLOOKUP(A80,'2014'!$A$7:$N$416,6,FALSE),0),500)</f>
        <v>0</v>
      </c>
      <c r="P80">
        <f>CEILING(IFERROR(VLOOKUP(A80,'2015'!$A$7:$N$416,6,FALSE),0),500)</f>
        <v>17500</v>
      </c>
      <c r="Q80">
        <f>CEILING(IFERROR(VLOOKUP(A80,'2016'!$A$7:$N$416,6,FALSE),0),500)</f>
        <v>0</v>
      </c>
      <c r="R80">
        <f t="shared" si="15"/>
        <v>9000</v>
      </c>
      <c r="S80">
        <f>CEILING(IFERROR(VLOOKUP(A80,'2014'!$A$7:$N$416,7,FALSE),0),500)</f>
        <v>0</v>
      </c>
      <c r="T80">
        <f>CEILING(IFERROR(VLOOKUP(A80,'2015'!$A$7:$N$416,7,FALSE),0),500)</f>
        <v>19500</v>
      </c>
      <c r="U80">
        <f>CEILING(IFERROR(VLOOKUP(A80,'2016'!$A$7:$N$416,7,FALSE),0),500)</f>
        <v>0</v>
      </c>
      <c r="V80">
        <f t="shared" si="16"/>
        <v>10000</v>
      </c>
      <c r="W80">
        <f>CEILING(IFERROR(VLOOKUP(A80,'2014'!$A$7:$N$416,8,FALSE),0),500)</f>
        <v>6000</v>
      </c>
      <c r="X80">
        <f>CEILING(IFERROR(VLOOKUP(A80,'2015'!$A$7:$N$416,8,FALSE),0),500)</f>
        <v>13500</v>
      </c>
      <c r="Y80">
        <f>CEILING(IFERROR(VLOOKUP(A80,'2016'!$A$7:$N$416,8,FALSE),0),500)</f>
        <v>0</v>
      </c>
      <c r="Z80">
        <f t="shared" si="17"/>
        <v>10000</v>
      </c>
      <c r="AA80">
        <f>CEILING(IFERROR(VLOOKUP(A80,'2014'!$A$7:$N$416,9,FALSE),0),500)</f>
        <v>13500</v>
      </c>
      <c r="AB80">
        <f>CEILING(IFERROR(VLOOKUP(A80,'2015'!$A$7:$N$416,9,FALSE),0),500)</f>
        <v>15000</v>
      </c>
      <c r="AC80">
        <f>CEILING(IFERROR(VLOOKUP(A80,'2016'!$A$7:$N$416,9,FALSE),0),500)</f>
        <v>0</v>
      </c>
      <c r="AD80">
        <f t="shared" si="18"/>
        <v>14500</v>
      </c>
      <c r="AE80">
        <f>CEILING(IFERROR(VLOOKUP(A80,'2014'!$A$7:$N$416,10,FALSE),0),500)</f>
        <v>7500</v>
      </c>
      <c r="AF80">
        <f>CEILING(IFERROR(VLOOKUP(A80,'2015'!$A$7:$N$416,10,FALSE),0),500)</f>
        <v>5500</v>
      </c>
      <c r="AG80">
        <f>CEILING(IFERROR(VLOOKUP(A80,'2016'!$A$7:$N$416,10,FALSE),0),500)</f>
        <v>0</v>
      </c>
      <c r="AH80">
        <f t="shared" si="19"/>
        <v>6500</v>
      </c>
      <c r="AI80">
        <f>CEILING(IFERROR(VLOOKUP(A80,'2014'!$A$7:$N$416,11,FALSE),0),500)</f>
        <v>5500</v>
      </c>
      <c r="AJ80">
        <f>CEILING(IFERROR(VLOOKUP(A80,'2015'!$A$7:$N$416,11,FALSE),0),500)</f>
        <v>3500</v>
      </c>
      <c r="AK80">
        <f>CEILING(IFERROR(VLOOKUP(A80,'2016'!$A$7:$N$416,11,FALSE),0),500)</f>
        <v>0</v>
      </c>
      <c r="AL80">
        <f t="shared" si="20"/>
        <v>4500</v>
      </c>
      <c r="AM80">
        <f>CEILING(IFERROR(VLOOKUP(A80,'2014'!$A$7:$N$416,12,FALSE),0),500)</f>
        <v>2000</v>
      </c>
      <c r="AN80">
        <f>CEILING(IFERROR(VLOOKUP(A80,'2015'!$A$7:$N$416,12,FALSE),0),500)</f>
        <v>1500</v>
      </c>
      <c r="AO80">
        <f>CEILING(IFERROR(VLOOKUP(A80,'2016'!$A$7:$N$416,12,FALSE),0),500)</f>
        <v>0</v>
      </c>
      <c r="AP80">
        <f t="shared" si="21"/>
        <v>2000</v>
      </c>
      <c r="AQ80">
        <f>CEILING(IFERROR(VLOOKUP(A80,'2014'!$A$7:$N$416,13,FALSE),0),500)</f>
        <v>2500</v>
      </c>
      <c r="AR80">
        <f>CEILING(IFERROR(VLOOKUP(A80,'2015'!$A$7:$N$416,13,FALSE),0),500)</f>
        <v>3000</v>
      </c>
      <c r="AS80">
        <f>CEILING(IFERROR(VLOOKUP(A80,'2016'!$A$7:$N$416,13,FALSE),0),500)</f>
        <v>0</v>
      </c>
      <c r="AT80">
        <f t="shared" si="22"/>
        <v>3000</v>
      </c>
      <c r="AU80">
        <f>CEILING(IFERROR(VLOOKUP(A80,'2014'!$A$7:$N$416,14,FALSE),0),500)</f>
        <v>3500</v>
      </c>
      <c r="AV80">
        <f>CEILING(IFERROR(VLOOKUP(A80,'2015'!$A$7:$N$416,14,FALSE),0),500)</f>
        <v>2500</v>
      </c>
      <c r="AW80">
        <f>CEILING(IFERROR(VLOOKUP(A80,'2016'!$A$7:$N$416,14,FALSE),0),500)</f>
        <v>0</v>
      </c>
      <c r="AX80">
        <f t="shared" si="23"/>
        <v>3000</v>
      </c>
    </row>
    <row r="81" spans="1:50" x14ac:dyDescent="0.25">
      <c r="A81">
        <v>27346</v>
      </c>
      <c r="B81" t="s">
        <v>429</v>
      </c>
      <c r="C81">
        <f>CEILING(IFERROR(VLOOKUP(A81,'2014'!$A$7:$N$416,3,FALSE),0),500)</f>
        <v>0</v>
      </c>
      <c r="D81">
        <f>CEILING(IFERROR(VLOOKUP(A81,'2015'!$A$7:$N$416,3,FALSE),0),500)</f>
        <v>0</v>
      </c>
      <c r="E81">
        <f>CEILING(IFERROR(VLOOKUP(A81,'2016'!$A$7:$N$416,3,FALSE),0),500)</f>
        <v>42000</v>
      </c>
      <c r="F81" s="137">
        <f t="shared" si="12"/>
        <v>14000</v>
      </c>
      <c r="G81" s="137">
        <f>CEILING(IFERROR(VLOOKUP(A81,'2014'!$A$7:$N$416,4,FALSE),0),500)</f>
        <v>0</v>
      </c>
      <c r="H81" s="137">
        <f>CEILING(IFERROR(VLOOKUP(A81,'2015'!$A$7:$N$416,4,FALSE),0),500)</f>
        <v>0</v>
      </c>
      <c r="I81" s="137">
        <f>CEILING(IFERROR(VLOOKUP(A81,'2016'!$A$7:$N$416,4,FALSE),0),500)</f>
        <v>0</v>
      </c>
      <c r="J81" s="137">
        <f t="shared" si="13"/>
        <v>0</v>
      </c>
      <c r="K81">
        <f>CEILING(IFERROR(VLOOKUP(A81,'2014'!$A$7:$N$416,5,FALSE),0),500)</f>
        <v>0</v>
      </c>
      <c r="L81">
        <f>CEILING(IFERROR(VLOOKUP(A81,'2015'!$A$7:$N$416,5,FALSE),0),500)</f>
        <v>0</v>
      </c>
      <c r="M81">
        <f>CEILING(IFERROR(VLOOKUP(A81,'2016'!$A$7:$N$416,5,FALSE),0),500)</f>
        <v>0</v>
      </c>
      <c r="N81">
        <f t="shared" si="14"/>
        <v>0</v>
      </c>
      <c r="O81">
        <f>CEILING(IFERROR(VLOOKUP(A81,'2014'!$A$7:$N$416,6,FALSE),0),500)</f>
        <v>0</v>
      </c>
      <c r="P81">
        <f>CEILING(IFERROR(VLOOKUP(A81,'2015'!$A$7:$N$416,6,FALSE),0),500)</f>
        <v>0</v>
      </c>
      <c r="Q81">
        <f>CEILING(IFERROR(VLOOKUP(A81,'2016'!$A$7:$N$416,6,FALSE),0),500)</f>
        <v>0</v>
      </c>
      <c r="R81">
        <f t="shared" si="15"/>
        <v>0</v>
      </c>
      <c r="S81">
        <f>CEILING(IFERROR(VLOOKUP(A81,'2014'!$A$7:$N$416,7,FALSE),0),500)</f>
        <v>0</v>
      </c>
      <c r="T81">
        <f>CEILING(IFERROR(VLOOKUP(A81,'2015'!$A$7:$N$416,7,FALSE),0),500)</f>
        <v>0</v>
      </c>
      <c r="U81">
        <f>CEILING(IFERROR(VLOOKUP(A81,'2016'!$A$7:$N$416,7,FALSE),0),500)</f>
        <v>0</v>
      </c>
      <c r="V81">
        <f t="shared" si="16"/>
        <v>0</v>
      </c>
      <c r="W81">
        <f>CEILING(IFERROR(VLOOKUP(A81,'2014'!$A$7:$N$416,8,FALSE),0),500)</f>
        <v>0</v>
      </c>
      <c r="X81">
        <f>CEILING(IFERROR(VLOOKUP(A81,'2015'!$A$7:$N$416,8,FALSE),0),500)</f>
        <v>0</v>
      </c>
      <c r="Y81">
        <f>CEILING(IFERROR(VLOOKUP(A81,'2016'!$A$7:$N$416,8,FALSE),0),500)</f>
        <v>0</v>
      </c>
      <c r="Z81">
        <f t="shared" si="17"/>
        <v>0</v>
      </c>
      <c r="AA81">
        <f>CEILING(IFERROR(VLOOKUP(A81,'2014'!$A$7:$N$416,9,FALSE),0),500)</f>
        <v>0</v>
      </c>
      <c r="AB81">
        <f>CEILING(IFERROR(VLOOKUP(A81,'2015'!$A$7:$N$416,9,FALSE),0),500)</f>
        <v>0</v>
      </c>
      <c r="AC81">
        <f>CEILING(IFERROR(VLOOKUP(A81,'2016'!$A$7:$N$416,9,FALSE),0),500)</f>
        <v>0</v>
      </c>
      <c r="AD81">
        <f t="shared" si="18"/>
        <v>0</v>
      </c>
      <c r="AE81">
        <f>CEILING(IFERROR(VLOOKUP(A81,'2014'!$A$7:$N$416,10,FALSE),0),500)</f>
        <v>0</v>
      </c>
      <c r="AF81">
        <f>CEILING(IFERROR(VLOOKUP(A81,'2015'!$A$7:$N$416,10,FALSE),0),500)</f>
        <v>0</v>
      </c>
      <c r="AG81">
        <f>CEILING(IFERROR(VLOOKUP(A81,'2016'!$A$7:$N$416,10,FALSE),0),500)</f>
        <v>0</v>
      </c>
      <c r="AH81">
        <f t="shared" si="19"/>
        <v>0</v>
      </c>
      <c r="AI81">
        <f>CEILING(IFERROR(VLOOKUP(A81,'2014'!$A$7:$N$416,11,FALSE),0),500)</f>
        <v>0</v>
      </c>
      <c r="AJ81">
        <f>CEILING(IFERROR(VLOOKUP(A81,'2015'!$A$7:$N$416,11,FALSE),0),500)</f>
        <v>0</v>
      </c>
      <c r="AK81">
        <f>CEILING(IFERROR(VLOOKUP(A81,'2016'!$A$7:$N$416,11,FALSE),0),500)</f>
        <v>0</v>
      </c>
      <c r="AL81">
        <f t="shared" si="20"/>
        <v>0</v>
      </c>
      <c r="AM81">
        <f>CEILING(IFERROR(VLOOKUP(A81,'2014'!$A$7:$N$416,12,FALSE),0),500)</f>
        <v>0</v>
      </c>
      <c r="AN81">
        <f>CEILING(IFERROR(VLOOKUP(A81,'2015'!$A$7:$N$416,12,FALSE),0),500)</f>
        <v>0</v>
      </c>
      <c r="AO81">
        <f>CEILING(IFERROR(VLOOKUP(A81,'2016'!$A$7:$N$416,12,FALSE),0),500)</f>
        <v>0</v>
      </c>
      <c r="AP81">
        <f t="shared" si="21"/>
        <v>0</v>
      </c>
      <c r="AQ81">
        <f>CEILING(IFERROR(VLOOKUP(A81,'2014'!$A$7:$N$416,13,FALSE),0),500)</f>
        <v>0</v>
      </c>
      <c r="AR81">
        <f>CEILING(IFERROR(VLOOKUP(A81,'2015'!$A$7:$N$416,13,FALSE),0),500)</f>
        <v>0</v>
      </c>
      <c r="AS81">
        <f>CEILING(IFERROR(VLOOKUP(A81,'2016'!$A$7:$N$416,13,FALSE),0),500)</f>
        <v>0</v>
      </c>
      <c r="AT81">
        <f t="shared" si="22"/>
        <v>0</v>
      </c>
      <c r="AU81">
        <f>CEILING(IFERROR(VLOOKUP(A81,'2014'!$A$7:$N$416,14,FALSE),0),500)</f>
        <v>0</v>
      </c>
      <c r="AV81">
        <f>CEILING(IFERROR(VLOOKUP(A81,'2015'!$A$7:$N$416,14,FALSE),0),500)</f>
        <v>0</v>
      </c>
      <c r="AW81">
        <f>CEILING(IFERROR(VLOOKUP(A81,'2016'!$A$7:$N$416,14,FALSE),0),500)</f>
        <v>0</v>
      </c>
      <c r="AX81">
        <f t="shared" si="23"/>
        <v>0</v>
      </c>
    </row>
    <row r="82" spans="1:50" x14ac:dyDescent="0.25">
      <c r="A82">
        <v>27347</v>
      </c>
      <c r="B82" t="s">
        <v>430</v>
      </c>
      <c r="C82">
        <f>CEILING(IFERROR(VLOOKUP(A82,'2014'!$A$7:$N$416,3,FALSE),0),500)</f>
        <v>0</v>
      </c>
      <c r="D82">
        <f>CEILING(IFERROR(VLOOKUP(A82,'2015'!$A$7:$N$416,3,FALSE),0),500)</f>
        <v>0</v>
      </c>
      <c r="E82">
        <f>CEILING(IFERROR(VLOOKUP(A82,'2016'!$A$7:$N$416,3,FALSE),0),500)</f>
        <v>0</v>
      </c>
      <c r="F82" s="137">
        <f t="shared" si="12"/>
        <v>0</v>
      </c>
      <c r="G82" s="137">
        <f>CEILING(IFERROR(VLOOKUP(A82,'2014'!$A$7:$N$416,4,FALSE),0),500)</f>
        <v>0</v>
      </c>
      <c r="H82" s="137">
        <f>CEILING(IFERROR(VLOOKUP(A82,'2015'!$A$7:$N$416,4,FALSE),0),500)</f>
        <v>0</v>
      </c>
      <c r="I82" s="137">
        <f>CEILING(IFERROR(VLOOKUP(A82,'2016'!$A$7:$N$416,4,FALSE),0),500)</f>
        <v>0</v>
      </c>
      <c r="J82" s="137">
        <f t="shared" si="13"/>
        <v>0</v>
      </c>
      <c r="K82">
        <f>CEILING(IFERROR(VLOOKUP(A82,'2014'!$A$7:$N$416,5,FALSE),0),500)</f>
        <v>0</v>
      </c>
      <c r="L82">
        <f>CEILING(IFERROR(VLOOKUP(A82,'2015'!$A$7:$N$416,5,FALSE),0),500)</f>
        <v>0</v>
      </c>
      <c r="M82">
        <f>CEILING(IFERROR(VLOOKUP(A82,'2016'!$A$7:$N$416,5,FALSE),0),500)</f>
        <v>0</v>
      </c>
      <c r="N82">
        <f t="shared" si="14"/>
        <v>0</v>
      </c>
      <c r="O82">
        <f>CEILING(IFERROR(VLOOKUP(A82,'2014'!$A$7:$N$416,6,FALSE),0),500)</f>
        <v>0</v>
      </c>
      <c r="P82">
        <f>CEILING(IFERROR(VLOOKUP(A82,'2015'!$A$7:$N$416,6,FALSE),0),500)</f>
        <v>0</v>
      </c>
      <c r="Q82">
        <f>CEILING(IFERROR(VLOOKUP(A82,'2016'!$A$7:$N$416,6,FALSE),0),500)</f>
        <v>0</v>
      </c>
      <c r="R82">
        <f t="shared" si="15"/>
        <v>0</v>
      </c>
      <c r="S82">
        <f>CEILING(IFERROR(VLOOKUP(A82,'2014'!$A$7:$N$416,7,FALSE),0),500)</f>
        <v>0</v>
      </c>
      <c r="T82">
        <f>CEILING(IFERROR(VLOOKUP(A82,'2015'!$A$7:$N$416,7,FALSE),0),500)</f>
        <v>0</v>
      </c>
      <c r="U82">
        <f>CEILING(IFERROR(VLOOKUP(A82,'2016'!$A$7:$N$416,7,FALSE),0),500)</f>
        <v>0</v>
      </c>
      <c r="V82">
        <f t="shared" si="16"/>
        <v>0</v>
      </c>
      <c r="W82">
        <f>CEILING(IFERROR(VLOOKUP(A82,'2014'!$A$7:$N$416,8,FALSE),0),500)</f>
        <v>0</v>
      </c>
      <c r="X82">
        <f>CEILING(IFERROR(VLOOKUP(A82,'2015'!$A$7:$N$416,8,FALSE),0),500)</f>
        <v>0</v>
      </c>
      <c r="Y82">
        <f>CEILING(IFERROR(VLOOKUP(A82,'2016'!$A$7:$N$416,8,FALSE),0),500)</f>
        <v>0</v>
      </c>
      <c r="Z82">
        <f t="shared" si="17"/>
        <v>0</v>
      </c>
      <c r="AA82">
        <f>CEILING(IFERROR(VLOOKUP(A82,'2014'!$A$7:$N$416,9,FALSE),0),500)</f>
        <v>0</v>
      </c>
      <c r="AB82">
        <f>CEILING(IFERROR(VLOOKUP(A82,'2015'!$A$7:$N$416,9,FALSE),0),500)</f>
        <v>0</v>
      </c>
      <c r="AC82">
        <f>CEILING(IFERROR(VLOOKUP(A82,'2016'!$A$7:$N$416,9,FALSE),0),500)</f>
        <v>0</v>
      </c>
      <c r="AD82">
        <f t="shared" si="18"/>
        <v>0</v>
      </c>
      <c r="AE82">
        <f>CEILING(IFERROR(VLOOKUP(A82,'2014'!$A$7:$N$416,10,FALSE),0),500)</f>
        <v>0</v>
      </c>
      <c r="AF82">
        <f>CEILING(IFERROR(VLOOKUP(A82,'2015'!$A$7:$N$416,10,FALSE),0),500)</f>
        <v>0</v>
      </c>
      <c r="AG82">
        <f>CEILING(IFERROR(VLOOKUP(A82,'2016'!$A$7:$N$416,10,FALSE),0),500)</f>
        <v>0</v>
      </c>
      <c r="AH82">
        <f t="shared" si="19"/>
        <v>0</v>
      </c>
      <c r="AI82">
        <f>CEILING(IFERROR(VLOOKUP(A82,'2014'!$A$7:$N$416,11,FALSE),0),500)</f>
        <v>0</v>
      </c>
      <c r="AJ82">
        <f>CEILING(IFERROR(VLOOKUP(A82,'2015'!$A$7:$N$416,11,FALSE),0),500)</f>
        <v>0</v>
      </c>
      <c r="AK82">
        <f>CEILING(IFERROR(VLOOKUP(A82,'2016'!$A$7:$N$416,11,FALSE),0),500)</f>
        <v>0</v>
      </c>
      <c r="AL82">
        <f t="shared" si="20"/>
        <v>0</v>
      </c>
      <c r="AM82">
        <f>CEILING(IFERROR(VLOOKUP(A82,'2014'!$A$7:$N$416,12,FALSE),0),500)</f>
        <v>0</v>
      </c>
      <c r="AN82">
        <f>CEILING(IFERROR(VLOOKUP(A82,'2015'!$A$7:$N$416,12,FALSE),0),500)</f>
        <v>0</v>
      </c>
      <c r="AO82">
        <f>CEILING(IFERROR(VLOOKUP(A82,'2016'!$A$7:$N$416,12,FALSE),0),500)</f>
        <v>0</v>
      </c>
      <c r="AP82">
        <f t="shared" si="21"/>
        <v>0</v>
      </c>
      <c r="AQ82">
        <f>CEILING(IFERROR(VLOOKUP(A82,'2014'!$A$7:$N$416,13,FALSE),0),500)</f>
        <v>0</v>
      </c>
      <c r="AR82">
        <f>CEILING(IFERROR(VLOOKUP(A82,'2015'!$A$7:$N$416,13,FALSE),0),500)</f>
        <v>0</v>
      </c>
      <c r="AS82">
        <f>CEILING(IFERROR(VLOOKUP(A82,'2016'!$A$7:$N$416,13,FALSE),0),500)</f>
        <v>0</v>
      </c>
      <c r="AT82">
        <f t="shared" si="22"/>
        <v>0</v>
      </c>
      <c r="AU82">
        <f>CEILING(IFERROR(VLOOKUP(A82,'2014'!$A$7:$N$416,14,FALSE),0),500)</f>
        <v>0</v>
      </c>
      <c r="AV82">
        <f>CEILING(IFERROR(VLOOKUP(A82,'2015'!$A$7:$N$416,14,FALSE),0),500)</f>
        <v>9000</v>
      </c>
      <c r="AW82">
        <f>CEILING(IFERROR(VLOOKUP(A82,'2016'!$A$7:$N$416,14,FALSE),0),500)</f>
        <v>0</v>
      </c>
      <c r="AX82">
        <f t="shared" si="23"/>
        <v>4500</v>
      </c>
    </row>
    <row r="83" spans="1:50" x14ac:dyDescent="0.25">
      <c r="A83">
        <v>22036</v>
      </c>
      <c r="B83" t="s">
        <v>318</v>
      </c>
      <c r="C83">
        <f>CEILING(IFERROR(VLOOKUP(A83,'2014'!$A$7:$N$416,3,FALSE),0),500)</f>
        <v>0</v>
      </c>
      <c r="D83">
        <f>CEILING(IFERROR(VLOOKUP(A83,'2015'!$A$7:$N$416,3,FALSE),0),500)</f>
        <v>15000</v>
      </c>
      <c r="E83">
        <f>CEILING(IFERROR(VLOOKUP(A83,'2016'!$A$7:$N$416,3,FALSE),0),500)</f>
        <v>3500</v>
      </c>
      <c r="F83" s="137">
        <f t="shared" si="12"/>
        <v>6500</v>
      </c>
      <c r="G83" s="137">
        <f>CEILING(IFERROR(VLOOKUP(A83,'2014'!$A$7:$N$416,4,FALSE),0),500)</f>
        <v>0</v>
      </c>
      <c r="H83" s="137">
        <f>CEILING(IFERROR(VLOOKUP(A83,'2015'!$A$7:$N$416,4,FALSE),0),500)</f>
        <v>13500</v>
      </c>
      <c r="I83" s="137">
        <f>CEILING(IFERROR(VLOOKUP(A83,'2016'!$A$7:$N$416,4,FALSE),0),500)</f>
        <v>11500</v>
      </c>
      <c r="J83" s="137">
        <f t="shared" si="13"/>
        <v>8500</v>
      </c>
      <c r="K83">
        <f>CEILING(IFERROR(VLOOKUP(A83,'2014'!$A$7:$N$416,5,FALSE),0),500)</f>
        <v>0</v>
      </c>
      <c r="L83">
        <f>CEILING(IFERROR(VLOOKUP(A83,'2015'!$A$7:$N$416,5,FALSE),0),500)</f>
        <v>15500</v>
      </c>
      <c r="M83">
        <f>CEILING(IFERROR(VLOOKUP(A83,'2016'!$A$7:$N$416,5,FALSE),0),500)</f>
        <v>14500</v>
      </c>
      <c r="N83">
        <f t="shared" si="14"/>
        <v>10000</v>
      </c>
      <c r="O83">
        <f>CEILING(IFERROR(VLOOKUP(A83,'2014'!$A$7:$N$416,6,FALSE),0),500)</f>
        <v>0</v>
      </c>
      <c r="P83">
        <f>CEILING(IFERROR(VLOOKUP(A83,'2015'!$A$7:$N$416,6,FALSE),0),500)</f>
        <v>10000</v>
      </c>
      <c r="Q83">
        <f>CEILING(IFERROR(VLOOKUP(A83,'2016'!$A$7:$N$416,6,FALSE),0),500)</f>
        <v>0</v>
      </c>
      <c r="R83">
        <f t="shared" si="15"/>
        <v>5000</v>
      </c>
      <c r="S83">
        <f>CEILING(IFERROR(VLOOKUP(A83,'2014'!$A$7:$N$416,7,FALSE),0),500)</f>
        <v>0</v>
      </c>
      <c r="T83">
        <f>CEILING(IFERROR(VLOOKUP(A83,'2015'!$A$7:$N$416,7,FALSE),0),500)</f>
        <v>9000</v>
      </c>
      <c r="U83">
        <f>CEILING(IFERROR(VLOOKUP(A83,'2016'!$A$7:$N$416,7,FALSE),0),500)</f>
        <v>0</v>
      </c>
      <c r="V83">
        <f t="shared" si="16"/>
        <v>4500</v>
      </c>
      <c r="W83">
        <f>CEILING(IFERROR(VLOOKUP(A83,'2014'!$A$7:$N$416,8,FALSE),0),500)</f>
        <v>4000</v>
      </c>
      <c r="X83">
        <f>CEILING(IFERROR(VLOOKUP(A83,'2015'!$A$7:$N$416,8,FALSE),0),500)</f>
        <v>7500</v>
      </c>
      <c r="Y83">
        <f>CEILING(IFERROR(VLOOKUP(A83,'2016'!$A$7:$N$416,8,FALSE),0),500)</f>
        <v>0</v>
      </c>
      <c r="Z83">
        <f t="shared" si="17"/>
        <v>6000</v>
      </c>
      <c r="AA83">
        <f>CEILING(IFERROR(VLOOKUP(A83,'2014'!$A$7:$N$416,9,FALSE),0),500)</f>
        <v>13000</v>
      </c>
      <c r="AB83">
        <f>CEILING(IFERROR(VLOOKUP(A83,'2015'!$A$7:$N$416,9,FALSE),0),500)</f>
        <v>10500</v>
      </c>
      <c r="AC83">
        <f>CEILING(IFERROR(VLOOKUP(A83,'2016'!$A$7:$N$416,9,FALSE),0),500)</f>
        <v>0</v>
      </c>
      <c r="AD83">
        <f t="shared" si="18"/>
        <v>12000</v>
      </c>
      <c r="AE83">
        <f>CEILING(IFERROR(VLOOKUP(A83,'2014'!$A$7:$N$416,10,FALSE),0),500)</f>
        <v>8000</v>
      </c>
      <c r="AF83">
        <f>CEILING(IFERROR(VLOOKUP(A83,'2015'!$A$7:$N$416,10,FALSE),0),500)</f>
        <v>5000</v>
      </c>
      <c r="AG83">
        <f>CEILING(IFERROR(VLOOKUP(A83,'2016'!$A$7:$N$416,10,FALSE),0),500)</f>
        <v>0</v>
      </c>
      <c r="AH83">
        <f t="shared" si="19"/>
        <v>6500</v>
      </c>
      <c r="AI83">
        <f>CEILING(IFERROR(VLOOKUP(A83,'2014'!$A$7:$N$416,11,FALSE),0),500)</f>
        <v>12000</v>
      </c>
      <c r="AJ83">
        <f>CEILING(IFERROR(VLOOKUP(A83,'2015'!$A$7:$N$416,11,FALSE),0),500)</f>
        <v>5000</v>
      </c>
      <c r="AK83">
        <f>CEILING(IFERROR(VLOOKUP(A83,'2016'!$A$7:$N$416,11,FALSE),0),500)</f>
        <v>0</v>
      </c>
      <c r="AL83">
        <f t="shared" si="20"/>
        <v>8500</v>
      </c>
      <c r="AM83">
        <f>CEILING(IFERROR(VLOOKUP(A83,'2014'!$A$7:$N$416,12,FALSE),0),500)</f>
        <v>4500</v>
      </c>
      <c r="AN83">
        <f>CEILING(IFERROR(VLOOKUP(A83,'2015'!$A$7:$N$416,12,FALSE),0),500)</f>
        <v>8000</v>
      </c>
      <c r="AO83">
        <f>CEILING(IFERROR(VLOOKUP(A83,'2016'!$A$7:$N$416,12,FALSE),0),500)</f>
        <v>0</v>
      </c>
      <c r="AP83">
        <f t="shared" si="21"/>
        <v>6500</v>
      </c>
      <c r="AQ83">
        <f>CEILING(IFERROR(VLOOKUP(A83,'2014'!$A$7:$N$416,13,FALSE),0),500)</f>
        <v>11500</v>
      </c>
      <c r="AR83">
        <f>CEILING(IFERROR(VLOOKUP(A83,'2015'!$A$7:$N$416,13,FALSE),0),500)</f>
        <v>17500</v>
      </c>
      <c r="AS83">
        <f>CEILING(IFERROR(VLOOKUP(A83,'2016'!$A$7:$N$416,13,FALSE),0),500)</f>
        <v>0</v>
      </c>
      <c r="AT83">
        <f t="shared" si="22"/>
        <v>14500</v>
      </c>
      <c r="AU83">
        <f>CEILING(IFERROR(VLOOKUP(A83,'2014'!$A$7:$N$416,14,FALSE),0),500)</f>
        <v>15000</v>
      </c>
      <c r="AV83">
        <f>CEILING(IFERROR(VLOOKUP(A83,'2015'!$A$7:$N$416,14,FALSE),0),500)</f>
        <v>10500</v>
      </c>
      <c r="AW83">
        <f>CEILING(IFERROR(VLOOKUP(A83,'2016'!$A$7:$N$416,14,FALSE),0),500)</f>
        <v>0</v>
      </c>
      <c r="AX83">
        <f t="shared" si="23"/>
        <v>13000</v>
      </c>
    </row>
    <row r="84" spans="1:50" x14ac:dyDescent="0.25">
      <c r="A84">
        <v>22054</v>
      </c>
      <c r="B84" t="s">
        <v>320</v>
      </c>
      <c r="C84">
        <f>CEILING(IFERROR(VLOOKUP(A84,'2014'!$A$7:$N$416,3,FALSE),0),500)</f>
        <v>0</v>
      </c>
      <c r="D84">
        <f>CEILING(IFERROR(VLOOKUP(A84,'2015'!$A$7:$N$416,3,FALSE),0),500)</f>
        <v>2000</v>
      </c>
      <c r="E84">
        <f>CEILING(IFERROR(VLOOKUP(A84,'2016'!$A$7:$N$416,3,FALSE),0),500)</f>
        <v>8000</v>
      </c>
      <c r="F84" s="137">
        <f t="shared" si="12"/>
        <v>3500</v>
      </c>
      <c r="G84" s="137">
        <f>CEILING(IFERROR(VLOOKUP(A84,'2014'!$A$7:$N$416,4,FALSE),0),500)</f>
        <v>0</v>
      </c>
      <c r="H84" s="137">
        <f>CEILING(IFERROR(VLOOKUP(A84,'2015'!$A$7:$N$416,4,FALSE),0),500)</f>
        <v>2000</v>
      </c>
      <c r="I84" s="137">
        <f>CEILING(IFERROR(VLOOKUP(A84,'2016'!$A$7:$N$416,4,FALSE),0),500)</f>
        <v>2000</v>
      </c>
      <c r="J84" s="137">
        <f t="shared" si="13"/>
        <v>1500</v>
      </c>
      <c r="K84">
        <f>CEILING(IFERROR(VLOOKUP(A84,'2014'!$A$7:$N$416,5,FALSE),0),500)</f>
        <v>0</v>
      </c>
      <c r="L84">
        <f>CEILING(IFERROR(VLOOKUP(A84,'2015'!$A$7:$N$416,5,FALSE),0),500)</f>
        <v>1000</v>
      </c>
      <c r="M84">
        <f>CEILING(IFERROR(VLOOKUP(A84,'2016'!$A$7:$N$416,5,FALSE),0),500)</f>
        <v>5000</v>
      </c>
      <c r="N84">
        <f t="shared" si="14"/>
        <v>2000</v>
      </c>
      <c r="O84">
        <f>CEILING(IFERROR(VLOOKUP(A84,'2014'!$A$7:$N$416,6,FALSE),0),500)</f>
        <v>0</v>
      </c>
      <c r="P84">
        <f>CEILING(IFERROR(VLOOKUP(A84,'2015'!$A$7:$N$416,6,FALSE),0),500)</f>
        <v>4000</v>
      </c>
      <c r="Q84">
        <f>CEILING(IFERROR(VLOOKUP(A84,'2016'!$A$7:$N$416,6,FALSE),0),500)</f>
        <v>0</v>
      </c>
      <c r="R84">
        <f t="shared" si="15"/>
        <v>2000</v>
      </c>
      <c r="S84">
        <f>CEILING(IFERROR(VLOOKUP(A84,'2014'!$A$7:$N$416,7,FALSE),0),500)</f>
        <v>0</v>
      </c>
      <c r="T84">
        <f>CEILING(IFERROR(VLOOKUP(A84,'2015'!$A$7:$N$416,7,FALSE),0),500)</f>
        <v>3000</v>
      </c>
      <c r="U84">
        <f>CEILING(IFERROR(VLOOKUP(A84,'2016'!$A$7:$N$416,7,FALSE),0),500)</f>
        <v>0</v>
      </c>
      <c r="V84">
        <f t="shared" si="16"/>
        <v>1500</v>
      </c>
      <c r="W84">
        <f>CEILING(IFERROR(VLOOKUP(A84,'2014'!$A$7:$N$416,8,FALSE),0),500)</f>
        <v>0</v>
      </c>
      <c r="X84">
        <f>CEILING(IFERROR(VLOOKUP(A84,'2015'!$A$7:$N$416,8,FALSE),0),500)</f>
        <v>1000</v>
      </c>
      <c r="Y84">
        <f>CEILING(IFERROR(VLOOKUP(A84,'2016'!$A$7:$N$416,8,FALSE),0),500)</f>
        <v>0</v>
      </c>
      <c r="Z84">
        <f t="shared" si="17"/>
        <v>500</v>
      </c>
      <c r="AA84">
        <f>CEILING(IFERROR(VLOOKUP(A84,'2014'!$A$7:$N$416,9,FALSE),0),500)</f>
        <v>6000</v>
      </c>
      <c r="AB84">
        <f>CEILING(IFERROR(VLOOKUP(A84,'2015'!$A$7:$N$416,9,FALSE),0),500)</f>
        <v>0</v>
      </c>
      <c r="AC84">
        <f>CEILING(IFERROR(VLOOKUP(A84,'2016'!$A$7:$N$416,9,FALSE),0),500)</f>
        <v>0</v>
      </c>
      <c r="AD84">
        <f t="shared" si="18"/>
        <v>3000</v>
      </c>
      <c r="AE84">
        <f>CEILING(IFERROR(VLOOKUP(A84,'2014'!$A$7:$N$416,10,FALSE),0),500)</f>
        <v>1000</v>
      </c>
      <c r="AF84">
        <f>CEILING(IFERROR(VLOOKUP(A84,'2015'!$A$7:$N$416,10,FALSE),0),500)</f>
        <v>2000</v>
      </c>
      <c r="AG84">
        <f>CEILING(IFERROR(VLOOKUP(A84,'2016'!$A$7:$N$416,10,FALSE),0),500)</f>
        <v>0</v>
      </c>
      <c r="AH84">
        <f t="shared" si="19"/>
        <v>1500</v>
      </c>
      <c r="AI84">
        <f>CEILING(IFERROR(VLOOKUP(A84,'2014'!$A$7:$N$416,11,FALSE),0),500)</f>
        <v>2000</v>
      </c>
      <c r="AJ84">
        <f>CEILING(IFERROR(VLOOKUP(A84,'2015'!$A$7:$N$416,11,FALSE),0),500)</f>
        <v>3000</v>
      </c>
      <c r="AK84">
        <f>CEILING(IFERROR(VLOOKUP(A84,'2016'!$A$7:$N$416,11,FALSE),0),500)</f>
        <v>0</v>
      </c>
      <c r="AL84">
        <f t="shared" si="20"/>
        <v>2500</v>
      </c>
      <c r="AM84">
        <f>CEILING(IFERROR(VLOOKUP(A84,'2014'!$A$7:$N$416,12,FALSE),0),500)</f>
        <v>4000</v>
      </c>
      <c r="AN84">
        <f>CEILING(IFERROR(VLOOKUP(A84,'2015'!$A$7:$N$416,12,FALSE),0),500)</f>
        <v>7000</v>
      </c>
      <c r="AO84">
        <f>CEILING(IFERROR(VLOOKUP(A84,'2016'!$A$7:$N$416,12,FALSE),0),500)</f>
        <v>0</v>
      </c>
      <c r="AP84">
        <f t="shared" si="21"/>
        <v>5500</v>
      </c>
      <c r="AQ84">
        <f>CEILING(IFERROR(VLOOKUP(A84,'2014'!$A$7:$N$416,13,FALSE),0),500)</f>
        <v>4000</v>
      </c>
      <c r="AR84">
        <f>CEILING(IFERROR(VLOOKUP(A84,'2015'!$A$7:$N$416,13,FALSE),0),500)</f>
        <v>3000</v>
      </c>
      <c r="AS84">
        <f>CEILING(IFERROR(VLOOKUP(A84,'2016'!$A$7:$N$416,13,FALSE),0),500)</f>
        <v>0</v>
      </c>
      <c r="AT84">
        <f t="shared" si="22"/>
        <v>3500</v>
      </c>
      <c r="AU84">
        <f>CEILING(IFERROR(VLOOKUP(A84,'2014'!$A$7:$N$416,14,FALSE),0),500)</f>
        <v>5000</v>
      </c>
      <c r="AV84">
        <f>CEILING(IFERROR(VLOOKUP(A84,'2015'!$A$7:$N$416,14,FALSE),0),500)</f>
        <v>3000</v>
      </c>
      <c r="AW84">
        <f>CEILING(IFERROR(VLOOKUP(A84,'2016'!$A$7:$N$416,14,FALSE),0),500)</f>
        <v>0</v>
      </c>
      <c r="AX84">
        <f t="shared" si="23"/>
        <v>4000</v>
      </c>
    </row>
    <row r="85" spans="1:50" x14ac:dyDescent="0.25">
      <c r="A85">
        <v>902520</v>
      </c>
      <c r="B85" t="s">
        <v>455</v>
      </c>
      <c r="C85">
        <f>CEILING(IFERROR(VLOOKUP(A85,'2014'!$A$7:$N$416,3,FALSE),0),500)</f>
        <v>0</v>
      </c>
      <c r="D85">
        <f>CEILING(IFERROR(VLOOKUP(A85,'2015'!$A$7:$N$416,3,FALSE),0),500)</f>
        <v>9500</v>
      </c>
      <c r="E85">
        <f>CEILING(IFERROR(VLOOKUP(A85,'2016'!$A$7:$N$416,3,FALSE),0),500)</f>
        <v>7000</v>
      </c>
      <c r="F85" s="137">
        <f t="shared" si="12"/>
        <v>5500</v>
      </c>
      <c r="G85" s="137">
        <f>CEILING(IFERROR(VLOOKUP(A85,'2014'!$A$7:$N$416,4,FALSE),0),500)</f>
        <v>0</v>
      </c>
      <c r="H85" s="137">
        <f>CEILING(IFERROR(VLOOKUP(A85,'2015'!$A$7:$N$416,4,FALSE),0),500)</f>
        <v>11500</v>
      </c>
      <c r="I85" s="137">
        <f>CEILING(IFERROR(VLOOKUP(A85,'2016'!$A$7:$N$416,4,FALSE),0),500)</f>
        <v>7500</v>
      </c>
      <c r="J85" s="137">
        <f t="shared" si="13"/>
        <v>6500</v>
      </c>
      <c r="K85">
        <f>CEILING(IFERROR(VLOOKUP(A85,'2014'!$A$7:$N$416,5,FALSE),0),500)</f>
        <v>0</v>
      </c>
      <c r="L85">
        <f>CEILING(IFERROR(VLOOKUP(A85,'2015'!$A$7:$N$416,5,FALSE),0),500)</f>
        <v>12000</v>
      </c>
      <c r="M85">
        <f>CEILING(IFERROR(VLOOKUP(A85,'2016'!$A$7:$N$416,5,FALSE),0),500)</f>
        <v>9000</v>
      </c>
      <c r="N85">
        <f t="shared" si="14"/>
        <v>7000</v>
      </c>
      <c r="O85">
        <f>CEILING(IFERROR(VLOOKUP(A85,'2014'!$A$7:$N$416,6,FALSE),0),500)</f>
        <v>0</v>
      </c>
      <c r="P85">
        <f>CEILING(IFERROR(VLOOKUP(A85,'2015'!$A$7:$N$416,6,FALSE),0),500)</f>
        <v>9000</v>
      </c>
      <c r="Q85">
        <f>CEILING(IFERROR(VLOOKUP(A85,'2016'!$A$7:$N$416,6,FALSE),0),500)</f>
        <v>0</v>
      </c>
      <c r="R85">
        <f t="shared" si="15"/>
        <v>4500</v>
      </c>
      <c r="S85">
        <f>CEILING(IFERROR(VLOOKUP(A85,'2014'!$A$7:$N$416,7,FALSE),0),500)</f>
        <v>0</v>
      </c>
      <c r="T85">
        <f>CEILING(IFERROR(VLOOKUP(A85,'2015'!$A$7:$N$416,7,FALSE),0),500)</f>
        <v>10500</v>
      </c>
      <c r="U85">
        <f>CEILING(IFERROR(VLOOKUP(A85,'2016'!$A$7:$N$416,7,FALSE),0),500)</f>
        <v>0</v>
      </c>
      <c r="V85">
        <f t="shared" si="16"/>
        <v>5500</v>
      </c>
      <c r="W85">
        <f>CEILING(IFERROR(VLOOKUP(A85,'2014'!$A$7:$N$416,8,FALSE),0),500)</f>
        <v>3500</v>
      </c>
      <c r="X85">
        <f>CEILING(IFERROR(VLOOKUP(A85,'2015'!$A$7:$N$416,8,FALSE),0),500)</f>
        <v>6000</v>
      </c>
      <c r="Y85">
        <f>CEILING(IFERROR(VLOOKUP(A85,'2016'!$A$7:$N$416,8,FALSE),0),500)</f>
        <v>0</v>
      </c>
      <c r="Z85">
        <f t="shared" si="17"/>
        <v>5000</v>
      </c>
      <c r="AA85">
        <f>CEILING(IFERROR(VLOOKUP(A85,'2014'!$A$7:$N$416,9,FALSE),0),500)</f>
        <v>11000</v>
      </c>
      <c r="AB85">
        <f>CEILING(IFERROR(VLOOKUP(A85,'2015'!$A$7:$N$416,9,FALSE),0),500)</f>
        <v>14000</v>
      </c>
      <c r="AC85">
        <f>CEILING(IFERROR(VLOOKUP(A85,'2016'!$A$7:$N$416,9,FALSE),0),500)</f>
        <v>0</v>
      </c>
      <c r="AD85">
        <f t="shared" si="18"/>
        <v>12500</v>
      </c>
      <c r="AE85">
        <f>CEILING(IFERROR(VLOOKUP(A85,'2014'!$A$7:$N$416,10,FALSE),0),500)</f>
        <v>13000</v>
      </c>
      <c r="AF85">
        <f>CEILING(IFERROR(VLOOKUP(A85,'2015'!$A$7:$N$416,10,FALSE),0),500)</f>
        <v>6000</v>
      </c>
      <c r="AG85">
        <f>CEILING(IFERROR(VLOOKUP(A85,'2016'!$A$7:$N$416,10,FALSE),0),500)</f>
        <v>0</v>
      </c>
      <c r="AH85">
        <f t="shared" si="19"/>
        <v>9500</v>
      </c>
      <c r="AI85">
        <f>CEILING(IFERROR(VLOOKUP(A85,'2014'!$A$7:$N$416,11,FALSE),0),500)</f>
        <v>10000</v>
      </c>
      <c r="AJ85">
        <f>CEILING(IFERROR(VLOOKUP(A85,'2015'!$A$7:$N$416,11,FALSE),0),500)</f>
        <v>7500</v>
      </c>
      <c r="AK85">
        <f>CEILING(IFERROR(VLOOKUP(A85,'2016'!$A$7:$N$416,11,FALSE),0),500)</f>
        <v>0</v>
      </c>
      <c r="AL85">
        <f t="shared" si="20"/>
        <v>9000</v>
      </c>
      <c r="AM85">
        <f>CEILING(IFERROR(VLOOKUP(A85,'2014'!$A$7:$N$416,12,FALSE),0),500)</f>
        <v>4000</v>
      </c>
      <c r="AN85">
        <f>CEILING(IFERROR(VLOOKUP(A85,'2015'!$A$7:$N$416,12,FALSE),0),500)</f>
        <v>4500</v>
      </c>
      <c r="AO85">
        <f>CEILING(IFERROR(VLOOKUP(A85,'2016'!$A$7:$N$416,12,FALSE),0),500)</f>
        <v>0</v>
      </c>
      <c r="AP85">
        <f t="shared" si="21"/>
        <v>4500</v>
      </c>
      <c r="AQ85">
        <f>CEILING(IFERROR(VLOOKUP(A85,'2014'!$A$7:$N$416,13,FALSE),0),500)</f>
        <v>12000</v>
      </c>
      <c r="AR85">
        <f>CEILING(IFERROR(VLOOKUP(A85,'2015'!$A$7:$N$416,13,FALSE),0),500)</f>
        <v>8500</v>
      </c>
      <c r="AS85">
        <f>CEILING(IFERROR(VLOOKUP(A85,'2016'!$A$7:$N$416,13,FALSE),0),500)</f>
        <v>0</v>
      </c>
      <c r="AT85">
        <f t="shared" si="22"/>
        <v>10500</v>
      </c>
      <c r="AU85">
        <f>CEILING(IFERROR(VLOOKUP(A85,'2014'!$A$7:$N$416,14,FALSE),0),500)</f>
        <v>11500</v>
      </c>
      <c r="AV85">
        <f>CEILING(IFERROR(VLOOKUP(A85,'2015'!$A$7:$N$416,14,FALSE),0),500)</f>
        <v>11500</v>
      </c>
      <c r="AW85">
        <f>CEILING(IFERROR(VLOOKUP(A85,'2016'!$A$7:$N$416,14,FALSE),0),500)</f>
        <v>0</v>
      </c>
      <c r="AX85">
        <f t="shared" si="23"/>
        <v>11500</v>
      </c>
    </row>
    <row r="86" spans="1:50" x14ac:dyDescent="0.25">
      <c r="A86">
        <v>22189</v>
      </c>
      <c r="B86" t="s">
        <v>322</v>
      </c>
      <c r="C86">
        <f>CEILING(IFERROR(VLOOKUP(A86,'2014'!$A$7:$N$416,3,FALSE),0),500)</f>
        <v>0</v>
      </c>
      <c r="D86">
        <f>CEILING(IFERROR(VLOOKUP(A86,'2015'!$A$7:$N$416,3,FALSE),0),500)</f>
        <v>34000</v>
      </c>
      <c r="E86">
        <f>CEILING(IFERROR(VLOOKUP(A86,'2016'!$A$7:$N$416,3,FALSE),0),500)</f>
        <v>37000</v>
      </c>
      <c r="F86" s="137">
        <f t="shared" si="12"/>
        <v>24000</v>
      </c>
      <c r="G86" s="137">
        <f>CEILING(IFERROR(VLOOKUP(A86,'2014'!$A$7:$N$416,4,FALSE),0),500)</f>
        <v>0</v>
      </c>
      <c r="H86" s="137">
        <f>CEILING(IFERROR(VLOOKUP(A86,'2015'!$A$7:$N$416,4,FALSE),0),500)</f>
        <v>23000</v>
      </c>
      <c r="I86" s="137">
        <f>CEILING(IFERROR(VLOOKUP(A86,'2016'!$A$7:$N$416,4,FALSE),0),500)</f>
        <v>34000</v>
      </c>
      <c r="J86" s="137">
        <f t="shared" si="13"/>
        <v>19000</v>
      </c>
      <c r="K86">
        <f>CEILING(IFERROR(VLOOKUP(A86,'2014'!$A$7:$N$416,5,FALSE),0),500)</f>
        <v>0</v>
      </c>
      <c r="L86">
        <f>CEILING(IFERROR(VLOOKUP(A86,'2015'!$A$7:$N$416,5,FALSE),0),500)</f>
        <v>28000</v>
      </c>
      <c r="M86">
        <f>CEILING(IFERROR(VLOOKUP(A86,'2016'!$A$7:$N$416,5,FALSE),0),500)</f>
        <v>43000</v>
      </c>
      <c r="N86">
        <f t="shared" si="14"/>
        <v>24000</v>
      </c>
      <c r="O86">
        <f>CEILING(IFERROR(VLOOKUP(A86,'2014'!$A$7:$N$416,6,FALSE),0),500)</f>
        <v>0</v>
      </c>
      <c r="P86">
        <f>CEILING(IFERROR(VLOOKUP(A86,'2015'!$A$7:$N$416,6,FALSE),0),500)</f>
        <v>22000</v>
      </c>
      <c r="Q86">
        <f>CEILING(IFERROR(VLOOKUP(A86,'2016'!$A$7:$N$416,6,FALSE),0),500)</f>
        <v>0</v>
      </c>
      <c r="R86">
        <f t="shared" si="15"/>
        <v>11000</v>
      </c>
      <c r="S86">
        <f>CEILING(IFERROR(VLOOKUP(A86,'2014'!$A$7:$N$416,7,FALSE),0),500)</f>
        <v>0</v>
      </c>
      <c r="T86">
        <f>CEILING(IFERROR(VLOOKUP(A86,'2015'!$A$7:$N$416,7,FALSE),0),500)</f>
        <v>10000</v>
      </c>
      <c r="U86">
        <f>CEILING(IFERROR(VLOOKUP(A86,'2016'!$A$7:$N$416,7,FALSE),0),500)</f>
        <v>0</v>
      </c>
      <c r="V86">
        <f t="shared" si="16"/>
        <v>5000</v>
      </c>
      <c r="W86">
        <f>CEILING(IFERROR(VLOOKUP(A86,'2014'!$A$7:$N$416,8,FALSE),0),500)</f>
        <v>4000</v>
      </c>
      <c r="X86">
        <f>CEILING(IFERROR(VLOOKUP(A86,'2015'!$A$7:$N$416,8,FALSE),0),500)</f>
        <v>18000</v>
      </c>
      <c r="Y86">
        <f>CEILING(IFERROR(VLOOKUP(A86,'2016'!$A$7:$N$416,8,FALSE),0),500)</f>
        <v>0</v>
      </c>
      <c r="Z86">
        <f t="shared" si="17"/>
        <v>11000</v>
      </c>
      <c r="AA86">
        <f>CEILING(IFERROR(VLOOKUP(A86,'2014'!$A$7:$N$416,9,FALSE),0),500)</f>
        <v>10000</v>
      </c>
      <c r="AB86">
        <f>CEILING(IFERROR(VLOOKUP(A86,'2015'!$A$7:$N$416,9,FALSE),0),500)</f>
        <v>11000</v>
      </c>
      <c r="AC86">
        <f>CEILING(IFERROR(VLOOKUP(A86,'2016'!$A$7:$N$416,9,FALSE),0),500)</f>
        <v>0</v>
      </c>
      <c r="AD86">
        <f t="shared" si="18"/>
        <v>10500</v>
      </c>
      <c r="AE86">
        <f>CEILING(IFERROR(VLOOKUP(A86,'2014'!$A$7:$N$416,10,FALSE),0),500)</f>
        <v>18000</v>
      </c>
      <c r="AF86">
        <f>CEILING(IFERROR(VLOOKUP(A86,'2015'!$A$7:$N$416,10,FALSE),0),500)</f>
        <v>18000</v>
      </c>
      <c r="AG86">
        <f>CEILING(IFERROR(VLOOKUP(A86,'2016'!$A$7:$N$416,10,FALSE),0),500)</f>
        <v>0</v>
      </c>
      <c r="AH86">
        <f t="shared" si="19"/>
        <v>18000</v>
      </c>
      <c r="AI86">
        <f>CEILING(IFERROR(VLOOKUP(A86,'2014'!$A$7:$N$416,11,FALSE),0),500)</f>
        <v>8000</v>
      </c>
      <c r="AJ86">
        <f>CEILING(IFERROR(VLOOKUP(A86,'2015'!$A$7:$N$416,11,FALSE),0),500)</f>
        <v>11000</v>
      </c>
      <c r="AK86">
        <f>CEILING(IFERROR(VLOOKUP(A86,'2016'!$A$7:$N$416,11,FALSE),0),500)</f>
        <v>0</v>
      </c>
      <c r="AL86">
        <f t="shared" si="20"/>
        <v>9500</v>
      </c>
      <c r="AM86">
        <f>CEILING(IFERROR(VLOOKUP(A86,'2014'!$A$7:$N$416,12,FALSE),0),500)</f>
        <v>26000</v>
      </c>
      <c r="AN86">
        <f>CEILING(IFERROR(VLOOKUP(A86,'2015'!$A$7:$N$416,12,FALSE),0),500)</f>
        <v>13000</v>
      </c>
      <c r="AO86">
        <f>CEILING(IFERROR(VLOOKUP(A86,'2016'!$A$7:$N$416,12,FALSE),0),500)</f>
        <v>0</v>
      </c>
      <c r="AP86">
        <f t="shared" si="21"/>
        <v>19500</v>
      </c>
      <c r="AQ86">
        <f>CEILING(IFERROR(VLOOKUP(A86,'2014'!$A$7:$N$416,13,FALSE),0),500)</f>
        <v>19000</v>
      </c>
      <c r="AR86">
        <f>CEILING(IFERROR(VLOOKUP(A86,'2015'!$A$7:$N$416,13,FALSE),0),500)</f>
        <v>24000</v>
      </c>
      <c r="AS86">
        <f>CEILING(IFERROR(VLOOKUP(A86,'2016'!$A$7:$N$416,13,FALSE),0),500)</f>
        <v>0</v>
      </c>
      <c r="AT86">
        <f t="shared" si="22"/>
        <v>21500</v>
      </c>
      <c r="AU86">
        <f>CEILING(IFERROR(VLOOKUP(A86,'2014'!$A$7:$N$416,14,FALSE),0),500)</f>
        <v>31000</v>
      </c>
      <c r="AV86">
        <f>CEILING(IFERROR(VLOOKUP(A86,'2015'!$A$7:$N$416,14,FALSE),0),500)</f>
        <v>30000</v>
      </c>
      <c r="AW86">
        <f>CEILING(IFERROR(VLOOKUP(A86,'2016'!$A$7:$N$416,14,FALSE),0),500)</f>
        <v>0</v>
      </c>
      <c r="AX86">
        <f t="shared" si="23"/>
        <v>30500</v>
      </c>
    </row>
    <row r="87" spans="1:50" x14ac:dyDescent="0.25">
      <c r="A87">
        <v>20175</v>
      </c>
      <c r="B87" t="s">
        <v>226</v>
      </c>
      <c r="C87">
        <f>CEILING(IFERROR(VLOOKUP(A87,'2014'!$A$7:$N$416,3,FALSE),0),500)</f>
        <v>2500</v>
      </c>
      <c r="D87">
        <f>CEILING(IFERROR(VLOOKUP(A87,'2015'!$A$7:$N$416,3,FALSE),0),500)</f>
        <v>3000</v>
      </c>
      <c r="E87">
        <f>CEILING(IFERROR(VLOOKUP(A87,'2016'!$A$7:$N$416,3,FALSE),0),500)</f>
        <v>2000</v>
      </c>
      <c r="F87" s="137">
        <f t="shared" si="12"/>
        <v>2500</v>
      </c>
      <c r="G87" s="137">
        <f>CEILING(IFERROR(VLOOKUP(A87,'2014'!$A$7:$N$416,4,FALSE),0),500)</f>
        <v>0</v>
      </c>
      <c r="H87" s="137">
        <f>CEILING(IFERROR(VLOOKUP(A87,'2015'!$A$7:$N$416,4,FALSE),0),500)</f>
        <v>500</v>
      </c>
      <c r="I87" s="137">
        <f>CEILING(IFERROR(VLOOKUP(A87,'2016'!$A$7:$N$416,4,FALSE),0),500)</f>
        <v>3000</v>
      </c>
      <c r="J87" s="137">
        <f t="shared" si="13"/>
        <v>1500</v>
      </c>
      <c r="K87">
        <f>CEILING(IFERROR(VLOOKUP(A87,'2014'!$A$7:$N$416,5,FALSE),0),500)</f>
        <v>2500</v>
      </c>
      <c r="L87">
        <f>CEILING(IFERROR(VLOOKUP(A87,'2015'!$A$7:$N$416,5,FALSE),0),500)</f>
        <v>2000</v>
      </c>
      <c r="M87">
        <f>CEILING(IFERROR(VLOOKUP(A87,'2016'!$A$7:$N$416,5,FALSE),0),500)</f>
        <v>3000</v>
      </c>
      <c r="N87">
        <f t="shared" si="14"/>
        <v>2500</v>
      </c>
      <c r="O87">
        <f>CEILING(IFERROR(VLOOKUP(A87,'2014'!$A$7:$N$416,6,FALSE),0),500)</f>
        <v>1500</v>
      </c>
      <c r="P87">
        <f>CEILING(IFERROR(VLOOKUP(A87,'2015'!$A$7:$N$416,6,FALSE),0),500)</f>
        <v>5500</v>
      </c>
      <c r="Q87">
        <f>CEILING(IFERROR(VLOOKUP(A87,'2016'!$A$7:$N$416,6,FALSE),0),500)</f>
        <v>0</v>
      </c>
      <c r="R87">
        <f t="shared" si="15"/>
        <v>3500</v>
      </c>
      <c r="S87">
        <f>CEILING(IFERROR(VLOOKUP(A87,'2014'!$A$7:$N$416,7,FALSE),0),500)</f>
        <v>2500</v>
      </c>
      <c r="T87">
        <f>CEILING(IFERROR(VLOOKUP(A87,'2015'!$A$7:$N$416,7,FALSE),0),500)</f>
        <v>6000</v>
      </c>
      <c r="U87">
        <f>CEILING(IFERROR(VLOOKUP(A87,'2016'!$A$7:$N$416,7,FALSE),0),500)</f>
        <v>0</v>
      </c>
      <c r="V87">
        <f t="shared" si="16"/>
        <v>4500</v>
      </c>
      <c r="W87">
        <f>CEILING(IFERROR(VLOOKUP(A87,'2014'!$A$7:$N$416,8,FALSE),0),500)</f>
        <v>1500</v>
      </c>
      <c r="X87">
        <f>CEILING(IFERROR(VLOOKUP(A87,'2015'!$A$7:$N$416,8,FALSE),0),500)</f>
        <v>4000</v>
      </c>
      <c r="Y87">
        <f>CEILING(IFERROR(VLOOKUP(A87,'2016'!$A$7:$N$416,8,FALSE),0),500)</f>
        <v>0</v>
      </c>
      <c r="Z87">
        <f t="shared" si="17"/>
        <v>3000</v>
      </c>
      <c r="AA87">
        <f>CEILING(IFERROR(VLOOKUP(A87,'2014'!$A$7:$N$416,9,FALSE),0),500)</f>
        <v>14500</v>
      </c>
      <c r="AB87">
        <f>CEILING(IFERROR(VLOOKUP(A87,'2015'!$A$7:$N$416,9,FALSE),0),500)</f>
        <v>15000</v>
      </c>
      <c r="AC87">
        <f>CEILING(IFERROR(VLOOKUP(A87,'2016'!$A$7:$N$416,9,FALSE),0),500)</f>
        <v>0</v>
      </c>
      <c r="AD87">
        <f t="shared" si="18"/>
        <v>15000</v>
      </c>
      <c r="AE87">
        <f>CEILING(IFERROR(VLOOKUP(A87,'2014'!$A$7:$N$416,10,FALSE),0),500)</f>
        <v>2500</v>
      </c>
      <c r="AF87">
        <f>CEILING(IFERROR(VLOOKUP(A87,'2015'!$A$7:$N$416,10,FALSE),0),500)</f>
        <v>11500</v>
      </c>
      <c r="AG87">
        <f>CEILING(IFERROR(VLOOKUP(A87,'2016'!$A$7:$N$416,10,FALSE),0),500)</f>
        <v>0</v>
      </c>
      <c r="AH87">
        <f t="shared" si="19"/>
        <v>7000</v>
      </c>
      <c r="AI87">
        <f>CEILING(IFERROR(VLOOKUP(A87,'2014'!$A$7:$N$416,11,FALSE),0),500)</f>
        <v>15000</v>
      </c>
      <c r="AJ87">
        <f>CEILING(IFERROR(VLOOKUP(A87,'2015'!$A$7:$N$416,11,FALSE),0),500)</f>
        <v>4000</v>
      </c>
      <c r="AK87">
        <f>CEILING(IFERROR(VLOOKUP(A87,'2016'!$A$7:$N$416,11,FALSE),0),500)</f>
        <v>0</v>
      </c>
      <c r="AL87">
        <f t="shared" si="20"/>
        <v>9500</v>
      </c>
      <c r="AM87">
        <f>CEILING(IFERROR(VLOOKUP(A87,'2014'!$A$7:$N$416,12,FALSE),0),500)</f>
        <v>12500</v>
      </c>
      <c r="AN87">
        <f>CEILING(IFERROR(VLOOKUP(A87,'2015'!$A$7:$N$416,12,FALSE),0),500)</f>
        <v>15500</v>
      </c>
      <c r="AO87">
        <f>CEILING(IFERROR(VLOOKUP(A87,'2016'!$A$7:$N$416,12,FALSE),0),500)</f>
        <v>0</v>
      </c>
      <c r="AP87">
        <f t="shared" si="21"/>
        <v>14000</v>
      </c>
      <c r="AQ87">
        <f>CEILING(IFERROR(VLOOKUP(A87,'2014'!$A$7:$N$416,13,FALSE),0),500)</f>
        <v>2500</v>
      </c>
      <c r="AR87">
        <f>CEILING(IFERROR(VLOOKUP(A87,'2015'!$A$7:$N$416,13,FALSE),0),500)</f>
        <v>5000</v>
      </c>
      <c r="AS87">
        <f>CEILING(IFERROR(VLOOKUP(A87,'2016'!$A$7:$N$416,13,FALSE),0),500)</f>
        <v>0</v>
      </c>
      <c r="AT87">
        <f t="shared" si="22"/>
        <v>4000</v>
      </c>
      <c r="AU87">
        <f>CEILING(IFERROR(VLOOKUP(A87,'2014'!$A$7:$N$416,14,FALSE),0),500)</f>
        <v>3000</v>
      </c>
      <c r="AV87">
        <f>CEILING(IFERROR(VLOOKUP(A87,'2015'!$A$7:$N$416,14,FALSE),0),500)</f>
        <v>2500</v>
      </c>
      <c r="AW87">
        <f>CEILING(IFERROR(VLOOKUP(A87,'2016'!$A$7:$N$416,14,FALSE),0),500)</f>
        <v>0</v>
      </c>
      <c r="AX87">
        <f t="shared" si="23"/>
        <v>3000</v>
      </c>
    </row>
    <row r="88" spans="1:50" x14ac:dyDescent="0.25">
      <c r="A88">
        <v>20766</v>
      </c>
      <c r="B88" t="s">
        <v>245</v>
      </c>
      <c r="C88">
        <f>CEILING(IFERROR(VLOOKUP(A88,'2014'!$A$7:$N$416,3,FALSE),0),500)</f>
        <v>0</v>
      </c>
      <c r="D88">
        <f>CEILING(IFERROR(VLOOKUP(A88,'2015'!$A$7:$N$416,3,FALSE),0),500)</f>
        <v>10000</v>
      </c>
      <c r="E88">
        <f>CEILING(IFERROR(VLOOKUP(A88,'2016'!$A$7:$N$416,3,FALSE),0),500)</f>
        <v>6000</v>
      </c>
      <c r="F88" s="137">
        <f t="shared" si="12"/>
        <v>5500</v>
      </c>
      <c r="G88" s="137">
        <f>CEILING(IFERROR(VLOOKUP(A88,'2014'!$A$7:$N$416,4,FALSE),0),500)</f>
        <v>0</v>
      </c>
      <c r="H88" s="137">
        <f>CEILING(IFERROR(VLOOKUP(A88,'2015'!$A$7:$N$416,4,FALSE),0),500)</f>
        <v>6000</v>
      </c>
      <c r="I88" s="137">
        <f>CEILING(IFERROR(VLOOKUP(A88,'2016'!$A$7:$N$416,4,FALSE),0),500)</f>
        <v>8500</v>
      </c>
      <c r="J88" s="137">
        <f t="shared" si="13"/>
        <v>5000</v>
      </c>
      <c r="K88">
        <f>CEILING(IFERROR(VLOOKUP(A88,'2014'!$A$7:$N$416,5,FALSE),0),500)</f>
        <v>0</v>
      </c>
      <c r="L88">
        <f>CEILING(IFERROR(VLOOKUP(A88,'2015'!$A$7:$N$416,5,FALSE),0),500)</f>
        <v>5000</v>
      </c>
      <c r="M88">
        <f>CEILING(IFERROR(VLOOKUP(A88,'2016'!$A$7:$N$416,5,FALSE),0),500)</f>
        <v>6000</v>
      </c>
      <c r="N88">
        <f t="shared" si="14"/>
        <v>4000</v>
      </c>
      <c r="O88">
        <f>CEILING(IFERROR(VLOOKUP(A88,'2014'!$A$7:$N$416,6,FALSE),0),500)</f>
        <v>0</v>
      </c>
      <c r="P88">
        <f>CEILING(IFERROR(VLOOKUP(A88,'2015'!$A$7:$N$416,6,FALSE),0),500)</f>
        <v>4500</v>
      </c>
      <c r="Q88">
        <f>CEILING(IFERROR(VLOOKUP(A88,'2016'!$A$7:$N$416,6,FALSE),0),500)</f>
        <v>0</v>
      </c>
      <c r="R88">
        <f t="shared" si="15"/>
        <v>2500</v>
      </c>
      <c r="S88">
        <f>CEILING(IFERROR(VLOOKUP(A88,'2014'!$A$7:$N$416,7,FALSE),0),500)</f>
        <v>0</v>
      </c>
      <c r="T88">
        <f>CEILING(IFERROR(VLOOKUP(A88,'2015'!$A$7:$N$416,7,FALSE),0),500)</f>
        <v>6500</v>
      </c>
      <c r="U88">
        <f>CEILING(IFERROR(VLOOKUP(A88,'2016'!$A$7:$N$416,7,FALSE),0),500)</f>
        <v>0</v>
      </c>
      <c r="V88">
        <f t="shared" si="16"/>
        <v>3500</v>
      </c>
      <c r="W88">
        <f>CEILING(IFERROR(VLOOKUP(A88,'2014'!$A$7:$N$416,8,FALSE),0),500)</f>
        <v>2500</v>
      </c>
      <c r="X88">
        <f>CEILING(IFERROR(VLOOKUP(A88,'2015'!$A$7:$N$416,8,FALSE),0),500)</f>
        <v>2000</v>
      </c>
      <c r="Y88">
        <f>CEILING(IFERROR(VLOOKUP(A88,'2016'!$A$7:$N$416,8,FALSE),0),500)</f>
        <v>0</v>
      </c>
      <c r="Z88">
        <f t="shared" si="17"/>
        <v>2500</v>
      </c>
      <c r="AA88">
        <f>CEILING(IFERROR(VLOOKUP(A88,'2014'!$A$7:$N$416,9,FALSE),0),500)</f>
        <v>3000</v>
      </c>
      <c r="AB88">
        <f>CEILING(IFERROR(VLOOKUP(A88,'2015'!$A$7:$N$416,9,FALSE),0),500)</f>
        <v>3000</v>
      </c>
      <c r="AC88">
        <f>CEILING(IFERROR(VLOOKUP(A88,'2016'!$A$7:$N$416,9,FALSE),0),500)</f>
        <v>0</v>
      </c>
      <c r="AD88">
        <f t="shared" si="18"/>
        <v>3000</v>
      </c>
      <c r="AE88">
        <f>CEILING(IFERROR(VLOOKUP(A88,'2014'!$A$7:$N$416,10,FALSE),0),500)</f>
        <v>6000</v>
      </c>
      <c r="AF88">
        <f>CEILING(IFERROR(VLOOKUP(A88,'2015'!$A$7:$N$416,10,FALSE),0),500)</f>
        <v>2000</v>
      </c>
      <c r="AG88">
        <f>CEILING(IFERROR(VLOOKUP(A88,'2016'!$A$7:$N$416,10,FALSE),0),500)</f>
        <v>0</v>
      </c>
      <c r="AH88">
        <f t="shared" si="19"/>
        <v>4000</v>
      </c>
      <c r="AI88">
        <f>CEILING(IFERROR(VLOOKUP(A88,'2014'!$A$7:$N$416,11,FALSE),0),500)</f>
        <v>2500</v>
      </c>
      <c r="AJ88">
        <f>CEILING(IFERROR(VLOOKUP(A88,'2015'!$A$7:$N$416,11,FALSE),0),500)</f>
        <v>6500</v>
      </c>
      <c r="AK88">
        <f>CEILING(IFERROR(VLOOKUP(A88,'2016'!$A$7:$N$416,11,FALSE),0),500)</f>
        <v>0</v>
      </c>
      <c r="AL88">
        <f t="shared" si="20"/>
        <v>4500</v>
      </c>
      <c r="AM88">
        <f>CEILING(IFERROR(VLOOKUP(A88,'2014'!$A$7:$N$416,12,FALSE),0),500)</f>
        <v>3000</v>
      </c>
      <c r="AN88">
        <f>CEILING(IFERROR(VLOOKUP(A88,'2015'!$A$7:$N$416,12,FALSE),0),500)</f>
        <v>9500</v>
      </c>
      <c r="AO88">
        <f>CEILING(IFERROR(VLOOKUP(A88,'2016'!$A$7:$N$416,12,FALSE),0),500)</f>
        <v>0</v>
      </c>
      <c r="AP88">
        <f t="shared" si="21"/>
        <v>6500</v>
      </c>
      <c r="AQ88">
        <f>CEILING(IFERROR(VLOOKUP(A88,'2014'!$A$7:$N$416,13,FALSE),0),500)</f>
        <v>4000</v>
      </c>
      <c r="AR88">
        <f>CEILING(IFERROR(VLOOKUP(A88,'2015'!$A$7:$N$416,13,FALSE),0),500)</f>
        <v>7000</v>
      </c>
      <c r="AS88">
        <f>CEILING(IFERROR(VLOOKUP(A88,'2016'!$A$7:$N$416,13,FALSE),0),500)</f>
        <v>0</v>
      </c>
      <c r="AT88">
        <f t="shared" si="22"/>
        <v>5500</v>
      </c>
      <c r="AU88">
        <f>CEILING(IFERROR(VLOOKUP(A88,'2014'!$A$7:$N$416,14,FALSE),0),500)</f>
        <v>5500</v>
      </c>
      <c r="AV88">
        <f>CEILING(IFERROR(VLOOKUP(A88,'2015'!$A$7:$N$416,14,FALSE),0),500)</f>
        <v>3500</v>
      </c>
      <c r="AW88">
        <f>CEILING(IFERROR(VLOOKUP(A88,'2016'!$A$7:$N$416,14,FALSE),0),500)</f>
        <v>0</v>
      </c>
      <c r="AX88">
        <f t="shared" si="23"/>
        <v>4500</v>
      </c>
    </row>
    <row r="89" spans="1:50" x14ac:dyDescent="0.25">
      <c r="A89">
        <v>23070</v>
      </c>
      <c r="B89" t="s">
        <v>348</v>
      </c>
      <c r="C89">
        <f>CEILING(IFERROR(VLOOKUP(A89,'2014'!$A$7:$N$416,3,FALSE),0),500)</f>
        <v>0</v>
      </c>
      <c r="D89">
        <f>CEILING(IFERROR(VLOOKUP(A89,'2015'!$A$7:$N$416,3,FALSE),0),500)</f>
        <v>4000</v>
      </c>
      <c r="E89">
        <f>CEILING(IFERROR(VLOOKUP(A89,'2016'!$A$7:$N$416,3,FALSE),0),500)</f>
        <v>10000</v>
      </c>
      <c r="F89" s="137">
        <f t="shared" si="12"/>
        <v>5000</v>
      </c>
      <c r="G89" s="137">
        <f>CEILING(IFERROR(VLOOKUP(A89,'2014'!$A$7:$N$416,4,FALSE),0),500)</f>
        <v>0</v>
      </c>
      <c r="H89" s="137">
        <f>CEILING(IFERROR(VLOOKUP(A89,'2015'!$A$7:$N$416,4,FALSE),0),500)</f>
        <v>9000</v>
      </c>
      <c r="I89" s="137">
        <f>CEILING(IFERROR(VLOOKUP(A89,'2016'!$A$7:$N$416,4,FALSE),0),500)</f>
        <v>4000</v>
      </c>
      <c r="J89" s="137">
        <f t="shared" si="13"/>
        <v>4500</v>
      </c>
      <c r="K89">
        <f>CEILING(IFERROR(VLOOKUP(A89,'2014'!$A$7:$N$416,5,FALSE),0),500)</f>
        <v>0</v>
      </c>
      <c r="L89">
        <f>CEILING(IFERROR(VLOOKUP(A89,'2015'!$A$7:$N$416,5,FALSE),0),500)</f>
        <v>8000</v>
      </c>
      <c r="M89">
        <f>CEILING(IFERROR(VLOOKUP(A89,'2016'!$A$7:$N$416,5,FALSE),0),500)</f>
        <v>8000</v>
      </c>
      <c r="N89">
        <f t="shared" si="14"/>
        <v>5500</v>
      </c>
      <c r="O89">
        <f>CEILING(IFERROR(VLOOKUP(A89,'2014'!$A$7:$N$416,6,FALSE),0),500)</f>
        <v>0</v>
      </c>
      <c r="P89">
        <f>CEILING(IFERROR(VLOOKUP(A89,'2015'!$A$7:$N$416,6,FALSE),0),500)</f>
        <v>8000</v>
      </c>
      <c r="Q89">
        <f>CEILING(IFERROR(VLOOKUP(A89,'2016'!$A$7:$N$416,6,FALSE),0),500)</f>
        <v>0</v>
      </c>
      <c r="R89">
        <f t="shared" si="15"/>
        <v>4000</v>
      </c>
      <c r="S89">
        <f>CEILING(IFERROR(VLOOKUP(A89,'2014'!$A$7:$N$416,7,FALSE),0),500)</f>
        <v>0</v>
      </c>
      <c r="T89">
        <f>CEILING(IFERROR(VLOOKUP(A89,'2015'!$A$7:$N$416,7,FALSE),0),500)</f>
        <v>6000</v>
      </c>
      <c r="U89">
        <f>CEILING(IFERROR(VLOOKUP(A89,'2016'!$A$7:$N$416,7,FALSE),0),500)</f>
        <v>0</v>
      </c>
      <c r="V89">
        <f t="shared" si="16"/>
        <v>3000</v>
      </c>
      <c r="W89">
        <f>CEILING(IFERROR(VLOOKUP(A89,'2014'!$A$7:$N$416,8,FALSE),0),500)</f>
        <v>0</v>
      </c>
      <c r="X89">
        <f>CEILING(IFERROR(VLOOKUP(A89,'2015'!$A$7:$N$416,8,FALSE),0),500)</f>
        <v>8000</v>
      </c>
      <c r="Y89">
        <f>CEILING(IFERROR(VLOOKUP(A89,'2016'!$A$7:$N$416,8,FALSE),0),500)</f>
        <v>0</v>
      </c>
      <c r="Z89">
        <f t="shared" si="17"/>
        <v>4000</v>
      </c>
      <c r="AA89">
        <f>CEILING(IFERROR(VLOOKUP(A89,'2014'!$A$7:$N$416,9,FALSE),0),500)</f>
        <v>6000</v>
      </c>
      <c r="AB89">
        <f>CEILING(IFERROR(VLOOKUP(A89,'2015'!$A$7:$N$416,9,FALSE),0),500)</f>
        <v>10000</v>
      </c>
      <c r="AC89">
        <f>CEILING(IFERROR(VLOOKUP(A89,'2016'!$A$7:$N$416,9,FALSE),0),500)</f>
        <v>0</v>
      </c>
      <c r="AD89">
        <f t="shared" si="18"/>
        <v>8000</v>
      </c>
      <c r="AE89">
        <f>CEILING(IFERROR(VLOOKUP(A89,'2014'!$A$7:$N$416,10,FALSE),0),500)</f>
        <v>2000</v>
      </c>
      <c r="AF89">
        <f>CEILING(IFERROR(VLOOKUP(A89,'2015'!$A$7:$N$416,10,FALSE),0),500)</f>
        <v>6000</v>
      </c>
      <c r="AG89">
        <f>CEILING(IFERROR(VLOOKUP(A89,'2016'!$A$7:$N$416,10,FALSE),0),500)</f>
        <v>0</v>
      </c>
      <c r="AH89">
        <f t="shared" si="19"/>
        <v>4000</v>
      </c>
      <c r="AI89">
        <f>CEILING(IFERROR(VLOOKUP(A89,'2014'!$A$7:$N$416,11,FALSE),0),500)</f>
        <v>2000</v>
      </c>
      <c r="AJ89">
        <f>CEILING(IFERROR(VLOOKUP(A89,'2015'!$A$7:$N$416,11,FALSE),0),500)</f>
        <v>7000</v>
      </c>
      <c r="AK89">
        <f>CEILING(IFERROR(VLOOKUP(A89,'2016'!$A$7:$N$416,11,FALSE),0),500)</f>
        <v>0</v>
      </c>
      <c r="AL89">
        <f t="shared" si="20"/>
        <v>4500</v>
      </c>
      <c r="AM89">
        <f>CEILING(IFERROR(VLOOKUP(A89,'2014'!$A$7:$N$416,12,FALSE),0),500)</f>
        <v>9000</v>
      </c>
      <c r="AN89">
        <f>CEILING(IFERROR(VLOOKUP(A89,'2015'!$A$7:$N$416,12,FALSE),0),500)</f>
        <v>9000</v>
      </c>
      <c r="AO89">
        <f>CEILING(IFERROR(VLOOKUP(A89,'2016'!$A$7:$N$416,12,FALSE),0),500)</f>
        <v>0</v>
      </c>
      <c r="AP89">
        <f t="shared" si="21"/>
        <v>9000</v>
      </c>
      <c r="AQ89">
        <f>CEILING(IFERROR(VLOOKUP(A89,'2014'!$A$7:$N$416,13,FALSE),0),500)</f>
        <v>0</v>
      </c>
      <c r="AR89">
        <f>CEILING(IFERROR(VLOOKUP(A89,'2015'!$A$7:$N$416,13,FALSE),0),500)</f>
        <v>9000</v>
      </c>
      <c r="AS89">
        <f>CEILING(IFERROR(VLOOKUP(A89,'2016'!$A$7:$N$416,13,FALSE),0),500)</f>
        <v>0</v>
      </c>
      <c r="AT89">
        <f t="shared" si="22"/>
        <v>4500</v>
      </c>
      <c r="AU89">
        <f>CEILING(IFERROR(VLOOKUP(A89,'2014'!$A$7:$N$416,14,FALSE),0),500)</f>
        <v>10000</v>
      </c>
      <c r="AV89">
        <f>CEILING(IFERROR(VLOOKUP(A89,'2015'!$A$7:$N$416,14,FALSE),0),500)</f>
        <v>10000</v>
      </c>
      <c r="AW89">
        <f>CEILING(IFERROR(VLOOKUP(A89,'2016'!$A$7:$N$416,14,FALSE),0),500)</f>
        <v>0</v>
      </c>
      <c r="AX89">
        <f t="shared" si="23"/>
        <v>10000</v>
      </c>
    </row>
    <row r="90" spans="1:50" x14ac:dyDescent="0.25">
      <c r="A90">
        <v>27023</v>
      </c>
      <c r="B90" t="s">
        <v>417</v>
      </c>
      <c r="C90">
        <f>CEILING(IFERROR(VLOOKUP(A90,'2014'!$A$7:$N$416,3,FALSE),0),500)</f>
        <v>0</v>
      </c>
      <c r="D90">
        <f>CEILING(IFERROR(VLOOKUP(A90,'2015'!$A$7:$N$416,3,FALSE),0),500)</f>
        <v>0</v>
      </c>
      <c r="E90">
        <f>CEILING(IFERROR(VLOOKUP(A90,'2016'!$A$7:$N$416,3,FALSE),0),500)</f>
        <v>0</v>
      </c>
      <c r="F90" s="137">
        <f t="shared" si="12"/>
        <v>0</v>
      </c>
      <c r="G90" s="137">
        <f>CEILING(IFERROR(VLOOKUP(A90,'2014'!$A$7:$N$416,4,FALSE),0),500)</f>
        <v>0</v>
      </c>
      <c r="H90" s="137">
        <f>CEILING(IFERROR(VLOOKUP(A90,'2015'!$A$7:$N$416,4,FALSE),0),500)</f>
        <v>0</v>
      </c>
      <c r="I90" s="137">
        <f>CEILING(IFERROR(VLOOKUP(A90,'2016'!$A$7:$N$416,4,FALSE),0),500)</f>
        <v>0</v>
      </c>
      <c r="J90" s="137">
        <f t="shared" si="13"/>
        <v>0</v>
      </c>
      <c r="K90">
        <f>CEILING(IFERROR(VLOOKUP(A90,'2014'!$A$7:$N$416,5,FALSE),0),500)</f>
        <v>0</v>
      </c>
      <c r="L90">
        <f>CEILING(IFERROR(VLOOKUP(A90,'2015'!$A$7:$N$416,5,FALSE),0),500)</f>
        <v>0</v>
      </c>
      <c r="M90">
        <f>CEILING(IFERROR(VLOOKUP(A90,'2016'!$A$7:$N$416,5,FALSE),0),500)</f>
        <v>0</v>
      </c>
      <c r="N90">
        <f t="shared" si="14"/>
        <v>0</v>
      </c>
      <c r="O90">
        <f>CEILING(IFERROR(VLOOKUP(A90,'2014'!$A$7:$N$416,6,FALSE),0),500)</f>
        <v>0</v>
      </c>
      <c r="P90">
        <f>CEILING(IFERROR(VLOOKUP(A90,'2015'!$A$7:$N$416,6,FALSE),0),500)</f>
        <v>0</v>
      </c>
      <c r="Q90">
        <f>CEILING(IFERROR(VLOOKUP(A90,'2016'!$A$7:$N$416,6,FALSE),0),500)</f>
        <v>0</v>
      </c>
      <c r="R90">
        <f t="shared" si="15"/>
        <v>0</v>
      </c>
      <c r="S90">
        <f>CEILING(IFERROR(VLOOKUP(A90,'2014'!$A$7:$N$416,7,FALSE),0),500)</f>
        <v>0</v>
      </c>
      <c r="T90">
        <f>CEILING(IFERROR(VLOOKUP(A90,'2015'!$A$7:$N$416,7,FALSE),0),500)</f>
        <v>0</v>
      </c>
      <c r="U90">
        <f>CEILING(IFERROR(VLOOKUP(A90,'2016'!$A$7:$N$416,7,FALSE),0),500)</f>
        <v>0</v>
      </c>
      <c r="V90">
        <f t="shared" si="16"/>
        <v>0</v>
      </c>
      <c r="W90">
        <f>CEILING(IFERROR(VLOOKUP(A90,'2014'!$A$7:$N$416,8,FALSE),0),500)</f>
        <v>0</v>
      </c>
      <c r="X90">
        <f>CEILING(IFERROR(VLOOKUP(A90,'2015'!$A$7:$N$416,8,FALSE),0),500)</f>
        <v>0</v>
      </c>
      <c r="Y90">
        <f>CEILING(IFERROR(VLOOKUP(A90,'2016'!$A$7:$N$416,8,FALSE),0),500)</f>
        <v>0</v>
      </c>
      <c r="Z90">
        <f t="shared" si="17"/>
        <v>0</v>
      </c>
      <c r="AA90">
        <f>CEILING(IFERROR(VLOOKUP(A90,'2014'!$A$7:$N$416,9,FALSE),0),500)</f>
        <v>0</v>
      </c>
      <c r="AB90">
        <f>CEILING(IFERROR(VLOOKUP(A90,'2015'!$A$7:$N$416,9,FALSE),0),500)</f>
        <v>0</v>
      </c>
      <c r="AC90">
        <f>CEILING(IFERROR(VLOOKUP(A90,'2016'!$A$7:$N$416,9,FALSE),0),500)</f>
        <v>0</v>
      </c>
      <c r="AD90">
        <f t="shared" si="18"/>
        <v>0</v>
      </c>
      <c r="AE90">
        <f>CEILING(IFERROR(VLOOKUP(A90,'2014'!$A$7:$N$416,10,FALSE),0),500)</f>
        <v>0</v>
      </c>
      <c r="AF90">
        <f>CEILING(IFERROR(VLOOKUP(A90,'2015'!$A$7:$N$416,10,FALSE),0),500)</f>
        <v>0</v>
      </c>
      <c r="AG90">
        <f>CEILING(IFERROR(VLOOKUP(A90,'2016'!$A$7:$N$416,10,FALSE),0),500)</f>
        <v>0</v>
      </c>
      <c r="AH90">
        <f t="shared" si="19"/>
        <v>0</v>
      </c>
      <c r="AI90">
        <f>CEILING(IFERROR(VLOOKUP(A90,'2014'!$A$7:$N$416,11,FALSE),0),500)</f>
        <v>0</v>
      </c>
      <c r="AJ90">
        <f>CEILING(IFERROR(VLOOKUP(A90,'2015'!$A$7:$N$416,11,FALSE),0),500)</f>
        <v>0</v>
      </c>
      <c r="AK90">
        <f>CEILING(IFERROR(VLOOKUP(A90,'2016'!$A$7:$N$416,11,FALSE),0),500)</f>
        <v>0</v>
      </c>
      <c r="AL90">
        <f t="shared" si="20"/>
        <v>0</v>
      </c>
      <c r="AM90">
        <f>CEILING(IFERROR(VLOOKUP(A90,'2014'!$A$7:$N$416,12,FALSE),0),500)</f>
        <v>0</v>
      </c>
      <c r="AN90">
        <f>CEILING(IFERROR(VLOOKUP(A90,'2015'!$A$7:$N$416,12,FALSE),0),500)</f>
        <v>0</v>
      </c>
      <c r="AO90">
        <f>CEILING(IFERROR(VLOOKUP(A90,'2016'!$A$7:$N$416,12,FALSE),0),500)</f>
        <v>0</v>
      </c>
      <c r="AP90">
        <f t="shared" si="21"/>
        <v>0</v>
      </c>
      <c r="AQ90">
        <f>CEILING(IFERROR(VLOOKUP(A90,'2014'!$A$7:$N$416,13,FALSE),0),500)</f>
        <v>0</v>
      </c>
      <c r="AR90">
        <f>CEILING(IFERROR(VLOOKUP(A90,'2015'!$A$7:$N$416,13,FALSE),0),500)</f>
        <v>0</v>
      </c>
      <c r="AS90">
        <f>CEILING(IFERROR(VLOOKUP(A90,'2016'!$A$7:$N$416,13,FALSE),0),500)</f>
        <v>0</v>
      </c>
      <c r="AT90">
        <f t="shared" si="22"/>
        <v>0</v>
      </c>
      <c r="AU90">
        <f>CEILING(IFERROR(VLOOKUP(A90,'2014'!$A$7:$N$416,14,FALSE),0),500)</f>
        <v>0</v>
      </c>
      <c r="AV90">
        <f>CEILING(IFERROR(VLOOKUP(A90,'2015'!$A$7:$N$416,14,FALSE),0),500)</f>
        <v>0</v>
      </c>
      <c r="AW90">
        <f>CEILING(IFERROR(VLOOKUP(A90,'2016'!$A$7:$N$416,14,FALSE),0),500)</f>
        <v>0</v>
      </c>
      <c r="AX90">
        <f t="shared" si="23"/>
        <v>0</v>
      </c>
    </row>
    <row r="91" spans="1:50" x14ac:dyDescent="0.25">
      <c r="A91">
        <v>27022</v>
      </c>
      <c r="B91" t="s">
        <v>416</v>
      </c>
      <c r="C91">
        <f>CEILING(IFERROR(VLOOKUP(A91,'2014'!$A$7:$N$416,3,FALSE),0),500)</f>
        <v>0</v>
      </c>
      <c r="D91">
        <f>CEILING(IFERROR(VLOOKUP(A91,'2015'!$A$7:$N$416,3,FALSE),0),500)</f>
        <v>0</v>
      </c>
      <c r="E91">
        <f>CEILING(IFERROR(VLOOKUP(A91,'2016'!$A$7:$N$416,3,FALSE),0),500)</f>
        <v>2000</v>
      </c>
      <c r="F91" s="137">
        <f t="shared" si="12"/>
        <v>1000</v>
      </c>
      <c r="G91" s="137">
        <f>CEILING(IFERROR(VLOOKUP(A91,'2014'!$A$7:$N$416,4,FALSE),0),500)</f>
        <v>0</v>
      </c>
      <c r="H91" s="137">
        <f>CEILING(IFERROR(VLOOKUP(A91,'2015'!$A$7:$N$416,4,FALSE),0),500)</f>
        <v>0</v>
      </c>
      <c r="I91" s="137">
        <f>CEILING(IFERROR(VLOOKUP(A91,'2016'!$A$7:$N$416,4,FALSE),0),500)</f>
        <v>2000</v>
      </c>
      <c r="J91" s="137">
        <f t="shared" si="13"/>
        <v>1000</v>
      </c>
      <c r="K91">
        <f>CEILING(IFERROR(VLOOKUP(A91,'2014'!$A$7:$N$416,5,FALSE),0),500)</f>
        <v>0</v>
      </c>
      <c r="L91">
        <f>CEILING(IFERROR(VLOOKUP(A91,'2015'!$A$7:$N$416,5,FALSE),0),500)</f>
        <v>0</v>
      </c>
      <c r="M91">
        <f>CEILING(IFERROR(VLOOKUP(A91,'2016'!$A$7:$N$416,5,FALSE),0),500)</f>
        <v>0</v>
      </c>
      <c r="N91">
        <f t="shared" si="14"/>
        <v>0</v>
      </c>
      <c r="O91">
        <f>CEILING(IFERROR(VLOOKUP(A91,'2014'!$A$7:$N$416,6,FALSE),0),500)</f>
        <v>0</v>
      </c>
      <c r="P91">
        <f>CEILING(IFERROR(VLOOKUP(A91,'2015'!$A$7:$N$416,6,FALSE),0),500)</f>
        <v>0</v>
      </c>
      <c r="Q91">
        <f>CEILING(IFERROR(VLOOKUP(A91,'2016'!$A$7:$N$416,6,FALSE),0),500)</f>
        <v>0</v>
      </c>
      <c r="R91">
        <f t="shared" si="15"/>
        <v>0</v>
      </c>
      <c r="S91">
        <f>CEILING(IFERROR(VLOOKUP(A91,'2014'!$A$7:$N$416,7,FALSE),0),500)</f>
        <v>0</v>
      </c>
      <c r="T91">
        <f>CEILING(IFERROR(VLOOKUP(A91,'2015'!$A$7:$N$416,7,FALSE),0),500)</f>
        <v>0</v>
      </c>
      <c r="U91">
        <f>CEILING(IFERROR(VLOOKUP(A91,'2016'!$A$7:$N$416,7,FALSE),0),500)</f>
        <v>0</v>
      </c>
      <c r="V91">
        <f t="shared" si="16"/>
        <v>0</v>
      </c>
      <c r="W91">
        <f>CEILING(IFERROR(VLOOKUP(A91,'2014'!$A$7:$N$416,8,FALSE),0),500)</f>
        <v>0</v>
      </c>
      <c r="X91">
        <f>CEILING(IFERROR(VLOOKUP(A91,'2015'!$A$7:$N$416,8,FALSE),0),500)</f>
        <v>0</v>
      </c>
      <c r="Y91">
        <f>CEILING(IFERROR(VLOOKUP(A91,'2016'!$A$7:$N$416,8,FALSE),0),500)</f>
        <v>0</v>
      </c>
      <c r="Z91">
        <f t="shared" si="17"/>
        <v>0</v>
      </c>
      <c r="AA91">
        <f>CEILING(IFERROR(VLOOKUP(A91,'2014'!$A$7:$N$416,9,FALSE),0),500)</f>
        <v>0</v>
      </c>
      <c r="AB91">
        <f>CEILING(IFERROR(VLOOKUP(A91,'2015'!$A$7:$N$416,9,FALSE),0),500)</f>
        <v>0</v>
      </c>
      <c r="AC91">
        <f>CEILING(IFERROR(VLOOKUP(A91,'2016'!$A$7:$N$416,9,FALSE),0),500)</f>
        <v>0</v>
      </c>
      <c r="AD91">
        <f t="shared" si="18"/>
        <v>0</v>
      </c>
      <c r="AE91">
        <f>CEILING(IFERROR(VLOOKUP(A91,'2014'!$A$7:$N$416,10,FALSE),0),500)</f>
        <v>0</v>
      </c>
      <c r="AF91">
        <f>CEILING(IFERROR(VLOOKUP(A91,'2015'!$A$7:$N$416,10,FALSE),0),500)</f>
        <v>0</v>
      </c>
      <c r="AG91">
        <f>CEILING(IFERROR(VLOOKUP(A91,'2016'!$A$7:$N$416,10,FALSE),0),500)</f>
        <v>0</v>
      </c>
      <c r="AH91">
        <f t="shared" si="19"/>
        <v>0</v>
      </c>
      <c r="AI91">
        <f>CEILING(IFERROR(VLOOKUP(A91,'2014'!$A$7:$N$416,11,FALSE),0),500)</f>
        <v>0</v>
      </c>
      <c r="AJ91">
        <f>CEILING(IFERROR(VLOOKUP(A91,'2015'!$A$7:$N$416,11,FALSE),0),500)</f>
        <v>2000</v>
      </c>
      <c r="AK91">
        <f>CEILING(IFERROR(VLOOKUP(A91,'2016'!$A$7:$N$416,11,FALSE),0),500)</f>
        <v>0</v>
      </c>
      <c r="AL91">
        <f t="shared" si="20"/>
        <v>1000</v>
      </c>
      <c r="AM91">
        <f>CEILING(IFERROR(VLOOKUP(A91,'2014'!$A$7:$N$416,12,FALSE),0),500)</f>
        <v>0</v>
      </c>
      <c r="AN91">
        <f>CEILING(IFERROR(VLOOKUP(A91,'2015'!$A$7:$N$416,12,FALSE),0),500)</f>
        <v>0</v>
      </c>
      <c r="AO91">
        <f>CEILING(IFERROR(VLOOKUP(A91,'2016'!$A$7:$N$416,12,FALSE),0),500)</f>
        <v>0</v>
      </c>
      <c r="AP91">
        <f t="shared" si="21"/>
        <v>0</v>
      </c>
      <c r="AQ91">
        <f>CEILING(IFERROR(VLOOKUP(A91,'2014'!$A$7:$N$416,13,FALSE),0),500)</f>
        <v>0</v>
      </c>
      <c r="AR91">
        <f>CEILING(IFERROR(VLOOKUP(A91,'2015'!$A$7:$N$416,13,FALSE),0),500)</f>
        <v>0</v>
      </c>
      <c r="AS91">
        <f>CEILING(IFERROR(VLOOKUP(A91,'2016'!$A$7:$N$416,13,FALSE),0),500)</f>
        <v>0</v>
      </c>
      <c r="AT91">
        <f t="shared" si="22"/>
        <v>0</v>
      </c>
      <c r="AU91">
        <f>CEILING(IFERROR(VLOOKUP(A91,'2014'!$A$7:$N$416,14,FALSE),0),500)</f>
        <v>0</v>
      </c>
      <c r="AV91">
        <f>CEILING(IFERROR(VLOOKUP(A91,'2015'!$A$7:$N$416,14,FALSE),0),500)</f>
        <v>0</v>
      </c>
      <c r="AW91">
        <f>CEILING(IFERROR(VLOOKUP(A91,'2016'!$A$7:$N$416,14,FALSE),0),500)</f>
        <v>0</v>
      </c>
      <c r="AX91">
        <f t="shared" si="23"/>
        <v>0</v>
      </c>
    </row>
    <row r="92" spans="1:50" x14ac:dyDescent="0.25">
      <c r="A92">
        <v>21998</v>
      </c>
      <c r="B92" t="s">
        <v>316</v>
      </c>
      <c r="C92">
        <f>CEILING(IFERROR(VLOOKUP(A92,'2014'!$A$7:$N$416,3,FALSE),0),500)</f>
        <v>0</v>
      </c>
      <c r="D92">
        <f>CEILING(IFERROR(VLOOKUP(A92,'2015'!$A$7:$N$416,3,FALSE),0),500)</f>
        <v>1000</v>
      </c>
      <c r="E92">
        <f>CEILING(IFERROR(VLOOKUP(A92,'2016'!$A$7:$N$416,3,FALSE),0),500)</f>
        <v>9000</v>
      </c>
      <c r="F92" s="137">
        <f t="shared" si="12"/>
        <v>3500</v>
      </c>
      <c r="G92" s="137">
        <f>CEILING(IFERROR(VLOOKUP(A92,'2014'!$A$7:$N$416,4,FALSE),0),500)</f>
        <v>0</v>
      </c>
      <c r="H92" s="137">
        <f>CEILING(IFERROR(VLOOKUP(A92,'2015'!$A$7:$N$416,4,FALSE),0),500)</f>
        <v>5000</v>
      </c>
      <c r="I92" s="137">
        <f>CEILING(IFERROR(VLOOKUP(A92,'2016'!$A$7:$N$416,4,FALSE),0),500)</f>
        <v>6000</v>
      </c>
      <c r="J92" s="137">
        <f t="shared" si="13"/>
        <v>4000</v>
      </c>
      <c r="K92">
        <f>CEILING(IFERROR(VLOOKUP(A92,'2014'!$A$7:$N$416,5,FALSE),0),500)</f>
        <v>0</v>
      </c>
      <c r="L92">
        <f>CEILING(IFERROR(VLOOKUP(A92,'2015'!$A$7:$N$416,5,FALSE),0),500)</f>
        <v>3500</v>
      </c>
      <c r="M92">
        <f>CEILING(IFERROR(VLOOKUP(A92,'2016'!$A$7:$N$416,5,FALSE),0),500)</f>
        <v>5000</v>
      </c>
      <c r="N92">
        <f t="shared" si="14"/>
        <v>3000</v>
      </c>
      <c r="O92">
        <f>CEILING(IFERROR(VLOOKUP(A92,'2014'!$A$7:$N$416,6,FALSE),0),500)</f>
        <v>0</v>
      </c>
      <c r="P92">
        <f>CEILING(IFERROR(VLOOKUP(A92,'2015'!$A$7:$N$416,6,FALSE),0),500)</f>
        <v>4000</v>
      </c>
      <c r="Q92">
        <f>CEILING(IFERROR(VLOOKUP(A92,'2016'!$A$7:$N$416,6,FALSE),0),500)</f>
        <v>0</v>
      </c>
      <c r="R92">
        <f t="shared" si="15"/>
        <v>2000</v>
      </c>
      <c r="S92">
        <f>CEILING(IFERROR(VLOOKUP(A92,'2014'!$A$7:$N$416,7,FALSE),0),500)</f>
        <v>0</v>
      </c>
      <c r="T92">
        <f>CEILING(IFERROR(VLOOKUP(A92,'2015'!$A$7:$N$416,7,FALSE),0),500)</f>
        <v>4000</v>
      </c>
      <c r="U92">
        <f>CEILING(IFERROR(VLOOKUP(A92,'2016'!$A$7:$N$416,7,FALSE),0),500)</f>
        <v>0</v>
      </c>
      <c r="V92">
        <f t="shared" si="16"/>
        <v>2000</v>
      </c>
      <c r="W92">
        <f>CEILING(IFERROR(VLOOKUP(A92,'2014'!$A$7:$N$416,8,FALSE),0),500)</f>
        <v>4000</v>
      </c>
      <c r="X92">
        <f>CEILING(IFERROR(VLOOKUP(A92,'2015'!$A$7:$N$416,8,FALSE),0),500)</f>
        <v>2000</v>
      </c>
      <c r="Y92">
        <f>CEILING(IFERROR(VLOOKUP(A92,'2016'!$A$7:$N$416,8,FALSE),0),500)</f>
        <v>0</v>
      </c>
      <c r="Z92">
        <f t="shared" si="17"/>
        <v>3000</v>
      </c>
      <c r="AA92">
        <f>CEILING(IFERROR(VLOOKUP(A92,'2014'!$A$7:$N$416,9,FALSE),0),500)</f>
        <v>3000</v>
      </c>
      <c r="AB92">
        <f>CEILING(IFERROR(VLOOKUP(A92,'2015'!$A$7:$N$416,9,FALSE),0),500)</f>
        <v>4000</v>
      </c>
      <c r="AC92">
        <f>CEILING(IFERROR(VLOOKUP(A92,'2016'!$A$7:$N$416,9,FALSE),0),500)</f>
        <v>0</v>
      </c>
      <c r="AD92">
        <f t="shared" si="18"/>
        <v>3500</v>
      </c>
      <c r="AE92">
        <f>CEILING(IFERROR(VLOOKUP(A92,'2014'!$A$7:$N$416,10,FALSE),0),500)</f>
        <v>3500</v>
      </c>
      <c r="AF92">
        <f>CEILING(IFERROR(VLOOKUP(A92,'2015'!$A$7:$N$416,10,FALSE),0),500)</f>
        <v>6000</v>
      </c>
      <c r="AG92">
        <f>CEILING(IFERROR(VLOOKUP(A92,'2016'!$A$7:$N$416,10,FALSE),0),500)</f>
        <v>0</v>
      </c>
      <c r="AH92">
        <f t="shared" si="19"/>
        <v>5000</v>
      </c>
      <c r="AI92">
        <f>CEILING(IFERROR(VLOOKUP(A92,'2014'!$A$7:$N$416,11,FALSE),0),500)</f>
        <v>4500</v>
      </c>
      <c r="AJ92">
        <f>CEILING(IFERROR(VLOOKUP(A92,'2015'!$A$7:$N$416,11,FALSE),0),500)</f>
        <v>3000</v>
      </c>
      <c r="AK92">
        <f>CEILING(IFERROR(VLOOKUP(A92,'2016'!$A$7:$N$416,11,FALSE),0),500)</f>
        <v>0</v>
      </c>
      <c r="AL92">
        <f t="shared" si="20"/>
        <v>4000</v>
      </c>
      <c r="AM92">
        <f>CEILING(IFERROR(VLOOKUP(A92,'2014'!$A$7:$N$416,12,FALSE),0),500)</f>
        <v>2000</v>
      </c>
      <c r="AN92">
        <f>CEILING(IFERROR(VLOOKUP(A92,'2015'!$A$7:$N$416,12,FALSE),0),500)</f>
        <v>3500</v>
      </c>
      <c r="AO92">
        <f>CEILING(IFERROR(VLOOKUP(A92,'2016'!$A$7:$N$416,12,FALSE),0),500)</f>
        <v>0</v>
      </c>
      <c r="AP92">
        <f t="shared" si="21"/>
        <v>3000</v>
      </c>
      <c r="AQ92">
        <f>CEILING(IFERROR(VLOOKUP(A92,'2014'!$A$7:$N$416,13,FALSE),0),500)</f>
        <v>5000</v>
      </c>
      <c r="AR92">
        <f>CEILING(IFERROR(VLOOKUP(A92,'2015'!$A$7:$N$416,13,FALSE),0),500)</f>
        <v>1500</v>
      </c>
      <c r="AS92">
        <f>CEILING(IFERROR(VLOOKUP(A92,'2016'!$A$7:$N$416,13,FALSE),0),500)</f>
        <v>0</v>
      </c>
      <c r="AT92">
        <f t="shared" si="22"/>
        <v>3500</v>
      </c>
      <c r="AU92">
        <f>CEILING(IFERROR(VLOOKUP(A92,'2014'!$A$7:$N$416,14,FALSE),0),500)</f>
        <v>5000</v>
      </c>
      <c r="AV92">
        <f>CEILING(IFERROR(VLOOKUP(A92,'2015'!$A$7:$N$416,14,FALSE),0),500)</f>
        <v>7000</v>
      </c>
      <c r="AW92">
        <f>CEILING(IFERROR(VLOOKUP(A92,'2016'!$A$7:$N$416,14,FALSE),0),500)</f>
        <v>0</v>
      </c>
      <c r="AX92">
        <f t="shared" si="23"/>
        <v>6000</v>
      </c>
    </row>
    <row r="93" spans="1:50" x14ac:dyDescent="0.25">
      <c r="A93">
        <v>21999</v>
      </c>
      <c r="B93" t="s">
        <v>317</v>
      </c>
      <c r="C93">
        <f>CEILING(IFERROR(VLOOKUP(A93,'2014'!$A$7:$N$416,3,FALSE),0),500)</f>
        <v>0</v>
      </c>
      <c r="D93">
        <f>CEILING(IFERROR(VLOOKUP(A93,'2015'!$A$7:$N$416,3,FALSE),0),500)</f>
        <v>6500</v>
      </c>
      <c r="E93">
        <f>CEILING(IFERROR(VLOOKUP(A93,'2016'!$A$7:$N$416,3,FALSE),0),500)</f>
        <v>6000</v>
      </c>
      <c r="F93" s="137">
        <f t="shared" si="12"/>
        <v>4500</v>
      </c>
      <c r="G93" s="137">
        <f>CEILING(IFERROR(VLOOKUP(A93,'2014'!$A$7:$N$416,4,FALSE),0),500)</f>
        <v>0</v>
      </c>
      <c r="H93" s="137">
        <f>CEILING(IFERROR(VLOOKUP(A93,'2015'!$A$7:$N$416,4,FALSE),0),500)</f>
        <v>7000</v>
      </c>
      <c r="I93" s="137">
        <f>CEILING(IFERROR(VLOOKUP(A93,'2016'!$A$7:$N$416,4,FALSE),0),500)</f>
        <v>4500</v>
      </c>
      <c r="J93" s="137">
        <f t="shared" si="13"/>
        <v>4000</v>
      </c>
      <c r="K93">
        <f>CEILING(IFERROR(VLOOKUP(A93,'2014'!$A$7:$N$416,5,FALSE),0),500)</f>
        <v>0</v>
      </c>
      <c r="L93">
        <f>CEILING(IFERROR(VLOOKUP(A93,'2015'!$A$7:$N$416,5,FALSE),0),500)</f>
        <v>8500</v>
      </c>
      <c r="M93">
        <f>CEILING(IFERROR(VLOOKUP(A93,'2016'!$A$7:$N$416,5,FALSE),0),500)</f>
        <v>6500</v>
      </c>
      <c r="N93">
        <f t="shared" si="14"/>
        <v>5000</v>
      </c>
      <c r="O93">
        <f>CEILING(IFERROR(VLOOKUP(A93,'2014'!$A$7:$N$416,6,FALSE),0),500)</f>
        <v>0</v>
      </c>
      <c r="P93">
        <f>CEILING(IFERROR(VLOOKUP(A93,'2015'!$A$7:$N$416,6,FALSE),0),500)</f>
        <v>11500</v>
      </c>
      <c r="Q93">
        <f>CEILING(IFERROR(VLOOKUP(A93,'2016'!$A$7:$N$416,6,FALSE),0),500)</f>
        <v>0</v>
      </c>
      <c r="R93">
        <f t="shared" si="15"/>
        <v>6000</v>
      </c>
      <c r="S93">
        <f>CEILING(IFERROR(VLOOKUP(A93,'2014'!$A$7:$N$416,7,FALSE),0),500)</f>
        <v>0</v>
      </c>
      <c r="T93">
        <f>CEILING(IFERROR(VLOOKUP(A93,'2015'!$A$7:$N$416,7,FALSE),0),500)</f>
        <v>7500</v>
      </c>
      <c r="U93">
        <f>CEILING(IFERROR(VLOOKUP(A93,'2016'!$A$7:$N$416,7,FALSE),0),500)</f>
        <v>0</v>
      </c>
      <c r="V93">
        <f t="shared" si="16"/>
        <v>4000</v>
      </c>
      <c r="W93">
        <f>CEILING(IFERROR(VLOOKUP(A93,'2014'!$A$7:$N$416,8,FALSE),0),500)</f>
        <v>4000</v>
      </c>
      <c r="X93">
        <f>CEILING(IFERROR(VLOOKUP(A93,'2015'!$A$7:$N$416,8,FALSE),0),500)</f>
        <v>10000</v>
      </c>
      <c r="Y93">
        <f>CEILING(IFERROR(VLOOKUP(A93,'2016'!$A$7:$N$416,8,FALSE),0),500)</f>
        <v>0</v>
      </c>
      <c r="Z93">
        <f t="shared" si="17"/>
        <v>7000</v>
      </c>
      <c r="AA93">
        <f>CEILING(IFERROR(VLOOKUP(A93,'2014'!$A$7:$N$416,9,FALSE),0),500)</f>
        <v>6000</v>
      </c>
      <c r="AB93">
        <f>CEILING(IFERROR(VLOOKUP(A93,'2015'!$A$7:$N$416,9,FALSE),0),500)</f>
        <v>10500</v>
      </c>
      <c r="AC93">
        <f>CEILING(IFERROR(VLOOKUP(A93,'2016'!$A$7:$N$416,9,FALSE),0),500)</f>
        <v>0</v>
      </c>
      <c r="AD93">
        <f t="shared" si="18"/>
        <v>8500</v>
      </c>
      <c r="AE93">
        <f>CEILING(IFERROR(VLOOKUP(A93,'2014'!$A$7:$N$416,10,FALSE),0),500)</f>
        <v>9000</v>
      </c>
      <c r="AF93">
        <f>CEILING(IFERROR(VLOOKUP(A93,'2015'!$A$7:$N$416,10,FALSE),0),500)</f>
        <v>10000</v>
      </c>
      <c r="AG93">
        <f>CEILING(IFERROR(VLOOKUP(A93,'2016'!$A$7:$N$416,10,FALSE),0),500)</f>
        <v>0</v>
      </c>
      <c r="AH93">
        <f t="shared" si="19"/>
        <v>9500</v>
      </c>
      <c r="AI93">
        <f>CEILING(IFERROR(VLOOKUP(A93,'2014'!$A$7:$N$416,11,FALSE),0),500)</f>
        <v>7000</v>
      </c>
      <c r="AJ93">
        <f>CEILING(IFERROR(VLOOKUP(A93,'2015'!$A$7:$N$416,11,FALSE),0),500)</f>
        <v>13000</v>
      </c>
      <c r="AK93">
        <f>CEILING(IFERROR(VLOOKUP(A93,'2016'!$A$7:$N$416,11,FALSE),0),500)</f>
        <v>0</v>
      </c>
      <c r="AL93">
        <f t="shared" si="20"/>
        <v>10000</v>
      </c>
      <c r="AM93">
        <f>CEILING(IFERROR(VLOOKUP(A93,'2014'!$A$7:$N$416,12,FALSE),0),500)</f>
        <v>10000</v>
      </c>
      <c r="AN93">
        <f>CEILING(IFERROR(VLOOKUP(A93,'2015'!$A$7:$N$416,12,FALSE),0),500)</f>
        <v>5500</v>
      </c>
      <c r="AO93">
        <f>CEILING(IFERROR(VLOOKUP(A93,'2016'!$A$7:$N$416,12,FALSE),0),500)</f>
        <v>0</v>
      </c>
      <c r="AP93">
        <f t="shared" si="21"/>
        <v>8000</v>
      </c>
      <c r="AQ93">
        <f>CEILING(IFERROR(VLOOKUP(A93,'2014'!$A$7:$N$416,13,FALSE),0),500)</f>
        <v>1500</v>
      </c>
      <c r="AR93">
        <f>CEILING(IFERROR(VLOOKUP(A93,'2015'!$A$7:$N$416,13,FALSE),0),500)</f>
        <v>7000</v>
      </c>
      <c r="AS93">
        <f>CEILING(IFERROR(VLOOKUP(A93,'2016'!$A$7:$N$416,13,FALSE),0),500)</f>
        <v>0</v>
      </c>
      <c r="AT93">
        <f t="shared" si="22"/>
        <v>4500</v>
      </c>
      <c r="AU93">
        <f>CEILING(IFERROR(VLOOKUP(A93,'2014'!$A$7:$N$416,14,FALSE),0),500)</f>
        <v>7500</v>
      </c>
      <c r="AV93">
        <f>CEILING(IFERROR(VLOOKUP(A93,'2015'!$A$7:$N$416,14,FALSE),0),500)</f>
        <v>9000</v>
      </c>
      <c r="AW93">
        <f>CEILING(IFERROR(VLOOKUP(A93,'2016'!$A$7:$N$416,14,FALSE),0),500)</f>
        <v>0</v>
      </c>
      <c r="AX93">
        <f t="shared" si="23"/>
        <v>8500</v>
      </c>
    </row>
    <row r="94" spans="1:50" x14ac:dyDescent="0.25">
      <c r="A94">
        <v>107426</v>
      </c>
      <c r="B94" t="s">
        <v>93</v>
      </c>
      <c r="C94">
        <f>CEILING(IFERROR(VLOOKUP(A94,'2014'!$A$7:$N$416,3,FALSE),0),500)</f>
        <v>10500</v>
      </c>
      <c r="D94">
        <f>CEILING(IFERROR(VLOOKUP(A94,'2015'!$A$7:$N$416,3,FALSE),0),500)</f>
        <v>11500</v>
      </c>
      <c r="E94">
        <f>CEILING(IFERROR(VLOOKUP(A94,'2016'!$A$7:$N$416,3,FALSE),0),500)</f>
        <v>9000</v>
      </c>
      <c r="F94" s="137">
        <f t="shared" si="12"/>
        <v>10500</v>
      </c>
      <c r="G94" s="137">
        <f>CEILING(IFERROR(VLOOKUP(A94,'2014'!$A$7:$N$416,4,FALSE),0),500)</f>
        <v>7500</v>
      </c>
      <c r="H94" s="137">
        <f>CEILING(IFERROR(VLOOKUP(A94,'2015'!$A$7:$N$416,4,FALSE),0),500)</f>
        <v>10000</v>
      </c>
      <c r="I94" s="137">
        <f>CEILING(IFERROR(VLOOKUP(A94,'2016'!$A$7:$N$416,4,FALSE),0),500)</f>
        <v>6000</v>
      </c>
      <c r="J94" s="137">
        <f t="shared" si="13"/>
        <v>8000</v>
      </c>
      <c r="K94">
        <f>CEILING(IFERROR(VLOOKUP(A94,'2014'!$A$7:$N$416,5,FALSE),0),500)</f>
        <v>10000</v>
      </c>
      <c r="L94">
        <f>CEILING(IFERROR(VLOOKUP(A94,'2015'!$A$7:$N$416,5,FALSE),0),500)</f>
        <v>10000</v>
      </c>
      <c r="M94">
        <f>CEILING(IFERROR(VLOOKUP(A94,'2016'!$A$7:$N$416,5,FALSE),0),500)</f>
        <v>5500</v>
      </c>
      <c r="N94">
        <f t="shared" si="14"/>
        <v>8500</v>
      </c>
      <c r="O94">
        <f>CEILING(IFERROR(VLOOKUP(A94,'2014'!$A$7:$N$416,6,FALSE),0),500)</f>
        <v>4000</v>
      </c>
      <c r="P94">
        <f>CEILING(IFERROR(VLOOKUP(A94,'2015'!$A$7:$N$416,6,FALSE),0),500)</f>
        <v>5500</v>
      </c>
      <c r="Q94">
        <f>CEILING(IFERROR(VLOOKUP(A94,'2016'!$A$7:$N$416,6,FALSE),0),500)</f>
        <v>0</v>
      </c>
      <c r="R94">
        <f t="shared" si="15"/>
        <v>5000</v>
      </c>
      <c r="S94">
        <f>CEILING(IFERROR(VLOOKUP(A94,'2014'!$A$7:$N$416,7,FALSE),0),500)</f>
        <v>4500</v>
      </c>
      <c r="T94">
        <f>CEILING(IFERROR(VLOOKUP(A94,'2015'!$A$7:$N$416,7,FALSE),0),500)</f>
        <v>6500</v>
      </c>
      <c r="U94">
        <f>CEILING(IFERROR(VLOOKUP(A94,'2016'!$A$7:$N$416,7,FALSE),0),500)</f>
        <v>0</v>
      </c>
      <c r="V94">
        <f t="shared" si="16"/>
        <v>5500</v>
      </c>
      <c r="W94">
        <f>CEILING(IFERROR(VLOOKUP(A94,'2014'!$A$7:$N$416,8,FALSE),0),500)</f>
        <v>2500</v>
      </c>
      <c r="X94">
        <f>CEILING(IFERROR(VLOOKUP(A94,'2015'!$A$7:$N$416,8,FALSE),0),500)</f>
        <v>3000</v>
      </c>
      <c r="Y94">
        <f>CEILING(IFERROR(VLOOKUP(A94,'2016'!$A$7:$N$416,8,FALSE),0),500)</f>
        <v>0</v>
      </c>
      <c r="Z94">
        <f t="shared" si="17"/>
        <v>3000</v>
      </c>
      <c r="AA94">
        <f>CEILING(IFERROR(VLOOKUP(A94,'2014'!$A$7:$N$416,9,FALSE),0),500)</f>
        <v>3500</v>
      </c>
      <c r="AB94">
        <f>CEILING(IFERROR(VLOOKUP(A94,'2015'!$A$7:$N$416,9,FALSE),0),500)</f>
        <v>3000</v>
      </c>
      <c r="AC94">
        <f>CEILING(IFERROR(VLOOKUP(A94,'2016'!$A$7:$N$416,9,FALSE),0),500)</f>
        <v>0</v>
      </c>
      <c r="AD94">
        <f t="shared" si="18"/>
        <v>3500</v>
      </c>
      <c r="AE94">
        <f>CEILING(IFERROR(VLOOKUP(A94,'2014'!$A$7:$N$416,10,FALSE),0),500)</f>
        <v>3000</v>
      </c>
      <c r="AF94">
        <f>CEILING(IFERROR(VLOOKUP(A94,'2015'!$A$7:$N$416,10,FALSE),0),500)</f>
        <v>3500</v>
      </c>
      <c r="AG94">
        <f>CEILING(IFERROR(VLOOKUP(A94,'2016'!$A$7:$N$416,10,FALSE),0),500)</f>
        <v>0</v>
      </c>
      <c r="AH94">
        <f t="shared" si="19"/>
        <v>3500</v>
      </c>
      <c r="AI94">
        <f>CEILING(IFERROR(VLOOKUP(A94,'2014'!$A$7:$N$416,11,FALSE),0),500)</f>
        <v>5500</v>
      </c>
      <c r="AJ94">
        <f>CEILING(IFERROR(VLOOKUP(A94,'2015'!$A$7:$N$416,11,FALSE),0),500)</f>
        <v>1000</v>
      </c>
      <c r="AK94">
        <f>CEILING(IFERROR(VLOOKUP(A94,'2016'!$A$7:$N$416,11,FALSE),0),500)</f>
        <v>0</v>
      </c>
      <c r="AL94">
        <f t="shared" si="20"/>
        <v>3500</v>
      </c>
      <c r="AM94">
        <f>CEILING(IFERROR(VLOOKUP(A94,'2014'!$A$7:$N$416,12,FALSE),0),500)</f>
        <v>9000</v>
      </c>
      <c r="AN94">
        <f>CEILING(IFERROR(VLOOKUP(A94,'2015'!$A$7:$N$416,12,FALSE),0),500)</f>
        <v>4000</v>
      </c>
      <c r="AO94">
        <f>CEILING(IFERROR(VLOOKUP(A94,'2016'!$A$7:$N$416,12,FALSE),0),500)</f>
        <v>0</v>
      </c>
      <c r="AP94">
        <f t="shared" si="21"/>
        <v>6500</v>
      </c>
      <c r="AQ94">
        <f>CEILING(IFERROR(VLOOKUP(A94,'2014'!$A$7:$N$416,13,FALSE),0),500)</f>
        <v>9000</v>
      </c>
      <c r="AR94">
        <f>CEILING(IFERROR(VLOOKUP(A94,'2015'!$A$7:$N$416,13,FALSE),0),500)</f>
        <v>7000</v>
      </c>
      <c r="AS94">
        <f>CEILING(IFERROR(VLOOKUP(A94,'2016'!$A$7:$N$416,13,FALSE),0),500)</f>
        <v>0</v>
      </c>
      <c r="AT94">
        <f t="shared" si="22"/>
        <v>8000</v>
      </c>
      <c r="AU94">
        <f>CEILING(IFERROR(VLOOKUP(A94,'2014'!$A$7:$N$416,14,FALSE),0),500)</f>
        <v>11000</v>
      </c>
      <c r="AV94">
        <f>CEILING(IFERROR(VLOOKUP(A94,'2015'!$A$7:$N$416,14,FALSE),0),500)</f>
        <v>15000</v>
      </c>
      <c r="AW94">
        <f>CEILING(IFERROR(VLOOKUP(A94,'2016'!$A$7:$N$416,14,FALSE),0),500)</f>
        <v>0</v>
      </c>
      <c r="AX94">
        <f t="shared" si="23"/>
        <v>13000</v>
      </c>
    </row>
    <row r="95" spans="1:50" x14ac:dyDescent="0.25">
      <c r="A95">
        <v>22752</v>
      </c>
      <c r="B95" t="s">
        <v>340</v>
      </c>
      <c r="C95">
        <f>CEILING(IFERROR(VLOOKUP(A95,'2014'!$A$7:$N$416,3,FALSE),0),500)</f>
        <v>0</v>
      </c>
      <c r="D95">
        <f>CEILING(IFERROR(VLOOKUP(A95,'2015'!$A$7:$N$416,3,FALSE),0),500)</f>
        <v>3500</v>
      </c>
      <c r="E95">
        <f>CEILING(IFERROR(VLOOKUP(A95,'2016'!$A$7:$N$416,3,FALSE),0),500)</f>
        <v>500</v>
      </c>
      <c r="F95" s="137">
        <f t="shared" si="12"/>
        <v>1500</v>
      </c>
      <c r="G95" s="137">
        <f>CEILING(IFERROR(VLOOKUP(A95,'2014'!$A$7:$N$416,4,FALSE),0),500)</f>
        <v>0</v>
      </c>
      <c r="H95" s="137">
        <f>CEILING(IFERROR(VLOOKUP(A95,'2015'!$A$7:$N$416,4,FALSE),0),500)</f>
        <v>2500</v>
      </c>
      <c r="I95" s="137">
        <f>CEILING(IFERROR(VLOOKUP(A95,'2016'!$A$7:$N$416,4,FALSE),0),500)</f>
        <v>4000</v>
      </c>
      <c r="J95" s="137">
        <f t="shared" si="13"/>
        <v>2500</v>
      </c>
      <c r="K95">
        <f>CEILING(IFERROR(VLOOKUP(A95,'2014'!$A$7:$N$416,5,FALSE),0),500)</f>
        <v>0</v>
      </c>
      <c r="L95">
        <f>CEILING(IFERROR(VLOOKUP(A95,'2015'!$A$7:$N$416,5,FALSE),0),500)</f>
        <v>3000</v>
      </c>
      <c r="M95">
        <f>CEILING(IFERROR(VLOOKUP(A95,'2016'!$A$7:$N$416,5,FALSE),0),500)</f>
        <v>3500</v>
      </c>
      <c r="N95">
        <f t="shared" si="14"/>
        <v>2500</v>
      </c>
      <c r="O95">
        <f>CEILING(IFERROR(VLOOKUP(A95,'2014'!$A$7:$N$416,6,FALSE),0),500)</f>
        <v>0</v>
      </c>
      <c r="P95">
        <f>CEILING(IFERROR(VLOOKUP(A95,'2015'!$A$7:$N$416,6,FALSE),0),500)</f>
        <v>2500</v>
      </c>
      <c r="Q95">
        <f>CEILING(IFERROR(VLOOKUP(A95,'2016'!$A$7:$N$416,6,FALSE),0),500)</f>
        <v>0</v>
      </c>
      <c r="R95">
        <f t="shared" si="15"/>
        <v>1500</v>
      </c>
      <c r="S95">
        <f>CEILING(IFERROR(VLOOKUP(A95,'2014'!$A$7:$N$416,7,FALSE),0),500)</f>
        <v>0</v>
      </c>
      <c r="T95">
        <f>CEILING(IFERROR(VLOOKUP(A95,'2015'!$A$7:$N$416,7,FALSE),0),500)</f>
        <v>1000</v>
      </c>
      <c r="U95">
        <f>CEILING(IFERROR(VLOOKUP(A95,'2016'!$A$7:$N$416,7,FALSE),0),500)</f>
        <v>0</v>
      </c>
      <c r="V95">
        <f t="shared" si="16"/>
        <v>500</v>
      </c>
      <c r="W95">
        <f>CEILING(IFERROR(VLOOKUP(A95,'2014'!$A$7:$N$416,8,FALSE),0),500)</f>
        <v>2500</v>
      </c>
      <c r="X95">
        <f>CEILING(IFERROR(VLOOKUP(A95,'2015'!$A$7:$N$416,8,FALSE),0),500)</f>
        <v>4500</v>
      </c>
      <c r="Y95">
        <f>CEILING(IFERROR(VLOOKUP(A95,'2016'!$A$7:$N$416,8,FALSE),0),500)</f>
        <v>0</v>
      </c>
      <c r="Z95">
        <f t="shared" si="17"/>
        <v>3500</v>
      </c>
      <c r="AA95">
        <f>CEILING(IFERROR(VLOOKUP(A95,'2014'!$A$7:$N$416,9,FALSE),0),500)</f>
        <v>1500</v>
      </c>
      <c r="AB95">
        <f>CEILING(IFERROR(VLOOKUP(A95,'2015'!$A$7:$N$416,9,FALSE),0),500)</f>
        <v>500</v>
      </c>
      <c r="AC95">
        <f>CEILING(IFERROR(VLOOKUP(A95,'2016'!$A$7:$N$416,9,FALSE),0),500)</f>
        <v>0</v>
      </c>
      <c r="AD95">
        <f t="shared" si="18"/>
        <v>1000</v>
      </c>
      <c r="AE95">
        <f>CEILING(IFERROR(VLOOKUP(A95,'2014'!$A$7:$N$416,10,FALSE),0),500)</f>
        <v>3500</v>
      </c>
      <c r="AF95">
        <f>CEILING(IFERROR(VLOOKUP(A95,'2015'!$A$7:$N$416,10,FALSE),0),500)</f>
        <v>2500</v>
      </c>
      <c r="AG95">
        <f>CEILING(IFERROR(VLOOKUP(A95,'2016'!$A$7:$N$416,10,FALSE),0),500)</f>
        <v>0</v>
      </c>
      <c r="AH95">
        <f t="shared" si="19"/>
        <v>3000</v>
      </c>
      <c r="AI95">
        <f>CEILING(IFERROR(VLOOKUP(A95,'2014'!$A$7:$N$416,11,FALSE),0),500)</f>
        <v>8000</v>
      </c>
      <c r="AJ95">
        <f>CEILING(IFERROR(VLOOKUP(A95,'2015'!$A$7:$N$416,11,FALSE),0),500)</f>
        <v>4500</v>
      </c>
      <c r="AK95">
        <f>CEILING(IFERROR(VLOOKUP(A95,'2016'!$A$7:$N$416,11,FALSE),0),500)</f>
        <v>0</v>
      </c>
      <c r="AL95">
        <f t="shared" si="20"/>
        <v>6500</v>
      </c>
      <c r="AM95">
        <f>CEILING(IFERROR(VLOOKUP(A95,'2014'!$A$7:$N$416,12,FALSE),0),500)</f>
        <v>5000</v>
      </c>
      <c r="AN95">
        <f>CEILING(IFERROR(VLOOKUP(A95,'2015'!$A$7:$N$416,12,FALSE),0),500)</f>
        <v>2000</v>
      </c>
      <c r="AO95">
        <f>CEILING(IFERROR(VLOOKUP(A95,'2016'!$A$7:$N$416,12,FALSE),0),500)</f>
        <v>0</v>
      </c>
      <c r="AP95">
        <f t="shared" si="21"/>
        <v>3500</v>
      </c>
      <c r="AQ95">
        <f>CEILING(IFERROR(VLOOKUP(A95,'2014'!$A$7:$N$416,13,FALSE),0),500)</f>
        <v>6500</v>
      </c>
      <c r="AR95">
        <f>CEILING(IFERROR(VLOOKUP(A95,'2015'!$A$7:$N$416,13,FALSE),0),500)</f>
        <v>1500</v>
      </c>
      <c r="AS95">
        <f>CEILING(IFERROR(VLOOKUP(A95,'2016'!$A$7:$N$416,13,FALSE),0),500)</f>
        <v>0</v>
      </c>
      <c r="AT95">
        <f t="shared" si="22"/>
        <v>4000</v>
      </c>
      <c r="AU95">
        <f>CEILING(IFERROR(VLOOKUP(A95,'2014'!$A$7:$N$416,14,FALSE),0),500)</f>
        <v>4000</v>
      </c>
      <c r="AV95">
        <f>CEILING(IFERROR(VLOOKUP(A95,'2015'!$A$7:$N$416,14,FALSE),0),500)</f>
        <v>4000</v>
      </c>
      <c r="AW95">
        <f>CEILING(IFERROR(VLOOKUP(A95,'2016'!$A$7:$N$416,14,FALSE),0),500)</f>
        <v>0</v>
      </c>
      <c r="AX95">
        <f t="shared" si="23"/>
        <v>4000</v>
      </c>
    </row>
    <row r="96" spans="1:50" x14ac:dyDescent="0.25">
      <c r="A96">
        <v>24280</v>
      </c>
      <c r="B96" t="s">
        <v>363</v>
      </c>
      <c r="C96">
        <f>CEILING(IFERROR(VLOOKUP(A96,'2014'!$A$7:$N$416,3,FALSE),0),500)</f>
        <v>0</v>
      </c>
      <c r="D96">
        <f>CEILING(IFERROR(VLOOKUP(A96,'2015'!$A$7:$N$416,3,FALSE),0),500)</f>
        <v>2000</v>
      </c>
      <c r="E96">
        <f>CEILING(IFERROR(VLOOKUP(A96,'2016'!$A$7:$N$416,3,FALSE),0),500)</f>
        <v>1500</v>
      </c>
      <c r="F96" s="137">
        <f t="shared" si="12"/>
        <v>1500</v>
      </c>
      <c r="G96" s="137">
        <f>CEILING(IFERROR(VLOOKUP(A96,'2014'!$A$7:$N$416,4,FALSE),0),500)</f>
        <v>0</v>
      </c>
      <c r="H96" s="137">
        <f>CEILING(IFERROR(VLOOKUP(A96,'2015'!$A$7:$N$416,4,FALSE),0),500)</f>
        <v>4500</v>
      </c>
      <c r="I96" s="137">
        <f>CEILING(IFERROR(VLOOKUP(A96,'2016'!$A$7:$N$416,4,FALSE),0),500)</f>
        <v>2500</v>
      </c>
      <c r="J96" s="137">
        <f t="shared" si="13"/>
        <v>2500</v>
      </c>
      <c r="K96">
        <f>CEILING(IFERROR(VLOOKUP(A96,'2014'!$A$7:$N$416,5,FALSE),0),500)</f>
        <v>0</v>
      </c>
      <c r="L96">
        <f>CEILING(IFERROR(VLOOKUP(A96,'2015'!$A$7:$N$416,5,FALSE),0),500)</f>
        <v>2000</v>
      </c>
      <c r="M96">
        <f>CEILING(IFERROR(VLOOKUP(A96,'2016'!$A$7:$N$416,5,FALSE),0),500)</f>
        <v>3000</v>
      </c>
      <c r="N96">
        <f t="shared" si="14"/>
        <v>2000</v>
      </c>
      <c r="O96">
        <f>CEILING(IFERROR(VLOOKUP(A96,'2014'!$A$7:$N$416,6,FALSE),0),500)</f>
        <v>0</v>
      </c>
      <c r="P96">
        <f>CEILING(IFERROR(VLOOKUP(A96,'2015'!$A$7:$N$416,6,FALSE),0),500)</f>
        <v>1500</v>
      </c>
      <c r="Q96">
        <f>CEILING(IFERROR(VLOOKUP(A96,'2016'!$A$7:$N$416,6,FALSE),0),500)</f>
        <v>0</v>
      </c>
      <c r="R96">
        <f t="shared" si="15"/>
        <v>1000</v>
      </c>
      <c r="S96">
        <f>CEILING(IFERROR(VLOOKUP(A96,'2014'!$A$7:$N$416,7,FALSE),0),500)</f>
        <v>0</v>
      </c>
      <c r="T96">
        <f>CEILING(IFERROR(VLOOKUP(A96,'2015'!$A$7:$N$416,7,FALSE),0),500)</f>
        <v>3500</v>
      </c>
      <c r="U96">
        <f>CEILING(IFERROR(VLOOKUP(A96,'2016'!$A$7:$N$416,7,FALSE),0),500)</f>
        <v>0</v>
      </c>
      <c r="V96">
        <f t="shared" si="16"/>
        <v>2000</v>
      </c>
      <c r="W96">
        <f>CEILING(IFERROR(VLOOKUP(A96,'2014'!$A$7:$N$416,8,FALSE),0),500)</f>
        <v>1500</v>
      </c>
      <c r="X96">
        <f>CEILING(IFERROR(VLOOKUP(A96,'2015'!$A$7:$N$416,8,FALSE),0),500)</f>
        <v>500</v>
      </c>
      <c r="Y96">
        <f>CEILING(IFERROR(VLOOKUP(A96,'2016'!$A$7:$N$416,8,FALSE),0),500)</f>
        <v>0</v>
      </c>
      <c r="Z96">
        <f t="shared" si="17"/>
        <v>1000</v>
      </c>
      <c r="AA96">
        <f>CEILING(IFERROR(VLOOKUP(A96,'2014'!$A$7:$N$416,9,FALSE),0),500)</f>
        <v>3000</v>
      </c>
      <c r="AB96">
        <f>CEILING(IFERROR(VLOOKUP(A96,'2015'!$A$7:$N$416,9,FALSE),0),500)</f>
        <v>2500</v>
      </c>
      <c r="AC96">
        <f>CEILING(IFERROR(VLOOKUP(A96,'2016'!$A$7:$N$416,9,FALSE),0),500)</f>
        <v>0</v>
      </c>
      <c r="AD96">
        <f t="shared" si="18"/>
        <v>3000</v>
      </c>
      <c r="AE96">
        <f>CEILING(IFERROR(VLOOKUP(A96,'2014'!$A$7:$N$416,10,FALSE),0),500)</f>
        <v>11000</v>
      </c>
      <c r="AF96">
        <f>CEILING(IFERROR(VLOOKUP(A96,'2015'!$A$7:$N$416,10,FALSE),0),500)</f>
        <v>4000</v>
      </c>
      <c r="AG96">
        <f>CEILING(IFERROR(VLOOKUP(A96,'2016'!$A$7:$N$416,10,FALSE),0),500)</f>
        <v>0</v>
      </c>
      <c r="AH96">
        <f t="shared" si="19"/>
        <v>7500</v>
      </c>
      <c r="AI96">
        <f>CEILING(IFERROR(VLOOKUP(A96,'2014'!$A$7:$N$416,11,FALSE),0),500)</f>
        <v>2500</v>
      </c>
      <c r="AJ96">
        <f>CEILING(IFERROR(VLOOKUP(A96,'2015'!$A$7:$N$416,11,FALSE),0),500)</f>
        <v>5500</v>
      </c>
      <c r="AK96">
        <f>CEILING(IFERROR(VLOOKUP(A96,'2016'!$A$7:$N$416,11,FALSE),0),500)</f>
        <v>0</v>
      </c>
      <c r="AL96">
        <f t="shared" si="20"/>
        <v>4000</v>
      </c>
      <c r="AM96">
        <f>CEILING(IFERROR(VLOOKUP(A96,'2014'!$A$7:$N$416,12,FALSE),0),500)</f>
        <v>4000</v>
      </c>
      <c r="AN96">
        <f>CEILING(IFERROR(VLOOKUP(A96,'2015'!$A$7:$N$416,12,FALSE),0),500)</f>
        <v>2500</v>
      </c>
      <c r="AO96">
        <f>CEILING(IFERROR(VLOOKUP(A96,'2016'!$A$7:$N$416,12,FALSE),0),500)</f>
        <v>0</v>
      </c>
      <c r="AP96">
        <f t="shared" si="21"/>
        <v>3500</v>
      </c>
      <c r="AQ96">
        <f>CEILING(IFERROR(VLOOKUP(A96,'2014'!$A$7:$N$416,13,FALSE),0),500)</f>
        <v>4500</v>
      </c>
      <c r="AR96">
        <f>CEILING(IFERROR(VLOOKUP(A96,'2015'!$A$7:$N$416,13,FALSE),0),500)</f>
        <v>3500</v>
      </c>
      <c r="AS96">
        <f>CEILING(IFERROR(VLOOKUP(A96,'2016'!$A$7:$N$416,13,FALSE),0),500)</f>
        <v>0</v>
      </c>
      <c r="AT96">
        <f t="shared" si="22"/>
        <v>4000</v>
      </c>
      <c r="AU96">
        <f>CEILING(IFERROR(VLOOKUP(A96,'2014'!$A$7:$N$416,14,FALSE),0),500)</f>
        <v>3500</v>
      </c>
      <c r="AV96">
        <f>CEILING(IFERROR(VLOOKUP(A96,'2015'!$A$7:$N$416,14,FALSE),0),500)</f>
        <v>5000</v>
      </c>
      <c r="AW96">
        <f>CEILING(IFERROR(VLOOKUP(A96,'2016'!$A$7:$N$416,14,FALSE),0),500)</f>
        <v>0</v>
      </c>
      <c r="AX96">
        <f t="shared" si="23"/>
        <v>4500</v>
      </c>
    </row>
    <row r="97" spans="1:50" x14ac:dyDescent="0.25">
      <c r="A97">
        <v>121616</v>
      </c>
      <c r="B97" t="s">
        <v>158</v>
      </c>
      <c r="C97">
        <f>CEILING(IFERROR(VLOOKUP(A97,'2014'!$A$7:$N$416,3,FALSE),0),500)</f>
        <v>0</v>
      </c>
      <c r="D97">
        <f>CEILING(IFERROR(VLOOKUP(A97,'2015'!$A$7:$N$416,3,FALSE),0),500)</f>
        <v>2000</v>
      </c>
      <c r="E97">
        <f>CEILING(IFERROR(VLOOKUP(A97,'2016'!$A$7:$N$416,3,FALSE),0),500)</f>
        <v>0</v>
      </c>
      <c r="F97" s="137">
        <f t="shared" si="12"/>
        <v>1000</v>
      </c>
      <c r="G97" s="137">
        <f>CEILING(IFERROR(VLOOKUP(A97,'2014'!$A$7:$N$416,4,FALSE),0),500)</f>
        <v>0</v>
      </c>
      <c r="H97" s="137">
        <f>CEILING(IFERROR(VLOOKUP(A97,'2015'!$A$7:$N$416,4,FALSE),0),500)</f>
        <v>4500</v>
      </c>
      <c r="I97" s="137">
        <f>CEILING(IFERROR(VLOOKUP(A97,'2016'!$A$7:$N$416,4,FALSE),0),500)</f>
        <v>2500</v>
      </c>
      <c r="J97" s="137">
        <f t="shared" si="13"/>
        <v>2500</v>
      </c>
      <c r="K97">
        <f>CEILING(IFERROR(VLOOKUP(A97,'2014'!$A$7:$N$416,5,FALSE),0),500)</f>
        <v>0</v>
      </c>
      <c r="L97">
        <f>CEILING(IFERROR(VLOOKUP(A97,'2015'!$A$7:$N$416,5,FALSE),0),500)</f>
        <v>1000</v>
      </c>
      <c r="M97">
        <f>CEILING(IFERROR(VLOOKUP(A97,'2016'!$A$7:$N$416,5,FALSE),0),500)</f>
        <v>0</v>
      </c>
      <c r="N97">
        <f t="shared" si="14"/>
        <v>500</v>
      </c>
      <c r="O97">
        <f>CEILING(IFERROR(VLOOKUP(A97,'2014'!$A$7:$N$416,6,FALSE),0),500)</f>
        <v>0</v>
      </c>
      <c r="P97">
        <f>CEILING(IFERROR(VLOOKUP(A97,'2015'!$A$7:$N$416,6,FALSE),0),500)</f>
        <v>3500</v>
      </c>
      <c r="Q97">
        <f>CEILING(IFERROR(VLOOKUP(A97,'2016'!$A$7:$N$416,6,FALSE),0),500)</f>
        <v>0</v>
      </c>
      <c r="R97">
        <f t="shared" si="15"/>
        <v>2000</v>
      </c>
      <c r="S97">
        <f>CEILING(IFERROR(VLOOKUP(A97,'2014'!$A$7:$N$416,7,FALSE),0),500)</f>
        <v>0</v>
      </c>
      <c r="T97">
        <f>CEILING(IFERROR(VLOOKUP(A97,'2015'!$A$7:$N$416,7,FALSE),0),500)</f>
        <v>1000</v>
      </c>
      <c r="U97">
        <f>CEILING(IFERROR(VLOOKUP(A97,'2016'!$A$7:$N$416,7,FALSE),0),500)</f>
        <v>0</v>
      </c>
      <c r="V97">
        <f t="shared" si="16"/>
        <v>500</v>
      </c>
      <c r="W97">
        <f>CEILING(IFERROR(VLOOKUP(A97,'2014'!$A$7:$N$416,8,FALSE),0),500)</f>
        <v>0</v>
      </c>
      <c r="X97">
        <f>CEILING(IFERROR(VLOOKUP(A97,'2015'!$A$7:$N$416,8,FALSE),0),500)</f>
        <v>2000</v>
      </c>
      <c r="Y97">
        <f>CEILING(IFERROR(VLOOKUP(A97,'2016'!$A$7:$N$416,8,FALSE),0),500)</f>
        <v>0</v>
      </c>
      <c r="Z97">
        <f t="shared" si="17"/>
        <v>1000</v>
      </c>
      <c r="AA97">
        <f>CEILING(IFERROR(VLOOKUP(A97,'2014'!$A$7:$N$416,9,FALSE),0),500)</f>
        <v>0</v>
      </c>
      <c r="AB97">
        <f>CEILING(IFERROR(VLOOKUP(A97,'2015'!$A$7:$N$416,9,FALSE),0),500)</f>
        <v>1500</v>
      </c>
      <c r="AC97">
        <f>CEILING(IFERROR(VLOOKUP(A97,'2016'!$A$7:$N$416,9,FALSE),0),500)</f>
        <v>0</v>
      </c>
      <c r="AD97">
        <f t="shared" si="18"/>
        <v>1000</v>
      </c>
      <c r="AE97">
        <f>CEILING(IFERROR(VLOOKUP(A97,'2014'!$A$7:$N$416,10,FALSE),0),500)</f>
        <v>0</v>
      </c>
      <c r="AF97">
        <f>CEILING(IFERROR(VLOOKUP(A97,'2015'!$A$7:$N$416,10,FALSE),0),500)</f>
        <v>2000</v>
      </c>
      <c r="AG97">
        <f>CEILING(IFERROR(VLOOKUP(A97,'2016'!$A$7:$N$416,10,FALSE),0),500)</f>
        <v>0</v>
      </c>
      <c r="AH97">
        <f t="shared" si="19"/>
        <v>1000</v>
      </c>
      <c r="AI97">
        <f>CEILING(IFERROR(VLOOKUP(A97,'2014'!$A$7:$N$416,11,FALSE),0),500)</f>
        <v>0</v>
      </c>
      <c r="AJ97">
        <f>CEILING(IFERROR(VLOOKUP(A97,'2015'!$A$7:$N$416,11,FALSE),0),500)</f>
        <v>2500</v>
      </c>
      <c r="AK97">
        <f>CEILING(IFERROR(VLOOKUP(A97,'2016'!$A$7:$N$416,11,FALSE),0),500)</f>
        <v>0</v>
      </c>
      <c r="AL97">
        <f t="shared" si="20"/>
        <v>1500</v>
      </c>
      <c r="AM97">
        <f>CEILING(IFERROR(VLOOKUP(A97,'2014'!$A$7:$N$416,12,FALSE),0),500)</f>
        <v>0</v>
      </c>
      <c r="AN97">
        <f>CEILING(IFERROR(VLOOKUP(A97,'2015'!$A$7:$N$416,12,FALSE),0),500)</f>
        <v>1500</v>
      </c>
      <c r="AO97">
        <f>CEILING(IFERROR(VLOOKUP(A97,'2016'!$A$7:$N$416,12,FALSE),0),500)</f>
        <v>0</v>
      </c>
      <c r="AP97">
        <f t="shared" si="21"/>
        <v>1000</v>
      </c>
      <c r="AQ97">
        <f>CEILING(IFERROR(VLOOKUP(A97,'2014'!$A$7:$N$416,13,FALSE),0),500)</f>
        <v>0</v>
      </c>
      <c r="AR97">
        <f>CEILING(IFERROR(VLOOKUP(A97,'2015'!$A$7:$N$416,13,FALSE),0),500)</f>
        <v>2500</v>
      </c>
      <c r="AS97">
        <f>CEILING(IFERROR(VLOOKUP(A97,'2016'!$A$7:$N$416,13,FALSE),0),500)</f>
        <v>0</v>
      </c>
      <c r="AT97">
        <f t="shared" si="22"/>
        <v>1500</v>
      </c>
      <c r="AU97">
        <f>CEILING(IFERROR(VLOOKUP(A97,'2014'!$A$7:$N$416,14,FALSE),0),500)</f>
        <v>5500</v>
      </c>
      <c r="AV97">
        <f>CEILING(IFERROR(VLOOKUP(A97,'2015'!$A$7:$N$416,14,FALSE),0),500)</f>
        <v>1000</v>
      </c>
      <c r="AW97">
        <f>CEILING(IFERROR(VLOOKUP(A97,'2016'!$A$7:$N$416,14,FALSE),0),500)</f>
        <v>0</v>
      </c>
      <c r="AX97">
        <f t="shared" si="23"/>
        <v>3500</v>
      </c>
    </row>
    <row r="98" spans="1:50" x14ac:dyDescent="0.25">
      <c r="A98">
        <v>101688</v>
      </c>
      <c r="B98" t="s">
        <v>40</v>
      </c>
      <c r="C98">
        <f>CEILING(IFERROR(VLOOKUP(A98,'2014'!$A$7:$N$416,3,FALSE),0),500)</f>
        <v>5000</v>
      </c>
      <c r="D98">
        <f>CEILING(IFERROR(VLOOKUP(A98,'2015'!$A$7:$N$416,3,FALSE),0),500)</f>
        <v>4000</v>
      </c>
      <c r="E98">
        <f>CEILING(IFERROR(VLOOKUP(A98,'2016'!$A$7:$N$416,3,FALSE),0),500)</f>
        <v>0</v>
      </c>
      <c r="F98" s="137">
        <f t="shared" si="12"/>
        <v>3000</v>
      </c>
      <c r="G98" s="137">
        <f>CEILING(IFERROR(VLOOKUP(A98,'2014'!$A$7:$N$416,4,FALSE),0),500)</f>
        <v>10000</v>
      </c>
      <c r="H98" s="137">
        <f>CEILING(IFERROR(VLOOKUP(A98,'2015'!$A$7:$N$416,4,FALSE),0),500)</f>
        <v>0</v>
      </c>
      <c r="I98" s="137">
        <f>CEILING(IFERROR(VLOOKUP(A98,'2016'!$A$7:$N$416,4,FALSE),0),500)</f>
        <v>0</v>
      </c>
      <c r="J98" s="137">
        <f t="shared" si="13"/>
        <v>3500</v>
      </c>
      <c r="K98">
        <f>CEILING(IFERROR(VLOOKUP(A98,'2014'!$A$7:$N$416,5,FALSE),0),500)</f>
        <v>5000</v>
      </c>
      <c r="L98">
        <f>CEILING(IFERROR(VLOOKUP(A98,'2015'!$A$7:$N$416,5,FALSE),0),500)</f>
        <v>6000</v>
      </c>
      <c r="M98">
        <f>CEILING(IFERROR(VLOOKUP(A98,'2016'!$A$7:$N$416,5,FALSE),0),500)</f>
        <v>0</v>
      </c>
      <c r="N98">
        <f t="shared" si="14"/>
        <v>4000</v>
      </c>
      <c r="O98">
        <f>CEILING(IFERROR(VLOOKUP(A98,'2014'!$A$7:$N$416,6,FALSE),0),500)</f>
        <v>0</v>
      </c>
      <c r="P98">
        <f>CEILING(IFERROR(VLOOKUP(A98,'2015'!$A$7:$N$416,6,FALSE),0),500)</f>
        <v>0</v>
      </c>
      <c r="Q98">
        <f>CEILING(IFERROR(VLOOKUP(A98,'2016'!$A$7:$N$416,6,FALSE),0),500)</f>
        <v>0</v>
      </c>
      <c r="R98">
        <f t="shared" si="15"/>
        <v>0</v>
      </c>
      <c r="S98">
        <f>CEILING(IFERROR(VLOOKUP(A98,'2014'!$A$7:$N$416,7,FALSE),0),500)</f>
        <v>0</v>
      </c>
      <c r="T98">
        <f>CEILING(IFERROR(VLOOKUP(A98,'2015'!$A$7:$N$416,7,FALSE),0),500)</f>
        <v>8000</v>
      </c>
      <c r="U98">
        <f>CEILING(IFERROR(VLOOKUP(A98,'2016'!$A$7:$N$416,7,FALSE),0),500)</f>
        <v>0</v>
      </c>
      <c r="V98">
        <f t="shared" si="16"/>
        <v>4000</v>
      </c>
      <c r="W98">
        <f>CEILING(IFERROR(VLOOKUP(A98,'2014'!$A$7:$N$416,8,FALSE),0),500)</f>
        <v>0</v>
      </c>
      <c r="X98">
        <f>CEILING(IFERROR(VLOOKUP(A98,'2015'!$A$7:$N$416,8,FALSE),0),500)</f>
        <v>0</v>
      </c>
      <c r="Y98">
        <f>CEILING(IFERROR(VLOOKUP(A98,'2016'!$A$7:$N$416,8,FALSE),0),500)</f>
        <v>0</v>
      </c>
      <c r="Z98">
        <f t="shared" si="17"/>
        <v>0</v>
      </c>
      <c r="AA98">
        <f>CEILING(IFERROR(VLOOKUP(A98,'2014'!$A$7:$N$416,9,FALSE),0),500)</f>
        <v>9000</v>
      </c>
      <c r="AB98">
        <f>CEILING(IFERROR(VLOOKUP(A98,'2015'!$A$7:$N$416,9,FALSE),0),500)</f>
        <v>3000</v>
      </c>
      <c r="AC98">
        <f>CEILING(IFERROR(VLOOKUP(A98,'2016'!$A$7:$N$416,9,FALSE),0),500)</f>
        <v>0</v>
      </c>
      <c r="AD98">
        <f t="shared" si="18"/>
        <v>6000</v>
      </c>
      <c r="AE98">
        <f>CEILING(IFERROR(VLOOKUP(A98,'2014'!$A$7:$N$416,10,FALSE),0),500)</f>
        <v>4000</v>
      </c>
      <c r="AF98">
        <f>CEILING(IFERROR(VLOOKUP(A98,'2015'!$A$7:$N$416,10,FALSE),0),500)</f>
        <v>6000</v>
      </c>
      <c r="AG98">
        <f>CEILING(IFERROR(VLOOKUP(A98,'2016'!$A$7:$N$416,10,FALSE),0),500)</f>
        <v>0</v>
      </c>
      <c r="AH98">
        <f t="shared" si="19"/>
        <v>5000</v>
      </c>
      <c r="AI98">
        <f>CEILING(IFERROR(VLOOKUP(A98,'2014'!$A$7:$N$416,11,FALSE),0),500)</f>
        <v>2000</v>
      </c>
      <c r="AJ98">
        <f>CEILING(IFERROR(VLOOKUP(A98,'2015'!$A$7:$N$416,11,FALSE),0),500)</f>
        <v>0</v>
      </c>
      <c r="AK98">
        <f>CEILING(IFERROR(VLOOKUP(A98,'2016'!$A$7:$N$416,11,FALSE),0),500)</f>
        <v>0</v>
      </c>
      <c r="AL98">
        <f t="shared" si="20"/>
        <v>1000</v>
      </c>
      <c r="AM98">
        <f>CEILING(IFERROR(VLOOKUP(A98,'2014'!$A$7:$N$416,12,FALSE),0),500)</f>
        <v>8000</v>
      </c>
      <c r="AN98">
        <f>CEILING(IFERROR(VLOOKUP(A98,'2015'!$A$7:$N$416,12,FALSE),0),500)</f>
        <v>4000</v>
      </c>
      <c r="AO98">
        <f>CEILING(IFERROR(VLOOKUP(A98,'2016'!$A$7:$N$416,12,FALSE),0),500)</f>
        <v>0</v>
      </c>
      <c r="AP98">
        <f t="shared" si="21"/>
        <v>6000</v>
      </c>
      <c r="AQ98">
        <f>CEILING(IFERROR(VLOOKUP(A98,'2014'!$A$7:$N$416,13,FALSE),0),500)</f>
        <v>2000</v>
      </c>
      <c r="AR98">
        <f>CEILING(IFERROR(VLOOKUP(A98,'2015'!$A$7:$N$416,13,FALSE),0),500)</f>
        <v>4000</v>
      </c>
      <c r="AS98">
        <f>CEILING(IFERROR(VLOOKUP(A98,'2016'!$A$7:$N$416,13,FALSE),0),500)</f>
        <v>0</v>
      </c>
      <c r="AT98">
        <f t="shared" si="22"/>
        <v>3000</v>
      </c>
      <c r="AU98">
        <f>CEILING(IFERROR(VLOOKUP(A98,'2014'!$A$7:$N$416,14,FALSE),0),500)</f>
        <v>12000</v>
      </c>
      <c r="AV98">
        <f>CEILING(IFERROR(VLOOKUP(A98,'2015'!$A$7:$N$416,14,FALSE),0),500)</f>
        <v>6000</v>
      </c>
      <c r="AW98">
        <f>CEILING(IFERROR(VLOOKUP(A98,'2016'!$A$7:$N$416,14,FALSE),0),500)</f>
        <v>0</v>
      </c>
      <c r="AX98">
        <f t="shared" si="23"/>
        <v>9000</v>
      </c>
    </row>
    <row r="99" spans="1:50" x14ac:dyDescent="0.25">
      <c r="A99">
        <v>101772</v>
      </c>
      <c r="B99" t="s">
        <v>45</v>
      </c>
      <c r="C99">
        <f>CEILING(IFERROR(VLOOKUP(A99,'2014'!$A$7:$N$416,3,FALSE),0),500)</f>
        <v>2500</v>
      </c>
      <c r="D99">
        <f>CEILING(IFERROR(VLOOKUP(A99,'2015'!$A$7:$N$416,3,FALSE),0),500)</f>
        <v>0</v>
      </c>
      <c r="E99">
        <f>CEILING(IFERROR(VLOOKUP(A99,'2016'!$A$7:$N$416,3,FALSE),0),500)</f>
        <v>0</v>
      </c>
      <c r="F99" s="137">
        <f t="shared" si="12"/>
        <v>1000</v>
      </c>
      <c r="G99" s="137">
        <f>CEILING(IFERROR(VLOOKUP(A99,'2014'!$A$7:$N$416,4,FALSE),0),500)</f>
        <v>2500</v>
      </c>
      <c r="H99" s="137">
        <f>CEILING(IFERROR(VLOOKUP(A99,'2015'!$A$7:$N$416,4,FALSE),0),500)</f>
        <v>0</v>
      </c>
      <c r="I99" s="137">
        <f>CEILING(IFERROR(VLOOKUP(A99,'2016'!$A$7:$N$416,4,FALSE),0),500)</f>
        <v>0</v>
      </c>
      <c r="J99" s="137">
        <f t="shared" si="13"/>
        <v>1000</v>
      </c>
      <c r="K99">
        <f>CEILING(IFERROR(VLOOKUP(A99,'2014'!$A$7:$N$416,5,FALSE),0),500)</f>
        <v>0</v>
      </c>
      <c r="L99">
        <f>CEILING(IFERROR(VLOOKUP(A99,'2015'!$A$7:$N$416,5,FALSE),0),500)</f>
        <v>0</v>
      </c>
      <c r="M99">
        <f>CEILING(IFERROR(VLOOKUP(A99,'2016'!$A$7:$N$416,5,FALSE),0),500)</f>
        <v>0</v>
      </c>
      <c r="N99">
        <f t="shared" si="14"/>
        <v>0</v>
      </c>
      <c r="O99">
        <f>CEILING(IFERROR(VLOOKUP(A99,'2014'!$A$7:$N$416,6,FALSE),0),500)</f>
        <v>2000</v>
      </c>
      <c r="P99">
        <f>CEILING(IFERROR(VLOOKUP(A99,'2015'!$A$7:$N$416,6,FALSE),0),500)</f>
        <v>0</v>
      </c>
      <c r="Q99">
        <f>CEILING(IFERROR(VLOOKUP(A99,'2016'!$A$7:$N$416,6,FALSE),0),500)</f>
        <v>0</v>
      </c>
      <c r="R99">
        <f t="shared" si="15"/>
        <v>1000</v>
      </c>
      <c r="S99">
        <f>CEILING(IFERROR(VLOOKUP(A99,'2014'!$A$7:$N$416,7,FALSE),0),500)</f>
        <v>0</v>
      </c>
      <c r="T99">
        <f>CEILING(IFERROR(VLOOKUP(A99,'2015'!$A$7:$N$416,7,FALSE),0),500)</f>
        <v>0</v>
      </c>
      <c r="U99">
        <f>CEILING(IFERROR(VLOOKUP(A99,'2016'!$A$7:$N$416,7,FALSE),0),500)</f>
        <v>0</v>
      </c>
      <c r="V99">
        <f t="shared" si="16"/>
        <v>0</v>
      </c>
      <c r="W99">
        <f>CEILING(IFERROR(VLOOKUP(A99,'2014'!$A$7:$N$416,8,FALSE),0),500)</f>
        <v>0</v>
      </c>
      <c r="X99">
        <f>CEILING(IFERROR(VLOOKUP(A99,'2015'!$A$7:$N$416,8,FALSE),0),500)</f>
        <v>0</v>
      </c>
      <c r="Y99">
        <f>CEILING(IFERROR(VLOOKUP(A99,'2016'!$A$7:$N$416,8,FALSE),0),500)</f>
        <v>0</v>
      </c>
      <c r="Z99">
        <f t="shared" si="17"/>
        <v>0</v>
      </c>
      <c r="AA99">
        <f>CEILING(IFERROR(VLOOKUP(A99,'2014'!$A$7:$N$416,9,FALSE),0),500)</f>
        <v>0</v>
      </c>
      <c r="AB99">
        <f>CEILING(IFERROR(VLOOKUP(A99,'2015'!$A$7:$N$416,9,FALSE),0),500)</f>
        <v>0</v>
      </c>
      <c r="AC99">
        <f>CEILING(IFERROR(VLOOKUP(A99,'2016'!$A$7:$N$416,9,FALSE),0),500)</f>
        <v>0</v>
      </c>
      <c r="AD99">
        <f t="shared" si="18"/>
        <v>0</v>
      </c>
      <c r="AE99">
        <f>CEILING(IFERROR(VLOOKUP(A99,'2014'!$A$7:$N$416,10,FALSE),0),500)</f>
        <v>0</v>
      </c>
      <c r="AF99">
        <f>CEILING(IFERROR(VLOOKUP(A99,'2015'!$A$7:$N$416,10,FALSE),0),500)</f>
        <v>0</v>
      </c>
      <c r="AG99">
        <f>CEILING(IFERROR(VLOOKUP(A99,'2016'!$A$7:$N$416,10,FALSE),0),500)</f>
        <v>0</v>
      </c>
      <c r="AH99">
        <f t="shared" si="19"/>
        <v>0</v>
      </c>
      <c r="AI99">
        <f>CEILING(IFERROR(VLOOKUP(A99,'2014'!$A$7:$N$416,11,FALSE),0),500)</f>
        <v>2000</v>
      </c>
      <c r="AJ99">
        <f>CEILING(IFERROR(VLOOKUP(A99,'2015'!$A$7:$N$416,11,FALSE),0),500)</f>
        <v>0</v>
      </c>
      <c r="AK99">
        <f>CEILING(IFERROR(VLOOKUP(A99,'2016'!$A$7:$N$416,11,FALSE),0),500)</f>
        <v>0</v>
      </c>
      <c r="AL99">
        <f t="shared" si="20"/>
        <v>1000</v>
      </c>
      <c r="AM99">
        <f>CEILING(IFERROR(VLOOKUP(A99,'2014'!$A$7:$N$416,12,FALSE),0),500)</f>
        <v>0</v>
      </c>
      <c r="AN99">
        <f>CEILING(IFERROR(VLOOKUP(A99,'2015'!$A$7:$N$416,12,FALSE),0),500)</f>
        <v>0</v>
      </c>
      <c r="AO99">
        <f>CEILING(IFERROR(VLOOKUP(A99,'2016'!$A$7:$N$416,12,FALSE),0),500)</f>
        <v>0</v>
      </c>
      <c r="AP99">
        <f t="shared" si="21"/>
        <v>0</v>
      </c>
      <c r="AQ99">
        <f>CEILING(IFERROR(VLOOKUP(A99,'2014'!$A$7:$N$416,13,FALSE),0),500)</f>
        <v>0</v>
      </c>
      <c r="AR99">
        <f>CEILING(IFERROR(VLOOKUP(A99,'2015'!$A$7:$N$416,13,FALSE),0),500)</f>
        <v>0</v>
      </c>
      <c r="AS99">
        <f>CEILING(IFERROR(VLOOKUP(A99,'2016'!$A$7:$N$416,13,FALSE),0),500)</f>
        <v>0</v>
      </c>
      <c r="AT99">
        <f t="shared" si="22"/>
        <v>0</v>
      </c>
      <c r="AU99">
        <f>CEILING(IFERROR(VLOOKUP(A99,'2014'!$A$7:$N$416,14,FALSE),0),500)</f>
        <v>0</v>
      </c>
      <c r="AV99">
        <f>CEILING(IFERROR(VLOOKUP(A99,'2015'!$A$7:$N$416,14,FALSE),0),500)</f>
        <v>0</v>
      </c>
      <c r="AW99">
        <f>CEILING(IFERROR(VLOOKUP(A99,'2016'!$A$7:$N$416,14,FALSE),0),500)</f>
        <v>0</v>
      </c>
      <c r="AX99">
        <f t="shared" si="23"/>
        <v>0</v>
      </c>
    </row>
    <row r="100" spans="1:50" x14ac:dyDescent="0.25">
      <c r="A100">
        <v>101776</v>
      </c>
      <c r="B100" t="s">
        <v>46</v>
      </c>
      <c r="C100">
        <f>CEILING(IFERROR(VLOOKUP(A100,'2014'!$A$7:$N$416,3,FALSE),0),500)</f>
        <v>4000</v>
      </c>
      <c r="D100">
        <f>CEILING(IFERROR(VLOOKUP(A100,'2015'!$A$7:$N$416,3,FALSE),0),500)</f>
        <v>0</v>
      </c>
      <c r="E100">
        <f>CEILING(IFERROR(VLOOKUP(A100,'2016'!$A$7:$N$416,3,FALSE),0),500)</f>
        <v>0</v>
      </c>
      <c r="F100" s="137">
        <f t="shared" si="12"/>
        <v>1500</v>
      </c>
      <c r="G100" s="137">
        <f>CEILING(IFERROR(VLOOKUP(A100,'2014'!$A$7:$N$416,4,FALSE),0),500)</f>
        <v>0</v>
      </c>
      <c r="H100" s="137">
        <f>CEILING(IFERROR(VLOOKUP(A100,'2015'!$A$7:$N$416,4,FALSE),0),500)</f>
        <v>0</v>
      </c>
      <c r="I100" s="137">
        <f>CEILING(IFERROR(VLOOKUP(A100,'2016'!$A$7:$N$416,4,FALSE),0),500)</f>
        <v>0</v>
      </c>
      <c r="J100" s="137">
        <f t="shared" si="13"/>
        <v>0</v>
      </c>
      <c r="K100">
        <f>CEILING(IFERROR(VLOOKUP(A100,'2014'!$A$7:$N$416,5,FALSE),0),500)</f>
        <v>0</v>
      </c>
      <c r="L100">
        <f>CEILING(IFERROR(VLOOKUP(A100,'2015'!$A$7:$N$416,5,FALSE),0),500)</f>
        <v>0</v>
      </c>
      <c r="M100">
        <f>CEILING(IFERROR(VLOOKUP(A100,'2016'!$A$7:$N$416,5,FALSE),0),500)</f>
        <v>0</v>
      </c>
      <c r="N100">
        <f t="shared" si="14"/>
        <v>0</v>
      </c>
      <c r="O100">
        <f>CEILING(IFERROR(VLOOKUP(A100,'2014'!$A$7:$N$416,6,FALSE),0),500)</f>
        <v>0</v>
      </c>
      <c r="P100">
        <f>CEILING(IFERROR(VLOOKUP(A100,'2015'!$A$7:$N$416,6,FALSE),0),500)</f>
        <v>0</v>
      </c>
      <c r="Q100">
        <f>CEILING(IFERROR(VLOOKUP(A100,'2016'!$A$7:$N$416,6,FALSE),0),500)</f>
        <v>0</v>
      </c>
      <c r="R100">
        <f t="shared" si="15"/>
        <v>0</v>
      </c>
      <c r="S100">
        <f>CEILING(IFERROR(VLOOKUP(A100,'2014'!$A$7:$N$416,7,FALSE),0),500)</f>
        <v>0</v>
      </c>
      <c r="T100">
        <f>CEILING(IFERROR(VLOOKUP(A100,'2015'!$A$7:$N$416,7,FALSE),0),500)</f>
        <v>0</v>
      </c>
      <c r="U100">
        <f>CEILING(IFERROR(VLOOKUP(A100,'2016'!$A$7:$N$416,7,FALSE),0),500)</f>
        <v>0</v>
      </c>
      <c r="V100">
        <f t="shared" si="16"/>
        <v>0</v>
      </c>
      <c r="W100">
        <f>CEILING(IFERROR(VLOOKUP(A100,'2014'!$A$7:$N$416,8,FALSE),0),500)</f>
        <v>0</v>
      </c>
      <c r="X100">
        <f>CEILING(IFERROR(VLOOKUP(A100,'2015'!$A$7:$N$416,8,FALSE),0),500)</f>
        <v>0</v>
      </c>
      <c r="Y100">
        <f>CEILING(IFERROR(VLOOKUP(A100,'2016'!$A$7:$N$416,8,FALSE),0),500)</f>
        <v>0</v>
      </c>
      <c r="Z100">
        <f t="shared" si="17"/>
        <v>0</v>
      </c>
      <c r="AA100">
        <f>CEILING(IFERROR(VLOOKUP(A100,'2014'!$A$7:$N$416,9,FALSE),0),500)</f>
        <v>1500</v>
      </c>
      <c r="AB100">
        <f>CEILING(IFERROR(VLOOKUP(A100,'2015'!$A$7:$N$416,9,FALSE),0),500)</f>
        <v>2000</v>
      </c>
      <c r="AC100">
        <f>CEILING(IFERROR(VLOOKUP(A100,'2016'!$A$7:$N$416,9,FALSE),0),500)</f>
        <v>0</v>
      </c>
      <c r="AD100">
        <f t="shared" si="18"/>
        <v>2000</v>
      </c>
      <c r="AE100">
        <f>CEILING(IFERROR(VLOOKUP(A100,'2014'!$A$7:$N$416,10,FALSE),0),500)</f>
        <v>0</v>
      </c>
      <c r="AF100">
        <f>CEILING(IFERROR(VLOOKUP(A100,'2015'!$A$7:$N$416,10,FALSE),0),500)</f>
        <v>0</v>
      </c>
      <c r="AG100">
        <f>CEILING(IFERROR(VLOOKUP(A100,'2016'!$A$7:$N$416,10,FALSE),0),500)</f>
        <v>0</v>
      </c>
      <c r="AH100">
        <f t="shared" si="19"/>
        <v>0</v>
      </c>
      <c r="AI100">
        <f>CEILING(IFERROR(VLOOKUP(A100,'2014'!$A$7:$N$416,11,FALSE),0),500)</f>
        <v>0</v>
      </c>
      <c r="AJ100">
        <f>CEILING(IFERROR(VLOOKUP(A100,'2015'!$A$7:$N$416,11,FALSE),0),500)</f>
        <v>1500</v>
      </c>
      <c r="AK100">
        <f>CEILING(IFERROR(VLOOKUP(A100,'2016'!$A$7:$N$416,11,FALSE),0),500)</f>
        <v>0</v>
      </c>
      <c r="AL100">
        <f t="shared" si="20"/>
        <v>1000</v>
      </c>
      <c r="AM100">
        <f>CEILING(IFERROR(VLOOKUP(A100,'2014'!$A$7:$N$416,12,FALSE),0),500)</f>
        <v>0</v>
      </c>
      <c r="AN100">
        <f>CEILING(IFERROR(VLOOKUP(A100,'2015'!$A$7:$N$416,12,FALSE),0),500)</f>
        <v>0</v>
      </c>
      <c r="AO100">
        <f>CEILING(IFERROR(VLOOKUP(A100,'2016'!$A$7:$N$416,12,FALSE),0),500)</f>
        <v>0</v>
      </c>
      <c r="AP100">
        <f t="shared" si="21"/>
        <v>0</v>
      </c>
      <c r="AQ100">
        <f>CEILING(IFERROR(VLOOKUP(A100,'2014'!$A$7:$N$416,13,FALSE),0),500)</f>
        <v>0</v>
      </c>
      <c r="AR100">
        <f>CEILING(IFERROR(VLOOKUP(A100,'2015'!$A$7:$N$416,13,FALSE),0),500)</f>
        <v>1000</v>
      </c>
      <c r="AS100">
        <f>CEILING(IFERROR(VLOOKUP(A100,'2016'!$A$7:$N$416,13,FALSE),0),500)</f>
        <v>0</v>
      </c>
      <c r="AT100">
        <f t="shared" si="22"/>
        <v>500</v>
      </c>
      <c r="AU100">
        <f>CEILING(IFERROR(VLOOKUP(A100,'2014'!$A$7:$N$416,14,FALSE),0),500)</f>
        <v>0</v>
      </c>
      <c r="AV100">
        <f>CEILING(IFERROR(VLOOKUP(A100,'2015'!$A$7:$N$416,14,FALSE),0),500)</f>
        <v>0</v>
      </c>
      <c r="AW100">
        <f>CEILING(IFERROR(VLOOKUP(A100,'2016'!$A$7:$N$416,14,FALSE),0),500)</f>
        <v>0</v>
      </c>
      <c r="AX100">
        <f t="shared" si="23"/>
        <v>0</v>
      </c>
    </row>
    <row r="101" spans="1:50" x14ac:dyDescent="0.25">
      <c r="A101">
        <v>101780</v>
      </c>
      <c r="B101" t="s">
        <v>47</v>
      </c>
      <c r="C101">
        <f>CEILING(IFERROR(VLOOKUP(A101,'2014'!$A$7:$N$416,3,FALSE),0),500)</f>
        <v>6000</v>
      </c>
      <c r="D101">
        <f>CEILING(IFERROR(VLOOKUP(A101,'2015'!$A$7:$N$416,3,FALSE),0),500)</f>
        <v>4000</v>
      </c>
      <c r="E101">
        <f>CEILING(IFERROR(VLOOKUP(A101,'2016'!$A$7:$N$416,3,FALSE),0),500)</f>
        <v>3000</v>
      </c>
      <c r="F101" s="137">
        <f t="shared" si="12"/>
        <v>4500</v>
      </c>
      <c r="G101" s="137">
        <f>CEILING(IFERROR(VLOOKUP(A101,'2014'!$A$7:$N$416,4,FALSE),0),500)</f>
        <v>3000</v>
      </c>
      <c r="H101" s="137">
        <f>CEILING(IFERROR(VLOOKUP(A101,'2015'!$A$7:$N$416,4,FALSE),0),500)</f>
        <v>4000</v>
      </c>
      <c r="I101" s="137">
        <f>CEILING(IFERROR(VLOOKUP(A101,'2016'!$A$7:$N$416,4,FALSE),0),500)</f>
        <v>3000</v>
      </c>
      <c r="J101" s="137">
        <f t="shared" si="13"/>
        <v>3500</v>
      </c>
      <c r="K101">
        <f>CEILING(IFERROR(VLOOKUP(A101,'2014'!$A$7:$N$416,5,FALSE),0),500)</f>
        <v>3500</v>
      </c>
      <c r="L101">
        <f>CEILING(IFERROR(VLOOKUP(A101,'2015'!$A$7:$N$416,5,FALSE),0),500)</f>
        <v>0</v>
      </c>
      <c r="M101">
        <f>CEILING(IFERROR(VLOOKUP(A101,'2016'!$A$7:$N$416,5,FALSE),0),500)</f>
        <v>4500</v>
      </c>
      <c r="N101">
        <f t="shared" si="14"/>
        <v>3000</v>
      </c>
      <c r="O101">
        <f>CEILING(IFERROR(VLOOKUP(A101,'2014'!$A$7:$N$416,6,FALSE),0),500)</f>
        <v>2500</v>
      </c>
      <c r="P101">
        <f>CEILING(IFERROR(VLOOKUP(A101,'2015'!$A$7:$N$416,6,FALSE),0),500)</f>
        <v>3000</v>
      </c>
      <c r="Q101">
        <f>CEILING(IFERROR(VLOOKUP(A101,'2016'!$A$7:$N$416,6,FALSE),0),500)</f>
        <v>0</v>
      </c>
      <c r="R101">
        <f t="shared" si="15"/>
        <v>3000</v>
      </c>
      <c r="S101">
        <f>CEILING(IFERROR(VLOOKUP(A101,'2014'!$A$7:$N$416,7,FALSE),0),500)</f>
        <v>3000</v>
      </c>
      <c r="T101">
        <f>CEILING(IFERROR(VLOOKUP(A101,'2015'!$A$7:$N$416,7,FALSE),0),500)</f>
        <v>3500</v>
      </c>
      <c r="U101">
        <f>CEILING(IFERROR(VLOOKUP(A101,'2016'!$A$7:$N$416,7,FALSE),0),500)</f>
        <v>0</v>
      </c>
      <c r="V101">
        <f t="shared" si="16"/>
        <v>3500</v>
      </c>
      <c r="W101">
        <f>CEILING(IFERROR(VLOOKUP(A101,'2014'!$A$7:$N$416,8,FALSE),0),500)</f>
        <v>0</v>
      </c>
      <c r="X101">
        <f>CEILING(IFERROR(VLOOKUP(A101,'2015'!$A$7:$N$416,8,FALSE),0),500)</f>
        <v>3000</v>
      </c>
      <c r="Y101">
        <f>CEILING(IFERROR(VLOOKUP(A101,'2016'!$A$7:$N$416,8,FALSE),0),500)</f>
        <v>0</v>
      </c>
      <c r="Z101">
        <f t="shared" si="17"/>
        <v>1500</v>
      </c>
      <c r="AA101">
        <f>CEILING(IFERROR(VLOOKUP(A101,'2014'!$A$7:$N$416,9,FALSE),0),500)</f>
        <v>4500</v>
      </c>
      <c r="AB101">
        <f>CEILING(IFERROR(VLOOKUP(A101,'2015'!$A$7:$N$416,9,FALSE),0),500)</f>
        <v>3500</v>
      </c>
      <c r="AC101">
        <f>CEILING(IFERROR(VLOOKUP(A101,'2016'!$A$7:$N$416,9,FALSE),0),500)</f>
        <v>0</v>
      </c>
      <c r="AD101">
        <f t="shared" si="18"/>
        <v>4000</v>
      </c>
      <c r="AE101">
        <f>CEILING(IFERROR(VLOOKUP(A101,'2014'!$A$7:$N$416,10,FALSE),0),500)</f>
        <v>0</v>
      </c>
      <c r="AF101">
        <f>CEILING(IFERROR(VLOOKUP(A101,'2015'!$A$7:$N$416,10,FALSE),0),500)</f>
        <v>0</v>
      </c>
      <c r="AG101">
        <f>CEILING(IFERROR(VLOOKUP(A101,'2016'!$A$7:$N$416,10,FALSE),0),500)</f>
        <v>0</v>
      </c>
      <c r="AH101">
        <f t="shared" si="19"/>
        <v>0</v>
      </c>
      <c r="AI101">
        <f>CEILING(IFERROR(VLOOKUP(A101,'2014'!$A$7:$N$416,11,FALSE),0),500)</f>
        <v>2500</v>
      </c>
      <c r="AJ101">
        <f>CEILING(IFERROR(VLOOKUP(A101,'2015'!$A$7:$N$416,11,FALSE),0),500)</f>
        <v>4000</v>
      </c>
      <c r="AK101">
        <f>CEILING(IFERROR(VLOOKUP(A101,'2016'!$A$7:$N$416,11,FALSE),0),500)</f>
        <v>0</v>
      </c>
      <c r="AL101">
        <f t="shared" si="20"/>
        <v>3500</v>
      </c>
      <c r="AM101">
        <f>CEILING(IFERROR(VLOOKUP(A101,'2014'!$A$7:$N$416,12,FALSE),0),500)</f>
        <v>3000</v>
      </c>
      <c r="AN101">
        <f>CEILING(IFERROR(VLOOKUP(A101,'2015'!$A$7:$N$416,12,FALSE),0),500)</f>
        <v>4000</v>
      </c>
      <c r="AO101">
        <f>CEILING(IFERROR(VLOOKUP(A101,'2016'!$A$7:$N$416,12,FALSE),0),500)</f>
        <v>0</v>
      </c>
      <c r="AP101">
        <f t="shared" si="21"/>
        <v>3500</v>
      </c>
      <c r="AQ101">
        <f>CEILING(IFERROR(VLOOKUP(A101,'2014'!$A$7:$N$416,13,FALSE),0),500)</f>
        <v>5000</v>
      </c>
      <c r="AR101">
        <f>CEILING(IFERROR(VLOOKUP(A101,'2015'!$A$7:$N$416,13,FALSE),0),500)</f>
        <v>0</v>
      </c>
      <c r="AS101">
        <f>CEILING(IFERROR(VLOOKUP(A101,'2016'!$A$7:$N$416,13,FALSE),0),500)</f>
        <v>0</v>
      </c>
      <c r="AT101">
        <f t="shared" si="22"/>
        <v>2500</v>
      </c>
      <c r="AU101">
        <f>CEILING(IFERROR(VLOOKUP(A101,'2014'!$A$7:$N$416,14,FALSE),0),500)</f>
        <v>3500</v>
      </c>
      <c r="AV101">
        <f>CEILING(IFERROR(VLOOKUP(A101,'2015'!$A$7:$N$416,14,FALSE),0),500)</f>
        <v>4500</v>
      </c>
      <c r="AW101">
        <f>CEILING(IFERROR(VLOOKUP(A101,'2016'!$A$7:$N$416,14,FALSE),0),500)</f>
        <v>0</v>
      </c>
      <c r="AX101">
        <f t="shared" si="23"/>
        <v>4000</v>
      </c>
    </row>
    <row r="102" spans="1:50" x14ac:dyDescent="0.25">
      <c r="A102">
        <v>101785</v>
      </c>
      <c r="B102" t="s">
        <v>48</v>
      </c>
      <c r="C102">
        <f>CEILING(IFERROR(VLOOKUP(A102,'2014'!$A$7:$N$416,3,FALSE),0),500)</f>
        <v>2500</v>
      </c>
      <c r="D102">
        <f>CEILING(IFERROR(VLOOKUP(A102,'2015'!$A$7:$N$416,3,FALSE),0),500)</f>
        <v>3000</v>
      </c>
      <c r="E102">
        <f>CEILING(IFERROR(VLOOKUP(A102,'2016'!$A$7:$N$416,3,FALSE),0),500)</f>
        <v>2000</v>
      </c>
      <c r="F102" s="137">
        <f t="shared" si="12"/>
        <v>2500</v>
      </c>
      <c r="G102" s="137">
        <f>CEILING(IFERROR(VLOOKUP(A102,'2014'!$A$7:$N$416,4,FALSE),0),500)</f>
        <v>1500</v>
      </c>
      <c r="H102" s="137">
        <f>CEILING(IFERROR(VLOOKUP(A102,'2015'!$A$7:$N$416,4,FALSE),0),500)</f>
        <v>0</v>
      </c>
      <c r="I102" s="137">
        <f>CEILING(IFERROR(VLOOKUP(A102,'2016'!$A$7:$N$416,4,FALSE),0),500)</f>
        <v>500</v>
      </c>
      <c r="J102" s="137">
        <f t="shared" si="13"/>
        <v>1000</v>
      </c>
      <c r="K102">
        <f>CEILING(IFERROR(VLOOKUP(A102,'2014'!$A$7:$N$416,5,FALSE),0),500)</f>
        <v>0</v>
      </c>
      <c r="L102">
        <f>CEILING(IFERROR(VLOOKUP(A102,'2015'!$A$7:$N$416,5,FALSE),0),500)</f>
        <v>0</v>
      </c>
      <c r="M102">
        <f>CEILING(IFERROR(VLOOKUP(A102,'2016'!$A$7:$N$416,5,FALSE),0),500)</f>
        <v>0</v>
      </c>
      <c r="N102">
        <f t="shared" si="14"/>
        <v>0</v>
      </c>
      <c r="O102">
        <f>CEILING(IFERROR(VLOOKUP(A102,'2014'!$A$7:$N$416,6,FALSE),0),500)</f>
        <v>0</v>
      </c>
      <c r="P102">
        <f>CEILING(IFERROR(VLOOKUP(A102,'2015'!$A$7:$N$416,6,FALSE),0),500)</f>
        <v>0</v>
      </c>
      <c r="Q102">
        <f>CEILING(IFERROR(VLOOKUP(A102,'2016'!$A$7:$N$416,6,FALSE),0),500)</f>
        <v>0</v>
      </c>
      <c r="R102">
        <f t="shared" si="15"/>
        <v>0</v>
      </c>
      <c r="S102">
        <f>CEILING(IFERROR(VLOOKUP(A102,'2014'!$A$7:$N$416,7,FALSE),0),500)</f>
        <v>0</v>
      </c>
      <c r="T102">
        <f>CEILING(IFERROR(VLOOKUP(A102,'2015'!$A$7:$N$416,7,FALSE),0),500)</f>
        <v>0</v>
      </c>
      <c r="U102">
        <f>CEILING(IFERROR(VLOOKUP(A102,'2016'!$A$7:$N$416,7,FALSE),0),500)</f>
        <v>0</v>
      </c>
      <c r="V102">
        <f t="shared" si="16"/>
        <v>0</v>
      </c>
      <c r="W102">
        <f>CEILING(IFERROR(VLOOKUP(A102,'2014'!$A$7:$N$416,8,FALSE),0),500)</f>
        <v>0</v>
      </c>
      <c r="X102">
        <f>CEILING(IFERROR(VLOOKUP(A102,'2015'!$A$7:$N$416,8,FALSE),0),500)</f>
        <v>0</v>
      </c>
      <c r="Y102">
        <f>CEILING(IFERROR(VLOOKUP(A102,'2016'!$A$7:$N$416,8,FALSE),0),500)</f>
        <v>0</v>
      </c>
      <c r="Z102">
        <f t="shared" si="17"/>
        <v>0</v>
      </c>
      <c r="AA102">
        <f>CEILING(IFERROR(VLOOKUP(A102,'2014'!$A$7:$N$416,9,FALSE),0),500)</f>
        <v>0</v>
      </c>
      <c r="AB102">
        <f>CEILING(IFERROR(VLOOKUP(A102,'2015'!$A$7:$N$416,9,FALSE),0),500)</f>
        <v>0</v>
      </c>
      <c r="AC102">
        <f>CEILING(IFERROR(VLOOKUP(A102,'2016'!$A$7:$N$416,9,FALSE),0),500)</f>
        <v>0</v>
      </c>
      <c r="AD102">
        <f t="shared" si="18"/>
        <v>0</v>
      </c>
      <c r="AE102">
        <f>CEILING(IFERROR(VLOOKUP(A102,'2014'!$A$7:$N$416,10,FALSE),0),500)</f>
        <v>0</v>
      </c>
      <c r="AF102">
        <f>CEILING(IFERROR(VLOOKUP(A102,'2015'!$A$7:$N$416,10,FALSE),0),500)</f>
        <v>0</v>
      </c>
      <c r="AG102">
        <f>CEILING(IFERROR(VLOOKUP(A102,'2016'!$A$7:$N$416,10,FALSE),0),500)</f>
        <v>0</v>
      </c>
      <c r="AH102">
        <f t="shared" si="19"/>
        <v>0</v>
      </c>
      <c r="AI102">
        <f>CEILING(IFERROR(VLOOKUP(A102,'2014'!$A$7:$N$416,11,FALSE),0),500)</f>
        <v>0</v>
      </c>
      <c r="AJ102">
        <f>CEILING(IFERROR(VLOOKUP(A102,'2015'!$A$7:$N$416,11,FALSE),0),500)</f>
        <v>0</v>
      </c>
      <c r="AK102">
        <f>CEILING(IFERROR(VLOOKUP(A102,'2016'!$A$7:$N$416,11,FALSE),0),500)</f>
        <v>0</v>
      </c>
      <c r="AL102">
        <f t="shared" si="20"/>
        <v>0</v>
      </c>
      <c r="AM102">
        <f>CEILING(IFERROR(VLOOKUP(A102,'2014'!$A$7:$N$416,12,FALSE),0),500)</f>
        <v>2500</v>
      </c>
      <c r="AN102">
        <f>CEILING(IFERROR(VLOOKUP(A102,'2015'!$A$7:$N$416,12,FALSE),0),500)</f>
        <v>3000</v>
      </c>
      <c r="AO102">
        <f>CEILING(IFERROR(VLOOKUP(A102,'2016'!$A$7:$N$416,12,FALSE),0),500)</f>
        <v>0</v>
      </c>
      <c r="AP102">
        <f t="shared" si="21"/>
        <v>3000</v>
      </c>
      <c r="AQ102">
        <f>CEILING(IFERROR(VLOOKUP(A102,'2014'!$A$7:$N$416,13,FALSE),0),500)</f>
        <v>0</v>
      </c>
      <c r="AR102">
        <f>CEILING(IFERROR(VLOOKUP(A102,'2015'!$A$7:$N$416,13,FALSE),0),500)</f>
        <v>0</v>
      </c>
      <c r="AS102">
        <f>CEILING(IFERROR(VLOOKUP(A102,'2016'!$A$7:$N$416,13,FALSE),0),500)</f>
        <v>0</v>
      </c>
      <c r="AT102">
        <f t="shared" si="22"/>
        <v>0</v>
      </c>
      <c r="AU102">
        <f>CEILING(IFERROR(VLOOKUP(A102,'2014'!$A$7:$N$416,14,FALSE),0),500)</f>
        <v>0</v>
      </c>
      <c r="AV102">
        <f>CEILING(IFERROR(VLOOKUP(A102,'2015'!$A$7:$N$416,14,FALSE),0),500)</f>
        <v>0</v>
      </c>
      <c r="AW102">
        <f>CEILING(IFERROR(VLOOKUP(A102,'2016'!$A$7:$N$416,14,FALSE),0),500)</f>
        <v>0</v>
      </c>
      <c r="AX102">
        <f t="shared" si="23"/>
        <v>0</v>
      </c>
    </row>
    <row r="103" spans="1:50" x14ac:dyDescent="0.25">
      <c r="A103">
        <v>101787</v>
      </c>
      <c r="B103" t="s">
        <v>49</v>
      </c>
      <c r="C103">
        <f>CEILING(IFERROR(VLOOKUP(A103,'2014'!$A$7:$N$416,3,FALSE),0),500)</f>
        <v>5000</v>
      </c>
      <c r="D103">
        <f>CEILING(IFERROR(VLOOKUP(A103,'2015'!$A$7:$N$416,3,FALSE),0),500)</f>
        <v>2500</v>
      </c>
      <c r="E103">
        <f>CEILING(IFERROR(VLOOKUP(A103,'2016'!$A$7:$N$416,3,FALSE),0),500)</f>
        <v>0</v>
      </c>
      <c r="F103" s="137">
        <f t="shared" si="12"/>
        <v>2500</v>
      </c>
      <c r="G103" s="137">
        <f>CEILING(IFERROR(VLOOKUP(A103,'2014'!$A$7:$N$416,4,FALSE),0),500)</f>
        <v>2500</v>
      </c>
      <c r="H103" s="137">
        <f>CEILING(IFERROR(VLOOKUP(A103,'2015'!$A$7:$N$416,4,FALSE),0),500)</f>
        <v>2500</v>
      </c>
      <c r="I103" s="137">
        <f>CEILING(IFERROR(VLOOKUP(A103,'2016'!$A$7:$N$416,4,FALSE),0),500)</f>
        <v>3000</v>
      </c>
      <c r="J103" s="137">
        <f t="shared" si="13"/>
        <v>3000</v>
      </c>
      <c r="K103">
        <f>CEILING(IFERROR(VLOOKUP(A103,'2014'!$A$7:$N$416,5,FALSE),0),500)</f>
        <v>2500</v>
      </c>
      <c r="L103">
        <f>CEILING(IFERROR(VLOOKUP(A103,'2015'!$A$7:$N$416,5,FALSE),0),500)</f>
        <v>0</v>
      </c>
      <c r="M103">
        <f>CEILING(IFERROR(VLOOKUP(A103,'2016'!$A$7:$N$416,5,FALSE),0),500)</f>
        <v>0</v>
      </c>
      <c r="N103">
        <f t="shared" si="14"/>
        <v>1000</v>
      </c>
      <c r="O103">
        <f>CEILING(IFERROR(VLOOKUP(A103,'2014'!$A$7:$N$416,6,FALSE),0),500)</f>
        <v>4000</v>
      </c>
      <c r="P103">
        <f>CEILING(IFERROR(VLOOKUP(A103,'2015'!$A$7:$N$416,6,FALSE),0),500)</f>
        <v>0</v>
      </c>
      <c r="Q103">
        <f>CEILING(IFERROR(VLOOKUP(A103,'2016'!$A$7:$N$416,6,FALSE),0),500)</f>
        <v>0</v>
      </c>
      <c r="R103">
        <f t="shared" si="15"/>
        <v>2000</v>
      </c>
      <c r="S103">
        <f>CEILING(IFERROR(VLOOKUP(A103,'2014'!$A$7:$N$416,7,FALSE),0),500)</f>
        <v>3500</v>
      </c>
      <c r="T103">
        <f>CEILING(IFERROR(VLOOKUP(A103,'2015'!$A$7:$N$416,7,FALSE),0),500)</f>
        <v>2500</v>
      </c>
      <c r="U103">
        <f>CEILING(IFERROR(VLOOKUP(A103,'2016'!$A$7:$N$416,7,FALSE),0),500)</f>
        <v>0</v>
      </c>
      <c r="V103">
        <f t="shared" si="16"/>
        <v>3000</v>
      </c>
      <c r="W103">
        <f>CEILING(IFERROR(VLOOKUP(A103,'2014'!$A$7:$N$416,8,FALSE),0),500)</f>
        <v>0</v>
      </c>
      <c r="X103">
        <f>CEILING(IFERROR(VLOOKUP(A103,'2015'!$A$7:$N$416,8,FALSE),0),500)</f>
        <v>0</v>
      </c>
      <c r="Y103">
        <f>CEILING(IFERROR(VLOOKUP(A103,'2016'!$A$7:$N$416,8,FALSE),0),500)</f>
        <v>0</v>
      </c>
      <c r="Z103">
        <f t="shared" si="17"/>
        <v>0</v>
      </c>
      <c r="AA103">
        <f>CEILING(IFERROR(VLOOKUP(A103,'2014'!$A$7:$N$416,9,FALSE),0),500)</f>
        <v>3000</v>
      </c>
      <c r="AB103">
        <f>CEILING(IFERROR(VLOOKUP(A103,'2015'!$A$7:$N$416,9,FALSE),0),500)</f>
        <v>3000</v>
      </c>
      <c r="AC103">
        <f>CEILING(IFERROR(VLOOKUP(A103,'2016'!$A$7:$N$416,9,FALSE),0),500)</f>
        <v>0</v>
      </c>
      <c r="AD103">
        <f t="shared" si="18"/>
        <v>3000</v>
      </c>
      <c r="AE103">
        <f>CEILING(IFERROR(VLOOKUP(A103,'2014'!$A$7:$N$416,10,FALSE),0),500)</f>
        <v>0</v>
      </c>
      <c r="AF103">
        <f>CEILING(IFERROR(VLOOKUP(A103,'2015'!$A$7:$N$416,10,FALSE),0),500)</f>
        <v>0</v>
      </c>
      <c r="AG103">
        <f>CEILING(IFERROR(VLOOKUP(A103,'2016'!$A$7:$N$416,10,FALSE),0),500)</f>
        <v>0</v>
      </c>
      <c r="AH103">
        <f t="shared" si="19"/>
        <v>0</v>
      </c>
      <c r="AI103">
        <f>CEILING(IFERROR(VLOOKUP(A103,'2014'!$A$7:$N$416,11,FALSE),0),500)</f>
        <v>3500</v>
      </c>
      <c r="AJ103">
        <f>CEILING(IFERROR(VLOOKUP(A103,'2015'!$A$7:$N$416,11,FALSE),0),500)</f>
        <v>3000</v>
      </c>
      <c r="AK103">
        <f>CEILING(IFERROR(VLOOKUP(A103,'2016'!$A$7:$N$416,11,FALSE),0),500)</f>
        <v>0</v>
      </c>
      <c r="AL103">
        <f t="shared" si="20"/>
        <v>3500</v>
      </c>
      <c r="AM103">
        <f>CEILING(IFERROR(VLOOKUP(A103,'2014'!$A$7:$N$416,12,FALSE),0),500)</f>
        <v>3000</v>
      </c>
      <c r="AN103">
        <f>CEILING(IFERROR(VLOOKUP(A103,'2015'!$A$7:$N$416,12,FALSE),0),500)</f>
        <v>3000</v>
      </c>
      <c r="AO103">
        <f>CEILING(IFERROR(VLOOKUP(A103,'2016'!$A$7:$N$416,12,FALSE),0),500)</f>
        <v>0</v>
      </c>
      <c r="AP103">
        <f t="shared" si="21"/>
        <v>3000</v>
      </c>
      <c r="AQ103">
        <f>CEILING(IFERROR(VLOOKUP(A103,'2014'!$A$7:$N$416,13,FALSE),0),500)</f>
        <v>3000</v>
      </c>
      <c r="AR103">
        <f>CEILING(IFERROR(VLOOKUP(A103,'2015'!$A$7:$N$416,13,FALSE),0),500)</f>
        <v>0</v>
      </c>
      <c r="AS103">
        <f>CEILING(IFERROR(VLOOKUP(A103,'2016'!$A$7:$N$416,13,FALSE),0),500)</f>
        <v>0</v>
      </c>
      <c r="AT103">
        <f t="shared" si="22"/>
        <v>1500</v>
      </c>
      <c r="AU103">
        <f>CEILING(IFERROR(VLOOKUP(A103,'2014'!$A$7:$N$416,14,FALSE),0),500)</f>
        <v>2500</v>
      </c>
      <c r="AV103">
        <f>CEILING(IFERROR(VLOOKUP(A103,'2015'!$A$7:$N$416,14,FALSE),0),500)</f>
        <v>0</v>
      </c>
      <c r="AW103">
        <f>CEILING(IFERROR(VLOOKUP(A103,'2016'!$A$7:$N$416,14,FALSE),0),500)</f>
        <v>0</v>
      </c>
      <c r="AX103">
        <f t="shared" si="23"/>
        <v>1500</v>
      </c>
    </row>
    <row r="104" spans="1:50" x14ac:dyDescent="0.25">
      <c r="A104">
        <v>27428</v>
      </c>
      <c r="B104" t="s">
        <v>432</v>
      </c>
      <c r="C104">
        <f>CEILING(IFERROR(VLOOKUP(A104,'2014'!$A$7:$N$416,3,FALSE),0),500)</f>
        <v>0</v>
      </c>
      <c r="D104">
        <f>CEILING(IFERROR(VLOOKUP(A104,'2015'!$A$7:$N$416,3,FALSE),0),500)</f>
        <v>0</v>
      </c>
      <c r="E104">
        <f>CEILING(IFERROR(VLOOKUP(A104,'2016'!$A$7:$N$416,3,FALSE),0),500)</f>
        <v>3000</v>
      </c>
      <c r="F104" s="137">
        <f t="shared" si="12"/>
        <v>1000</v>
      </c>
      <c r="G104" s="137">
        <f>CEILING(IFERROR(VLOOKUP(A104,'2014'!$A$7:$N$416,4,FALSE),0),500)</f>
        <v>0</v>
      </c>
      <c r="H104" s="137">
        <f>CEILING(IFERROR(VLOOKUP(A104,'2015'!$A$7:$N$416,4,FALSE),0),500)</f>
        <v>0</v>
      </c>
      <c r="I104" s="137">
        <f>CEILING(IFERROR(VLOOKUP(A104,'2016'!$A$7:$N$416,4,FALSE),0),500)</f>
        <v>0</v>
      </c>
      <c r="J104" s="137">
        <f t="shared" si="13"/>
        <v>0</v>
      </c>
      <c r="K104">
        <f>CEILING(IFERROR(VLOOKUP(A104,'2014'!$A$7:$N$416,5,FALSE),0),500)</f>
        <v>0</v>
      </c>
      <c r="L104">
        <f>CEILING(IFERROR(VLOOKUP(A104,'2015'!$A$7:$N$416,5,FALSE),0),500)</f>
        <v>0</v>
      </c>
      <c r="M104">
        <f>CEILING(IFERROR(VLOOKUP(A104,'2016'!$A$7:$N$416,5,FALSE),0),500)</f>
        <v>8000</v>
      </c>
      <c r="N104">
        <f t="shared" si="14"/>
        <v>3000</v>
      </c>
      <c r="O104">
        <f>CEILING(IFERROR(VLOOKUP(A104,'2014'!$A$7:$N$416,6,FALSE),0),500)</f>
        <v>0</v>
      </c>
      <c r="P104">
        <f>CEILING(IFERROR(VLOOKUP(A104,'2015'!$A$7:$N$416,6,FALSE),0),500)</f>
        <v>0</v>
      </c>
      <c r="Q104">
        <f>CEILING(IFERROR(VLOOKUP(A104,'2016'!$A$7:$N$416,6,FALSE),0),500)</f>
        <v>0</v>
      </c>
      <c r="R104">
        <f t="shared" si="15"/>
        <v>0</v>
      </c>
      <c r="S104">
        <f>CEILING(IFERROR(VLOOKUP(A104,'2014'!$A$7:$N$416,7,FALSE),0),500)</f>
        <v>0</v>
      </c>
      <c r="T104">
        <f>CEILING(IFERROR(VLOOKUP(A104,'2015'!$A$7:$N$416,7,FALSE),0),500)</f>
        <v>0</v>
      </c>
      <c r="U104">
        <f>CEILING(IFERROR(VLOOKUP(A104,'2016'!$A$7:$N$416,7,FALSE),0),500)</f>
        <v>0</v>
      </c>
      <c r="V104">
        <f t="shared" si="16"/>
        <v>0</v>
      </c>
      <c r="W104">
        <f>CEILING(IFERROR(VLOOKUP(A104,'2014'!$A$7:$N$416,8,FALSE),0),500)</f>
        <v>0</v>
      </c>
      <c r="X104">
        <f>CEILING(IFERROR(VLOOKUP(A104,'2015'!$A$7:$N$416,8,FALSE),0),500)</f>
        <v>0</v>
      </c>
      <c r="Y104">
        <f>CEILING(IFERROR(VLOOKUP(A104,'2016'!$A$7:$N$416,8,FALSE),0),500)</f>
        <v>0</v>
      </c>
      <c r="Z104">
        <f t="shared" si="17"/>
        <v>0</v>
      </c>
      <c r="AA104">
        <f>CEILING(IFERROR(VLOOKUP(A104,'2014'!$A$7:$N$416,9,FALSE),0),500)</f>
        <v>0</v>
      </c>
      <c r="AB104">
        <f>CEILING(IFERROR(VLOOKUP(A104,'2015'!$A$7:$N$416,9,FALSE),0),500)</f>
        <v>0</v>
      </c>
      <c r="AC104">
        <f>CEILING(IFERROR(VLOOKUP(A104,'2016'!$A$7:$N$416,9,FALSE),0),500)</f>
        <v>0</v>
      </c>
      <c r="AD104">
        <f t="shared" si="18"/>
        <v>0</v>
      </c>
      <c r="AE104">
        <f>CEILING(IFERROR(VLOOKUP(A104,'2014'!$A$7:$N$416,10,FALSE),0),500)</f>
        <v>0</v>
      </c>
      <c r="AF104">
        <f>CEILING(IFERROR(VLOOKUP(A104,'2015'!$A$7:$N$416,10,FALSE),0),500)</f>
        <v>0</v>
      </c>
      <c r="AG104">
        <f>CEILING(IFERROR(VLOOKUP(A104,'2016'!$A$7:$N$416,10,FALSE),0),500)</f>
        <v>0</v>
      </c>
      <c r="AH104">
        <f t="shared" si="19"/>
        <v>0</v>
      </c>
      <c r="AI104">
        <f>CEILING(IFERROR(VLOOKUP(A104,'2014'!$A$7:$N$416,11,FALSE),0),500)</f>
        <v>0</v>
      </c>
      <c r="AJ104">
        <f>CEILING(IFERROR(VLOOKUP(A104,'2015'!$A$7:$N$416,11,FALSE),0),500)</f>
        <v>0</v>
      </c>
      <c r="AK104">
        <f>CEILING(IFERROR(VLOOKUP(A104,'2016'!$A$7:$N$416,11,FALSE),0),500)</f>
        <v>0</v>
      </c>
      <c r="AL104">
        <f t="shared" si="20"/>
        <v>0</v>
      </c>
      <c r="AM104">
        <f>CEILING(IFERROR(VLOOKUP(A104,'2014'!$A$7:$N$416,12,FALSE),0),500)</f>
        <v>0</v>
      </c>
      <c r="AN104">
        <f>CEILING(IFERROR(VLOOKUP(A104,'2015'!$A$7:$N$416,12,FALSE),0),500)</f>
        <v>0</v>
      </c>
      <c r="AO104">
        <f>CEILING(IFERROR(VLOOKUP(A104,'2016'!$A$7:$N$416,12,FALSE),0),500)</f>
        <v>0</v>
      </c>
      <c r="AP104">
        <f t="shared" si="21"/>
        <v>0</v>
      </c>
      <c r="AQ104">
        <f>CEILING(IFERROR(VLOOKUP(A104,'2014'!$A$7:$N$416,13,FALSE),0),500)</f>
        <v>0</v>
      </c>
      <c r="AR104">
        <f>CEILING(IFERROR(VLOOKUP(A104,'2015'!$A$7:$N$416,13,FALSE),0),500)</f>
        <v>0</v>
      </c>
      <c r="AS104">
        <f>CEILING(IFERROR(VLOOKUP(A104,'2016'!$A$7:$N$416,13,FALSE),0),500)</f>
        <v>0</v>
      </c>
      <c r="AT104">
        <f t="shared" si="22"/>
        <v>0</v>
      </c>
      <c r="AU104">
        <f>CEILING(IFERROR(VLOOKUP(A104,'2014'!$A$7:$N$416,14,FALSE),0),500)</f>
        <v>0</v>
      </c>
      <c r="AV104">
        <f>CEILING(IFERROR(VLOOKUP(A104,'2015'!$A$7:$N$416,14,FALSE),0),500)</f>
        <v>0</v>
      </c>
      <c r="AW104">
        <f>CEILING(IFERROR(VLOOKUP(A104,'2016'!$A$7:$N$416,14,FALSE),0),500)</f>
        <v>0</v>
      </c>
      <c r="AX104">
        <f t="shared" si="23"/>
        <v>0</v>
      </c>
    </row>
    <row r="105" spans="1:50" x14ac:dyDescent="0.25">
      <c r="A105">
        <v>26946</v>
      </c>
      <c r="B105" t="s">
        <v>407</v>
      </c>
      <c r="C105">
        <f>CEILING(IFERROR(VLOOKUP(A105,'2014'!$A$7:$N$416,3,FALSE),0),500)</f>
        <v>0</v>
      </c>
      <c r="D105">
        <f>CEILING(IFERROR(VLOOKUP(A105,'2015'!$A$7:$N$416,3,FALSE),0),500)</f>
        <v>0</v>
      </c>
      <c r="E105">
        <f>CEILING(IFERROR(VLOOKUP(A105,'2016'!$A$7:$N$416,3,FALSE),0),500)</f>
        <v>0</v>
      </c>
      <c r="F105" s="137">
        <f t="shared" si="12"/>
        <v>0</v>
      </c>
      <c r="G105" s="137">
        <f>CEILING(IFERROR(VLOOKUP(A105,'2014'!$A$7:$N$416,4,FALSE),0),500)</f>
        <v>0</v>
      </c>
      <c r="H105" s="137">
        <f>CEILING(IFERROR(VLOOKUP(A105,'2015'!$A$7:$N$416,4,FALSE),0),500)</f>
        <v>0</v>
      </c>
      <c r="I105" s="137">
        <f>CEILING(IFERROR(VLOOKUP(A105,'2016'!$A$7:$N$416,4,FALSE),0),500)</f>
        <v>12000</v>
      </c>
      <c r="J105" s="137">
        <f t="shared" si="13"/>
        <v>4000</v>
      </c>
      <c r="K105">
        <f>CEILING(IFERROR(VLOOKUP(A105,'2014'!$A$7:$N$416,5,FALSE),0),500)</f>
        <v>0</v>
      </c>
      <c r="L105">
        <f>CEILING(IFERROR(VLOOKUP(A105,'2015'!$A$7:$N$416,5,FALSE),0),500)</f>
        <v>0</v>
      </c>
      <c r="M105">
        <f>CEILING(IFERROR(VLOOKUP(A105,'2016'!$A$7:$N$416,5,FALSE),0),500)</f>
        <v>0</v>
      </c>
      <c r="N105">
        <f t="shared" si="14"/>
        <v>0</v>
      </c>
      <c r="O105">
        <f>CEILING(IFERROR(VLOOKUP(A105,'2014'!$A$7:$N$416,6,FALSE),0),500)</f>
        <v>0</v>
      </c>
      <c r="P105">
        <f>CEILING(IFERROR(VLOOKUP(A105,'2015'!$A$7:$N$416,6,FALSE),0),500)</f>
        <v>0</v>
      </c>
      <c r="Q105">
        <f>CEILING(IFERROR(VLOOKUP(A105,'2016'!$A$7:$N$416,6,FALSE),0),500)</f>
        <v>0</v>
      </c>
      <c r="R105">
        <f t="shared" si="15"/>
        <v>0</v>
      </c>
      <c r="S105">
        <f>CEILING(IFERROR(VLOOKUP(A105,'2014'!$A$7:$N$416,7,FALSE),0),500)</f>
        <v>0</v>
      </c>
      <c r="T105">
        <f>CEILING(IFERROR(VLOOKUP(A105,'2015'!$A$7:$N$416,7,FALSE),0),500)</f>
        <v>0</v>
      </c>
      <c r="U105">
        <f>CEILING(IFERROR(VLOOKUP(A105,'2016'!$A$7:$N$416,7,FALSE),0),500)</f>
        <v>0</v>
      </c>
      <c r="V105">
        <f t="shared" si="16"/>
        <v>0</v>
      </c>
      <c r="W105">
        <f>CEILING(IFERROR(VLOOKUP(A105,'2014'!$A$7:$N$416,8,FALSE),0),500)</f>
        <v>0</v>
      </c>
      <c r="X105">
        <f>CEILING(IFERROR(VLOOKUP(A105,'2015'!$A$7:$N$416,8,FALSE),0),500)</f>
        <v>0</v>
      </c>
      <c r="Y105">
        <f>CEILING(IFERROR(VLOOKUP(A105,'2016'!$A$7:$N$416,8,FALSE),0),500)</f>
        <v>0</v>
      </c>
      <c r="Z105">
        <f t="shared" si="17"/>
        <v>0</v>
      </c>
      <c r="AA105">
        <f>CEILING(IFERROR(VLOOKUP(A105,'2014'!$A$7:$N$416,9,FALSE),0),500)</f>
        <v>0</v>
      </c>
      <c r="AB105">
        <f>CEILING(IFERROR(VLOOKUP(A105,'2015'!$A$7:$N$416,9,FALSE),0),500)</f>
        <v>0</v>
      </c>
      <c r="AC105">
        <f>CEILING(IFERROR(VLOOKUP(A105,'2016'!$A$7:$N$416,9,FALSE),0),500)</f>
        <v>0</v>
      </c>
      <c r="AD105">
        <f t="shared" si="18"/>
        <v>0</v>
      </c>
      <c r="AE105">
        <f>CEILING(IFERROR(VLOOKUP(A105,'2014'!$A$7:$N$416,10,FALSE),0),500)</f>
        <v>0</v>
      </c>
      <c r="AF105">
        <f>CEILING(IFERROR(VLOOKUP(A105,'2015'!$A$7:$N$416,10,FALSE),0),500)</f>
        <v>11000</v>
      </c>
      <c r="AG105">
        <f>CEILING(IFERROR(VLOOKUP(A105,'2016'!$A$7:$N$416,10,FALSE),0),500)</f>
        <v>0</v>
      </c>
      <c r="AH105">
        <f t="shared" si="19"/>
        <v>5500</v>
      </c>
      <c r="AI105">
        <f>CEILING(IFERROR(VLOOKUP(A105,'2014'!$A$7:$N$416,11,FALSE),0),500)</f>
        <v>0</v>
      </c>
      <c r="AJ105">
        <f>CEILING(IFERROR(VLOOKUP(A105,'2015'!$A$7:$N$416,11,FALSE),0),500)</f>
        <v>13000</v>
      </c>
      <c r="AK105">
        <f>CEILING(IFERROR(VLOOKUP(A105,'2016'!$A$7:$N$416,11,FALSE),0),500)</f>
        <v>0</v>
      </c>
      <c r="AL105">
        <f t="shared" si="20"/>
        <v>6500</v>
      </c>
      <c r="AM105">
        <f>CEILING(IFERROR(VLOOKUP(A105,'2014'!$A$7:$N$416,12,FALSE),0),500)</f>
        <v>0</v>
      </c>
      <c r="AN105">
        <f>CEILING(IFERROR(VLOOKUP(A105,'2015'!$A$7:$N$416,12,FALSE),0),500)</f>
        <v>15000</v>
      </c>
      <c r="AO105">
        <f>CEILING(IFERROR(VLOOKUP(A105,'2016'!$A$7:$N$416,12,FALSE),0),500)</f>
        <v>0</v>
      </c>
      <c r="AP105">
        <f t="shared" si="21"/>
        <v>7500</v>
      </c>
      <c r="AQ105">
        <f>CEILING(IFERROR(VLOOKUP(A105,'2014'!$A$7:$N$416,13,FALSE),0),500)</f>
        <v>0</v>
      </c>
      <c r="AR105">
        <f>CEILING(IFERROR(VLOOKUP(A105,'2015'!$A$7:$N$416,13,FALSE),0),500)</f>
        <v>24000</v>
      </c>
      <c r="AS105">
        <f>CEILING(IFERROR(VLOOKUP(A105,'2016'!$A$7:$N$416,13,FALSE),0),500)</f>
        <v>0</v>
      </c>
      <c r="AT105">
        <f t="shared" si="22"/>
        <v>12000</v>
      </c>
      <c r="AU105">
        <f>CEILING(IFERROR(VLOOKUP(A105,'2014'!$A$7:$N$416,14,FALSE),0),500)</f>
        <v>0</v>
      </c>
      <c r="AV105">
        <f>CEILING(IFERROR(VLOOKUP(A105,'2015'!$A$7:$N$416,14,FALSE),0),500)</f>
        <v>0</v>
      </c>
      <c r="AW105">
        <f>CEILING(IFERROR(VLOOKUP(A105,'2016'!$A$7:$N$416,14,FALSE),0),500)</f>
        <v>0</v>
      </c>
      <c r="AX105">
        <f t="shared" si="23"/>
        <v>0</v>
      </c>
    </row>
    <row r="106" spans="1:50" x14ac:dyDescent="0.25">
      <c r="A106">
        <v>26945</v>
      </c>
      <c r="B106" t="s">
        <v>406</v>
      </c>
      <c r="C106">
        <f>CEILING(IFERROR(VLOOKUP(A106,'2014'!$A$7:$N$416,3,FALSE),0),500)</f>
        <v>0</v>
      </c>
      <c r="D106">
        <f>CEILING(IFERROR(VLOOKUP(A106,'2015'!$A$7:$N$416,3,FALSE),0),500)</f>
        <v>0</v>
      </c>
      <c r="E106">
        <f>CEILING(IFERROR(VLOOKUP(A106,'2016'!$A$7:$N$416,3,FALSE),0),500)</f>
        <v>0</v>
      </c>
      <c r="F106" s="137">
        <f t="shared" si="12"/>
        <v>0</v>
      </c>
      <c r="G106" s="137">
        <f>CEILING(IFERROR(VLOOKUP(A106,'2014'!$A$7:$N$416,4,FALSE),0),500)</f>
        <v>0</v>
      </c>
      <c r="H106" s="137">
        <f>CEILING(IFERROR(VLOOKUP(A106,'2015'!$A$7:$N$416,4,FALSE),0),500)</f>
        <v>0</v>
      </c>
      <c r="I106" s="137">
        <f>CEILING(IFERROR(VLOOKUP(A106,'2016'!$A$7:$N$416,4,FALSE),0),500)</f>
        <v>10000</v>
      </c>
      <c r="J106" s="137">
        <f t="shared" si="13"/>
        <v>3500</v>
      </c>
      <c r="K106">
        <f>CEILING(IFERROR(VLOOKUP(A106,'2014'!$A$7:$N$416,5,FALSE),0),500)</f>
        <v>0</v>
      </c>
      <c r="L106">
        <f>CEILING(IFERROR(VLOOKUP(A106,'2015'!$A$7:$N$416,5,FALSE),0),500)</f>
        <v>0</v>
      </c>
      <c r="M106">
        <f>CEILING(IFERROR(VLOOKUP(A106,'2016'!$A$7:$N$416,5,FALSE),0),500)</f>
        <v>0</v>
      </c>
      <c r="N106">
        <f t="shared" si="14"/>
        <v>0</v>
      </c>
      <c r="O106">
        <f>CEILING(IFERROR(VLOOKUP(A106,'2014'!$A$7:$N$416,6,FALSE),0),500)</f>
        <v>0</v>
      </c>
      <c r="P106">
        <f>CEILING(IFERROR(VLOOKUP(A106,'2015'!$A$7:$N$416,6,FALSE),0),500)</f>
        <v>0</v>
      </c>
      <c r="Q106">
        <f>CEILING(IFERROR(VLOOKUP(A106,'2016'!$A$7:$N$416,6,FALSE),0),500)</f>
        <v>0</v>
      </c>
      <c r="R106">
        <f t="shared" si="15"/>
        <v>0</v>
      </c>
      <c r="S106">
        <f>CEILING(IFERROR(VLOOKUP(A106,'2014'!$A$7:$N$416,7,FALSE),0),500)</f>
        <v>0</v>
      </c>
      <c r="T106">
        <f>CEILING(IFERROR(VLOOKUP(A106,'2015'!$A$7:$N$416,7,FALSE),0),500)</f>
        <v>0</v>
      </c>
      <c r="U106">
        <f>CEILING(IFERROR(VLOOKUP(A106,'2016'!$A$7:$N$416,7,FALSE),0),500)</f>
        <v>0</v>
      </c>
      <c r="V106">
        <f t="shared" si="16"/>
        <v>0</v>
      </c>
      <c r="W106">
        <f>CEILING(IFERROR(VLOOKUP(A106,'2014'!$A$7:$N$416,8,FALSE),0),500)</f>
        <v>0</v>
      </c>
      <c r="X106">
        <f>CEILING(IFERROR(VLOOKUP(A106,'2015'!$A$7:$N$416,8,FALSE),0),500)</f>
        <v>0</v>
      </c>
      <c r="Y106">
        <f>CEILING(IFERROR(VLOOKUP(A106,'2016'!$A$7:$N$416,8,FALSE),0),500)</f>
        <v>0</v>
      </c>
      <c r="Z106">
        <f t="shared" si="17"/>
        <v>0</v>
      </c>
      <c r="AA106">
        <f>CEILING(IFERROR(VLOOKUP(A106,'2014'!$A$7:$N$416,9,FALSE),0),500)</f>
        <v>0</v>
      </c>
      <c r="AB106">
        <f>CEILING(IFERROR(VLOOKUP(A106,'2015'!$A$7:$N$416,9,FALSE),0),500)</f>
        <v>0</v>
      </c>
      <c r="AC106">
        <f>CEILING(IFERROR(VLOOKUP(A106,'2016'!$A$7:$N$416,9,FALSE),0),500)</f>
        <v>0</v>
      </c>
      <c r="AD106">
        <f t="shared" si="18"/>
        <v>0</v>
      </c>
      <c r="AE106">
        <f>CEILING(IFERROR(VLOOKUP(A106,'2014'!$A$7:$N$416,10,FALSE),0),500)</f>
        <v>0</v>
      </c>
      <c r="AF106">
        <f>CEILING(IFERROR(VLOOKUP(A106,'2015'!$A$7:$N$416,10,FALSE),0),500)</f>
        <v>10000</v>
      </c>
      <c r="AG106">
        <f>CEILING(IFERROR(VLOOKUP(A106,'2016'!$A$7:$N$416,10,FALSE),0),500)</f>
        <v>0</v>
      </c>
      <c r="AH106">
        <f t="shared" si="19"/>
        <v>5000</v>
      </c>
      <c r="AI106">
        <f>CEILING(IFERROR(VLOOKUP(A106,'2014'!$A$7:$N$416,11,FALSE),0),500)</f>
        <v>0</v>
      </c>
      <c r="AJ106">
        <f>CEILING(IFERROR(VLOOKUP(A106,'2015'!$A$7:$N$416,11,FALSE),0),500)</f>
        <v>14000</v>
      </c>
      <c r="AK106">
        <f>CEILING(IFERROR(VLOOKUP(A106,'2016'!$A$7:$N$416,11,FALSE),0),500)</f>
        <v>0</v>
      </c>
      <c r="AL106">
        <f t="shared" si="20"/>
        <v>7000</v>
      </c>
      <c r="AM106">
        <f>CEILING(IFERROR(VLOOKUP(A106,'2014'!$A$7:$N$416,12,FALSE),0),500)</f>
        <v>0</v>
      </c>
      <c r="AN106">
        <f>CEILING(IFERROR(VLOOKUP(A106,'2015'!$A$7:$N$416,12,FALSE),0),500)</f>
        <v>10000</v>
      </c>
      <c r="AO106">
        <f>CEILING(IFERROR(VLOOKUP(A106,'2016'!$A$7:$N$416,12,FALSE),0),500)</f>
        <v>0</v>
      </c>
      <c r="AP106">
        <f t="shared" si="21"/>
        <v>5000</v>
      </c>
      <c r="AQ106">
        <f>CEILING(IFERROR(VLOOKUP(A106,'2014'!$A$7:$N$416,13,FALSE),0),500)</f>
        <v>0</v>
      </c>
      <c r="AR106">
        <f>CEILING(IFERROR(VLOOKUP(A106,'2015'!$A$7:$N$416,13,FALSE),0),500)</f>
        <v>17500</v>
      </c>
      <c r="AS106">
        <f>CEILING(IFERROR(VLOOKUP(A106,'2016'!$A$7:$N$416,13,FALSE),0),500)</f>
        <v>0</v>
      </c>
      <c r="AT106">
        <f t="shared" si="22"/>
        <v>9000</v>
      </c>
      <c r="AU106">
        <f>CEILING(IFERROR(VLOOKUP(A106,'2014'!$A$7:$N$416,14,FALSE),0),500)</f>
        <v>0</v>
      </c>
      <c r="AV106">
        <f>CEILING(IFERROR(VLOOKUP(A106,'2015'!$A$7:$N$416,14,FALSE),0),500)</f>
        <v>0</v>
      </c>
      <c r="AW106">
        <f>CEILING(IFERROR(VLOOKUP(A106,'2016'!$A$7:$N$416,14,FALSE),0),500)</f>
        <v>0</v>
      </c>
      <c r="AX106">
        <f t="shared" si="23"/>
        <v>0</v>
      </c>
    </row>
    <row r="107" spans="1:50" x14ac:dyDescent="0.25">
      <c r="A107">
        <v>26944</v>
      </c>
      <c r="B107" t="s">
        <v>405</v>
      </c>
      <c r="C107">
        <f>CEILING(IFERROR(VLOOKUP(A107,'2014'!$A$7:$N$416,3,FALSE),0),500)</f>
        <v>0</v>
      </c>
      <c r="D107">
        <f>CEILING(IFERROR(VLOOKUP(A107,'2015'!$A$7:$N$416,3,FALSE),0),500)</f>
        <v>0</v>
      </c>
      <c r="E107">
        <f>CEILING(IFERROR(VLOOKUP(A107,'2016'!$A$7:$N$416,3,FALSE),0),500)</f>
        <v>10000</v>
      </c>
      <c r="F107" s="137">
        <f t="shared" si="12"/>
        <v>3500</v>
      </c>
      <c r="G107" s="137">
        <f>CEILING(IFERROR(VLOOKUP(A107,'2014'!$A$7:$N$416,4,FALSE),0),500)</f>
        <v>0</v>
      </c>
      <c r="H107" s="137">
        <f>CEILING(IFERROR(VLOOKUP(A107,'2015'!$A$7:$N$416,4,FALSE),0),500)</f>
        <v>0</v>
      </c>
      <c r="I107" s="137">
        <f>CEILING(IFERROR(VLOOKUP(A107,'2016'!$A$7:$N$416,4,FALSE),0),500)</f>
        <v>10000</v>
      </c>
      <c r="J107" s="137">
        <f t="shared" si="13"/>
        <v>3500</v>
      </c>
      <c r="K107">
        <f>CEILING(IFERROR(VLOOKUP(A107,'2014'!$A$7:$N$416,5,FALSE),0),500)</f>
        <v>0</v>
      </c>
      <c r="L107">
        <f>CEILING(IFERROR(VLOOKUP(A107,'2015'!$A$7:$N$416,5,FALSE),0),500)</f>
        <v>0</v>
      </c>
      <c r="M107">
        <f>CEILING(IFERROR(VLOOKUP(A107,'2016'!$A$7:$N$416,5,FALSE),0),500)</f>
        <v>15000</v>
      </c>
      <c r="N107">
        <f t="shared" si="14"/>
        <v>5000</v>
      </c>
      <c r="O107">
        <f>CEILING(IFERROR(VLOOKUP(A107,'2014'!$A$7:$N$416,6,FALSE),0),500)</f>
        <v>0</v>
      </c>
      <c r="P107">
        <f>CEILING(IFERROR(VLOOKUP(A107,'2015'!$A$7:$N$416,6,FALSE),0),500)</f>
        <v>0</v>
      </c>
      <c r="Q107">
        <f>CEILING(IFERROR(VLOOKUP(A107,'2016'!$A$7:$N$416,6,FALSE),0),500)</f>
        <v>0</v>
      </c>
      <c r="R107">
        <f t="shared" si="15"/>
        <v>0</v>
      </c>
      <c r="S107">
        <f>CEILING(IFERROR(VLOOKUP(A107,'2014'!$A$7:$N$416,7,FALSE),0),500)</f>
        <v>0</v>
      </c>
      <c r="T107">
        <f>CEILING(IFERROR(VLOOKUP(A107,'2015'!$A$7:$N$416,7,FALSE),0),500)</f>
        <v>0</v>
      </c>
      <c r="U107">
        <f>CEILING(IFERROR(VLOOKUP(A107,'2016'!$A$7:$N$416,7,FALSE),0),500)</f>
        <v>0</v>
      </c>
      <c r="V107">
        <f t="shared" si="16"/>
        <v>0</v>
      </c>
      <c r="W107">
        <f>CEILING(IFERROR(VLOOKUP(A107,'2014'!$A$7:$N$416,8,FALSE),0),500)</f>
        <v>0</v>
      </c>
      <c r="X107">
        <f>CEILING(IFERROR(VLOOKUP(A107,'2015'!$A$7:$N$416,8,FALSE),0),500)</f>
        <v>0</v>
      </c>
      <c r="Y107">
        <f>CEILING(IFERROR(VLOOKUP(A107,'2016'!$A$7:$N$416,8,FALSE),0),500)</f>
        <v>0</v>
      </c>
      <c r="Z107">
        <f t="shared" si="17"/>
        <v>0</v>
      </c>
      <c r="AA107">
        <f>CEILING(IFERROR(VLOOKUP(A107,'2014'!$A$7:$N$416,9,FALSE),0),500)</f>
        <v>0</v>
      </c>
      <c r="AB107">
        <f>CEILING(IFERROR(VLOOKUP(A107,'2015'!$A$7:$N$416,9,FALSE),0),500)</f>
        <v>0</v>
      </c>
      <c r="AC107">
        <f>CEILING(IFERROR(VLOOKUP(A107,'2016'!$A$7:$N$416,9,FALSE),0),500)</f>
        <v>0</v>
      </c>
      <c r="AD107">
        <f t="shared" si="18"/>
        <v>0</v>
      </c>
      <c r="AE107">
        <f>CEILING(IFERROR(VLOOKUP(A107,'2014'!$A$7:$N$416,10,FALSE),0),500)</f>
        <v>0</v>
      </c>
      <c r="AF107">
        <f>CEILING(IFERROR(VLOOKUP(A107,'2015'!$A$7:$N$416,10,FALSE),0),500)</f>
        <v>8000</v>
      </c>
      <c r="AG107">
        <f>CEILING(IFERROR(VLOOKUP(A107,'2016'!$A$7:$N$416,10,FALSE),0),500)</f>
        <v>0</v>
      </c>
      <c r="AH107">
        <f t="shared" si="19"/>
        <v>4000</v>
      </c>
      <c r="AI107">
        <f>CEILING(IFERROR(VLOOKUP(A107,'2014'!$A$7:$N$416,11,FALSE),0),500)</f>
        <v>0</v>
      </c>
      <c r="AJ107">
        <f>CEILING(IFERROR(VLOOKUP(A107,'2015'!$A$7:$N$416,11,FALSE),0),500)</f>
        <v>14000</v>
      </c>
      <c r="AK107">
        <f>CEILING(IFERROR(VLOOKUP(A107,'2016'!$A$7:$N$416,11,FALSE),0),500)</f>
        <v>0</v>
      </c>
      <c r="AL107">
        <f t="shared" si="20"/>
        <v>7000</v>
      </c>
      <c r="AM107">
        <f>CEILING(IFERROR(VLOOKUP(A107,'2014'!$A$7:$N$416,12,FALSE),0),500)</f>
        <v>0</v>
      </c>
      <c r="AN107">
        <f>CEILING(IFERROR(VLOOKUP(A107,'2015'!$A$7:$N$416,12,FALSE),0),500)</f>
        <v>8000</v>
      </c>
      <c r="AO107">
        <f>CEILING(IFERROR(VLOOKUP(A107,'2016'!$A$7:$N$416,12,FALSE),0),500)</f>
        <v>0</v>
      </c>
      <c r="AP107">
        <f t="shared" si="21"/>
        <v>4000</v>
      </c>
      <c r="AQ107">
        <f>CEILING(IFERROR(VLOOKUP(A107,'2014'!$A$7:$N$416,13,FALSE),0),500)</f>
        <v>0</v>
      </c>
      <c r="AR107">
        <f>CEILING(IFERROR(VLOOKUP(A107,'2015'!$A$7:$N$416,13,FALSE),0),500)</f>
        <v>15000</v>
      </c>
      <c r="AS107">
        <f>CEILING(IFERROR(VLOOKUP(A107,'2016'!$A$7:$N$416,13,FALSE),0),500)</f>
        <v>0</v>
      </c>
      <c r="AT107">
        <f t="shared" si="22"/>
        <v>7500</v>
      </c>
      <c r="AU107">
        <f>CEILING(IFERROR(VLOOKUP(A107,'2014'!$A$7:$N$416,14,FALSE),0),500)</f>
        <v>0</v>
      </c>
      <c r="AV107">
        <f>CEILING(IFERROR(VLOOKUP(A107,'2015'!$A$7:$N$416,14,FALSE),0),500)</f>
        <v>0</v>
      </c>
      <c r="AW107">
        <f>CEILING(IFERROR(VLOOKUP(A107,'2016'!$A$7:$N$416,14,FALSE),0),500)</f>
        <v>0</v>
      </c>
      <c r="AX107">
        <f t="shared" si="23"/>
        <v>0</v>
      </c>
    </row>
    <row r="108" spans="1:50" x14ac:dyDescent="0.25">
      <c r="A108">
        <v>26953</v>
      </c>
      <c r="B108" t="s">
        <v>408</v>
      </c>
      <c r="C108">
        <f>CEILING(IFERROR(VLOOKUP(A108,'2014'!$A$7:$N$416,3,FALSE),0),500)</f>
        <v>0</v>
      </c>
      <c r="D108">
        <f>CEILING(IFERROR(VLOOKUP(A108,'2015'!$A$7:$N$416,3,FALSE),0),500)</f>
        <v>0</v>
      </c>
      <c r="E108">
        <f>CEILING(IFERROR(VLOOKUP(A108,'2016'!$A$7:$N$416,3,FALSE),0),500)</f>
        <v>2000</v>
      </c>
      <c r="F108" s="137">
        <f t="shared" si="12"/>
        <v>1000</v>
      </c>
      <c r="G108" s="137">
        <f>CEILING(IFERROR(VLOOKUP(A108,'2014'!$A$7:$N$416,4,FALSE),0),500)</f>
        <v>0</v>
      </c>
      <c r="H108" s="137">
        <f>CEILING(IFERROR(VLOOKUP(A108,'2015'!$A$7:$N$416,4,FALSE),0),500)</f>
        <v>0</v>
      </c>
      <c r="I108" s="137">
        <f>CEILING(IFERROR(VLOOKUP(A108,'2016'!$A$7:$N$416,4,FALSE),0),500)</f>
        <v>5000</v>
      </c>
      <c r="J108" s="137">
        <f t="shared" si="13"/>
        <v>2000</v>
      </c>
      <c r="K108">
        <f>CEILING(IFERROR(VLOOKUP(A108,'2014'!$A$7:$N$416,5,FALSE),0),500)</f>
        <v>0</v>
      </c>
      <c r="L108">
        <f>CEILING(IFERROR(VLOOKUP(A108,'2015'!$A$7:$N$416,5,FALSE),0),500)</f>
        <v>0</v>
      </c>
      <c r="M108">
        <f>CEILING(IFERROR(VLOOKUP(A108,'2016'!$A$7:$N$416,5,FALSE),0),500)</f>
        <v>0</v>
      </c>
      <c r="N108">
        <f t="shared" si="14"/>
        <v>0</v>
      </c>
      <c r="O108">
        <f>CEILING(IFERROR(VLOOKUP(A108,'2014'!$A$7:$N$416,6,FALSE),0),500)</f>
        <v>0</v>
      </c>
      <c r="P108">
        <f>CEILING(IFERROR(VLOOKUP(A108,'2015'!$A$7:$N$416,6,FALSE),0),500)</f>
        <v>0</v>
      </c>
      <c r="Q108">
        <f>CEILING(IFERROR(VLOOKUP(A108,'2016'!$A$7:$N$416,6,FALSE),0),500)</f>
        <v>0</v>
      </c>
      <c r="R108">
        <f t="shared" si="15"/>
        <v>0</v>
      </c>
      <c r="S108">
        <f>CEILING(IFERROR(VLOOKUP(A108,'2014'!$A$7:$N$416,7,FALSE),0),500)</f>
        <v>0</v>
      </c>
      <c r="T108">
        <f>CEILING(IFERROR(VLOOKUP(A108,'2015'!$A$7:$N$416,7,FALSE),0),500)</f>
        <v>0</v>
      </c>
      <c r="U108">
        <f>CEILING(IFERROR(VLOOKUP(A108,'2016'!$A$7:$N$416,7,FALSE),0),500)</f>
        <v>0</v>
      </c>
      <c r="V108">
        <f t="shared" si="16"/>
        <v>0</v>
      </c>
      <c r="W108">
        <f>CEILING(IFERROR(VLOOKUP(A108,'2014'!$A$7:$N$416,8,FALSE),0),500)</f>
        <v>0</v>
      </c>
      <c r="X108">
        <f>CEILING(IFERROR(VLOOKUP(A108,'2015'!$A$7:$N$416,8,FALSE),0),500)</f>
        <v>0</v>
      </c>
      <c r="Y108">
        <f>CEILING(IFERROR(VLOOKUP(A108,'2016'!$A$7:$N$416,8,FALSE),0),500)</f>
        <v>0</v>
      </c>
      <c r="Z108">
        <f t="shared" si="17"/>
        <v>0</v>
      </c>
      <c r="AA108">
        <f>CEILING(IFERROR(VLOOKUP(A108,'2014'!$A$7:$N$416,9,FALSE),0),500)</f>
        <v>0</v>
      </c>
      <c r="AB108">
        <f>CEILING(IFERROR(VLOOKUP(A108,'2015'!$A$7:$N$416,9,FALSE),0),500)</f>
        <v>10000</v>
      </c>
      <c r="AC108">
        <f>CEILING(IFERROR(VLOOKUP(A108,'2016'!$A$7:$N$416,9,FALSE),0),500)</f>
        <v>0</v>
      </c>
      <c r="AD108">
        <f t="shared" si="18"/>
        <v>5000</v>
      </c>
      <c r="AE108">
        <f>CEILING(IFERROR(VLOOKUP(A108,'2014'!$A$7:$N$416,10,FALSE),0),500)</f>
        <v>0</v>
      </c>
      <c r="AF108">
        <f>CEILING(IFERROR(VLOOKUP(A108,'2015'!$A$7:$N$416,10,FALSE),0),500)</f>
        <v>0</v>
      </c>
      <c r="AG108">
        <f>CEILING(IFERROR(VLOOKUP(A108,'2016'!$A$7:$N$416,10,FALSE),0),500)</f>
        <v>0</v>
      </c>
      <c r="AH108">
        <f t="shared" si="19"/>
        <v>0</v>
      </c>
      <c r="AI108">
        <f>CEILING(IFERROR(VLOOKUP(A108,'2014'!$A$7:$N$416,11,FALSE),0),500)</f>
        <v>0</v>
      </c>
      <c r="AJ108">
        <f>CEILING(IFERROR(VLOOKUP(A108,'2015'!$A$7:$N$416,11,FALSE),0),500)</f>
        <v>6000</v>
      </c>
      <c r="AK108">
        <f>CEILING(IFERROR(VLOOKUP(A108,'2016'!$A$7:$N$416,11,FALSE),0),500)</f>
        <v>0</v>
      </c>
      <c r="AL108">
        <f t="shared" si="20"/>
        <v>3000</v>
      </c>
      <c r="AM108">
        <f>CEILING(IFERROR(VLOOKUP(A108,'2014'!$A$7:$N$416,12,FALSE),0),500)</f>
        <v>0</v>
      </c>
      <c r="AN108">
        <f>CEILING(IFERROR(VLOOKUP(A108,'2015'!$A$7:$N$416,12,FALSE),0),500)</f>
        <v>8000</v>
      </c>
      <c r="AO108">
        <f>CEILING(IFERROR(VLOOKUP(A108,'2016'!$A$7:$N$416,12,FALSE),0),500)</f>
        <v>0</v>
      </c>
      <c r="AP108">
        <f t="shared" si="21"/>
        <v>4000</v>
      </c>
      <c r="AQ108">
        <f>CEILING(IFERROR(VLOOKUP(A108,'2014'!$A$7:$N$416,13,FALSE),0),500)</f>
        <v>0</v>
      </c>
      <c r="AR108">
        <f>CEILING(IFERROR(VLOOKUP(A108,'2015'!$A$7:$N$416,13,FALSE),0),500)</f>
        <v>0</v>
      </c>
      <c r="AS108">
        <f>CEILING(IFERROR(VLOOKUP(A108,'2016'!$A$7:$N$416,13,FALSE),0),500)</f>
        <v>0</v>
      </c>
      <c r="AT108">
        <f t="shared" si="22"/>
        <v>0</v>
      </c>
      <c r="AU108">
        <f>CEILING(IFERROR(VLOOKUP(A108,'2014'!$A$7:$N$416,14,FALSE),0),500)</f>
        <v>0</v>
      </c>
      <c r="AV108">
        <f>CEILING(IFERROR(VLOOKUP(A108,'2015'!$A$7:$N$416,14,FALSE),0),500)</f>
        <v>8000</v>
      </c>
      <c r="AW108">
        <f>CEILING(IFERROR(VLOOKUP(A108,'2016'!$A$7:$N$416,14,FALSE),0),500)</f>
        <v>0</v>
      </c>
      <c r="AX108">
        <f t="shared" si="23"/>
        <v>4000</v>
      </c>
    </row>
    <row r="109" spans="1:50" x14ac:dyDescent="0.25">
      <c r="A109">
        <v>102465</v>
      </c>
      <c r="B109" t="s">
        <v>60</v>
      </c>
      <c r="C109">
        <f>CEILING(IFERROR(VLOOKUP(A109,'2014'!$A$7:$N$416,3,FALSE),0),500)</f>
        <v>500</v>
      </c>
      <c r="D109">
        <f>CEILING(IFERROR(VLOOKUP(A109,'2015'!$A$7:$N$416,3,FALSE),0),500)</f>
        <v>1000</v>
      </c>
      <c r="E109">
        <f>CEILING(IFERROR(VLOOKUP(A109,'2016'!$A$7:$N$416,3,FALSE),0),500)</f>
        <v>2000</v>
      </c>
      <c r="F109" s="137">
        <f t="shared" si="12"/>
        <v>1500</v>
      </c>
      <c r="G109" s="137">
        <f>CEILING(IFERROR(VLOOKUP(A109,'2014'!$A$7:$N$416,4,FALSE),0),500)</f>
        <v>1500</v>
      </c>
      <c r="H109" s="137">
        <f>CEILING(IFERROR(VLOOKUP(A109,'2015'!$A$7:$N$416,4,FALSE),0),500)</f>
        <v>2000</v>
      </c>
      <c r="I109" s="137">
        <f>CEILING(IFERROR(VLOOKUP(A109,'2016'!$A$7:$N$416,4,FALSE),0),500)</f>
        <v>1500</v>
      </c>
      <c r="J109" s="137">
        <f t="shared" si="13"/>
        <v>2000</v>
      </c>
      <c r="K109">
        <f>CEILING(IFERROR(VLOOKUP(A109,'2014'!$A$7:$N$416,5,FALSE),0),500)</f>
        <v>500</v>
      </c>
      <c r="L109">
        <f>CEILING(IFERROR(VLOOKUP(A109,'2015'!$A$7:$N$416,5,FALSE),0),500)</f>
        <v>2500</v>
      </c>
      <c r="M109">
        <f>CEILING(IFERROR(VLOOKUP(A109,'2016'!$A$7:$N$416,5,FALSE),0),500)</f>
        <v>3000</v>
      </c>
      <c r="N109">
        <f t="shared" si="14"/>
        <v>2000</v>
      </c>
      <c r="O109">
        <f>CEILING(IFERROR(VLOOKUP(A109,'2014'!$A$7:$N$416,6,FALSE),0),500)</f>
        <v>500</v>
      </c>
      <c r="P109">
        <f>CEILING(IFERROR(VLOOKUP(A109,'2015'!$A$7:$N$416,6,FALSE),0),500)</f>
        <v>1000</v>
      </c>
      <c r="Q109">
        <f>CEILING(IFERROR(VLOOKUP(A109,'2016'!$A$7:$N$416,6,FALSE),0),500)</f>
        <v>0</v>
      </c>
      <c r="R109">
        <f t="shared" si="15"/>
        <v>1000</v>
      </c>
      <c r="S109">
        <f>CEILING(IFERROR(VLOOKUP(A109,'2014'!$A$7:$N$416,7,FALSE),0),500)</f>
        <v>500</v>
      </c>
      <c r="T109">
        <f>CEILING(IFERROR(VLOOKUP(A109,'2015'!$A$7:$N$416,7,FALSE),0),500)</f>
        <v>500</v>
      </c>
      <c r="U109">
        <f>CEILING(IFERROR(VLOOKUP(A109,'2016'!$A$7:$N$416,7,FALSE),0),500)</f>
        <v>0</v>
      </c>
      <c r="V109">
        <f t="shared" si="16"/>
        <v>500</v>
      </c>
      <c r="W109">
        <f>CEILING(IFERROR(VLOOKUP(A109,'2014'!$A$7:$N$416,8,FALSE),0),500)</f>
        <v>500</v>
      </c>
      <c r="X109">
        <f>CEILING(IFERROR(VLOOKUP(A109,'2015'!$A$7:$N$416,8,FALSE),0),500)</f>
        <v>3500</v>
      </c>
      <c r="Y109">
        <f>CEILING(IFERROR(VLOOKUP(A109,'2016'!$A$7:$N$416,8,FALSE),0),500)</f>
        <v>0</v>
      </c>
      <c r="Z109">
        <f t="shared" si="17"/>
        <v>2000</v>
      </c>
      <c r="AA109">
        <f>CEILING(IFERROR(VLOOKUP(A109,'2014'!$A$7:$N$416,9,FALSE),0),500)</f>
        <v>500</v>
      </c>
      <c r="AB109">
        <f>CEILING(IFERROR(VLOOKUP(A109,'2015'!$A$7:$N$416,9,FALSE),0),500)</f>
        <v>1500</v>
      </c>
      <c r="AC109">
        <f>CEILING(IFERROR(VLOOKUP(A109,'2016'!$A$7:$N$416,9,FALSE),0),500)</f>
        <v>0</v>
      </c>
      <c r="AD109">
        <f t="shared" si="18"/>
        <v>1000</v>
      </c>
      <c r="AE109">
        <f>CEILING(IFERROR(VLOOKUP(A109,'2014'!$A$7:$N$416,10,FALSE),0),500)</f>
        <v>2000</v>
      </c>
      <c r="AF109">
        <f>CEILING(IFERROR(VLOOKUP(A109,'2015'!$A$7:$N$416,10,FALSE),0),500)</f>
        <v>4000</v>
      </c>
      <c r="AG109">
        <f>CEILING(IFERROR(VLOOKUP(A109,'2016'!$A$7:$N$416,10,FALSE),0),500)</f>
        <v>0</v>
      </c>
      <c r="AH109">
        <f t="shared" si="19"/>
        <v>3000</v>
      </c>
      <c r="AI109">
        <f>CEILING(IFERROR(VLOOKUP(A109,'2014'!$A$7:$N$416,11,FALSE),0),500)</f>
        <v>500</v>
      </c>
      <c r="AJ109">
        <f>CEILING(IFERROR(VLOOKUP(A109,'2015'!$A$7:$N$416,11,FALSE),0),500)</f>
        <v>1500</v>
      </c>
      <c r="AK109">
        <f>CEILING(IFERROR(VLOOKUP(A109,'2016'!$A$7:$N$416,11,FALSE),0),500)</f>
        <v>0</v>
      </c>
      <c r="AL109">
        <f t="shared" si="20"/>
        <v>1000</v>
      </c>
      <c r="AM109">
        <f>CEILING(IFERROR(VLOOKUP(A109,'2014'!$A$7:$N$416,12,FALSE),0),500)</f>
        <v>1500</v>
      </c>
      <c r="AN109">
        <f>CEILING(IFERROR(VLOOKUP(A109,'2015'!$A$7:$N$416,12,FALSE),0),500)</f>
        <v>2500</v>
      </c>
      <c r="AO109">
        <f>CEILING(IFERROR(VLOOKUP(A109,'2016'!$A$7:$N$416,12,FALSE),0),500)</f>
        <v>0</v>
      </c>
      <c r="AP109">
        <f t="shared" si="21"/>
        <v>2000</v>
      </c>
      <c r="AQ109">
        <f>CEILING(IFERROR(VLOOKUP(A109,'2014'!$A$7:$N$416,13,FALSE),0),500)</f>
        <v>1500</v>
      </c>
      <c r="AR109">
        <f>CEILING(IFERROR(VLOOKUP(A109,'2015'!$A$7:$N$416,13,FALSE),0),500)</f>
        <v>1500</v>
      </c>
      <c r="AS109">
        <f>CEILING(IFERROR(VLOOKUP(A109,'2016'!$A$7:$N$416,13,FALSE),0),500)</f>
        <v>0</v>
      </c>
      <c r="AT109">
        <f t="shared" si="22"/>
        <v>1500</v>
      </c>
      <c r="AU109">
        <f>CEILING(IFERROR(VLOOKUP(A109,'2014'!$A$7:$N$416,14,FALSE),0),500)</f>
        <v>1500</v>
      </c>
      <c r="AV109">
        <f>CEILING(IFERROR(VLOOKUP(A109,'2015'!$A$7:$N$416,14,FALSE),0),500)</f>
        <v>5500</v>
      </c>
      <c r="AW109">
        <f>CEILING(IFERROR(VLOOKUP(A109,'2016'!$A$7:$N$416,14,FALSE),0),500)</f>
        <v>0</v>
      </c>
      <c r="AX109">
        <f t="shared" si="23"/>
        <v>3500</v>
      </c>
    </row>
    <row r="110" spans="1:50" x14ac:dyDescent="0.25">
      <c r="A110">
        <v>102513</v>
      </c>
      <c r="B110" t="s">
        <v>63</v>
      </c>
      <c r="C110">
        <f>CEILING(IFERROR(VLOOKUP(A110,'2014'!$A$7:$N$416,3,FALSE),0),500)</f>
        <v>0</v>
      </c>
      <c r="D110">
        <f>CEILING(IFERROR(VLOOKUP(A110,'2015'!$A$7:$N$416,3,FALSE),0),500)</f>
        <v>0</v>
      </c>
      <c r="E110">
        <f>CEILING(IFERROR(VLOOKUP(A110,'2016'!$A$7:$N$416,3,FALSE),0),500)</f>
        <v>1000</v>
      </c>
      <c r="F110" s="137">
        <f t="shared" si="12"/>
        <v>500</v>
      </c>
      <c r="G110" s="137">
        <f>CEILING(IFERROR(VLOOKUP(A110,'2014'!$A$7:$N$416,4,FALSE),0),500)</f>
        <v>0</v>
      </c>
      <c r="H110" s="137">
        <f>CEILING(IFERROR(VLOOKUP(A110,'2015'!$A$7:$N$416,4,FALSE),0),500)</f>
        <v>1000</v>
      </c>
      <c r="I110" s="137">
        <f>CEILING(IFERROR(VLOOKUP(A110,'2016'!$A$7:$N$416,4,FALSE),0),500)</f>
        <v>1000</v>
      </c>
      <c r="J110" s="137">
        <f t="shared" si="13"/>
        <v>1000</v>
      </c>
      <c r="K110">
        <f>CEILING(IFERROR(VLOOKUP(A110,'2014'!$A$7:$N$416,5,FALSE),0),500)</f>
        <v>0</v>
      </c>
      <c r="L110">
        <f>CEILING(IFERROR(VLOOKUP(A110,'2015'!$A$7:$N$416,5,FALSE),0),500)</f>
        <v>0</v>
      </c>
      <c r="M110">
        <f>CEILING(IFERROR(VLOOKUP(A110,'2016'!$A$7:$N$416,5,FALSE),0),500)</f>
        <v>1000</v>
      </c>
      <c r="N110">
        <f t="shared" si="14"/>
        <v>500</v>
      </c>
      <c r="O110">
        <f>CEILING(IFERROR(VLOOKUP(A110,'2014'!$A$7:$N$416,6,FALSE),0),500)</f>
        <v>0</v>
      </c>
      <c r="P110">
        <f>CEILING(IFERROR(VLOOKUP(A110,'2015'!$A$7:$N$416,6,FALSE),0),500)</f>
        <v>2000</v>
      </c>
      <c r="Q110">
        <f>CEILING(IFERROR(VLOOKUP(A110,'2016'!$A$7:$N$416,6,FALSE),0),500)</f>
        <v>0</v>
      </c>
      <c r="R110">
        <f t="shared" si="15"/>
        <v>1000</v>
      </c>
      <c r="S110">
        <f>CEILING(IFERROR(VLOOKUP(A110,'2014'!$A$7:$N$416,7,FALSE),0),500)</f>
        <v>0</v>
      </c>
      <c r="T110">
        <f>CEILING(IFERROR(VLOOKUP(A110,'2015'!$A$7:$N$416,7,FALSE),0),500)</f>
        <v>1000</v>
      </c>
      <c r="U110">
        <f>CEILING(IFERROR(VLOOKUP(A110,'2016'!$A$7:$N$416,7,FALSE),0),500)</f>
        <v>0</v>
      </c>
      <c r="V110">
        <f t="shared" si="16"/>
        <v>500</v>
      </c>
      <c r="W110">
        <f>CEILING(IFERROR(VLOOKUP(A110,'2014'!$A$7:$N$416,8,FALSE),0),500)</f>
        <v>0</v>
      </c>
      <c r="X110">
        <f>CEILING(IFERROR(VLOOKUP(A110,'2015'!$A$7:$N$416,8,FALSE),0),500)</f>
        <v>2000</v>
      </c>
      <c r="Y110">
        <f>CEILING(IFERROR(VLOOKUP(A110,'2016'!$A$7:$N$416,8,FALSE),0),500)</f>
        <v>0</v>
      </c>
      <c r="Z110">
        <f t="shared" si="17"/>
        <v>1000</v>
      </c>
      <c r="AA110">
        <f>CEILING(IFERROR(VLOOKUP(A110,'2014'!$A$7:$N$416,9,FALSE),0),500)</f>
        <v>0</v>
      </c>
      <c r="AB110">
        <f>CEILING(IFERROR(VLOOKUP(A110,'2015'!$A$7:$N$416,9,FALSE),0),500)</f>
        <v>1000</v>
      </c>
      <c r="AC110">
        <f>CEILING(IFERROR(VLOOKUP(A110,'2016'!$A$7:$N$416,9,FALSE),0),500)</f>
        <v>0</v>
      </c>
      <c r="AD110">
        <f t="shared" si="18"/>
        <v>500</v>
      </c>
      <c r="AE110">
        <f>CEILING(IFERROR(VLOOKUP(A110,'2014'!$A$7:$N$416,10,FALSE),0),500)</f>
        <v>1000</v>
      </c>
      <c r="AF110">
        <f>CEILING(IFERROR(VLOOKUP(A110,'2015'!$A$7:$N$416,10,FALSE),0),500)</f>
        <v>2000</v>
      </c>
      <c r="AG110">
        <f>CEILING(IFERROR(VLOOKUP(A110,'2016'!$A$7:$N$416,10,FALSE),0),500)</f>
        <v>0</v>
      </c>
      <c r="AH110">
        <f t="shared" si="19"/>
        <v>1500</v>
      </c>
      <c r="AI110">
        <f>CEILING(IFERROR(VLOOKUP(A110,'2014'!$A$7:$N$416,11,FALSE),0),500)</f>
        <v>0</v>
      </c>
      <c r="AJ110">
        <f>CEILING(IFERROR(VLOOKUP(A110,'2015'!$A$7:$N$416,11,FALSE),0),500)</f>
        <v>1000</v>
      </c>
      <c r="AK110">
        <f>CEILING(IFERROR(VLOOKUP(A110,'2016'!$A$7:$N$416,11,FALSE),0),500)</f>
        <v>0</v>
      </c>
      <c r="AL110">
        <f t="shared" si="20"/>
        <v>500</v>
      </c>
      <c r="AM110">
        <f>CEILING(IFERROR(VLOOKUP(A110,'2014'!$A$7:$N$416,12,FALSE),0),500)</f>
        <v>1000</v>
      </c>
      <c r="AN110">
        <f>CEILING(IFERROR(VLOOKUP(A110,'2015'!$A$7:$N$416,12,FALSE),0),500)</f>
        <v>2000</v>
      </c>
      <c r="AO110">
        <f>CEILING(IFERROR(VLOOKUP(A110,'2016'!$A$7:$N$416,12,FALSE),0),500)</f>
        <v>0</v>
      </c>
      <c r="AP110">
        <f t="shared" si="21"/>
        <v>1500</v>
      </c>
      <c r="AQ110">
        <f>CEILING(IFERROR(VLOOKUP(A110,'2014'!$A$7:$N$416,13,FALSE),0),500)</f>
        <v>0</v>
      </c>
      <c r="AR110">
        <f>CEILING(IFERROR(VLOOKUP(A110,'2015'!$A$7:$N$416,13,FALSE),0),500)</f>
        <v>1000</v>
      </c>
      <c r="AS110">
        <f>CEILING(IFERROR(VLOOKUP(A110,'2016'!$A$7:$N$416,13,FALSE),0),500)</f>
        <v>0</v>
      </c>
      <c r="AT110">
        <f t="shared" si="22"/>
        <v>500</v>
      </c>
      <c r="AU110">
        <f>CEILING(IFERROR(VLOOKUP(A110,'2014'!$A$7:$N$416,14,FALSE),0),500)</f>
        <v>1000</v>
      </c>
      <c r="AV110">
        <f>CEILING(IFERROR(VLOOKUP(A110,'2015'!$A$7:$N$416,14,FALSE),0),500)</f>
        <v>2000</v>
      </c>
      <c r="AW110">
        <f>CEILING(IFERROR(VLOOKUP(A110,'2016'!$A$7:$N$416,14,FALSE),0),500)</f>
        <v>0</v>
      </c>
      <c r="AX110">
        <f t="shared" si="23"/>
        <v>1500</v>
      </c>
    </row>
    <row r="111" spans="1:50" x14ac:dyDescent="0.25">
      <c r="A111">
        <v>26280</v>
      </c>
      <c r="B111" t="s">
        <v>385</v>
      </c>
      <c r="C111">
        <f>CEILING(IFERROR(VLOOKUP(A111,'2014'!$A$7:$N$416,3,FALSE),0),500)</f>
        <v>0</v>
      </c>
      <c r="D111">
        <f>CEILING(IFERROR(VLOOKUP(A111,'2015'!$A$7:$N$416,3,FALSE),0),500)</f>
        <v>0</v>
      </c>
      <c r="E111">
        <f>CEILING(IFERROR(VLOOKUP(A111,'2016'!$A$7:$N$416,3,FALSE),0),500)</f>
        <v>0</v>
      </c>
      <c r="F111" s="137">
        <f t="shared" si="12"/>
        <v>0</v>
      </c>
      <c r="G111" s="137">
        <f>CEILING(IFERROR(VLOOKUP(A111,'2014'!$A$7:$N$416,4,FALSE),0),500)</f>
        <v>0</v>
      </c>
      <c r="H111" s="137">
        <f>CEILING(IFERROR(VLOOKUP(A111,'2015'!$A$7:$N$416,4,FALSE),0),500)</f>
        <v>0</v>
      </c>
      <c r="I111" s="137">
        <f>CEILING(IFERROR(VLOOKUP(A111,'2016'!$A$7:$N$416,4,FALSE),0),500)</f>
        <v>2000</v>
      </c>
      <c r="J111" s="137">
        <f t="shared" si="13"/>
        <v>1000</v>
      </c>
      <c r="K111">
        <f>CEILING(IFERROR(VLOOKUP(A111,'2014'!$A$7:$N$416,5,FALSE),0),500)</f>
        <v>0</v>
      </c>
      <c r="L111">
        <f>CEILING(IFERROR(VLOOKUP(A111,'2015'!$A$7:$N$416,5,FALSE),0),500)</f>
        <v>0</v>
      </c>
      <c r="M111">
        <f>CEILING(IFERROR(VLOOKUP(A111,'2016'!$A$7:$N$416,5,FALSE),0),500)</f>
        <v>0</v>
      </c>
      <c r="N111">
        <f t="shared" si="14"/>
        <v>0</v>
      </c>
      <c r="O111">
        <f>CEILING(IFERROR(VLOOKUP(A111,'2014'!$A$7:$N$416,6,FALSE),0),500)</f>
        <v>0</v>
      </c>
      <c r="P111">
        <f>CEILING(IFERROR(VLOOKUP(A111,'2015'!$A$7:$N$416,6,FALSE),0),500)</f>
        <v>2000</v>
      </c>
      <c r="Q111">
        <f>CEILING(IFERROR(VLOOKUP(A111,'2016'!$A$7:$N$416,6,FALSE),0),500)</f>
        <v>0</v>
      </c>
      <c r="R111">
        <f t="shared" si="15"/>
        <v>1000</v>
      </c>
      <c r="S111">
        <f>CEILING(IFERROR(VLOOKUP(A111,'2014'!$A$7:$N$416,7,FALSE),0),500)</f>
        <v>0</v>
      </c>
      <c r="T111">
        <f>CEILING(IFERROR(VLOOKUP(A111,'2015'!$A$7:$N$416,7,FALSE),0),500)</f>
        <v>0</v>
      </c>
      <c r="U111">
        <f>CEILING(IFERROR(VLOOKUP(A111,'2016'!$A$7:$N$416,7,FALSE),0),500)</f>
        <v>0</v>
      </c>
      <c r="V111">
        <f t="shared" si="16"/>
        <v>0</v>
      </c>
      <c r="W111">
        <f>CEILING(IFERROR(VLOOKUP(A111,'2014'!$A$7:$N$416,8,FALSE),0),500)</f>
        <v>0</v>
      </c>
      <c r="X111">
        <f>CEILING(IFERROR(VLOOKUP(A111,'2015'!$A$7:$N$416,8,FALSE),0),500)</f>
        <v>0</v>
      </c>
      <c r="Y111">
        <f>CEILING(IFERROR(VLOOKUP(A111,'2016'!$A$7:$N$416,8,FALSE),0),500)</f>
        <v>0</v>
      </c>
      <c r="Z111">
        <f t="shared" si="17"/>
        <v>0</v>
      </c>
      <c r="AA111">
        <f>CEILING(IFERROR(VLOOKUP(A111,'2014'!$A$7:$N$416,9,FALSE),0),500)</f>
        <v>0</v>
      </c>
      <c r="AB111">
        <f>CEILING(IFERROR(VLOOKUP(A111,'2015'!$A$7:$N$416,9,FALSE),0),500)</f>
        <v>0</v>
      </c>
      <c r="AC111">
        <f>CEILING(IFERROR(VLOOKUP(A111,'2016'!$A$7:$N$416,9,FALSE),0),500)</f>
        <v>0</v>
      </c>
      <c r="AD111">
        <f t="shared" si="18"/>
        <v>0</v>
      </c>
      <c r="AE111">
        <f>CEILING(IFERROR(VLOOKUP(A111,'2014'!$A$7:$N$416,10,FALSE),0),500)</f>
        <v>0</v>
      </c>
      <c r="AF111">
        <f>CEILING(IFERROR(VLOOKUP(A111,'2015'!$A$7:$N$416,10,FALSE),0),500)</f>
        <v>2000</v>
      </c>
      <c r="AG111">
        <f>CEILING(IFERROR(VLOOKUP(A111,'2016'!$A$7:$N$416,10,FALSE),0),500)</f>
        <v>0</v>
      </c>
      <c r="AH111">
        <f t="shared" si="19"/>
        <v>1000</v>
      </c>
      <c r="AI111">
        <f>CEILING(IFERROR(VLOOKUP(A111,'2014'!$A$7:$N$416,11,FALSE),0),500)</f>
        <v>0</v>
      </c>
      <c r="AJ111">
        <f>CEILING(IFERROR(VLOOKUP(A111,'2015'!$A$7:$N$416,11,FALSE),0),500)</f>
        <v>0</v>
      </c>
      <c r="AK111">
        <f>CEILING(IFERROR(VLOOKUP(A111,'2016'!$A$7:$N$416,11,FALSE),0),500)</f>
        <v>0</v>
      </c>
      <c r="AL111">
        <f t="shared" si="20"/>
        <v>0</v>
      </c>
      <c r="AM111">
        <f>CEILING(IFERROR(VLOOKUP(A111,'2014'!$A$7:$N$416,12,FALSE),0),500)</f>
        <v>0</v>
      </c>
      <c r="AN111">
        <f>CEILING(IFERROR(VLOOKUP(A111,'2015'!$A$7:$N$416,12,FALSE),0),500)</f>
        <v>0</v>
      </c>
      <c r="AO111">
        <f>CEILING(IFERROR(VLOOKUP(A111,'2016'!$A$7:$N$416,12,FALSE),0),500)</f>
        <v>0</v>
      </c>
      <c r="AP111">
        <f t="shared" si="21"/>
        <v>0</v>
      </c>
      <c r="AQ111">
        <f>CEILING(IFERROR(VLOOKUP(A111,'2014'!$A$7:$N$416,13,FALSE),0),500)</f>
        <v>0</v>
      </c>
      <c r="AR111">
        <f>CEILING(IFERROR(VLOOKUP(A111,'2015'!$A$7:$N$416,13,FALSE),0),500)</f>
        <v>2000</v>
      </c>
      <c r="AS111">
        <f>CEILING(IFERROR(VLOOKUP(A111,'2016'!$A$7:$N$416,13,FALSE),0),500)</f>
        <v>0</v>
      </c>
      <c r="AT111">
        <f t="shared" si="22"/>
        <v>1000</v>
      </c>
      <c r="AU111">
        <f>CEILING(IFERROR(VLOOKUP(A111,'2014'!$A$7:$N$416,14,FALSE),0),500)</f>
        <v>0</v>
      </c>
      <c r="AV111">
        <f>CEILING(IFERROR(VLOOKUP(A111,'2015'!$A$7:$N$416,14,FALSE),0),500)</f>
        <v>0</v>
      </c>
      <c r="AW111">
        <f>CEILING(IFERROR(VLOOKUP(A111,'2016'!$A$7:$N$416,14,FALSE),0),500)</f>
        <v>0</v>
      </c>
      <c r="AX111">
        <f t="shared" si="23"/>
        <v>0</v>
      </c>
    </row>
    <row r="112" spans="1:50" x14ac:dyDescent="0.25">
      <c r="A112">
        <v>102492</v>
      </c>
      <c r="B112" t="s">
        <v>62</v>
      </c>
      <c r="C112">
        <f>CEILING(IFERROR(VLOOKUP(A112,'2014'!$A$7:$N$416,3,FALSE),0),500)</f>
        <v>500</v>
      </c>
      <c r="D112">
        <f>CEILING(IFERROR(VLOOKUP(A112,'2015'!$A$7:$N$416,3,FALSE),0),500)</f>
        <v>0</v>
      </c>
      <c r="E112">
        <f>CEILING(IFERROR(VLOOKUP(A112,'2016'!$A$7:$N$416,3,FALSE),0),500)</f>
        <v>0</v>
      </c>
      <c r="F112" s="137">
        <f t="shared" si="12"/>
        <v>500</v>
      </c>
      <c r="G112" s="137">
        <f>CEILING(IFERROR(VLOOKUP(A112,'2014'!$A$7:$N$416,4,FALSE),0),500)</f>
        <v>1000</v>
      </c>
      <c r="H112" s="137">
        <f>CEILING(IFERROR(VLOOKUP(A112,'2015'!$A$7:$N$416,4,FALSE),0),500)</f>
        <v>1000</v>
      </c>
      <c r="I112" s="137">
        <f>CEILING(IFERROR(VLOOKUP(A112,'2016'!$A$7:$N$416,4,FALSE),0),500)</f>
        <v>0</v>
      </c>
      <c r="J112" s="137">
        <f t="shared" si="13"/>
        <v>1000</v>
      </c>
      <c r="K112">
        <f>CEILING(IFERROR(VLOOKUP(A112,'2014'!$A$7:$N$416,5,FALSE),0),500)</f>
        <v>1500</v>
      </c>
      <c r="L112">
        <f>CEILING(IFERROR(VLOOKUP(A112,'2015'!$A$7:$N$416,5,FALSE),0),500)</f>
        <v>0</v>
      </c>
      <c r="M112">
        <f>CEILING(IFERROR(VLOOKUP(A112,'2016'!$A$7:$N$416,5,FALSE),0),500)</f>
        <v>0</v>
      </c>
      <c r="N112">
        <f t="shared" si="14"/>
        <v>500</v>
      </c>
      <c r="O112">
        <f>CEILING(IFERROR(VLOOKUP(A112,'2014'!$A$7:$N$416,6,FALSE),0),500)</f>
        <v>0</v>
      </c>
      <c r="P112">
        <f>CEILING(IFERROR(VLOOKUP(A112,'2015'!$A$7:$N$416,6,FALSE),0),500)</f>
        <v>1000</v>
      </c>
      <c r="Q112">
        <f>CEILING(IFERROR(VLOOKUP(A112,'2016'!$A$7:$N$416,6,FALSE),0),500)</f>
        <v>0</v>
      </c>
      <c r="R112">
        <f t="shared" si="15"/>
        <v>500</v>
      </c>
      <c r="S112">
        <f>CEILING(IFERROR(VLOOKUP(A112,'2014'!$A$7:$N$416,7,FALSE),0),500)</f>
        <v>1500</v>
      </c>
      <c r="T112">
        <f>CEILING(IFERROR(VLOOKUP(A112,'2015'!$A$7:$N$416,7,FALSE),0),500)</f>
        <v>0</v>
      </c>
      <c r="U112">
        <f>CEILING(IFERROR(VLOOKUP(A112,'2016'!$A$7:$N$416,7,FALSE),0),500)</f>
        <v>0</v>
      </c>
      <c r="V112">
        <f t="shared" si="16"/>
        <v>1000</v>
      </c>
      <c r="W112">
        <f>CEILING(IFERROR(VLOOKUP(A112,'2014'!$A$7:$N$416,8,FALSE),0),500)</f>
        <v>500</v>
      </c>
      <c r="X112">
        <f>CEILING(IFERROR(VLOOKUP(A112,'2015'!$A$7:$N$416,8,FALSE),0),500)</f>
        <v>0</v>
      </c>
      <c r="Y112">
        <f>CEILING(IFERROR(VLOOKUP(A112,'2016'!$A$7:$N$416,8,FALSE),0),500)</f>
        <v>0</v>
      </c>
      <c r="Z112">
        <f t="shared" si="17"/>
        <v>500</v>
      </c>
      <c r="AA112">
        <f>CEILING(IFERROR(VLOOKUP(A112,'2014'!$A$7:$N$416,9,FALSE),0),500)</f>
        <v>1500</v>
      </c>
      <c r="AB112">
        <f>CEILING(IFERROR(VLOOKUP(A112,'2015'!$A$7:$N$416,9,FALSE),0),500)</f>
        <v>0</v>
      </c>
      <c r="AC112">
        <f>CEILING(IFERROR(VLOOKUP(A112,'2016'!$A$7:$N$416,9,FALSE),0),500)</f>
        <v>0</v>
      </c>
      <c r="AD112">
        <f t="shared" si="18"/>
        <v>1000</v>
      </c>
      <c r="AE112">
        <f>CEILING(IFERROR(VLOOKUP(A112,'2014'!$A$7:$N$416,10,FALSE),0),500)</f>
        <v>500</v>
      </c>
      <c r="AF112">
        <f>CEILING(IFERROR(VLOOKUP(A112,'2015'!$A$7:$N$416,10,FALSE),0),500)</f>
        <v>500</v>
      </c>
      <c r="AG112">
        <f>CEILING(IFERROR(VLOOKUP(A112,'2016'!$A$7:$N$416,10,FALSE),0),500)</f>
        <v>0</v>
      </c>
      <c r="AH112">
        <f t="shared" si="19"/>
        <v>500</v>
      </c>
      <c r="AI112">
        <f>CEILING(IFERROR(VLOOKUP(A112,'2014'!$A$7:$N$416,11,FALSE),0),500)</f>
        <v>1000</v>
      </c>
      <c r="AJ112">
        <f>CEILING(IFERROR(VLOOKUP(A112,'2015'!$A$7:$N$416,11,FALSE),0),500)</f>
        <v>0</v>
      </c>
      <c r="AK112">
        <f>CEILING(IFERROR(VLOOKUP(A112,'2016'!$A$7:$N$416,11,FALSE),0),500)</f>
        <v>0</v>
      </c>
      <c r="AL112">
        <f t="shared" si="20"/>
        <v>500</v>
      </c>
      <c r="AM112">
        <f>CEILING(IFERROR(VLOOKUP(A112,'2014'!$A$7:$N$416,12,FALSE),0),500)</f>
        <v>500</v>
      </c>
      <c r="AN112">
        <f>CEILING(IFERROR(VLOOKUP(A112,'2015'!$A$7:$N$416,12,FALSE),0),500)</f>
        <v>0</v>
      </c>
      <c r="AO112">
        <f>CEILING(IFERROR(VLOOKUP(A112,'2016'!$A$7:$N$416,12,FALSE),0),500)</f>
        <v>0</v>
      </c>
      <c r="AP112">
        <f t="shared" si="21"/>
        <v>500</v>
      </c>
      <c r="AQ112">
        <f>CEILING(IFERROR(VLOOKUP(A112,'2014'!$A$7:$N$416,13,FALSE),0),500)</f>
        <v>0</v>
      </c>
      <c r="AR112">
        <f>CEILING(IFERROR(VLOOKUP(A112,'2015'!$A$7:$N$416,13,FALSE),0),500)</f>
        <v>0</v>
      </c>
      <c r="AS112">
        <f>CEILING(IFERROR(VLOOKUP(A112,'2016'!$A$7:$N$416,13,FALSE),0),500)</f>
        <v>0</v>
      </c>
      <c r="AT112">
        <f t="shared" si="22"/>
        <v>0</v>
      </c>
      <c r="AU112">
        <f>CEILING(IFERROR(VLOOKUP(A112,'2014'!$A$7:$N$416,14,FALSE),0),500)</f>
        <v>1500</v>
      </c>
      <c r="AV112">
        <f>CEILING(IFERROR(VLOOKUP(A112,'2015'!$A$7:$N$416,14,FALSE),0),500)</f>
        <v>0</v>
      </c>
      <c r="AW112">
        <f>CEILING(IFERROR(VLOOKUP(A112,'2016'!$A$7:$N$416,14,FALSE),0),500)</f>
        <v>0</v>
      </c>
      <c r="AX112">
        <f t="shared" si="23"/>
        <v>1000</v>
      </c>
    </row>
    <row r="113" spans="1:50" x14ac:dyDescent="0.25">
      <c r="A113">
        <v>107431</v>
      </c>
      <c r="B113" t="s">
        <v>94</v>
      </c>
      <c r="C113">
        <f>CEILING(IFERROR(VLOOKUP(A113,'2014'!$A$7:$N$416,3,FALSE),0),500)</f>
        <v>0</v>
      </c>
      <c r="D113">
        <f>CEILING(IFERROR(VLOOKUP(A113,'2015'!$A$7:$N$416,3,FALSE),0),500)</f>
        <v>0</v>
      </c>
      <c r="E113">
        <f>CEILING(IFERROR(VLOOKUP(A113,'2016'!$A$7:$N$416,3,FALSE),0),500)</f>
        <v>0</v>
      </c>
      <c r="F113" s="137">
        <f t="shared" si="12"/>
        <v>0</v>
      </c>
      <c r="G113" s="137">
        <f>CEILING(IFERROR(VLOOKUP(A113,'2014'!$A$7:$N$416,4,FALSE),0),500)</f>
        <v>6500</v>
      </c>
      <c r="H113" s="137">
        <f>CEILING(IFERROR(VLOOKUP(A113,'2015'!$A$7:$N$416,4,FALSE),0),500)</f>
        <v>0</v>
      </c>
      <c r="I113" s="137">
        <f>CEILING(IFERROR(VLOOKUP(A113,'2016'!$A$7:$N$416,4,FALSE),0),500)</f>
        <v>0</v>
      </c>
      <c r="J113" s="137">
        <f t="shared" si="13"/>
        <v>2500</v>
      </c>
      <c r="K113">
        <f>CEILING(IFERROR(VLOOKUP(A113,'2014'!$A$7:$N$416,5,FALSE),0),500)</f>
        <v>6000</v>
      </c>
      <c r="L113">
        <f>CEILING(IFERROR(VLOOKUP(A113,'2015'!$A$7:$N$416,5,FALSE),0),500)</f>
        <v>0</v>
      </c>
      <c r="M113">
        <f>CEILING(IFERROR(VLOOKUP(A113,'2016'!$A$7:$N$416,5,FALSE),0),500)</f>
        <v>0</v>
      </c>
      <c r="N113">
        <f t="shared" si="14"/>
        <v>2000</v>
      </c>
      <c r="O113">
        <f>CEILING(IFERROR(VLOOKUP(A113,'2014'!$A$7:$N$416,6,FALSE),0),500)</f>
        <v>0</v>
      </c>
      <c r="P113">
        <f>CEILING(IFERROR(VLOOKUP(A113,'2015'!$A$7:$N$416,6,FALSE),0),500)</f>
        <v>0</v>
      </c>
      <c r="Q113">
        <f>CEILING(IFERROR(VLOOKUP(A113,'2016'!$A$7:$N$416,6,FALSE),0),500)</f>
        <v>0</v>
      </c>
      <c r="R113">
        <f t="shared" si="15"/>
        <v>0</v>
      </c>
      <c r="S113">
        <f>CEILING(IFERROR(VLOOKUP(A113,'2014'!$A$7:$N$416,7,FALSE),0),500)</f>
        <v>10000</v>
      </c>
      <c r="T113">
        <f>CEILING(IFERROR(VLOOKUP(A113,'2015'!$A$7:$N$416,7,FALSE),0),500)</f>
        <v>0</v>
      </c>
      <c r="U113">
        <f>CEILING(IFERROR(VLOOKUP(A113,'2016'!$A$7:$N$416,7,FALSE),0),500)</f>
        <v>0</v>
      </c>
      <c r="V113">
        <f t="shared" si="16"/>
        <v>5000</v>
      </c>
      <c r="W113">
        <f>CEILING(IFERROR(VLOOKUP(A113,'2014'!$A$7:$N$416,8,FALSE),0),500)</f>
        <v>0</v>
      </c>
      <c r="X113">
        <f>CEILING(IFERROR(VLOOKUP(A113,'2015'!$A$7:$N$416,8,FALSE),0),500)</f>
        <v>0</v>
      </c>
      <c r="Y113">
        <f>CEILING(IFERROR(VLOOKUP(A113,'2016'!$A$7:$N$416,8,FALSE),0),500)</f>
        <v>0</v>
      </c>
      <c r="Z113">
        <f t="shared" si="17"/>
        <v>0</v>
      </c>
      <c r="AA113">
        <f>CEILING(IFERROR(VLOOKUP(A113,'2014'!$A$7:$N$416,9,FALSE),0),500)</f>
        <v>0</v>
      </c>
      <c r="AB113">
        <f>CEILING(IFERROR(VLOOKUP(A113,'2015'!$A$7:$N$416,9,FALSE),0),500)</f>
        <v>0</v>
      </c>
      <c r="AC113">
        <f>CEILING(IFERROR(VLOOKUP(A113,'2016'!$A$7:$N$416,9,FALSE),0),500)</f>
        <v>0</v>
      </c>
      <c r="AD113">
        <f t="shared" si="18"/>
        <v>0</v>
      </c>
      <c r="AE113">
        <f>CEILING(IFERROR(VLOOKUP(A113,'2014'!$A$7:$N$416,10,FALSE),0),500)</f>
        <v>0</v>
      </c>
      <c r="AF113">
        <f>CEILING(IFERROR(VLOOKUP(A113,'2015'!$A$7:$N$416,10,FALSE),0),500)</f>
        <v>0</v>
      </c>
      <c r="AG113">
        <f>CEILING(IFERROR(VLOOKUP(A113,'2016'!$A$7:$N$416,10,FALSE),0),500)</f>
        <v>0</v>
      </c>
      <c r="AH113">
        <f t="shared" si="19"/>
        <v>0</v>
      </c>
      <c r="AI113">
        <f>CEILING(IFERROR(VLOOKUP(A113,'2014'!$A$7:$N$416,11,FALSE),0),500)</f>
        <v>4000</v>
      </c>
      <c r="AJ113">
        <f>CEILING(IFERROR(VLOOKUP(A113,'2015'!$A$7:$N$416,11,FALSE),0),500)</f>
        <v>0</v>
      </c>
      <c r="AK113">
        <f>CEILING(IFERROR(VLOOKUP(A113,'2016'!$A$7:$N$416,11,FALSE),0),500)</f>
        <v>0</v>
      </c>
      <c r="AL113">
        <f t="shared" si="20"/>
        <v>2000</v>
      </c>
      <c r="AM113">
        <f>CEILING(IFERROR(VLOOKUP(A113,'2014'!$A$7:$N$416,12,FALSE),0),500)</f>
        <v>0</v>
      </c>
      <c r="AN113">
        <f>CEILING(IFERROR(VLOOKUP(A113,'2015'!$A$7:$N$416,12,FALSE),0),500)</f>
        <v>0</v>
      </c>
      <c r="AO113">
        <f>CEILING(IFERROR(VLOOKUP(A113,'2016'!$A$7:$N$416,12,FALSE),0),500)</f>
        <v>0</v>
      </c>
      <c r="AP113">
        <f t="shared" si="21"/>
        <v>0</v>
      </c>
      <c r="AQ113">
        <f>CEILING(IFERROR(VLOOKUP(A113,'2014'!$A$7:$N$416,13,FALSE),0),500)</f>
        <v>0</v>
      </c>
      <c r="AR113">
        <f>CEILING(IFERROR(VLOOKUP(A113,'2015'!$A$7:$N$416,13,FALSE),0),500)</f>
        <v>0</v>
      </c>
      <c r="AS113">
        <f>CEILING(IFERROR(VLOOKUP(A113,'2016'!$A$7:$N$416,13,FALSE),0),500)</f>
        <v>0</v>
      </c>
      <c r="AT113">
        <f t="shared" si="22"/>
        <v>0</v>
      </c>
      <c r="AU113">
        <f>CEILING(IFERROR(VLOOKUP(A113,'2014'!$A$7:$N$416,14,FALSE),0),500)</f>
        <v>0</v>
      </c>
      <c r="AV113">
        <f>CEILING(IFERROR(VLOOKUP(A113,'2015'!$A$7:$N$416,14,FALSE),0),500)</f>
        <v>0</v>
      </c>
      <c r="AW113">
        <f>CEILING(IFERROR(VLOOKUP(A113,'2016'!$A$7:$N$416,14,FALSE),0),500)</f>
        <v>0</v>
      </c>
      <c r="AX113">
        <f t="shared" si="23"/>
        <v>0</v>
      </c>
    </row>
    <row r="114" spans="1:50" x14ac:dyDescent="0.25">
      <c r="A114">
        <v>26957</v>
      </c>
      <c r="B114" t="s">
        <v>410</v>
      </c>
      <c r="C114">
        <f>CEILING(IFERROR(VLOOKUP(A114,'2014'!$A$7:$N$416,3,FALSE),0),500)</f>
        <v>0</v>
      </c>
      <c r="D114">
        <f>CEILING(IFERROR(VLOOKUP(A114,'2015'!$A$7:$N$416,3,FALSE),0),500)</f>
        <v>0</v>
      </c>
      <c r="E114">
        <f>CEILING(IFERROR(VLOOKUP(A114,'2016'!$A$7:$N$416,3,FALSE),0),500)</f>
        <v>0</v>
      </c>
      <c r="F114" s="137">
        <f t="shared" si="12"/>
        <v>0</v>
      </c>
      <c r="G114" s="137">
        <f>CEILING(IFERROR(VLOOKUP(A114,'2014'!$A$7:$N$416,4,FALSE),0),500)</f>
        <v>0</v>
      </c>
      <c r="H114" s="137">
        <f>CEILING(IFERROR(VLOOKUP(A114,'2015'!$A$7:$N$416,4,FALSE),0),500)</f>
        <v>0</v>
      </c>
      <c r="I114" s="137">
        <f>CEILING(IFERROR(VLOOKUP(A114,'2016'!$A$7:$N$416,4,FALSE),0),500)</f>
        <v>1000</v>
      </c>
      <c r="J114" s="137">
        <f t="shared" si="13"/>
        <v>500</v>
      </c>
      <c r="K114">
        <f>CEILING(IFERROR(VLOOKUP(A114,'2014'!$A$7:$N$416,5,FALSE),0),500)</f>
        <v>0</v>
      </c>
      <c r="L114">
        <f>CEILING(IFERROR(VLOOKUP(A114,'2015'!$A$7:$N$416,5,FALSE),0),500)</f>
        <v>0</v>
      </c>
      <c r="M114">
        <f>CEILING(IFERROR(VLOOKUP(A114,'2016'!$A$7:$N$416,5,FALSE),0),500)</f>
        <v>0</v>
      </c>
      <c r="N114">
        <f t="shared" si="14"/>
        <v>0</v>
      </c>
      <c r="O114">
        <f>CEILING(IFERROR(VLOOKUP(A114,'2014'!$A$7:$N$416,6,FALSE),0),500)</f>
        <v>0</v>
      </c>
      <c r="P114">
        <f>CEILING(IFERROR(VLOOKUP(A114,'2015'!$A$7:$N$416,6,FALSE),0),500)</f>
        <v>0</v>
      </c>
      <c r="Q114">
        <f>CEILING(IFERROR(VLOOKUP(A114,'2016'!$A$7:$N$416,6,FALSE),0),500)</f>
        <v>0</v>
      </c>
      <c r="R114">
        <f t="shared" si="15"/>
        <v>0</v>
      </c>
      <c r="S114">
        <f>CEILING(IFERROR(VLOOKUP(A114,'2014'!$A$7:$N$416,7,FALSE),0),500)</f>
        <v>0</v>
      </c>
      <c r="T114">
        <f>CEILING(IFERROR(VLOOKUP(A114,'2015'!$A$7:$N$416,7,FALSE),0),500)</f>
        <v>0</v>
      </c>
      <c r="U114">
        <f>CEILING(IFERROR(VLOOKUP(A114,'2016'!$A$7:$N$416,7,FALSE),0),500)</f>
        <v>0</v>
      </c>
      <c r="V114">
        <f t="shared" si="16"/>
        <v>0</v>
      </c>
      <c r="W114">
        <f>CEILING(IFERROR(VLOOKUP(A114,'2014'!$A$7:$N$416,8,FALSE),0),500)</f>
        <v>0</v>
      </c>
      <c r="X114">
        <f>CEILING(IFERROR(VLOOKUP(A114,'2015'!$A$7:$N$416,8,FALSE),0),500)</f>
        <v>0</v>
      </c>
      <c r="Y114">
        <f>CEILING(IFERROR(VLOOKUP(A114,'2016'!$A$7:$N$416,8,FALSE),0),500)</f>
        <v>0</v>
      </c>
      <c r="Z114">
        <f t="shared" si="17"/>
        <v>0</v>
      </c>
      <c r="AA114">
        <f>CEILING(IFERROR(VLOOKUP(A114,'2014'!$A$7:$N$416,9,FALSE),0),500)</f>
        <v>0</v>
      </c>
      <c r="AB114">
        <f>CEILING(IFERROR(VLOOKUP(A114,'2015'!$A$7:$N$416,9,FALSE),0),500)</f>
        <v>2000</v>
      </c>
      <c r="AC114">
        <f>CEILING(IFERROR(VLOOKUP(A114,'2016'!$A$7:$N$416,9,FALSE),0),500)</f>
        <v>0</v>
      </c>
      <c r="AD114">
        <f t="shared" si="18"/>
        <v>1000</v>
      </c>
      <c r="AE114">
        <f>CEILING(IFERROR(VLOOKUP(A114,'2014'!$A$7:$N$416,10,FALSE),0),500)</f>
        <v>0</v>
      </c>
      <c r="AF114">
        <f>CEILING(IFERROR(VLOOKUP(A114,'2015'!$A$7:$N$416,10,FALSE),0),500)</f>
        <v>0</v>
      </c>
      <c r="AG114">
        <f>CEILING(IFERROR(VLOOKUP(A114,'2016'!$A$7:$N$416,10,FALSE),0),500)</f>
        <v>0</v>
      </c>
      <c r="AH114">
        <f t="shared" si="19"/>
        <v>0</v>
      </c>
      <c r="AI114">
        <f>CEILING(IFERROR(VLOOKUP(A114,'2014'!$A$7:$N$416,11,FALSE),0),500)</f>
        <v>0</v>
      </c>
      <c r="AJ114">
        <f>CEILING(IFERROR(VLOOKUP(A114,'2015'!$A$7:$N$416,11,FALSE),0),500)</f>
        <v>2000</v>
      </c>
      <c r="AK114">
        <f>CEILING(IFERROR(VLOOKUP(A114,'2016'!$A$7:$N$416,11,FALSE),0),500)</f>
        <v>0</v>
      </c>
      <c r="AL114">
        <f t="shared" si="20"/>
        <v>1000</v>
      </c>
      <c r="AM114">
        <f>CEILING(IFERROR(VLOOKUP(A114,'2014'!$A$7:$N$416,12,FALSE),0),500)</f>
        <v>0</v>
      </c>
      <c r="AN114">
        <f>CEILING(IFERROR(VLOOKUP(A114,'2015'!$A$7:$N$416,12,FALSE),0),500)</f>
        <v>0</v>
      </c>
      <c r="AO114">
        <f>CEILING(IFERROR(VLOOKUP(A114,'2016'!$A$7:$N$416,12,FALSE),0),500)</f>
        <v>0</v>
      </c>
      <c r="AP114">
        <f t="shared" si="21"/>
        <v>0</v>
      </c>
      <c r="AQ114">
        <f>CEILING(IFERROR(VLOOKUP(A114,'2014'!$A$7:$N$416,13,FALSE),0),500)</f>
        <v>0</v>
      </c>
      <c r="AR114">
        <f>CEILING(IFERROR(VLOOKUP(A114,'2015'!$A$7:$N$416,13,FALSE),0),500)</f>
        <v>0</v>
      </c>
      <c r="AS114">
        <f>CEILING(IFERROR(VLOOKUP(A114,'2016'!$A$7:$N$416,13,FALSE),0),500)</f>
        <v>0</v>
      </c>
      <c r="AT114">
        <f t="shared" si="22"/>
        <v>0</v>
      </c>
      <c r="AU114">
        <f>CEILING(IFERROR(VLOOKUP(A114,'2014'!$A$7:$N$416,14,FALSE),0),500)</f>
        <v>0</v>
      </c>
      <c r="AV114">
        <f>CEILING(IFERROR(VLOOKUP(A114,'2015'!$A$7:$N$416,14,FALSE),0),500)</f>
        <v>1000</v>
      </c>
      <c r="AW114">
        <f>CEILING(IFERROR(VLOOKUP(A114,'2016'!$A$7:$N$416,14,FALSE),0),500)</f>
        <v>0</v>
      </c>
      <c r="AX114">
        <f t="shared" si="23"/>
        <v>500</v>
      </c>
    </row>
    <row r="115" spans="1:50" x14ac:dyDescent="0.25">
      <c r="A115">
        <v>25653</v>
      </c>
      <c r="B115" t="s">
        <v>373</v>
      </c>
      <c r="C115">
        <f>CEILING(IFERROR(VLOOKUP(A115,'2014'!$A$7:$N$416,3,FALSE),0),500)</f>
        <v>0</v>
      </c>
      <c r="D115">
        <f>CEILING(IFERROR(VLOOKUP(A115,'2015'!$A$7:$N$416,3,FALSE),0),500)</f>
        <v>0</v>
      </c>
      <c r="E115">
        <f>CEILING(IFERROR(VLOOKUP(A115,'2016'!$A$7:$N$416,3,FALSE),0),500)</f>
        <v>0</v>
      </c>
      <c r="F115" s="137">
        <f t="shared" si="12"/>
        <v>0</v>
      </c>
      <c r="G115" s="137">
        <f>CEILING(IFERROR(VLOOKUP(A115,'2014'!$A$7:$N$416,4,FALSE),0),500)</f>
        <v>0</v>
      </c>
      <c r="H115" s="137">
        <f>CEILING(IFERROR(VLOOKUP(A115,'2015'!$A$7:$N$416,4,FALSE),0),500)</f>
        <v>0</v>
      </c>
      <c r="I115" s="137">
        <f>CEILING(IFERROR(VLOOKUP(A115,'2016'!$A$7:$N$416,4,FALSE),0),500)</f>
        <v>0</v>
      </c>
      <c r="J115" s="137">
        <f t="shared" si="13"/>
        <v>0</v>
      </c>
      <c r="K115">
        <f>CEILING(IFERROR(VLOOKUP(A115,'2014'!$A$7:$N$416,5,FALSE),0),500)</f>
        <v>0</v>
      </c>
      <c r="L115">
        <f>CEILING(IFERROR(VLOOKUP(A115,'2015'!$A$7:$N$416,5,FALSE),0),500)</f>
        <v>0</v>
      </c>
      <c r="M115">
        <f>CEILING(IFERROR(VLOOKUP(A115,'2016'!$A$7:$N$416,5,FALSE),0),500)</f>
        <v>0</v>
      </c>
      <c r="N115">
        <f t="shared" si="14"/>
        <v>0</v>
      </c>
      <c r="O115">
        <f>CEILING(IFERROR(VLOOKUP(A115,'2014'!$A$7:$N$416,6,FALSE),0),500)</f>
        <v>0</v>
      </c>
      <c r="P115">
        <f>CEILING(IFERROR(VLOOKUP(A115,'2015'!$A$7:$N$416,6,FALSE),0),500)</f>
        <v>0</v>
      </c>
      <c r="Q115">
        <f>CEILING(IFERROR(VLOOKUP(A115,'2016'!$A$7:$N$416,6,FALSE),0),500)</f>
        <v>0</v>
      </c>
      <c r="R115">
        <f t="shared" si="15"/>
        <v>0</v>
      </c>
      <c r="S115">
        <f>CEILING(IFERROR(VLOOKUP(A115,'2014'!$A$7:$N$416,7,FALSE),0),500)</f>
        <v>0</v>
      </c>
      <c r="T115">
        <f>CEILING(IFERROR(VLOOKUP(A115,'2015'!$A$7:$N$416,7,FALSE),0),500)</f>
        <v>0</v>
      </c>
      <c r="U115">
        <f>CEILING(IFERROR(VLOOKUP(A115,'2016'!$A$7:$N$416,7,FALSE),0),500)</f>
        <v>0</v>
      </c>
      <c r="V115">
        <f t="shared" si="16"/>
        <v>0</v>
      </c>
      <c r="W115">
        <f>CEILING(IFERROR(VLOOKUP(A115,'2014'!$A$7:$N$416,8,FALSE),0),500)</f>
        <v>0</v>
      </c>
      <c r="X115">
        <f>CEILING(IFERROR(VLOOKUP(A115,'2015'!$A$7:$N$416,8,FALSE),0),500)</f>
        <v>0</v>
      </c>
      <c r="Y115">
        <f>CEILING(IFERROR(VLOOKUP(A115,'2016'!$A$7:$N$416,8,FALSE),0),500)</f>
        <v>0</v>
      </c>
      <c r="Z115">
        <f t="shared" si="17"/>
        <v>0</v>
      </c>
      <c r="AA115">
        <f>CEILING(IFERROR(VLOOKUP(A115,'2014'!$A$7:$N$416,9,FALSE),0),500)</f>
        <v>1000</v>
      </c>
      <c r="AB115">
        <f>CEILING(IFERROR(VLOOKUP(A115,'2015'!$A$7:$N$416,9,FALSE),0),500)</f>
        <v>0</v>
      </c>
      <c r="AC115">
        <f>CEILING(IFERROR(VLOOKUP(A115,'2016'!$A$7:$N$416,9,FALSE),0),500)</f>
        <v>0</v>
      </c>
      <c r="AD115">
        <f t="shared" si="18"/>
        <v>500</v>
      </c>
      <c r="AE115">
        <f>CEILING(IFERROR(VLOOKUP(A115,'2014'!$A$7:$N$416,10,FALSE),0),500)</f>
        <v>0</v>
      </c>
      <c r="AF115">
        <f>CEILING(IFERROR(VLOOKUP(A115,'2015'!$A$7:$N$416,10,FALSE),0),500)</f>
        <v>0</v>
      </c>
      <c r="AG115">
        <f>CEILING(IFERROR(VLOOKUP(A115,'2016'!$A$7:$N$416,10,FALSE),0),500)</f>
        <v>0</v>
      </c>
      <c r="AH115">
        <f t="shared" si="19"/>
        <v>0</v>
      </c>
      <c r="AI115">
        <f>CEILING(IFERROR(VLOOKUP(A115,'2014'!$A$7:$N$416,11,FALSE),0),500)</f>
        <v>0</v>
      </c>
      <c r="AJ115">
        <f>CEILING(IFERROR(VLOOKUP(A115,'2015'!$A$7:$N$416,11,FALSE),0),500)</f>
        <v>0</v>
      </c>
      <c r="AK115">
        <f>CEILING(IFERROR(VLOOKUP(A115,'2016'!$A$7:$N$416,11,FALSE),0),500)</f>
        <v>0</v>
      </c>
      <c r="AL115">
        <f t="shared" si="20"/>
        <v>0</v>
      </c>
      <c r="AM115">
        <f>CEILING(IFERROR(VLOOKUP(A115,'2014'!$A$7:$N$416,12,FALSE),0),500)</f>
        <v>0</v>
      </c>
      <c r="AN115">
        <f>CEILING(IFERROR(VLOOKUP(A115,'2015'!$A$7:$N$416,12,FALSE),0),500)</f>
        <v>0</v>
      </c>
      <c r="AO115">
        <f>CEILING(IFERROR(VLOOKUP(A115,'2016'!$A$7:$N$416,12,FALSE),0),500)</f>
        <v>0</v>
      </c>
      <c r="AP115">
        <f t="shared" si="21"/>
        <v>0</v>
      </c>
      <c r="AQ115">
        <f>CEILING(IFERROR(VLOOKUP(A115,'2014'!$A$7:$N$416,13,FALSE),0),500)</f>
        <v>0</v>
      </c>
      <c r="AR115">
        <f>CEILING(IFERROR(VLOOKUP(A115,'2015'!$A$7:$N$416,13,FALSE),0),500)</f>
        <v>0</v>
      </c>
      <c r="AS115">
        <f>CEILING(IFERROR(VLOOKUP(A115,'2016'!$A$7:$N$416,13,FALSE),0),500)</f>
        <v>0</v>
      </c>
      <c r="AT115">
        <f t="shared" si="22"/>
        <v>0</v>
      </c>
      <c r="AU115">
        <f>CEILING(IFERROR(VLOOKUP(A115,'2014'!$A$7:$N$416,14,FALSE),0),500)</f>
        <v>1000</v>
      </c>
      <c r="AV115">
        <f>CEILING(IFERROR(VLOOKUP(A115,'2015'!$A$7:$N$416,14,FALSE),0),500)</f>
        <v>0</v>
      </c>
      <c r="AW115">
        <f>CEILING(IFERROR(VLOOKUP(A115,'2016'!$A$7:$N$416,14,FALSE),0),500)</f>
        <v>0</v>
      </c>
      <c r="AX115">
        <f t="shared" si="23"/>
        <v>500</v>
      </c>
    </row>
    <row r="116" spans="1:50" x14ac:dyDescent="0.25">
      <c r="A116">
        <v>102467</v>
      </c>
      <c r="B116" t="s">
        <v>61</v>
      </c>
      <c r="C116">
        <f>CEILING(IFERROR(VLOOKUP(A116,'2014'!$A$7:$N$416,3,FALSE),0),500)</f>
        <v>0</v>
      </c>
      <c r="D116">
        <f>CEILING(IFERROR(VLOOKUP(A116,'2015'!$A$7:$N$416,3,FALSE),0),500)</f>
        <v>0</v>
      </c>
      <c r="E116">
        <f>CEILING(IFERROR(VLOOKUP(A116,'2016'!$A$7:$N$416,3,FALSE),0),500)</f>
        <v>0</v>
      </c>
      <c r="F116" s="137">
        <f t="shared" si="12"/>
        <v>0</v>
      </c>
      <c r="G116" s="137">
        <f>CEILING(IFERROR(VLOOKUP(A116,'2014'!$A$7:$N$416,4,FALSE),0),500)</f>
        <v>0</v>
      </c>
      <c r="H116" s="137">
        <f>CEILING(IFERROR(VLOOKUP(A116,'2015'!$A$7:$N$416,4,FALSE),0),500)</f>
        <v>0</v>
      </c>
      <c r="I116" s="137">
        <f>CEILING(IFERROR(VLOOKUP(A116,'2016'!$A$7:$N$416,4,FALSE),0),500)</f>
        <v>0</v>
      </c>
      <c r="J116" s="137">
        <f t="shared" si="13"/>
        <v>0</v>
      </c>
      <c r="K116">
        <f>CEILING(IFERROR(VLOOKUP(A116,'2014'!$A$7:$N$416,5,FALSE),0),500)</f>
        <v>0</v>
      </c>
      <c r="L116">
        <f>CEILING(IFERROR(VLOOKUP(A116,'2015'!$A$7:$N$416,5,FALSE),0),500)</f>
        <v>0</v>
      </c>
      <c r="M116">
        <f>CEILING(IFERROR(VLOOKUP(A116,'2016'!$A$7:$N$416,5,FALSE),0),500)</f>
        <v>0</v>
      </c>
      <c r="N116">
        <f t="shared" si="14"/>
        <v>0</v>
      </c>
      <c r="O116">
        <f>CEILING(IFERROR(VLOOKUP(A116,'2014'!$A$7:$N$416,6,FALSE),0),500)</f>
        <v>0</v>
      </c>
      <c r="P116">
        <f>CEILING(IFERROR(VLOOKUP(A116,'2015'!$A$7:$N$416,6,FALSE),0),500)</f>
        <v>0</v>
      </c>
      <c r="Q116">
        <f>CEILING(IFERROR(VLOOKUP(A116,'2016'!$A$7:$N$416,6,FALSE),0),500)</f>
        <v>0</v>
      </c>
      <c r="R116">
        <f t="shared" si="15"/>
        <v>0</v>
      </c>
      <c r="S116">
        <f>CEILING(IFERROR(VLOOKUP(A116,'2014'!$A$7:$N$416,7,FALSE),0),500)</f>
        <v>0</v>
      </c>
      <c r="T116">
        <f>CEILING(IFERROR(VLOOKUP(A116,'2015'!$A$7:$N$416,7,FALSE),0),500)</f>
        <v>0</v>
      </c>
      <c r="U116">
        <f>CEILING(IFERROR(VLOOKUP(A116,'2016'!$A$7:$N$416,7,FALSE),0),500)</f>
        <v>0</v>
      </c>
      <c r="V116">
        <f t="shared" si="16"/>
        <v>0</v>
      </c>
      <c r="W116">
        <f>CEILING(IFERROR(VLOOKUP(A116,'2014'!$A$7:$N$416,8,FALSE),0),500)</f>
        <v>0</v>
      </c>
      <c r="X116">
        <f>CEILING(IFERROR(VLOOKUP(A116,'2015'!$A$7:$N$416,8,FALSE),0),500)</f>
        <v>1000</v>
      </c>
      <c r="Y116">
        <f>CEILING(IFERROR(VLOOKUP(A116,'2016'!$A$7:$N$416,8,FALSE),0),500)</f>
        <v>0</v>
      </c>
      <c r="Z116">
        <f t="shared" si="17"/>
        <v>500</v>
      </c>
      <c r="AA116">
        <f>CEILING(IFERROR(VLOOKUP(A116,'2014'!$A$7:$N$416,9,FALSE),0),500)</f>
        <v>0</v>
      </c>
      <c r="AB116">
        <f>CEILING(IFERROR(VLOOKUP(A116,'2015'!$A$7:$N$416,9,FALSE),0),500)</f>
        <v>0</v>
      </c>
      <c r="AC116">
        <f>CEILING(IFERROR(VLOOKUP(A116,'2016'!$A$7:$N$416,9,FALSE),0),500)</f>
        <v>0</v>
      </c>
      <c r="AD116">
        <f t="shared" si="18"/>
        <v>0</v>
      </c>
      <c r="AE116">
        <f>CEILING(IFERROR(VLOOKUP(A116,'2014'!$A$7:$N$416,10,FALSE),0),500)</f>
        <v>0</v>
      </c>
      <c r="AF116">
        <f>CEILING(IFERROR(VLOOKUP(A116,'2015'!$A$7:$N$416,10,FALSE),0),500)</f>
        <v>0</v>
      </c>
      <c r="AG116">
        <f>CEILING(IFERROR(VLOOKUP(A116,'2016'!$A$7:$N$416,10,FALSE),0),500)</f>
        <v>0</v>
      </c>
      <c r="AH116">
        <f t="shared" si="19"/>
        <v>0</v>
      </c>
      <c r="AI116">
        <f>CEILING(IFERROR(VLOOKUP(A116,'2014'!$A$7:$N$416,11,FALSE),0),500)</f>
        <v>0</v>
      </c>
      <c r="AJ116">
        <f>CEILING(IFERROR(VLOOKUP(A116,'2015'!$A$7:$N$416,11,FALSE),0),500)</f>
        <v>0</v>
      </c>
      <c r="AK116">
        <f>CEILING(IFERROR(VLOOKUP(A116,'2016'!$A$7:$N$416,11,FALSE),0),500)</f>
        <v>0</v>
      </c>
      <c r="AL116">
        <f t="shared" si="20"/>
        <v>0</v>
      </c>
      <c r="AM116">
        <f>CEILING(IFERROR(VLOOKUP(A116,'2014'!$A$7:$N$416,12,FALSE),0),500)</f>
        <v>0</v>
      </c>
      <c r="AN116">
        <f>CEILING(IFERROR(VLOOKUP(A116,'2015'!$A$7:$N$416,12,FALSE),0),500)</f>
        <v>0</v>
      </c>
      <c r="AO116">
        <f>CEILING(IFERROR(VLOOKUP(A116,'2016'!$A$7:$N$416,12,FALSE),0),500)</f>
        <v>0</v>
      </c>
      <c r="AP116">
        <f t="shared" si="21"/>
        <v>0</v>
      </c>
      <c r="AQ116">
        <f>CEILING(IFERROR(VLOOKUP(A116,'2014'!$A$7:$N$416,13,FALSE),0),500)</f>
        <v>1000</v>
      </c>
      <c r="AR116">
        <f>CEILING(IFERROR(VLOOKUP(A116,'2015'!$A$7:$N$416,13,FALSE),0),500)</f>
        <v>0</v>
      </c>
      <c r="AS116">
        <f>CEILING(IFERROR(VLOOKUP(A116,'2016'!$A$7:$N$416,13,FALSE),0),500)</f>
        <v>0</v>
      </c>
      <c r="AT116">
        <f t="shared" si="22"/>
        <v>500</v>
      </c>
      <c r="AU116">
        <f>CEILING(IFERROR(VLOOKUP(A116,'2014'!$A$7:$N$416,14,FALSE),0),500)</f>
        <v>500</v>
      </c>
      <c r="AV116">
        <f>CEILING(IFERROR(VLOOKUP(A116,'2015'!$A$7:$N$416,14,FALSE),0),500)</f>
        <v>0</v>
      </c>
      <c r="AW116">
        <f>CEILING(IFERROR(VLOOKUP(A116,'2016'!$A$7:$N$416,14,FALSE),0),500)</f>
        <v>0</v>
      </c>
      <c r="AX116">
        <f t="shared" si="23"/>
        <v>500</v>
      </c>
    </row>
    <row r="117" spans="1:50" x14ac:dyDescent="0.25">
      <c r="A117">
        <v>26069</v>
      </c>
      <c r="B117" t="s">
        <v>380</v>
      </c>
      <c r="C117">
        <f>CEILING(IFERROR(VLOOKUP(A117,'2014'!$A$7:$N$416,3,FALSE),0),500)</f>
        <v>0</v>
      </c>
      <c r="D117">
        <f>CEILING(IFERROR(VLOOKUP(A117,'2015'!$A$7:$N$416,3,FALSE),0),500)</f>
        <v>2500</v>
      </c>
      <c r="E117">
        <f>CEILING(IFERROR(VLOOKUP(A117,'2016'!$A$7:$N$416,3,FALSE),0),500)</f>
        <v>2500</v>
      </c>
      <c r="F117" s="137">
        <f t="shared" si="12"/>
        <v>2000</v>
      </c>
      <c r="G117" s="137">
        <f>CEILING(IFERROR(VLOOKUP(A117,'2014'!$A$7:$N$416,4,FALSE),0),500)</f>
        <v>0</v>
      </c>
      <c r="H117" s="137">
        <f>CEILING(IFERROR(VLOOKUP(A117,'2015'!$A$7:$N$416,4,FALSE),0),500)</f>
        <v>0</v>
      </c>
      <c r="I117" s="137">
        <f>CEILING(IFERROR(VLOOKUP(A117,'2016'!$A$7:$N$416,4,FALSE),0),500)</f>
        <v>2500</v>
      </c>
      <c r="J117" s="137">
        <f t="shared" si="13"/>
        <v>1000</v>
      </c>
      <c r="K117">
        <f>CEILING(IFERROR(VLOOKUP(A117,'2014'!$A$7:$N$416,5,FALSE),0),500)</f>
        <v>0</v>
      </c>
      <c r="L117">
        <f>CEILING(IFERROR(VLOOKUP(A117,'2015'!$A$7:$N$416,5,FALSE),0),500)</f>
        <v>3000</v>
      </c>
      <c r="M117">
        <f>CEILING(IFERROR(VLOOKUP(A117,'2016'!$A$7:$N$416,5,FALSE),0),500)</f>
        <v>5000</v>
      </c>
      <c r="N117">
        <f t="shared" si="14"/>
        <v>3000</v>
      </c>
      <c r="O117">
        <f>CEILING(IFERROR(VLOOKUP(A117,'2014'!$A$7:$N$416,6,FALSE),0),500)</f>
        <v>0</v>
      </c>
      <c r="P117">
        <f>CEILING(IFERROR(VLOOKUP(A117,'2015'!$A$7:$N$416,6,FALSE),0),500)</f>
        <v>0</v>
      </c>
      <c r="Q117">
        <f>CEILING(IFERROR(VLOOKUP(A117,'2016'!$A$7:$N$416,6,FALSE),0),500)</f>
        <v>0</v>
      </c>
      <c r="R117">
        <f t="shared" si="15"/>
        <v>0</v>
      </c>
      <c r="S117">
        <f>CEILING(IFERROR(VLOOKUP(A117,'2014'!$A$7:$N$416,7,FALSE),0),500)</f>
        <v>0</v>
      </c>
      <c r="T117">
        <f>CEILING(IFERROR(VLOOKUP(A117,'2015'!$A$7:$N$416,7,FALSE),0),500)</f>
        <v>0</v>
      </c>
      <c r="U117">
        <f>CEILING(IFERROR(VLOOKUP(A117,'2016'!$A$7:$N$416,7,FALSE),0),500)</f>
        <v>0</v>
      </c>
      <c r="V117">
        <f t="shared" si="16"/>
        <v>0</v>
      </c>
      <c r="W117">
        <f>CEILING(IFERROR(VLOOKUP(A117,'2014'!$A$7:$N$416,8,FALSE),0),500)</f>
        <v>0</v>
      </c>
      <c r="X117">
        <f>CEILING(IFERROR(VLOOKUP(A117,'2015'!$A$7:$N$416,8,FALSE),0),500)</f>
        <v>2500</v>
      </c>
      <c r="Y117">
        <f>CEILING(IFERROR(VLOOKUP(A117,'2016'!$A$7:$N$416,8,FALSE),0),500)</f>
        <v>0</v>
      </c>
      <c r="Z117">
        <f t="shared" si="17"/>
        <v>1500</v>
      </c>
      <c r="AA117">
        <f>CEILING(IFERROR(VLOOKUP(A117,'2014'!$A$7:$N$416,9,FALSE),0),500)</f>
        <v>0</v>
      </c>
      <c r="AB117">
        <f>CEILING(IFERROR(VLOOKUP(A117,'2015'!$A$7:$N$416,9,FALSE),0),500)</f>
        <v>2500</v>
      </c>
      <c r="AC117">
        <f>CEILING(IFERROR(VLOOKUP(A117,'2016'!$A$7:$N$416,9,FALSE),0),500)</f>
        <v>0</v>
      </c>
      <c r="AD117">
        <f t="shared" si="18"/>
        <v>1500</v>
      </c>
      <c r="AE117">
        <f>CEILING(IFERROR(VLOOKUP(A117,'2014'!$A$7:$N$416,10,FALSE),0),500)</f>
        <v>0</v>
      </c>
      <c r="AF117">
        <f>CEILING(IFERROR(VLOOKUP(A117,'2015'!$A$7:$N$416,10,FALSE),0),500)</f>
        <v>1000</v>
      </c>
      <c r="AG117">
        <f>CEILING(IFERROR(VLOOKUP(A117,'2016'!$A$7:$N$416,10,FALSE),0),500)</f>
        <v>0</v>
      </c>
      <c r="AH117">
        <f t="shared" si="19"/>
        <v>500</v>
      </c>
      <c r="AI117">
        <f>CEILING(IFERROR(VLOOKUP(A117,'2014'!$A$7:$N$416,11,FALSE),0),500)</f>
        <v>0</v>
      </c>
      <c r="AJ117">
        <f>CEILING(IFERROR(VLOOKUP(A117,'2015'!$A$7:$N$416,11,FALSE),0),500)</f>
        <v>2500</v>
      </c>
      <c r="AK117">
        <f>CEILING(IFERROR(VLOOKUP(A117,'2016'!$A$7:$N$416,11,FALSE),0),500)</f>
        <v>0</v>
      </c>
      <c r="AL117">
        <f t="shared" si="20"/>
        <v>1500</v>
      </c>
      <c r="AM117">
        <f>CEILING(IFERROR(VLOOKUP(A117,'2014'!$A$7:$N$416,12,FALSE),0),500)</f>
        <v>0</v>
      </c>
      <c r="AN117">
        <f>CEILING(IFERROR(VLOOKUP(A117,'2015'!$A$7:$N$416,12,FALSE),0),500)</f>
        <v>0</v>
      </c>
      <c r="AO117">
        <f>CEILING(IFERROR(VLOOKUP(A117,'2016'!$A$7:$N$416,12,FALSE),0),500)</f>
        <v>0</v>
      </c>
      <c r="AP117">
        <f t="shared" si="21"/>
        <v>0</v>
      </c>
      <c r="AQ117">
        <f>CEILING(IFERROR(VLOOKUP(A117,'2014'!$A$7:$N$416,13,FALSE),0),500)</f>
        <v>0</v>
      </c>
      <c r="AR117">
        <f>CEILING(IFERROR(VLOOKUP(A117,'2015'!$A$7:$N$416,13,FALSE),0),500)</f>
        <v>2500</v>
      </c>
      <c r="AS117">
        <f>CEILING(IFERROR(VLOOKUP(A117,'2016'!$A$7:$N$416,13,FALSE),0),500)</f>
        <v>0</v>
      </c>
      <c r="AT117">
        <f t="shared" si="22"/>
        <v>1500</v>
      </c>
      <c r="AU117">
        <f>CEILING(IFERROR(VLOOKUP(A117,'2014'!$A$7:$N$416,14,FALSE),0),500)</f>
        <v>0</v>
      </c>
      <c r="AV117">
        <f>CEILING(IFERROR(VLOOKUP(A117,'2015'!$A$7:$N$416,14,FALSE),0),500)</f>
        <v>5000</v>
      </c>
      <c r="AW117">
        <f>CEILING(IFERROR(VLOOKUP(A117,'2016'!$A$7:$N$416,14,FALSE),0),500)</f>
        <v>0</v>
      </c>
      <c r="AX117">
        <f t="shared" si="23"/>
        <v>2500</v>
      </c>
    </row>
    <row r="118" spans="1:50" x14ac:dyDescent="0.25">
      <c r="A118">
        <v>102203</v>
      </c>
      <c r="B118" t="s">
        <v>58</v>
      </c>
      <c r="C118">
        <f>CEILING(IFERROR(VLOOKUP(A118,'2014'!$A$7:$N$416,3,FALSE),0),500)</f>
        <v>0</v>
      </c>
      <c r="D118">
        <f>CEILING(IFERROR(VLOOKUP(A118,'2015'!$A$7:$N$416,3,FALSE),0),500)</f>
        <v>0</v>
      </c>
      <c r="E118">
        <f>CEILING(IFERROR(VLOOKUP(A118,'2016'!$A$7:$N$416,3,FALSE),0),500)</f>
        <v>0</v>
      </c>
      <c r="F118" s="137">
        <f t="shared" si="12"/>
        <v>0</v>
      </c>
      <c r="G118" s="137">
        <f>CEILING(IFERROR(VLOOKUP(A118,'2014'!$A$7:$N$416,4,FALSE),0),500)</f>
        <v>0</v>
      </c>
      <c r="H118" s="137">
        <f>CEILING(IFERROR(VLOOKUP(A118,'2015'!$A$7:$N$416,4,FALSE),0),500)</f>
        <v>0</v>
      </c>
      <c r="I118" s="137">
        <f>CEILING(IFERROR(VLOOKUP(A118,'2016'!$A$7:$N$416,4,FALSE),0),500)</f>
        <v>0</v>
      </c>
      <c r="J118" s="137">
        <f t="shared" si="13"/>
        <v>0</v>
      </c>
      <c r="K118">
        <f>CEILING(IFERROR(VLOOKUP(A118,'2014'!$A$7:$N$416,5,FALSE),0),500)</f>
        <v>0</v>
      </c>
      <c r="L118">
        <f>CEILING(IFERROR(VLOOKUP(A118,'2015'!$A$7:$N$416,5,FALSE),0),500)</f>
        <v>0</v>
      </c>
      <c r="M118">
        <f>CEILING(IFERROR(VLOOKUP(A118,'2016'!$A$7:$N$416,5,FALSE),0),500)</f>
        <v>0</v>
      </c>
      <c r="N118">
        <f t="shared" si="14"/>
        <v>0</v>
      </c>
      <c r="O118">
        <f>CEILING(IFERROR(VLOOKUP(A118,'2014'!$A$7:$N$416,6,FALSE),0),500)</f>
        <v>0</v>
      </c>
      <c r="P118">
        <f>CEILING(IFERROR(VLOOKUP(A118,'2015'!$A$7:$N$416,6,FALSE),0),500)</f>
        <v>0</v>
      </c>
      <c r="Q118">
        <f>CEILING(IFERROR(VLOOKUP(A118,'2016'!$A$7:$N$416,6,FALSE),0),500)</f>
        <v>0</v>
      </c>
      <c r="R118">
        <f t="shared" si="15"/>
        <v>0</v>
      </c>
      <c r="S118">
        <f>CEILING(IFERROR(VLOOKUP(A118,'2014'!$A$7:$N$416,7,FALSE),0),500)</f>
        <v>0</v>
      </c>
      <c r="T118">
        <f>CEILING(IFERROR(VLOOKUP(A118,'2015'!$A$7:$N$416,7,FALSE),0),500)</f>
        <v>0</v>
      </c>
      <c r="U118">
        <f>CEILING(IFERROR(VLOOKUP(A118,'2016'!$A$7:$N$416,7,FALSE),0),500)</f>
        <v>0</v>
      </c>
      <c r="V118">
        <f t="shared" si="16"/>
        <v>0</v>
      </c>
      <c r="W118">
        <f>CEILING(IFERROR(VLOOKUP(A118,'2014'!$A$7:$N$416,8,FALSE),0),500)</f>
        <v>0</v>
      </c>
      <c r="X118">
        <f>CEILING(IFERROR(VLOOKUP(A118,'2015'!$A$7:$N$416,8,FALSE),0),500)</f>
        <v>0</v>
      </c>
      <c r="Y118">
        <f>CEILING(IFERROR(VLOOKUP(A118,'2016'!$A$7:$N$416,8,FALSE),0),500)</f>
        <v>0</v>
      </c>
      <c r="Z118">
        <f t="shared" si="17"/>
        <v>0</v>
      </c>
      <c r="AA118">
        <f>CEILING(IFERROR(VLOOKUP(A118,'2014'!$A$7:$N$416,9,FALSE),0),500)</f>
        <v>0</v>
      </c>
      <c r="AB118">
        <f>CEILING(IFERROR(VLOOKUP(A118,'2015'!$A$7:$N$416,9,FALSE),0),500)</f>
        <v>0</v>
      </c>
      <c r="AC118">
        <f>CEILING(IFERROR(VLOOKUP(A118,'2016'!$A$7:$N$416,9,FALSE),0),500)</f>
        <v>0</v>
      </c>
      <c r="AD118">
        <f t="shared" si="18"/>
        <v>0</v>
      </c>
      <c r="AE118">
        <f>CEILING(IFERROR(VLOOKUP(A118,'2014'!$A$7:$N$416,10,FALSE),0),500)</f>
        <v>0</v>
      </c>
      <c r="AF118">
        <f>CEILING(IFERROR(VLOOKUP(A118,'2015'!$A$7:$N$416,10,FALSE),0),500)</f>
        <v>0</v>
      </c>
      <c r="AG118">
        <f>CEILING(IFERROR(VLOOKUP(A118,'2016'!$A$7:$N$416,10,FALSE),0),500)</f>
        <v>0</v>
      </c>
      <c r="AH118">
        <f t="shared" si="19"/>
        <v>0</v>
      </c>
      <c r="AI118">
        <f>CEILING(IFERROR(VLOOKUP(A118,'2014'!$A$7:$N$416,11,FALSE),0),500)</f>
        <v>0</v>
      </c>
      <c r="AJ118">
        <f>CEILING(IFERROR(VLOOKUP(A118,'2015'!$A$7:$N$416,11,FALSE),0),500)</f>
        <v>0</v>
      </c>
      <c r="AK118">
        <f>CEILING(IFERROR(VLOOKUP(A118,'2016'!$A$7:$N$416,11,FALSE),0),500)</f>
        <v>0</v>
      </c>
      <c r="AL118">
        <f t="shared" si="20"/>
        <v>0</v>
      </c>
      <c r="AM118">
        <f>CEILING(IFERROR(VLOOKUP(A118,'2014'!$A$7:$N$416,12,FALSE),0),500)</f>
        <v>0</v>
      </c>
      <c r="AN118">
        <f>CEILING(IFERROR(VLOOKUP(A118,'2015'!$A$7:$N$416,12,FALSE),0),500)</f>
        <v>0</v>
      </c>
      <c r="AO118">
        <f>CEILING(IFERROR(VLOOKUP(A118,'2016'!$A$7:$N$416,12,FALSE),0),500)</f>
        <v>0</v>
      </c>
      <c r="AP118">
        <f t="shared" si="21"/>
        <v>0</v>
      </c>
      <c r="AQ118">
        <f>CEILING(IFERROR(VLOOKUP(A118,'2014'!$A$7:$N$416,13,FALSE),0),500)</f>
        <v>0</v>
      </c>
      <c r="AR118">
        <f>CEILING(IFERROR(VLOOKUP(A118,'2015'!$A$7:$N$416,13,FALSE),0),500)</f>
        <v>0</v>
      </c>
      <c r="AS118">
        <f>CEILING(IFERROR(VLOOKUP(A118,'2016'!$A$7:$N$416,13,FALSE),0),500)</f>
        <v>0</v>
      </c>
      <c r="AT118">
        <f t="shared" si="22"/>
        <v>0</v>
      </c>
      <c r="AU118">
        <f>CEILING(IFERROR(VLOOKUP(A118,'2014'!$A$7:$N$416,14,FALSE),0),500)</f>
        <v>0</v>
      </c>
      <c r="AV118">
        <f>CEILING(IFERROR(VLOOKUP(A118,'2015'!$A$7:$N$416,14,FALSE),0),500)</f>
        <v>0</v>
      </c>
      <c r="AW118">
        <f>CEILING(IFERROR(VLOOKUP(A118,'2016'!$A$7:$N$416,14,FALSE),0),500)</f>
        <v>0</v>
      </c>
      <c r="AX118">
        <f t="shared" si="23"/>
        <v>0</v>
      </c>
    </row>
    <row r="119" spans="1:50" x14ac:dyDescent="0.25">
      <c r="A119">
        <v>101636</v>
      </c>
      <c r="B119" t="s">
        <v>30</v>
      </c>
      <c r="C119">
        <f>CEILING(IFERROR(VLOOKUP(A119,'2014'!$A$7:$N$416,3,FALSE),0),500)</f>
        <v>4000</v>
      </c>
      <c r="D119">
        <f>CEILING(IFERROR(VLOOKUP(A119,'2015'!$A$7:$N$416,3,FALSE),0),500)</f>
        <v>3000</v>
      </c>
      <c r="E119">
        <f>CEILING(IFERROR(VLOOKUP(A119,'2016'!$A$7:$N$416,3,FALSE),0),500)</f>
        <v>0</v>
      </c>
      <c r="F119" s="137">
        <f t="shared" si="12"/>
        <v>2500</v>
      </c>
      <c r="G119" s="137">
        <f>CEILING(IFERROR(VLOOKUP(A119,'2014'!$A$7:$N$416,4,FALSE),0),500)</f>
        <v>3000</v>
      </c>
      <c r="H119" s="137">
        <f>CEILING(IFERROR(VLOOKUP(A119,'2015'!$A$7:$N$416,4,FALSE),0),500)</f>
        <v>2500</v>
      </c>
      <c r="I119" s="137">
        <f>CEILING(IFERROR(VLOOKUP(A119,'2016'!$A$7:$N$416,4,FALSE),0),500)</f>
        <v>0</v>
      </c>
      <c r="J119" s="137">
        <f t="shared" si="13"/>
        <v>2000</v>
      </c>
      <c r="K119">
        <f>CEILING(IFERROR(VLOOKUP(A119,'2014'!$A$7:$N$416,5,FALSE),0),500)</f>
        <v>3000</v>
      </c>
      <c r="L119">
        <f>CEILING(IFERROR(VLOOKUP(A119,'2015'!$A$7:$N$416,5,FALSE),0),500)</f>
        <v>7500</v>
      </c>
      <c r="M119">
        <f>CEILING(IFERROR(VLOOKUP(A119,'2016'!$A$7:$N$416,5,FALSE),0),500)</f>
        <v>0</v>
      </c>
      <c r="N119">
        <f t="shared" si="14"/>
        <v>3500</v>
      </c>
      <c r="O119">
        <f>CEILING(IFERROR(VLOOKUP(A119,'2014'!$A$7:$N$416,6,FALSE),0),500)</f>
        <v>3500</v>
      </c>
      <c r="P119">
        <f>CEILING(IFERROR(VLOOKUP(A119,'2015'!$A$7:$N$416,6,FALSE),0),500)</f>
        <v>3500</v>
      </c>
      <c r="Q119">
        <f>CEILING(IFERROR(VLOOKUP(A119,'2016'!$A$7:$N$416,6,FALSE),0),500)</f>
        <v>0</v>
      </c>
      <c r="R119">
        <f t="shared" si="15"/>
        <v>3500</v>
      </c>
      <c r="S119">
        <f>CEILING(IFERROR(VLOOKUP(A119,'2014'!$A$7:$N$416,7,FALSE),0),500)</f>
        <v>4000</v>
      </c>
      <c r="T119">
        <f>CEILING(IFERROR(VLOOKUP(A119,'2015'!$A$7:$N$416,7,FALSE),0),500)</f>
        <v>3500</v>
      </c>
      <c r="U119">
        <f>CEILING(IFERROR(VLOOKUP(A119,'2016'!$A$7:$N$416,7,FALSE),0),500)</f>
        <v>0</v>
      </c>
      <c r="V119">
        <f t="shared" si="16"/>
        <v>4000</v>
      </c>
      <c r="W119">
        <f>CEILING(IFERROR(VLOOKUP(A119,'2014'!$A$7:$N$416,8,FALSE),0),500)</f>
        <v>2000</v>
      </c>
      <c r="X119">
        <f>CEILING(IFERROR(VLOOKUP(A119,'2015'!$A$7:$N$416,8,FALSE),0),500)</f>
        <v>2500</v>
      </c>
      <c r="Y119">
        <f>CEILING(IFERROR(VLOOKUP(A119,'2016'!$A$7:$N$416,8,FALSE),0),500)</f>
        <v>0</v>
      </c>
      <c r="Z119">
        <f t="shared" si="17"/>
        <v>2500</v>
      </c>
      <c r="AA119">
        <f>CEILING(IFERROR(VLOOKUP(A119,'2014'!$A$7:$N$416,9,FALSE),0),500)</f>
        <v>2500</v>
      </c>
      <c r="AB119">
        <f>CEILING(IFERROR(VLOOKUP(A119,'2015'!$A$7:$N$416,9,FALSE),0),500)</f>
        <v>4000</v>
      </c>
      <c r="AC119">
        <f>CEILING(IFERROR(VLOOKUP(A119,'2016'!$A$7:$N$416,9,FALSE),0),500)</f>
        <v>0</v>
      </c>
      <c r="AD119">
        <f t="shared" si="18"/>
        <v>3500</v>
      </c>
      <c r="AE119">
        <f>CEILING(IFERROR(VLOOKUP(A119,'2014'!$A$7:$N$416,10,FALSE),0),500)</f>
        <v>4000</v>
      </c>
      <c r="AF119">
        <f>CEILING(IFERROR(VLOOKUP(A119,'2015'!$A$7:$N$416,10,FALSE),0),500)</f>
        <v>5500</v>
      </c>
      <c r="AG119">
        <f>CEILING(IFERROR(VLOOKUP(A119,'2016'!$A$7:$N$416,10,FALSE),0),500)</f>
        <v>0</v>
      </c>
      <c r="AH119">
        <f t="shared" si="19"/>
        <v>5000</v>
      </c>
      <c r="AI119">
        <f>CEILING(IFERROR(VLOOKUP(A119,'2014'!$A$7:$N$416,11,FALSE),0),500)</f>
        <v>1000</v>
      </c>
      <c r="AJ119">
        <f>CEILING(IFERROR(VLOOKUP(A119,'2015'!$A$7:$N$416,11,FALSE),0),500)</f>
        <v>1500</v>
      </c>
      <c r="AK119">
        <f>CEILING(IFERROR(VLOOKUP(A119,'2016'!$A$7:$N$416,11,FALSE),0),500)</f>
        <v>0</v>
      </c>
      <c r="AL119">
        <f t="shared" si="20"/>
        <v>1500</v>
      </c>
      <c r="AM119">
        <f>CEILING(IFERROR(VLOOKUP(A119,'2014'!$A$7:$N$416,12,FALSE),0),500)</f>
        <v>3500</v>
      </c>
      <c r="AN119">
        <f>CEILING(IFERROR(VLOOKUP(A119,'2015'!$A$7:$N$416,12,FALSE),0),500)</f>
        <v>1500</v>
      </c>
      <c r="AO119">
        <f>CEILING(IFERROR(VLOOKUP(A119,'2016'!$A$7:$N$416,12,FALSE),0),500)</f>
        <v>0</v>
      </c>
      <c r="AP119">
        <f t="shared" si="21"/>
        <v>2500</v>
      </c>
      <c r="AQ119">
        <f>CEILING(IFERROR(VLOOKUP(A119,'2014'!$A$7:$N$416,13,FALSE),0),500)</f>
        <v>2000</v>
      </c>
      <c r="AR119">
        <f>CEILING(IFERROR(VLOOKUP(A119,'2015'!$A$7:$N$416,13,FALSE),0),500)</f>
        <v>1500</v>
      </c>
      <c r="AS119">
        <f>CEILING(IFERROR(VLOOKUP(A119,'2016'!$A$7:$N$416,13,FALSE),0),500)</f>
        <v>0</v>
      </c>
      <c r="AT119">
        <f t="shared" si="22"/>
        <v>2000</v>
      </c>
      <c r="AU119">
        <f>CEILING(IFERROR(VLOOKUP(A119,'2014'!$A$7:$N$416,14,FALSE),0),500)</f>
        <v>2000</v>
      </c>
      <c r="AV119">
        <f>CEILING(IFERROR(VLOOKUP(A119,'2015'!$A$7:$N$416,14,FALSE),0),500)</f>
        <v>1500</v>
      </c>
      <c r="AW119">
        <f>CEILING(IFERROR(VLOOKUP(A119,'2016'!$A$7:$N$416,14,FALSE),0),500)</f>
        <v>0</v>
      </c>
      <c r="AX119">
        <f t="shared" si="23"/>
        <v>2000</v>
      </c>
    </row>
    <row r="120" spans="1:50" x14ac:dyDescent="0.25">
      <c r="A120">
        <v>20148</v>
      </c>
      <c r="B120" t="s">
        <v>215</v>
      </c>
      <c r="C120">
        <f>CEILING(IFERROR(VLOOKUP(A120,'2014'!$A$7:$N$416,3,FALSE),0),500)</f>
        <v>0</v>
      </c>
      <c r="D120">
        <f>CEILING(IFERROR(VLOOKUP(A120,'2015'!$A$7:$N$416,3,FALSE),0),500)</f>
        <v>33000</v>
      </c>
      <c r="E120">
        <f>CEILING(IFERROR(VLOOKUP(A120,'2016'!$A$7:$N$416,3,FALSE),0),500)</f>
        <v>23500</v>
      </c>
      <c r="F120" s="137">
        <f t="shared" si="12"/>
        <v>19000</v>
      </c>
      <c r="G120" s="137">
        <f>CEILING(IFERROR(VLOOKUP(A120,'2014'!$A$7:$N$416,4,FALSE),0),500)</f>
        <v>0</v>
      </c>
      <c r="H120" s="137">
        <f>CEILING(IFERROR(VLOOKUP(A120,'2015'!$A$7:$N$416,4,FALSE),0),500)</f>
        <v>33000</v>
      </c>
      <c r="I120" s="137">
        <f>CEILING(IFERROR(VLOOKUP(A120,'2016'!$A$7:$N$416,4,FALSE),0),500)</f>
        <v>35000</v>
      </c>
      <c r="J120" s="137">
        <f t="shared" si="13"/>
        <v>23000</v>
      </c>
      <c r="K120">
        <f>CEILING(IFERROR(VLOOKUP(A120,'2014'!$A$7:$N$416,5,FALSE),0),500)</f>
        <v>0</v>
      </c>
      <c r="L120">
        <f>CEILING(IFERROR(VLOOKUP(A120,'2015'!$A$7:$N$416,5,FALSE),0),500)</f>
        <v>43000</v>
      </c>
      <c r="M120">
        <f>CEILING(IFERROR(VLOOKUP(A120,'2016'!$A$7:$N$416,5,FALSE),0),500)</f>
        <v>52000</v>
      </c>
      <c r="N120">
        <f t="shared" si="14"/>
        <v>32000</v>
      </c>
      <c r="O120">
        <f>CEILING(IFERROR(VLOOKUP(A120,'2014'!$A$7:$N$416,6,FALSE),0),500)</f>
        <v>0</v>
      </c>
      <c r="P120">
        <f>CEILING(IFERROR(VLOOKUP(A120,'2015'!$A$7:$N$416,6,FALSE),0),500)</f>
        <v>24000</v>
      </c>
      <c r="Q120">
        <f>CEILING(IFERROR(VLOOKUP(A120,'2016'!$A$7:$N$416,6,FALSE),0),500)</f>
        <v>0</v>
      </c>
      <c r="R120">
        <f t="shared" si="15"/>
        <v>12000</v>
      </c>
      <c r="S120">
        <f>CEILING(IFERROR(VLOOKUP(A120,'2014'!$A$7:$N$416,7,FALSE),0),500)</f>
        <v>0</v>
      </c>
      <c r="T120">
        <f>CEILING(IFERROR(VLOOKUP(A120,'2015'!$A$7:$N$416,7,FALSE),0),500)</f>
        <v>11500</v>
      </c>
      <c r="U120">
        <f>CEILING(IFERROR(VLOOKUP(A120,'2016'!$A$7:$N$416,7,FALSE),0),500)</f>
        <v>0</v>
      </c>
      <c r="V120">
        <f t="shared" si="16"/>
        <v>6000</v>
      </c>
      <c r="W120">
        <f>CEILING(IFERROR(VLOOKUP(A120,'2014'!$A$7:$N$416,8,FALSE),0),500)</f>
        <v>8500</v>
      </c>
      <c r="X120">
        <f>CEILING(IFERROR(VLOOKUP(A120,'2015'!$A$7:$N$416,8,FALSE),0),500)</f>
        <v>14000</v>
      </c>
      <c r="Y120">
        <f>CEILING(IFERROR(VLOOKUP(A120,'2016'!$A$7:$N$416,8,FALSE),0),500)</f>
        <v>0</v>
      </c>
      <c r="Z120">
        <f t="shared" si="17"/>
        <v>11500</v>
      </c>
      <c r="AA120">
        <f>CEILING(IFERROR(VLOOKUP(A120,'2014'!$A$7:$N$416,9,FALSE),0),500)</f>
        <v>13000</v>
      </c>
      <c r="AB120">
        <f>CEILING(IFERROR(VLOOKUP(A120,'2015'!$A$7:$N$416,9,FALSE),0),500)</f>
        <v>19500</v>
      </c>
      <c r="AC120">
        <f>CEILING(IFERROR(VLOOKUP(A120,'2016'!$A$7:$N$416,9,FALSE),0),500)</f>
        <v>0</v>
      </c>
      <c r="AD120">
        <f t="shared" si="18"/>
        <v>16500</v>
      </c>
      <c r="AE120">
        <f>CEILING(IFERROR(VLOOKUP(A120,'2014'!$A$7:$N$416,10,FALSE),0),500)</f>
        <v>9000</v>
      </c>
      <c r="AF120">
        <f>CEILING(IFERROR(VLOOKUP(A120,'2015'!$A$7:$N$416,10,FALSE),0),500)</f>
        <v>12500</v>
      </c>
      <c r="AG120">
        <f>CEILING(IFERROR(VLOOKUP(A120,'2016'!$A$7:$N$416,10,FALSE),0),500)</f>
        <v>0</v>
      </c>
      <c r="AH120">
        <f t="shared" si="19"/>
        <v>11000</v>
      </c>
      <c r="AI120">
        <f>CEILING(IFERROR(VLOOKUP(A120,'2014'!$A$7:$N$416,11,FALSE),0),500)</f>
        <v>15500</v>
      </c>
      <c r="AJ120">
        <f>CEILING(IFERROR(VLOOKUP(A120,'2015'!$A$7:$N$416,11,FALSE),0),500)</f>
        <v>15500</v>
      </c>
      <c r="AK120">
        <f>CEILING(IFERROR(VLOOKUP(A120,'2016'!$A$7:$N$416,11,FALSE),0),500)</f>
        <v>0</v>
      </c>
      <c r="AL120">
        <f t="shared" si="20"/>
        <v>15500</v>
      </c>
      <c r="AM120">
        <f>CEILING(IFERROR(VLOOKUP(A120,'2014'!$A$7:$N$416,12,FALSE),0),500)</f>
        <v>8500</v>
      </c>
      <c r="AN120">
        <f>CEILING(IFERROR(VLOOKUP(A120,'2015'!$A$7:$N$416,12,FALSE),0),500)</f>
        <v>11000</v>
      </c>
      <c r="AO120">
        <f>CEILING(IFERROR(VLOOKUP(A120,'2016'!$A$7:$N$416,12,FALSE),0),500)</f>
        <v>0</v>
      </c>
      <c r="AP120">
        <f t="shared" si="21"/>
        <v>10000</v>
      </c>
      <c r="AQ120">
        <f>CEILING(IFERROR(VLOOKUP(A120,'2014'!$A$7:$N$416,13,FALSE),0),500)</f>
        <v>11000</v>
      </c>
      <c r="AR120">
        <f>CEILING(IFERROR(VLOOKUP(A120,'2015'!$A$7:$N$416,13,FALSE),0),500)</f>
        <v>8500</v>
      </c>
      <c r="AS120">
        <f>CEILING(IFERROR(VLOOKUP(A120,'2016'!$A$7:$N$416,13,FALSE),0),500)</f>
        <v>0</v>
      </c>
      <c r="AT120">
        <f t="shared" si="22"/>
        <v>10000</v>
      </c>
      <c r="AU120">
        <f>CEILING(IFERROR(VLOOKUP(A120,'2014'!$A$7:$N$416,14,FALSE),0),500)</f>
        <v>14500</v>
      </c>
      <c r="AV120">
        <f>CEILING(IFERROR(VLOOKUP(A120,'2015'!$A$7:$N$416,14,FALSE),0),500)</f>
        <v>18500</v>
      </c>
      <c r="AW120">
        <f>CEILING(IFERROR(VLOOKUP(A120,'2016'!$A$7:$N$416,14,FALSE),0),500)</f>
        <v>0</v>
      </c>
      <c r="AX120">
        <f t="shared" si="23"/>
        <v>16500</v>
      </c>
    </row>
    <row r="121" spans="1:50" x14ac:dyDescent="0.25">
      <c r="A121">
        <v>110018</v>
      </c>
      <c r="B121" t="s">
        <v>97</v>
      </c>
      <c r="C121">
        <f>CEILING(IFERROR(VLOOKUP(A121,'2014'!$A$7:$N$416,3,FALSE),0),500)</f>
        <v>0</v>
      </c>
      <c r="D121">
        <f>CEILING(IFERROR(VLOOKUP(A121,'2015'!$A$7:$N$416,3,FALSE),0),500)</f>
        <v>500</v>
      </c>
      <c r="E121">
        <f>CEILING(IFERROR(VLOOKUP(A121,'2016'!$A$7:$N$416,3,FALSE),0),500)</f>
        <v>500</v>
      </c>
      <c r="F121" s="137">
        <f t="shared" si="12"/>
        <v>500</v>
      </c>
      <c r="G121" s="137">
        <f>CEILING(IFERROR(VLOOKUP(A121,'2014'!$A$7:$N$416,4,FALSE),0),500)</f>
        <v>0</v>
      </c>
      <c r="H121" s="137">
        <f>CEILING(IFERROR(VLOOKUP(A121,'2015'!$A$7:$N$416,4,FALSE),0),500)</f>
        <v>500</v>
      </c>
      <c r="I121" s="137">
        <f>CEILING(IFERROR(VLOOKUP(A121,'2016'!$A$7:$N$416,4,FALSE),0),500)</f>
        <v>500</v>
      </c>
      <c r="J121" s="137">
        <f t="shared" si="13"/>
        <v>500</v>
      </c>
      <c r="K121">
        <f>CEILING(IFERROR(VLOOKUP(A121,'2014'!$A$7:$N$416,5,FALSE),0),500)</f>
        <v>0</v>
      </c>
      <c r="L121">
        <f>CEILING(IFERROR(VLOOKUP(A121,'2015'!$A$7:$N$416,5,FALSE),0),500)</f>
        <v>1000</v>
      </c>
      <c r="M121">
        <f>CEILING(IFERROR(VLOOKUP(A121,'2016'!$A$7:$N$416,5,FALSE),0),500)</f>
        <v>500</v>
      </c>
      <c r="N121">
        <f t="shared" si="14"/>
        <v>500</v>
      </c>
      <c r="O121">
        <f>CEILING(IFERROR(VLOOKUP(A121,'2014'!$A$7:$N$416,6,FALSE),0),500)</f>
        <v>0</v>
      </c>
      <c r="P121">
        <f>CEILING(IFERROR(VLOOKUP(A121,'2015'!$A$7:$N$416,6,FALSE),0),500)</f>
        <v>2000</v>
      </c>
      <c r="Q121">
        <f>CEILING(IFERROR(VLOOKUP(A121,'2016'!$A$7:$N$416,6,FALSE),0),500)</f>
        <v>0</v>
      </c>
      <c r="R121">
        <f t="shared" si="15"/>
        <v>1000</v>
      </c>
      <c r="S121">
        <f>CEILING(IFERROR(VLOOKUP(A121,'2014'!$A$7:$N$416,7,FALSE),0),500)</f>
        <v>0</v>
      </c>
      <c r="T121">
        <f>CEILING(IFERROR(VLOOKUP(A121,'2015'!$A$7:$N$416,7,FALSE),0),500)</f>
        <v>0</v>
      </c>
      <c r="U121">
        <f>CEILING(IFERROR(VLOOKUP(A121,'2016'!$A$7:$N$416,7,FALSE),0),500)</f>
        <v>0</v>
      </c>
      <c r="V121">
        <f t="shared" si="16"/>
        <v>0</v>
      </c>
      <c r="W121">
        <f>CEILING(IFERROR(VLOOKUP(A121,'2014'!$A$7:$N$416,8,FALSE),0),500)</f>
        <v>0</v>
      </c>
      <c r="X121">
        <f>CEILING(IFERROR(VLOOKUP(A121,'2015'!$A$7:$N$416,8,FALSE),0),500)</f>
        <v>1500</v>
      </c>
      <c r="Y121">
        <f>CEILING(IFERROR(VLOOKUP(A121,'2016'!$A$7:$N$416,8,FALSE),0),500)</f>
        <v>0</v>
      </c>
      <c r="Z121">
        <f t="shared" si="17"/>
        <v>1000</v>
      </c>
      <c r="AA121">
        <f>CEILING(IFERROR(VLOOKUP(A121,'2014'!$A$7:$N$416,9,FALSE),0),500)</f>
        <v>0</v>
      </c>
      <c r="AB121">
        <f>CEILING(IFERROR(VLOOKUP(A121,'2015'!$A$7:$N$416,9,FALSE),0),500)</f>
        <v>2000</v>
      </c>
      <c r="AC121">
        <f>CEILING(IFERROR(VLOOKUP(A121,'2016'!$A$7:$N$416,9,FALSE),0),500)</f>
        <v>0</v>
      </c>
      <c r="AD121">
        <f t="shared" si="18"/>
        <v>1000</v>
      </c>
      <c r="AE121">
        <f>CEILING(IFERROR(VLOOKUP(A121,'2014'!$A$7:$N$416,10,FALSE),0),500)</f>
        <v>0</v>
      </c>
      <c r="AF121">
        <f>CEILING(IFERROR(VLOOKUP(A121,'2015'!$A$7:$N$416,10,FALSE),0),500)</f>
        <v>1500</v>
      </c>
      <c r="AG121">
        <f>CEILING(IFERROR(VLOOKUP(A121,'2016'!$A$7:$N$416,10,FALSE),0),500)</f>
        <v>0</v>
      </c>
      <c r="AH121">
        <f t="shared" si="19"/>
        <v>1000</v>
      </c>
      <c r="AI121">
        <f>CEILING(IFERROR(VLOOKUP(A121,'2014'!$A$7:$N$416,11,FALSE),0),500)</f>
        <v>0</v>
      </c>
      <c r="AJ121">
        <f>CEILING(IFERROR(VLOOKUP(A121,'2015'!$A$7:$N$416,11,FALSE),0),500)</f>
        <v>0</v>
      </c>
      <c r="AK121">
        <f>CEILING(IFERROR(VLOOKUP(A121,'2016'!$A$7:$N$416,11,FALSE),0),500)</f>
        <v>0</v>
      </c>
      <c r="AL121">
        <f t="shared" si="20"/>
        <v>0</v>
      </c>
      <c r="AM121">
        <f>CEILING(IFERROR(VLOOKUP(A121,'2014'!$A$7:$N$416,12,FALSE),0),500)</f>
        <v>500</v>
      </c>
      <c r="AN121">
        <f>CEILING(IFERROR(VLOOKUP(A121,'2015'!$A$7:$N$416,12,FALSE),0),500)</f>
        <v>1500</v>
      </c>
      <c r="AO121">
        <f>CEILING(IFERROR(VLOOKUP(A121,'2016'!$A$7:$N$416,12,FALSE),0),500)</f>
        <v>0</v>
      </c>
      <c r="AP121">
        <f t="shared" si="21"/>
        <v>1000</v>
      </c>
      <c r="AQ121">
        <f>CEILING(IFERROR(VLOOKUP(A121,'2014'!$A$7:$N$416,13,FALSE),0),500)</f>
        <v>0</v>
      </c>
      <c r="AR121">
        <f>CEILING(IFERROR(VLOOKUP(A121,'2015'!$A$7:$N$416,13,FALSE),0),500)</f>
        <v>0</v>
      </c>
      <c r="AS121">
        <f>CEILING(IFERROR(VLOOKUP(A121,'2016'!$A$7:$N$416,13,FALSE),0),500)</f>
        <v>0</v>
      </c>
      <c r="AT121">
        <f t="shared" si="22"/>
        <v>0</v>
      </c>
      <c r="AU121">
        <f>CEILING(IFERROR(VLOOKUP(A121,'2014'!$A$7:$N$416,14,FALSE),0),500)</f>
        <v>0</v>
      </c>
      <c r="AV121">
        <f>CEILING(IFERROR(VLOOKUP(A121,'2015'!$A$7:$N$416,14,FALSE),0),500)</f>
        <v>1000</v>
      </c>
      <c r="AW121">
        <f>CEILING(IFERROR(VLOOKUP(A121,'2016'!$A$7:$N$416,14,FALSE),0),500)</f>
        <v>0</v>
      </c>
      <c r="AX121">
        <f t="shared" si="23"/>
        <v>500</v>
      </c>
    </row>
    <row r="122" spans="1:50" x14ac:dyDescent="0.25">
      <c r="A122">
        <v>115651</v>
      </c>
      <c r="B122" t="s">
        <v>141</v>
      </c>
      <c r="C122">
        <f>CEILING(IFERROR(VLOOKUP(A122,'2014'!$A$7:$N$416,3,FALSE),0),500)</f>
        <v>1000</v>
      </c>
      <c r="D122">
        <f>CEILING(IFERROR(VLOOKUP(A122,'2015'!$A$7:$N$416,3,FALSE),0),500)</f>
        <v>1000</v>
      </c>
      <c r="E122">
        <f>CEILING(IFERROR(VLOOKUP(A122,'2016'!$A$7:$N$416,3,FALSE),0),500)</f>
        <v>1500</v>
      </c>
      <c r="F122" s="137">
        <f t="shared" si="12"/>
        <v>1500</v>
      </c>
      <c r="G122" s="137">
        <f>CEILING(IFERROR(VLOOKUP(A122,'2014'!$A$7:$N$416,4,FALSE),0),500)</f>
        <v>0</v>
      </c>
      <c r="H122" s="137">
        <f>CEILING(IFERROR(VLOOKUP(A122,'2015'!$A$7:$N$416,4,FALSE),0),500)</f>
        <v>500</v>
      </c>
      <c r="I122" s="137">
        <f>CEILING(IFERROR(VLOOKUP(A122,'2016'!$A$7:$N$416,4,FALSE),0),500)</f>
        <v>1500</v>
      </c>
      <c r="J122" s="137">
        <f t="shared" si="13"/>
        <v>1000</v>
      </c>
      <c r="K122">
        <f>CEILING(IFERROR(VLOOKUP(A122,'2014'!$A$7:$N$416,5,FALSE),0),500)</f>
        <v>0</v>
      </c>
      <c r="L122">
        <f>CEILING(IFERROR(VLOOKUP(A122,'2015'!$A$7:$N$416,5,FALSE),0),500)</f>
        <v>1500</v>
      </c>
      <c r="M122">
        <f>CEILING(IFERROR(VLOOKUP(A122,'2016'!$A$7:$N$416,5,FALSE),0),500)</f>
        <v>1500</v>
      </c>
      <c r="N122">
        <f t="shared" si="14"/>
        <v>1000</v>
      </c>
      <c r="O122">
        <f>CEILING(IFERROR(VLOOKUP(A122,'2014'!$A$7:$N$416,6,FALSE),0),500)</f>
        <v>2000</v>
      </c>
      <c r="P122">
        <f>CEILING(IFERROR(VLOOKUP(A122,'2015'!$A$7:$N$416,6,FALSE),0),500)</f>
        <v>0</v>
      </c>
      <c r="Q122">
        <f>CEILING(IFERROR(VLOOKUP(A122,'2016'!$A$7:$N$416,6,FALSE),0),500)</f>
        <v>0</v>
      </c>
      <c r="R122">
        <f t="shared" si="15"/>
        <v>1000</v>
      </c>
      <c r="S122">
        <f>CEILING(IFERROR(VLOOKUP(A122,'2014'!$A$7:$N$416,7,FALSE),0),500)</f>
        <v>2000</v>
      </c>
      <c r="T122">
        <f>CEILING(IFERROR(VLOOKUP(A122,'2015'!$A$7:$N$416,7,FALSE),0),500)</f>
        <v>0</v>
      </c>
      <c r="U122">
        <f>CEILING(IFERROR(VLOOKUP(A122,'2016'!$A$7:$N$416,7,FALSE),0),500)</f>
        <v>0</v>
      </c>
      <c r="V122">
        <f t="shared" si="16"/>
        <v>1000</v>
      </c>
      <c r="W122">
        <f>CEILING(IFERROR(VLOOKUP(A122,'2014'!$A$7:$N$416,8,FALSE),0),500)</f>
        <v>5500</v>
      </c>
      <c r="X122">
        <f>CEILING(IFERROR(VLOOKUP(A122,'2015'!$A$7:$N$416,8,FALSE),0),500)</f>
        <v>0</v>
      </c>
      <c r="Y122">
        <f>CEILING(IFERROR(VLOOKUP(A122,'2016'!$A$7:$N$416,8,FALSE),0),500)</f>
        <v>0</v>
      </c>
      <c r="Z122">
        <f t="shared" si="17"/>
        <v>3000</v>
      </c>
      <c r="AA122">
        <f>CEILING(IFERROR(VLOOKUP(A122,'2014'!$A$7:$N$416,9,FALSE),0),500)</f>
        <v>4000</v>
      </c>
      <c r="AB122">
        <f>CEILING(IFERROR(VLOOKUP(A122,'2015'!$A$7:$N$416,9,FALSE),0),500)</f>
        <v>1500</v>
      </c>
      <c r="AC122">
        <f>CEILING(IFERROR(VLOOKUP(A122,'2016'!$A$7:$N$416,9,FALSE),0),500)</f>
        <v>0</v>
      </c>
      <c r="AD122">
        <f t="shared" si="18"/>
        <v>3000</v>
      </c>
      <c r="AE122">
        <f>CEILING(IFERROR(VLOOKUP(A122,'2014'!$A$7:$N$416,10,FALSE),0),500)</f>
        <v>1500</v>
      </c>
      <c r="AF122">
        <f>CEILING(IFERROR(VLOOKUP(A122,'2015'!$A$7:$N$416,10,FALSE),0),500)</f>
        <v>0</v>
      </c>
      <c r="AG122">
        <f>CEILING(IFERROR(VLOOKUP(A122,'2016'!$A$7:$N$416,10,FALSE),0),500)</f>
        <v>0</v>
      </c>
      <c r="AH122">
        <f t="shared" si="19"/>
        <v>1000</v>
      </c>
      <c r="AI122">
        <f>CEILING(IFERROR(VLOOKUP(A122,'2014'!$A$7:$N$416,11,FALSE),0),500)</f>
        <v>2000</v>
      </c>
      <c r="AJ122">
        <f>CEILING(IFERROR(VLOOKUP(A122,'2015'!$A$7:$N$416,11,FALSE),0),500)</f>
        <v>1000</v>
      </c>
      <c r="AK122">
        <f>CEILING(IFERROR(VLOOKUP(A122,'2016'!$A$7:$N$416,11,FALSE),0),500)</f>
        <v>0</v>
      </c>
      <c r="AL122">
        <f t="shared" si="20"/>
        <v>1500</v>
      </c>
      <c r="AM122">
        <f>CEILING(IFERROR(VLOOKUP(A122,'2014'!$A$7:$N$416,12,FALSE),0),500)</f>
        <v>2000</v>
      </c>
      <c r="AN122">
        <f>CEILING(IFERROR(VLOOKUP(A122,'2015'!$A$7:$N$416,12,FALSE),0),500)</f>
        <v>0</v>
      </c>
      <c r="AO122">
        <f>CEILING(IFERROR(VLOOKUP(A122,'2016'!$A$7:$N$416,12,FALSE),0),500)</f>
        <v>0</v>
      </c>
      <c r="AP122">
        <f t="shared" si="21"/>
        <v>1000</v>
      </c>
      <c r="AQ122">
        <f>CEILING(IFERROR(VLOOKUP(A122,'2014'!$A$7:$N$416,13,FALSE),0),500)</f>
        <v>0</v>
      </c>
      <c r="AR122">
        <f>CEILING(IFERROR(VLOOKUP(A122,'2015'!$A$7:$N$416,13,FALSE),0),500)</f>
        <v>1000</v>
      </c>
      <c r="AS122">
        <f>CEILING(IFERROR(VLOOKUP(A122,'2016'!$A$7:$N$416,13,FALSE),0),500)</f>
        <v>0</v>
      </c>
      <c r="AT122">
        <f t="shared" si="22"/>
        <v>500</v>
      </c>
      <c r="AU122">
        <f>CEILING(IFERROR(VLOOKUP(A122,'2014'!$A$7:$N$416,14,FALSE),0),500)</f>
        <v>500</v>
      </c>
      <c r="AV122">
        <f>CEILING(IFERROR(VLOOKUP(A122,'2015'!$A$7:$N$416,14,FALSE),0),500)</f>
        <v>1000</v>
      </c>
      <c r="AW122">
        <f>CEILING(IFERROR(VLOOKUP(A122,'2016'!$A$7:$N$416,14,FALSE),0),500)</f>
        <v>0</v>
      </c>
      <c r="AX122">
        <f t="shared" si="23"/>
        <v>1000</v>
      </c>
    </row>
    <row r="123" spans="1:50" x14ac:dyDescent="0.25">
      <c r="A123">
        <v>101731</v>
      </c>
      <c r="B123" t="s">
        <v>44</v>
      </c>
      <c r="C123">
        <f>CEILING(IFERROR(VLOOKUP(A123,'2014'!$A$7:$N$416,3,FALSE),0),500)</f>
        <v>4000</v>
      </c>
      <c r="D123">
        <f>CEILING(IFERROR(VLOOKUP(A123,'2015'!$A$7:$N$416,3,FALSE),0),500)</f>
        <v>2000</v>
      </c>
      <c r="E123">
        <f>CEILING(IFERROR(VLOOKUP(A123,'2016'!$A$7:$N$416,3,FALSE),0),500)</f>
        <v>0</v>
      </c>
      <c r="F123" s="137">
        <f t="shared" si="12"/>
        <v>2000</v>
      </c>
      <c r="G123" s="137">
        <f>CEILING(IFERROR(VLOOKUP(A123,'2014'!$A$7:$N$416,4,FALSE),0),500)</f>
        <v>2000</v>
      </c>
      <c r="H123" s="137">
        <f>CEILING(IFERROR(VLOOKUP(A123,'2015'!$A$7:$N$416,4,FALSE),0),500)</f>
        <v>1000</v>
      </c>
      <c r="I123" s="137">
        <f>CEILING(IFERROR(VLOOKUP(A123,'2016'!$A$7:$N$416,4,FALSE),0),500)</f>
        <v>0</v>
      </c>
      <c r="J123" s="137">
        <f t="shared" si="13"/>
        <v>1000</v>
      </c>
      <c r="K123">
        <f>CEILING(IFERROR(VLOOKUP(A123,'2014'!$A$7:$N$416,5,FALSE),0),500)</f>
        <v>2500</v>
      </c>
      <c r="L123">
        <f>CEILING(IFERROR(VLOOKUP(A123,'2015'!$A$7:$N$416,5,FALSE),0),500)</f>
        <v>500</v>
      </c>
      <c r="M123">
        <f>CEILING(IFERROR(VLOOKUP(A123,'2016'!$A$7:$N$416,5,FALSE),0),500)</f>
        <v>0</v>
      </c>
      <c r="N123">
        <f t="shared" si="14"/>
        <v>1000</v>
      </c>
      <c r="O123">
        <f>CEILING(IFERROR(VLOOKUP(A123,'2014'!$A$7:$N$416,6,FALSE),0),500)</f>
        <v>2000</v>
      </c>
      <c r="P123">
        <f>CEILING(IFERROR(VLOOKUP(A123,'2015'!$A$7:$N$416,6,FALSE),0),500)</f>
        <v>0</v>
      </c>
      <c r="Q123">
        <f>CEILING(IFERROR(VLOOKUP(A123,'2016'!$A$7:$N$416,6,FALSE),0),500)</f>
        <v>0</v>
      </c>
      <c r="R123">
        <f t="shared" si="15"/>
        <v>1000</v>
      </c>
      <c r="S123">
        <f>CEILING(IFERROR(VLOOKUP(A123,'2014'!$A$7:$N$416,7,FALSE),0),500)</f>
        <v>3000</v>
      </c>
      <c r="T123">
        <f>CEILING(IFERROR(VLOOKUP(A123,'2015'!$A$7:$N$416,7,FALSE),0),500)</f>
        <v>1000</v>
      </c>
      <c r="U123">
        <f>CEILING(IFERROR(VLOOKUP(A123,'2016'!$A$7:$N$416,7,FALSE),0),500)</f>
        <v>0</v>
      </c>
      <c r="V123">
        <f t="shared" si="16"/>
        <v>2000</v>
      </c>
      <c r="W123">
        <f>CEILING(IFERROR(VLOOKUP(A123,'2014'!$A$7:$N$416,8,FALSE),0),500)</f>
        <v>2000</v>
      </c>
      <c r="X123">
        <f>CEILING(IFERROR(VLOOKUP(A123,'2015'!$A$7:$N$416,8,FALSE),0),500)</f>
        <v>1500</v>
      </c>
      <c r="Y123">
        <f>CEILING(IFERROR(VLOOKUP(A123,'2016'!$A$7:$N$416,8,FALSE),0),500)</f>
        <v>0</v>
      </c>
      <c r="Z123">
        <f t="shared" si="17"/>
        <v>2000</v>
      </c>
      <c r="AA123">
        <f>CEILING(IFERROR(VLOOKUP(A123,'2014'!$A$7:$N$416,9,FALSE),0),500)</f>
        <v>2000</v>
      </c>
      <c r="AB123">
        <f>CEILING(IFERROR(VLOOKUP(A123,'2015'!$A$7:$N$416,9,FALSE),0),500)</f>
        <v>500</v>
      </c>
      <c r="AC123">
        <f>CEILING(IFERROR(VLOOKUP(A123,'2016'!$A$7:$N$416,9,FALSE),0),500)</f>
        <v>0</v>
      </c>
      <c r="AD123">
        <f t="shared" si="18"/>
        <v>1500</v>
      </c>
      <c r="AE123">
        <f>CEILING(IFERROR(VLOOKUP(A123,'2014'!$A$7:$N$416,10,FALSE),0),500)</f>
        <v>3000</v>
      </c>
      <c r="AF123">
        <f>CEILING(IFERROR(VLOOKUP(A123,'2015'!$A$7:$N$416,10,FALSE),0),500)</f>
        <v>1000</v>
      </c>
      <c r="AG123">
        <f>CEILING(IFERROR(VLOOKUP(A123,'2016'!$A$7:$N$416,10,FALSE),0),500)</f>
        <v>0</v>
      </c>
      <c r="AH123">
        <f t="shared" si="19"/>
        <v>2000</v>
      </c>
      <c r="AI123">
        <f>CEILING(IFERROR(VLOOKUP(A123,'2014'!$A$7:$N$416,11,FALSE),0),500)</f>
        <v>1500</v>
      </c>
      <c r="AJ123">
        <f>CEILING(IFERROR(VLOOKUP(A123,'2015'!$A$7:$N$416,11,FALSE),0),500)</f>
        <v>500</v>
      </c>
      <c r="AK123">
        <f>CEILING(IFERROR(VLOOKUP(A123,'2016'!$A$7:$N$416,11,FALSE),0),500)</f>
        <v>0</v>
      </c>
      <c r="AL123">
        <f t="shared" si="20"/>
        <v>1000</v>
      </c>
      <c r="AM123">
        <f>CEILING(IFERROR(VLOOKUP(A123,'2014'!$A$7:$N$416,12,FALSE),0),500)</f>
        <v>1500</v>
      </c>
      <c r="AN123">
        <f>CEILING(IFERROR(VLOOKUP(A123,'2015'!$A$7:$N$416,12,FALSE),0),500)</f>
        <v>1500</v>
      </c>
      <c r="AO123">
        <f>CEILING(IFERROR(VLOOKUP(A123,'2016'!$A$7:$N$416,12,FALSE),0),500)</f>
        <v>0</v>
      </c>
      <c r="AP123">
        <f t="shared" si="21"/>
        <v>1500</v>
      </c>
      <c r="AQ123">
        <f>CEILING(IFERROR(VLOOKUP(A123,'2014'!$A$7:$N$416,13,FALSE),0),500)</f>
        <v>1000</v>
      </c>
      <c r="AR123">
        <f>CEILING(IFERROR(VLOOKUP(A123,'2015'!$A$7:$N$416,13,FALSE),0),500)</f>
        <v>1000</v>
      </c>
      <c r="AS123">
        <f>CEILING(IFERROR(VLOOKUP(A123,'2016'!$A$7:$N$416,13,FALSE),0),500)</f>
        <v>0</v>
      </c>
      <c r="AT123">
        <f t="shared" si="22"/>
        <v>1000</v>
      </c>
      <c r="AU123">
        <f>CEILING(IFERROR(VLOOKUP(A123,'2014'!$A$7:$N$416,14,FALSE),0),500)</f>
        <v>2500</v>
      </c>
      <c r="AV123">
        <f>CEILING(IFERROR(VLOOKUP(A123,'2015'!$A$7:$N$416,14,FALSE),0),500)</f>
        <v>500</v>
      </c>
      <c r="AW123">
        <f>CEILING(IFERROR(VLOOKUP(A123,'2016'!$A$7:$N$416,14,FALSE),0),500)</f>
        <v>0</v>
      </c>
      <c r="AX123">
        <f t="shared" si="23"/>
        <v>1500</v>
      </c>
    </row>
    <row r="124" spans="1:50" x14ac:dyDescent="0.25">
      <c r="A124">
        <v>26299</v>
      </c>
      <c r="B124" t="s">
        <v>393</v>
      </c>
      <c r="C124">
        <f>CEILING(IFERROR(VLOOKUP(A124,'2014'!$A$7:$N$416,3,FALSE),0),500)</f>
        <v>0</v>
      </c>
      <c r="D124">
        <f>CEILING(IFERROR(VLOOKUP(A124,'2015'!$A$7:$N$416,3,FALSE),0),500)</f>
        <v>0</v>
      </c>
      <c r="E124">
        <f>CEILING(IFERROR(VLOOKUP(A124,'2016'!$A$7:$N$416,3,FALSE),0),500)</f>
        <v>0</v>
      </c>
      <c r="F124" s="137">
        <f t="shared" si="12"/>
        <v>0</v>
      </c>
      <c r="G124" s="137">
        <f>CEILING(IFERROR(VLOOKUP(A124,'2014'!$A$7:$N$416,4,FALSE),0),500)</f>
        <v>0</v>
      </c>
      <c r="H124" s="137">
        <f>CEILING(IFERROR(VLOOKUP(A124,'2015'!$A$7:$N$416,4,FALSE),0),500)</f>
        <v>0</v>
      </c>
      <c r="I124" s="137">
        <f>CEILING(IFERROR(VLOOKUP(A124,'2016'!$A$7:$N$416,4,FALSE),0),500)</f>
        <v>5000</v>
      </c>
      <c r="J124" s="137">
        <f t="shared" si="13"/>
        <v>2000</v>
      </c>
      <c r="K124">
        <f>CEILING(IFERROR(VLOOKUP(A124,'2014'!$A$7:$N$416,5,FALSE),0),500)</f>
        <v>0</v>
      </c>
      <c r="L124">
        <f>CEILING(IFERROR(VLOOKUP(A124,'2015'!$A$7:$N$416,5,FALSE),0),500)</f>
        <v>0</v>
      </c>
      <c r="M124">
        <f>CEILING(IFERROR(VLOOKUP(A124,'2016'!$A$7:$N$416,5,FALSE),0),500)</f>
        <v>4500</v>
      </c>
      <c r="N124">
        <f t="shared" si="14"/>
        <v>1500</v>
      </c>
      <c r="O124">
        <f>CEILING(IFERROR(VLOOKUP(A124,'2014'!$A$7:$N$416,6,FALSE),0),500)</f>
        <v>0</v>
      </c>
      <c r="P124">
        <f>CEILING(IFERROR(VLOOKUP(A124,'2015'!$A$7:$N$416,6,FALSE),0),500)</f>
        <v>0</v>
      </c>
      <c r="Q124">
        <f>CEILING(IFERROR(VLOOKUP(A124,'2016'!$A$7:$N$416,6,FALSE),0),500)</f>
        <v>0</v>
      </c>
      <c r="R124">
        <f t="shared" si="15"/>
        <v>0</v>
      </c>
      <c r="S124">
        <f>CEILING(IFERROR(VLOOKUP(A124,'2014'!$A$7:$N$416,7,FALSE),0),500)</f>
        <v>0</v>
      </c>
      <c r="T124">
        <f>CEILING(IFERROR(VLOOKUP(A124,'2015'!$A$7:$N$416,7,FALSE),0),500)</f>
        <v>0</v>
      </c>
      <c r="U124">
        <f>CEILING(IFERROR(VLOOKUP(A124,'2016'!$A$7:$N$416,7,FALSE),0),500)</f>
        <v>0</v>
      </c>
      <c r="V124">
        <f t="shared" si="16"/>
        <v>0</v>
      </c>
      <c r="W124">
        <f>CEILING(IFERROR(VLOOKUP(A124,'2014'!$A$7:$N$416,8,FALSE),0),500)</f>
        <v>0</v>
      </c>
      <c r="X124">
        <f>CEILING(IFERROR(VLOOKUP(A124,'2015'!$A$7:$N$416,8,FALSE),0),500)</f>
        <v>0</v>
      </c>
      <c r="Y124">
        <f>CEILING(IFERROR(VLOOKUP(A124,'2016'!$A$7:$N$416,8,FALSE),0),500)</f>
        <v>0</v>
      </c>
      <c r="Z124">
        <f t="shared" si="17"/>
        <v>0</v>
      </c>
      <c r="AA124">
        <f>CEILING(IFERROR(VLOOKUP(A124,'2014'!$A$7:$N$416,9,FALSE),0),500)</f>
        <v>0</v>
      </c>
      <c r="AB124">
        <f>CEILING(IFERROR(VLOOKUP(A124,'2015'!$A$7:$N$416,9,FALSE),0),500)</f>
        <v>0</v>
      </c>
      <c r="AC124">
        <f>CEILING(IFERROR(VLOOKUP(A124,'2016'!$A$7:$N$416,9,FALSE),0),500)</f>
        <v>0</v>
      </c>
      <c r="AD124">
        <f t="shared" si="18"/>
        <v>0</v>
      </c>
      <c r="AE124">
        <f>CEILING(IFERROR(VLOOKUP(A124,'2014'!$A$7:$N$416,10,FALSE),0),500)</f>
        <v>0</v>
      </c>
      <c r="AF124">
        <f>CEILING(IFERROR(VLOOKUP(A124,'2015'!$A$7:$N$416,10,FALSE),0),500)</f>
        <v>0</v>
      </c>
      <c r="AG124">
        <f>CEILING(IFERROR(VLOOKUP(A124,'2016'!$A$7:$N$416,10,FALSE),0),500)</f>
        <v>0</v>
      </c>
      <c r="AH124">
        <f t="shared" si="19"/>
        <v>0</v>
      </c>
      <c r="AI124">
        <f>CEILING(IFERROR(VLOOKUP(A124,'2014'!$A$7:$N$416,11,FALSE),0),500)</f>
        <v>0</v>
      </c>
      <c r="AJ124">
        <f>CEILING(IFERROR(VLOOKUP(A124,'2015'!$A$7:$N$416,11,FALSE),0),500)</f>
        <v>2000</v>
      </c>
      <c r="AK124">
        <f>CEILING(IFERROR(VLOOKUP(A124,'2016'!$A$7:$N$416,11,FALSE),0),500)</f>
        <v>0</v>
      </c>
      <c r="AL124">
        <f t="shared" si="20"/>
        <v>1000</v>
      </c>
      <c r="AM124">
        <f>CEILING(IFERROR(VLOOKUP(A124,'2014'!$A$7:$N$416,12,FALSE),0),500)</f>
        <v>0</v>
      </c>
      <c r="AN124">
        <f>CEILING(IFERROR(VLOOKUP(A124,'2015'!$A$7:$N$416,12,FALSE),0),500)</f>
        <v>11500</v>
      </c>
      <c r="AO124">
        <f>CEILING(IFERROR(VLOOKUP(A124,'2016'!$A$7:$N$416,12,FALSE),0),500)</f>
        <v>0</v>
      </c>
      <c r="AP124">
        <f t="shared" si="21"/>
        <v>6000</v>
      </c>
      <c r="AQ124">
        <f>CEILING(IFERROR(VLOOKUP(A124,'2014'!$A$7:$N$416,13,FALSE),0),500)</f>
        <v>0</v>
      </c>
      <c r="AR124">
        <f>CEILING(IFERROR(VLOOKUP(A124,'2015'!$A$7:$N$416,13,FALSE),0),500)</f>
        <v>6500</v>
      </c>
      <c r="AS124">
        <f>CEILING(IFERROR(VLOOKUP(A124,'2016'!$A$7:$N$416,13,FALSE),0),500)</f>
        <v>0</v>
      </c>
      <c r="AT124">
        <f t="shared" si="22"/>
        <v>3500</v>
      </c>
      <c r="AU124">
        <f>CEILING(IFERROR(VLOOKUP(A124,'2014'!$A$7:$N$416,14,FALSE),0),500)</f>
        <v>0</v>
      </c>
      <c r="AV124">
        <f>CEILING(IFERROR(VLOOKUP(A124,'2015'!$A$7:$N$416,14,FALSE),0),500)</f>
        <v>4000</v>
      </c>
      <c r="AW124">
        <f>CEILING(IFERROR(VLOOKUP(A124,'2016'!$A$7:$N$416,14,FALSE),0),500)</f>
        <v>0</v>
      </c>
      <c r="AX124">
        <f t="shared" si="23"/>
        <v>2000</v>
      </c>
    </row>
    <row r="125" spans="1:50" x14ac:dyDescent="0.25">
      <c r="A125">
        <v>26282</v>
      </c>
      <c r="B125" t="s">
        <v>389</v>
      </c>
      <c r="C125">
        <f>CEILING(IFERROR(VLOOKUP(A125,'2014'!$A$7:$N$416,3,FALSE),0),500)</f>
        <v>0</v>
      </c>
      <c r="D125">
        <f>CEILING(IFERROR(VLOOKUP(A125,'2015'!$A$7:$N$416,3,FALSE),0),500)</f>
        <v>0</v>
      </c>
      <c r="E125">
        <f>CEILING(IFERROR(VLOOKUP(A125,'2016'!$A$7:$N$416,3,FALSE),0),500)</f>
        <v>6000</v>
      </c>
      <c r="F125" s="137">
        <f t="shared" si="12"/>
        <v>2000</v>
      </c>
      <c r="G125" s="137">
        <f>CEILING(IFERROR(VLOOKUP(A125,'2014'!$A$7:$N$416,4,FALSE),0),500)</f>
        <v>0</v>
      </c>
      <c r="H125" s="137">
        <f>CEILING(IFERROR(VLOOKUP(A125,'2015'!$A$7:$N$416,4,FALSE),0),500)</f>
        <v>0</v>
      </c>
      <c r="I125" s="137">
        <f>CEILING(IFERROR(VLOOKUP(A125,'2016'!$A$7:$N$416,4,FALSE),0),500)</f>
        <v>3000</v>
      </c>
      <c r="J125" s="137">
        <f t="shared" si="13"/>
        <v>1000</v>
      </c>
      <c r="K125">
        <f>CEILING(IFERROR(VLOOKUP(A125,'2014'!$A$7:$N$416,5,FALSE),0),500)</f>
        <v>0</v>
      </c>
      <c r="L125">
        <f>CEILING(IFERROR(VLOOKUP(A125,'2015'!$A$7:$N$416,5,FALSE),0),500)</f>
        <v>0</v>
      </c>
      <c r="M125">
        <f>CEILING(IFERROR(VLOOKUP(A125,'2016'!$A$7:$N$416,5,FALSE),0),500)</f>
        <v>3000</v>
      </c>
      <c r="N125">
        <f t="shared" si="14"/>
        <v>1000</v>
      </c>
      <c r="O125">
        <f>CEILING(IFERROR(VLOOKUP(A125,'2014'!$A$7:$N$416,6,FALSE),0),500)</f>
        <v>0</v>
      </c>
      <c r="P125">
        <f>CEILING(IFERROR(VLOOKUP(A125,'2015'!$A$7:$N$416,6,FALSE),0),500)</f>
        <v>0</v>
      </c>
      <c r="Q125">
        <f>CEILING(IFERROR(VLOOKUP(A125,'2016'!$A$7:$N$416,6,FALSE),0),500)</f>
        <v>0</v>
      </c>
      <c r="R125">
        <f t="shared" si="15"/>
        <v>0</v>
      </c>
      <c r="S125">
        <f>CEILING(IFERROR(VLOOKUP(A125,'2014'!$A$7:$N$416,7,FALSE),0),500)</f>
        <v>0</v>
      </c>
      <c r="T125">
        <f>CEILING(IFERROR(VLOOKUP(A125,'2015'!$A$7:$N$416,7,FALSE),0),500)</f>
        <v>9000</v>
      </c>
      <c r="U125">
        <f>CEILING(IFERROR(VLOOKUP(A125,'2016'!$A$7:$N$416,7,FALSE),0),500)</f>
        <v>0</v>
      </c>
      <c r="V125">
        <f t="shared" si="16"/>
        <v>4500</v>
      </c>
      <c r="W125">
        <f>CEILING(IFERROR(VLOOKUP(A125,'2014'!$A$7:$N$416,8,FALSE),0),500)</f>
        <v>0</v>
      </c>
      <c r="X125">
        <f>CEILING(IFERROR(VLOOKUP(A125,'2015'!$A$7:$N$416,8,FALSE),0),500)</f>
        <v>0</v>
      </c>
      <c r="Y125">
        <f>CEILING(IFERROR(VLOOKUP(A125,'2016'!$A$7:$N$416,8,FALSE),0),500)</f>
        <v>0</v>
      </c>
      <c r="Z125">
        <f t="shared" si="17"/>
        <v>0</v>
      </c>
      <c r="AA125">
        <f>CEILING(IFERROR(VLOOKUP(A125,'2014'!$A$7:$N$416,9,FALSE),0),500)</f>
        <v>0</v>
      </c>
      <c r="AB125">
        <f>CEILING(IFERROR(VLOOKUP(A125,'2015'!$A$7:$N$416,9,FALSE),0),500)</f>
        <v>0</v>
      </c>
      <c r="AC125">
        <f>CEILING(IFERROR(VLOOKUP(A125,'2016'!$A$7:$N$416,9,FALSE),0),500)</f>
        <v>0</v>
      </c>
      <c r="AD125">
        <f t="shared" si="18"/>
        <v>0</v>
      </c>
      <c r="AE125">
        <f>CEILING(IFERROR(VLOOKUP(A125,'2014'!$A$7:$N$416,10,FALSE),0),500)</f>
        <v>0</v>
      </c>
      <c r="AF125">
        <f>CEILING(IFERROR(VLOOKUP(A125,'2015'!$A$7:$N$416,10,FALSE),0),500)</f>
        <v>0</v>
      </c>
      <c r="AG125">
        <f>CEILING(IFERROR(VLOOKUP(A125,'2016'!$A$7:$N$416,10,FALSE),0),500)</f>
        <v>0</v>
      </c>
      <c r="AH125">
        <f t="shared" si="19"/>
        <v>0</v>
      </c>
      <c r="AI125">
        <f>CEILING(IFERROR(VLOOKUP(A125,'2014'!$A$7:$N$416,11,FALSE),0),500)</f>
        <v>0</v>
      </c>
      <c r="AJ125">
        <f>CEILING(IFERROR(VLOOKUP(A125,'2015'!$A$7:$N$416,11,FALSE),0),500)</f>
        <v>3000</v>
      </c>
      <c r="AK125">
        <f>CEILING(IFERROR(VLOOKUP(A125,'2016'!$A$7:$N$416,11,FALSE),0),500)</f>
        <v>0</v>
      </c>
      <c r="AL125">
        <f t="shared" si="20"/>
        <v>1500</v>
      </c>
      <c r="AM125">
        <f>CEILING(IFERROR(VLOOKUP(A125,'2014'!$A$7:$N$416,12,FALSE),0),500)</f>
        <v>0</v>
      </c>
      <c r="AN125">
        <f>CEILING(IFERROR(VLOOKUP(A125,'2015'!$A$7:$N$416,12,FALSE),0),500)</f>
        <v>9000</v>
      </c>
      <c r="AO125">
        <f>CEILING(IFERROR(VLOOKUP(A125,'2016'!$A$7:$N$416,12,FALSE),0),500)</f>
        <v>0</v>
      </c>
      <c r="AP125">
        <f t="shared" si="21"/>
        <v>4500</v>
      </c>
      <c r="AQ125">
        <f>CEILING(IFERROR(VLOOKUP(A125,'2014'!$A$7:$N$416,13,FALSE),0),500)</f>
        <v>0</v>
      </c>
      <c r="AR125">
        <f>CEILING(IFERROR(VLOOKUP(A125,'2015'!$A$7:$N$416,13,FALSE),0),500)</f>
        <v>0</v>
      </c>
      <c r="AS125">
        <f>CEILING(IFERROR(VLOOKUP(A125,'2016'!$A$7:$N$416,13,FALSE),0),500)</f>
        <v>0</v>
      </c>
      <c r="AT125">
        <f t="shared" si="22"/>
        <v>0</v>
      </c>
      <c r="AU125">
        <f>CEILING(IFERROR(VLOOKUP(A125,'2014'!$A$7:$N$416,14,FALSE),0),500)</f>
        <v>0</v>
      </c>
      <c r="AV125">
        <f>CEILING(IFERROR(VLOOKUP(A125,'2015'!$A$7:$N$416,14,FALSE),0),500)</f>
        <v>3000</v>
      </c>
      <c r="AW125">
        <f>CEILING(IFERROR(VLOOKUP(A125,'2016'!$A$7:$N$416,14,FALSE),0),500)</f>
        <v>0</v>
      </c>
      <c r="AX125">
        <f t="shared" si="23"/>
        <v>1500</v>
      </c>
    </row>
    <row r="126" spans="1:50" x14ac:dyDescent="0.25">
      <c r="A126">
        <v>102581</v>
      </c>
      <c r="B126" t="s">
        <v>66</v>
      </c>
      <c r="C126">
        <f>CEILING(IFERROR(VLOOKUP(A126,'2014'!$A$7:$N$416,3,FALSE),0),500)</f>
        <v>2500</v>
      </c>
      <c r="D126">
        <f>CEILING(IFERROR(VLOOKUP(A126,'2015'!$A$7:$N$416,3,FALSE),0),500)</f>
        <v>1000</v>
      </c>
      <c r="E126">
        <f>CEILING(IFERROR(VLOOKUP(A126,'2016'!$A$7:$N$416,3,FALSE),0),500)</f>
        <v>500</v>
      </c>
      <c r="F126" s="137">
        <f t="shared" si="12"/>
        <v>1500</v>
      </c>
      <c r="G126" s="137">
        <f>CEILING(IFERROR(VLOOKUP(A126,'2014'!$A$7:$N$416,4,FALSE),0),500)</f>
        <v>1000</v>
      </c>
      <c r="H126" s="137">
        <f>CEILING(IFERROR(VLOOKUP(A126,'2015'!$A$7:$N$416,4,FALSE),0),500)</f>
        <v>1000</v>
      </c>
      <c r="I126" s="137">
        <f>CEILING(IFERROR(VLOOKUP(A126,'2016'!$A$7:$N$416,4,FALSE),0),500)</f>
        <v>0</v>
      </c>
      <c r="J126" s="137">
        <f t="shared" si="13"/>
        <v>1000</v>
      </c>
      <c r="K126">
        <f>CEILING(IFERROR(VLOOKUP(A126,'2014'!$A$7:$N$416,5,FALSE),0),500)</f>
        <v>2000</v>
      </c>
      <c r="L126">
        <f>CEILING(IFERROR(VLOOKUP(A126,'2015'!$A$7:$N$416,5,FALSE),0),500)</f>
        <v>1500</v>
      </c>
      <c r="M126">
        <f>CEILING(IFERROR(VLOOKUP(A126,'2016'!$A$7:$N$416,5,FALSE),0),500)</f>
        <v>1500</v>
      </c>
      <c r="N126">
        <f t="shared" si="14"/>
        <v>2000</v>
      </c>
      <c r="O126">
        <f>CEILING(IFERROR(VLOOKUP(A126,'2014'!$A$7:$N$416,6,FALSE),0),500)</f>
        <v>3500</v>
      </c>
      <c r="P126">
        <f>CEILING(IFERROR(VLOOKUP(A126,'2015'!$A$7:$N$416,6,FALSE),0),500)</f>
        <v>1000</v>
      </c>
      <c r="Q126">
        <f>CEILING(IFERROR(VLOOKUP(A126,'2016'!$A$7:$N$416,6,FALSE),0),500)</f>
        <v>0</v>
      </c>
      <c r="R126">
        <f t="shared" si="15"/>
        <v>2500</v>
      </c>
      <c r="S126">
        <f>CEILING(IFERROR(VLOOKUP(A126,'2014'!$A$7:$N$416,7,FALSE),0),500)</f>
        <v>3000</v>
      </c>
      <c r="T126">
        <f>CEILING(IFERROR(VLOOKUP(A126,'2015'!$A$7:$N$416,7,FALSE),0),500)</f>
        <v>1000</v>
      </c>
      <c r="U126">
        <f>CEILING(IFERROR(VLOOKUP(A126,'2016'!$A$7:$N$416,7,FALSE),0),500)</f>
        <v>0</v>
      </c>
      <c r="V126">
        <f t="shared" si="16"/>
        <v>2000</v>
      </c>
      <c r="W126">
        <f>CEILING(IFERROR(VLOOKUP(A126,'2014'!$A$7:$N$416,8,FALSE),0),500)</f>
        <v>1000</v>
      </c>
      <c r="X126">
        <f>CEILING(IFERROR(VLOOKUP(A126,'2015'!$A$7:$N$416,8,FALSE),0),500)</f>
        <v>500</v>
      </c>
      <c r="Y126">
        <f>CEILING(IFERROR(VLOOKUP(A126,'2016'!$A$7:$N$416,8,FALSE),0),500)</f>
        <v>0</v>
      </c>
      <c r="Z126">
        <f t="shared" si="17"/>
        <v>1000</v>
      </c>
      <c r="AA126">
        <f>CEILING(IFERROR(VLOOKUP(A126,'2014'!$A$7:$N$416,9,FALSE),0),500)</f>
        <v>0</v>
      </c>
      <c r="AB126">
        <f>CEILING(IFERROR(VLOOKUP(A126,'2015'!$A$7:$N$416,9,FALSE),0),500)</f>
        <v>500</v>
      </c>
      <c r="AC126">
        <f>CEILING(IFERROR(VLOOKUP(A126,'2016'!$A$7:$N$416,9,FALSE),0),500)</f>
        <v>0</v>
      </c>
      <c r="AD126">
        <f t="shared" si="18"/>
        <v>500</v>
      </c>
      <c r="AE126">
        <f>CEILING(IFERROR(VLOOKUP(A126,'2014'!$A$7:$N$416,10,FALSE),0),500)</f>
        <v>0</v>
      </c>
      <c r="AF126">
        <f>CEILING(IFERROR(VLOOKUP(A126,'2015'!$A$7:$N$416,10,FALSE),0),500)</f>
        <v>0</v>
      </c>
      <c r="AG126">
        <f>CEILING(IFERROR(VLOOKUP(A126,'2016'!$A$7:$N$416,10,FALSE),0),500)</f>
        <v>0</v>
      </c>
      <c r="AH126">
        <f t="shared" si="19"/>
        <v>0</v>
      </c>
      <c r="AI126">
        <f>CEILING(IFERROR(VLOOKUP(A126,'2014'!$A$7:$N$416,11,FALSE),0),500)</f>
        <v>500</v>
      </c>
      <c r="AJ126">
        <f>CEILING(IFERROR(VLOOKUP(A126,'2015'!$A$7:$N$416,11,FALSE),0),500)</f>
        <v>1000</v>
      </c>
      <c r="AK126">
        <f>CEILING(IFERROR(VLOOKUP(A126,'2016'!$A$7:$N$416,11,FALSE),0),500)</f>
        <v>0</v>
      </c>
      <c r="AL126">
        <f t="shared" si="20"/>
        <v>1000</v>
      </c>
      <c r="AM126">
        <f>CEILING(IFERROR(VLOOKUP(A126,'2014'!$A$7:$N$416,12,FALSE),0),500)</f>
        <v>500</v>
      </c>
      <c r="AN126">
        <f>CEILING(IFERROR(VLOOKUP(A126,'2015'!$A$7:$N$416,12,FALSE),0),500)</f>
        <v>1500</v>
      </c>
      <c r="AO126">
        <f>CEILING(IFERROR(VLOOKUP(A126,'2016'!$A$7:$N$416,12,FALSE),0),500)</f>
        <v>0</v>
      </c>
      <c r="AP126">
        <f t="shared" si="21"/>
        <v>1000</v>
      </c>
      <c r="AQ126">
        <f>CEILING(IFERROR(VLOOKUP(A126,'2014'!$A$7:$N$416,13,FALSE),0),500)</f>
        <v>1000</v>
      </c>
      <c r="AR126">
        <f>CEILING(IFERROR(VLOOKUP(A126,'2015'!$A$7:$N$416,13,FALSE),0),500)</f>
        <v>500</v>
      </c>
      <c r="AS126">
        <f>CEILING(IFERROR(VLOOKUP(A126,'2016'!$A$7:$N$416,13,FALSE),0),500)</f>
        <v>0</v>
      </c>
      <c r="AT126">
        <f t="shared" si="22"/>
        <v>1000</v>
      </c>
      <c r="AU126">
        <f>CEILING(IFERROR(VLOOKUP(A126,'2014'!$A$7:$N$416,14,FALSE),0),500)</f>
        <v>500</v>
      </c>
      <c r="AV126">
        <f>CEILING(IFERROR(VLOOKUP(A126,'2015'!$A$7:$N$416,14,FALSE),0),500)</f>
        <v>500</v>
      </c>
      <c r="AW126">
        <f>CEILING(IFERROR(VLOOKUP(A126,'2016'!$A$7:$N$416,14,FALSE),0),500)</f>
        <v>0</v>
      </c>
      <c r="AX126">
        <f t="shared" si="23"/>
        <v>500</v>
      </c>
    </row>
    <row r="127" spans="1:50" x14ac:dyDescent="0.25">
      <c r="A127">
        <v>102585</v>
      </c>
      <c r="B127" t="s">
        <v>67</v>
      </c>
      <c r="C127">
        <f>CEILING(IFERROR(VLOOKUP(A127,'2014'!$A$7:$N$416,3,FALSE),0),500)</f>
        <v>2500</v>
      </c>
      <c r="D127">
        <f>CEILING(IFERROR(VLOOKUP(A127,'2015'!$A$7:$N$416,3,FALSE),0),500)</f>
        <v>1000</v>
      </c>
      <c r="E127">
        <f>CEILING(IFERROR(VLOOKUP(A127,'2016'!$A$7:$N$416,3,FALSE),0),500)</f>
        <v>0</v>
      </c>
      <c r="F127" s="137">
        <f t="shared" si="12"/>
        <v>1500</v>
      </c>
      <c r="G127" s="137">
        <f>CEILING(IFERROR(VLOOKUP(A127,'2014'!$A$7:$N$416,4,FALSE),0),500)</f>
        <v>2000</v>
      </c>
      <c r="H127" s="137">
        <f>CEILING(IFERROR(VLOOKUP(A127,'2015'!$A$7:$N$416,4,FALSE),0),500)</f>
        <v>2000</v>
      </c>
      <c r="I127" s="137">
        <f>CEILING(IFERROR(VLOOKUP(A127,'2016'!$A$7:$N$416,4,FALSE),0),500)</f>
        <v>4000</v>
      </c>
      <c r="J127" s="137">
        <f t="shared" si="13"/>
        <v>3000</v>
      </c>
      <c r="K127">
        <f>CEILING(IFERROR(VLOOKUP(A127,'2014'!$A$7:$N$416,5,FALSE),0),500)</f>
        <v>6500</v>
      </c>
      <c r="L127">
        <f>CEILING(IFERROR(VLOOKUP(A127,'2015'!$A$7:$N$416,5,FALSE),0),500)</f>
        <v>9500</v>
      </c>
      <c r="M127">
        <f>CEILING(IFERROR(VLOOKUP(A127,'2016'!$A$7:$N$416,5,FALSE),0),500)</f>
        <v>4000</v>
      </c>
      <c r="N127">
        <f t="shared" si="14"/>
        <v>7000</v>
      </c>
      <c r="O127">
        <f>CEILING(IFERROR(VLOOKUP(A127,'2014'!$A$7:$N$416,6,FALSE),0),500)</f>
        <v>13500</v>
      </c>
      <c r="P127">
        <f>CEILING(IFERROR(VLOOKUP(A127,'2015'!$A$7:$N$416,6,FALSE),0),500)</f>
        <v>8000</v>
      </c>
      <c r="Q127">
        <f>CEILING(IFERROR(VLOOKUP(A127,'2016'!$A$7:$N$416,6,FALSE),0),500)</f>
        <v>0</v>
      </c>
      <c r="R127">
        <f t="shared" si="15"/>
        <v>11000</v>
      </c>
      <c r="S127">
        <f>CEILING(IFERROR(VLOOKUP(A127,'2014'!$A$7:$N$416,7,FALSE),0),500)</f>
        <v>9000</v>
      </c>
      <c r="T127">
        <f>CEILING(IFERROR(VLOOKUP(A127,'2015'!$A$7:$N$416,7,FALSE),0),500)</f>
        <v>9000</v>
      </c>
      <c r="U127">
        <f>CEILING(IFERROR(VLOOKUP(A127,'2016'!$A$7:$N$416,7,FALSE),0),500)</f>
        <v>0</v>
      </c>
      <c r="V127">
        <f t="shared" si="16"/>
        <v>9000</v>
      </c>
      <c r="W127">
        <f>CEILING(IFERROR(VLOOKUP(A127,'2014'!$A$7:$N$416,8,FALSE),0),500)</f>
        <v>6500</v>
      </c>
      <c r="X127">
        <f>CEILING(IFERROR(VLOOKUP(A127,'2015'!$A$7:$N$416,8,FALSE),0),500)</f>
        <v>8000</v>
      </c>
      <c r="Y127">
        <f>CEILING(IFERROR(VLOOKUP(A127,'2016'!$A$7:$N$416,8,FALSE),0),500)</f>
        <v>0</v>
      </c>
      <c r="Z127">
        <f t="shared" si="17"/>
        <v>7500</v>
      </c>
      <c r="AA127">
        <f>CEILING(IFERROR(VLOOKUP(A127,'2014'!$A$7:$N$416,9,FALSE),0),500)</f>
        <v>9500</v>
      </c>
      <c r="AB127">
        <f>CEILING(IFERROR(VLOOKUP(A127,'2015'!$A$7:$N$416,9,FALSE),0),500)</f>
        <v>5500</v>
      </c>
      <c r="AC127">
        <f>CEILING(IFERROR(VLOOKUP(A127,'2016'!$A$7:$N$416,9,FALSE),0),500)</f>
        <v>0</v>
      </c>
      <c r="AD127">
        <f t="shared" si="18"/>
        <v>7500</v>
      </c>
      <c r="AE127">
        <f>CEILING(IFERROR(VLOOKUP(A127,'2014'!$A$7:$N$416,10,FALSE),0),500)</f>
        <v>2500</v>
      </c>
      <c r="AF127">
        <f>CEILING(IFERROR(VLOOKUP(A127,'2015'!$A$7:$N$416,10,FALSE),0),500)</f>
        <v>3000</v>
      </c>
      <c r="AG127">
        <f>CEILING(IFERROR(VLOOKUP(A127,'2016'!$A$7:$N$416,10,FALSE),0),500)</f>
        <v>0</v>
      </c>
      <c r="AH127">
        <f t="shared" si="19"/>
        <v>3000</v>
      </c>
      <c r="AI127">
        <f>CEILING(IFERROR(VLOOKUP(A127,'2014'!$A$7:$N$416,11,FALSE),0),500)</f>
        <v>9000</v>
      </c>
      <c r="AJ127">
        <f>CEILING(IFERROR(VLOOKUP(A127,'2015'!$A$7:$N$416,11,FALSE),0),500)</f>
        <v>6500</v>
      </c>
      <c r="AK127">
        <f>CEILING(IFERROR(VLOOKUP(A127,'2016'!$A$7:$N$416,11,FALSE),0),500)</f>
        <v>0</v>
      </c>
      <c r="AL127">
        <f t="shared" si="20"/>
        <v>8000</v>
      </c>
      <c r="AM127">
        <f>CEILING(IFERROR(VLOOKUP(A127,'2014'!$A$7:$N$416,12,FALSE),0),500)</f>
        <v>5500</v>
      </c>
      <c r="AN127">
        <f>CEILING(IFERROR(VLOOKUP(A127,'2015'!$A$7:$N$416,12,FALSE),0),500)</f>
        <v>5000</v>
      </c>
      <c r="AO127">
        <f>CEILING(IFERROR(VLOOKUP(A127,'2016'!$A$7:$N$416,12,FALSE),0),500)</f>
        <v>0</v>
      </c>
      <c r="AP127">
        <f t="shared" si="21"/>
        <v>5500</v>
      </c>
      <c r="AQ127">
        <f>CEILING(IFERROR(VLOOKUP(A127,'2014'!$A$7:$N$416,13,FALSE),0),500)</f>
        <v>3000</v>
      </c>
      <c r="AR127">
        <f>CEILING(IFERROR(VLOOKUP(A127,'2015'!$A$7:$N$416,13,FALSE),0),500)</f>
        <v>3500</v>
      </c>
      <c r="AS127">
        <f>CEILING(IFERROR(VLOOKUP(A127,'2016'!$A$7:$N$416,13,FALSE),0),500)</f>
        <v>0</v>
      </c>
      <c r="AT127">
        <f t="shared" si="22"/>
        <v>3500</v>
      </c>
      <c r="AU127">
        <f>CEILING(IFERROR(VLOOKUP(A127,'2014'!$A$7:$N$416,14,FALSE),0),500)</f>
        <v>500</v>
      </c>
      <c r="AV127">
        <f>CEILING(IFERROR(VLOOKUP(A127,'2015'!$A$7:$N$416,14,FALSE),0),500)</f>
        <v>1500</v>
      </c>
      <c r="AW127">
        <f>CEILING(IFERROR(VLOOKUP(A127,'2016'!$A$7:$N$416,14,FALSE),0),500)</f>
        <v>0</v>
      </c>
      <c r="AX127">
        <f t="shared" si="23"/>
        <v>1000</v>
      </c>
    </row>
    <row r="128" spans="1:50" x14ac:dyDescent="0.25">
      <c r="A128">
        <v>905230</v>
      </c>
      <c r="B128" t="s">
        <v>504</v>
      </c>
      <c r="C128">
        <f>CEILING(IFERROR(VLOOKUP(A128,'2014'!$A$7:$N$416,3,FALSE),0),500)</f>
        <v>0</v>
      </c>
      <c r="D128">
        <f>CEILING(IFERROR(VLOOKUP(A128,'2015'!$A$7:$N$416,3,FALSE),0),500)</f>
        <v>0</v>
      </c>
      <c r="E128">
        <f>CEILING(IFERROR(VLOOKUP(A128,'2016'!$A$7:$N$416,3,FALSE),0),500)</f>
        <v>0</v>
      </c>
      <c r="F128" s="137">
        <f t="shared" si="12"/>
        <v>0</v>
      </c>
      <c r="G128" s="137">
        <f>CEILING(IFERROR(VLOOKUP(A128,'2014'!$A$7:$N$416,4,FALSE),0),500)</f>
        <v>2000</v>
      </c>
      <c r="H128" s="137">
        <f>CEILING(IFERROR(VLOOKUP(A128,'2015'!$A$7:$N$416,4,FALSE),0),500)</f>
        <v>0</v>
      </c>
      <c r="I128" s="137">
        <f>CEILING(IFERROR(VLOOKUP(A128,'2016'!$A$7:$N$416,4,FALSE),0),500)</f>
        <v>0</v>
      </c>
      <c r="J128" s="137">
        <f t="shared" si="13"/>
        <v>1000</v>
      </c>
      <c r="K128">
        <f>CEILING(IFERROR(VLOOKUP(A128,'2014'!$A$7:$N$416,5,FALSE),0),500)</f>
        <v>500</v>
      </c>
      <c r="L128">
        <f>CEILING(IFERROR(VLOOKUP(A128,'2015'!$A$7:$N$416,5,FALSE),0),500)</f>
        <v>0</v>
      </c>
      <c r="M128">
        <f>CEILING(IFERROR(VLOOKUP(A128,'2016'!$A$7:$N$416,5,FALSE),0),500)</f>
        <v>0</v>
      </c>
      <c r="N128">
        <f t="shared" si="14"/>
        <v>500</v>
      </c>
      <c r="O128">
        <f>CEILING(IFERROR(VLOOKUP(A128,'2014'!$A$7:$N$416,6,FALSE),0),500)</f>
        <v>0</v>
      </c>
      <c r="P128">
        <f>CEILING(IFERROR(VLOOKUP(A128,'2015'!$A$7:$N$416,6,FALSE),0),500)</f>
        <v>0</v>
      </c>
      <c r="Q128">
        <f>CEILING(IFERROR(VLOOKUP(A128,'2016'!$A$7:$N$416,6,FALSE),0),500)</f>
        <v>0</v>
      </c>
      <c r="R128">
        <f t="shared" si="15"/>
        <v>0</v>
      </c>
      <c r="S128">
        <f>CEILING(IFERROR(VLOOKUP(A128,'2014'!$A$7:$N$416,7,FALSE),0),500)</f>
        <v>0</v>
      </c>
      <c r="T128">
        <f>CEILING(IFERROR(VLOOKUP(A128,'2015'!$A$7:$N$416,7,FALSE),0),500)</f>
        <v>0</v>
      </c>
      <c r="U128">
        <f>CEILING(IFERROR(VLOOKUP(A128,'2016'!$A$7:$N$416,7,FALSE),0),500)</f>
        <v>0</v>
      </c>
      <c r="V128">
        <f t="shared" si="16"/>
        <v>0</v>
      </c>
      <c r="W128">
        <f>CEILING(IFERROR(VLOOKUP(A128,'2014'!$A$7:$N$416,8,FALSE),0),500)</f>
        <v>1000</v>
      </c>
      <c r="X128">
        <f>CEILING(IFERROR(VLOOKUP(A128,'2015'!$A$7:$N$416,8,FALSE),0),500)</f>
        <v>0</v>
      </c>
      <c r="Y128">
        <f>CEILING(IFERROR(VLOOKUP(A128,'2016'!$A$7:$N$416,8,FALSE),0),500)</f>
        <v>0</v>
      </c>
      <c r="Z128">
        <f t="shared" si="17"/>
        <v>500</v>
      </c>
      <c r="AA128">
        <f>CEILING(IFERROR(VLOOKUP(A128,'2014'!$A$7:$N$416,9,FALSE),0),500)</f>
        <v>0</v>
      </c>
      <c r="AB128">
        <f>CEILING(IFERROR(VLOOKUP(A128,'2015'!$A$7:$N$416,9,FALSE),0),500)</f>
        <v>0</v>
      </c>
      <c r="AC128">
        <f>CEILING(IFERROR(VLOOKUP(A128,'2016'!$A$7:$N$416,9,FALSE),0),500)</f>
        <v>0</v>
      </c>
      <c r="AD128">
        <f t="shared" si="18"/>
        <v>0</v>
      </c>
      <c r="AE128">
        <f>CEILING(IFERROR(VLOOKUP(A128,'2014'!$A$7:$N$416,10,FALSE),0),500)</f>
        <v>0</v>
      </c>
      <c r="AF128">
        <f>CEILING(IFERROR(VLOOKUP(A128,'2015'!$A$7:$N$416,10,FALSE),0),500)</f>
        <v>0</v>
      </c>
      <c r="AG128">
        <f>CEILING(IFERROR(VLOOKUP(A128,'2016'!$A$7:$N$416,10,FALSE),0),500)</f>
        <v>0</v>
      </c>
      <c r="AH128">
        <f t="shared" si="19"/>
        <v>0</v>
      </c>
      <c r="AI128">
        <f>CEILING(IFERROR(VLOOKUP(A128,'2014'!$A$7:$N$416,11,FALSE),0),500)</f>
        <v>0</v>
      </c>
      <c r="AJ128">
        <f>CEILING(IFERROR(VLOOKUP(A128,'2015'!$A$7:$N$416,11,FALSE),0),500)</f>
        <v>0</v>
      </c>
      <c r="AK128">
        <f>CEILING(IFERROR(VLOOKUP(A128,'2016'!$A$7:$N$416,11,FALSE),0),500)</f>
        <v>0</v>
      </c>
      <c r="AL128">
        <f t="shared" si="20"/>
        <v>0</v>
      </c>
      <c r="AM128">
        <f>CEILING(IFERROR(VLOOKUP(A128,'2014'!$A$7:$N$416,12,FALSE),0),500)</f>
        <v>0</v>
      </c>
      <c r="AN128">
        <f>CEILING(IFERROR(VLOOKUP(A128,'2015'!$A$7:$N$416,12,FALSE),0),500)</f>
        <v>0</v>
      </c>
      <c r="AO128">
        <f>CEILING(IFERROR(VLOOKUP(A128,'2016'!$A$7:$N$416,12,FALSE),0),500)</f>
        <v>0</v>
      </c>
      <c r="AP128">
        <f t="shared" si="21"/>
        <v>0</v>
      </c>
      <c r="AQ128">
        <f>CEILING(IFERROR(VLOOKUP(A128,'2014'!$A$7:$N$416,13,FALSE),0),500)</f>
        <v>0</v>
      </c>
      <c r="AR128">
        <f>CEILING(IFERROR(VLOOKUP(A128,'2015'!$A$7:$N$416,13,FALSE),0),500)</f>
        <v>0</v>
      </c>
      <c r="AS128">
        <f>CEILING(IFERROR(VLOOKUP(A128,'2016'!$A$7:$N$416,13,FALSE),0),500)</f>
        <v>0</v>
      </c>
      <c r="AT128">
        <f t="shared" si="22"/>
        <v>0</v>
      </c>
      <c r="AU128">
        <f>CEILING(IFERROR(VLOOKUP(A128,'2014'!$A$7:$N$416,14,FALSE),0),500)</f>
        <v>0</v>
      </c>
      <c r="AV128">
        <f>CEILING(IFERROR(VLOOKUP(A128,'2015'!$A$7:$N$416,14,FALSE),0),500)</f>
        <v>0</v>
      </c>
      <c r="AW128">
        <f>CEILING(IFERROR(VLOOKUP(A128,'2016'!$A$7:$N$416,14,FALSE),0),500)</f>
        <v>0</v>
      </c>
      <c r="AX128">
        <f t="shared" si="23"/>
        <v>0</v>
      </c>
    </row>
    <row r="129" spans="1:50" x14ac:dyDescent="0.25">
      <c r="A129">
        <v>903606</v>
      </c>
      <c r="B129" t="s">
        <v>472</v>
      </c>
      <c r="C129">
        <f>CEILING(IFERROR(VLOOKUP(A129,'2014'!$A$7:$N$416,3,FALSE),0),500)</f>
        <v>0</v>
      </c>
      <c r="D129">
        <f>CEILING(IFERROR(VLOOKUP(A129,'2015'!$A$7:$N$416,3,FALSE),0),500)</f>
        <v>0</v>
      </c>
      <c r="E129">
        <f>CEILING(IFERROR(VLOOKUP(A129,'2016'!$A$7:$N$416,3,FALSE),0),500)</f>
        <v>0</v>
      </c>
      <c r="F129" s="137">
        <f t="shared" si="12"/>
        <v>0</v>
      </c>
      <c r="G129" s="137">
        <f>CEILING(IFERROR(VLOOKUP(A129,'2014'!$A$7:$N$416,4,FALSE),0),500)</f>
        <v>0</v>
      </c>
      <c r="H129" s="137">
        <f>CEILING(IFERROR(VLOOKUP(A129,'2015'!$A$7:$N$416,4,FALSE),0),500)</f>
        <v>0</v>
      </c>
      <c r="I129" s="137">
        <f>CEILING(IFERROR(VLOOKUP(A129,'2016'!$A$7:$N$416,4,FALSE),0),500)</f>
        <v>0</v>
      </c>
      <c r="J129" s="137">
        <f t="shared" si="13"/>
        <v>0</v>
      </c>
      <c r="K129">
        <f>CEILING(IFERROR(VLOOKUP(A129,'2014'!$A$7:$N$416,5,FALSE),0),500)</f>
        <v>0</v>
      </c>
      <c r="L129">
        <f>CEILING(IFERROR(VLOOKUP(A129,'2015'!$A$7:$N$416,5,FALSE),0),500)</f>
        <v>0</v>
      </c>
      <c r="M129">
        <f>CEILING(IFERROR(VLOOKUP(A129,'2016'!$A$7:$N$416,5,FALSE),0),500)</f>
        <v>0</v>
      </c>
      <c r="N129">
        <f t="shared" si="14"/>
        <v>0</v>
      </c>
      <c r="O129">
        <f>CEILING(IFERROR(VLOOKUP(A129,'2014'!$A$7:$N$416,6,FALSE),0),500)</f>
        <v>0</v>
      </c>
      <c r="P129">
        <f>CEILING(IFERROR(VLOOKUP(A129,'2015'!$A$7:$N$416,6,FALSE),0),500)</f>
        <v>0</v>
      </c>
      <c r="Q129">
        <f>CEILING(IFERROR(VLOOKUP(A129,'2016'!$A$7:$N$416,6,FALSE),0),500)</f>
        <v>0</v>
      </c>
      <c r="R129">
        <f t="shared" si="15"/>
        <v>0</v>
      </c>
      <c r="S129">
        <f>CEILING(IFERROR(VLOOKUP(A129,'2014'!$A$7:$N$416,7,FALSE),0),500)</f>
        <v>0</v>
      </c>
      <c r="T129">
        <f>CEILING(IFERROR(VLOOKUP(A129,'2015'!$A$7:$N$416,7,FALSE),0),500)</f>
        <v>0</v>
      </c>
      <c r="U129">
        <f>CEILING(IFERROR(VLOOKUP(A129,'2016'!$A$7:$N$416,7,FALSE),0),500)</f>
        <v>0</v>
      </c>
      <c r="V129">
        <f t="shared" si="16"/>
        <v>0</v>
      </c>
      <c r="W129">
        <f>CEILING(IFERROR(VLOOKUP(A129,'2014'!$A$7:$N$416,8,FALSE),0),500)</f>
        <v>0</v>
      </c>
      <c r="X129">
        <f>CEILING(IFERROR(VLOOKUP(A129,'2015'!$A$7:$N$416,8,FALSE),0),500)</f>
        <v>0</v>
      </c>
      <c r="Y129">
        <f>CEILING(IFERROR(VLOOKUP(A129,'2016'!$A$7:$N$416,8,FALSE),0),500)</f>
        <v>0</v>
      </c>
      <c r="Z129">
        <f t="shared" si="17"/>
        <v>0</v>
      </c>
      <c r="AA129">
        <f>CEILING(IFERROR(VLOOKUP(A129,'2014'!$A$7:$N$416,9,FALSE),0),500)</f>
        <v>0</v>
      </c>
      <c r="AB129">
        <f>CEILING(IFERROR(VLOOKUP(A129,'2015'!$A$7:$N$416,9,FALSE),0),500)</f>
        <v>0</v>
      </c>
      <c r="AC129">
        <f>CEILING(IFERROR(VLOOKUP(A129,'2016'!$A$7:$N$416,9,FALSE),0),500)</f>
        <v>0</v>
      </c>
      <c r="AD129">
        <f t="shared" si="18"/>
        <v>0</v>
      </c>
      <c r="AE129">
        <f>CEILING(IFERROR(VLOOKUP(A129,'2014'!$A$7:$N$416,10,FALSE),0),500)</f>
        <v>0</v>
      </c>
      <c r="AF129">
        <f>CEILING(IFERROR(VLOOKUP(A129,'2015'!$A$7:$N$416,10,FALSE),0),500)</f>
        <v>0</v>
      </c>
      <c r="AG129">
        <f>CEILING(IFERROR(VLOOKUP(A129,'2016'!$A$7:$N$416,10,FALSE),0),500)</f>
        <v>0</v>
      </c>
      <c r="AH129">
        <f t="shared" si="19"/>
        <v>0</v>
      </c>
      <c r="AI129">
        <f>CEILING(IFERROR(VLOOKUP(A129,'2014'!$A$7:$N$416,11,FALSE),0),500)</f>
        <v>0</v>
      </c>
      <c r="AJ129">
        <f>CEILING(IFERROR(VLOOKUP(A129,'2015'!$A$7:$N$416,11,FALSE),0),500)</f>
        <v>0</v>
      </c>
      <c r="AK129">
        <f>CEILING(IFERROR(VLOOKUP(A129,'2016'!$A$7:$N$416,11,FALSE),0),500)</f>
        <v>0</v>
      </c>
      <c r="AL129">
        <f t="shared" si="20"/>
        <v>0</v>
      </c>
      <c r="AM129">
        <f>CEILING(IFERROR(VLOOKUP(A129,'2014'!$A$7:$N$416,12,FALSE),0),500)</f>
        <v>0</v>
      </c>
      <c r="AN129">
        <f>CEILING(IFERROR(VLOOKUP(A129,'2015'!$A$7:$N$416,12,FALSE),0),500)</f>
        <v>0</v>
      </c>
      <c r="AO129">
        <f>CEILING(IFERROR(VLOOKUP(A129,'2016'!$A$7:$N$416,12,FALSE),0),500)</f>
        <v>0</v>
      </c>
      <c r="AP129">
        <f t="shared" si="21"/>
        <v>0</v>
      </c>
      <c r="AQ129">
        <f>CEILING(IFERROR(VLOOKUP(A129,'2014'!$A$7:$N$416,13,FALSE),0),500)</f>
        <v>0</v>
      </c>
      <c r="AR129">
        <f>CEILING(IFERROR(VLOOKUP(A129,'2015'!$A$7:$N$416,13,FALSE),0),500)</f>
        <v>0</v>
      </c>
      <c r="AS129">
        <f>CEILING(IFERROR(VLOOKUP(A129,'2016'!$A$7:$N$416,13,FALSE),0),500)</f>
        <v>0</v>
      </c>
      <c r="AT129">
        <f t="shared" si="22"/>
        <v>0</v>
      </c>
      <c r="AU129">
        <f>CEILING(IFERROR(VLOOKUP(A129,'2014'!$A$7:$N$416,14,FALSE),0),500)</f>
        <v>0</v>
      </c>
      <c r="AV129">
        <f>CEILING(IFERROR(VLOOKUP(A129,'2015'!$A$7:$N$416,14,FALSE),0),500)</f>
        <v>0</v>
      </c>
      <c r="AW129">
        <f>CEILING(IFERROR(VLOOKUP(A129,'2016'!$A$7:$N$416,14,FALSE),0),500)</f>
        <v>0</v>
      </c>
      <c r="AX129">
        <f t="shared" si="23"/>
        <v>0</v>
      </c>
    </row>
  </sheetData>
  <autoFilter ref="A1:AX12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67"/>
  <sheetViews>
    <sheetView workbookViewId="0">
      <selection activeCell="O12" sqref="O12"/>
    </sheetView>
  </sheetViews>
  <sheetFormatPr baseColWidth="10" defaultRowHeight="15" x14ac:dyDescent="0.25"/>
  <cols>
    <col min="1" max="1" width="11.5703125" bestFit="1" customWidth="1"/>
    <col min="2" max="2" width="34.7109375" bestFit="1" customWidth="1"/>
    <col min="3" max="4" width="7.28515625" bestFit="1" customWidth="1"/>
    <col min="5" max="10" width="6.57031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  <col min="15" max="15" width="8.85546875" bestFit="1" customWidth="1"/>
    <col min="16" max="16" width="11.42578125" style="3"/>
    <col min="18" max="18" width="2.5703125" bestFit="1" customWidth="1"/>
    <col min="21" max="21" width="17.140625" bestFit="1" customWidth="1"/>
  </cols>
  <sheetData>
    <row r="1" spans="1:26" x14ac:dyDescent="0.25">
      <c r="A1" t="s">
        <v>663</v>
      </c>
      <c r="B1" t="s">
        <v>659</v>
      </c>
      <c r="C1" t="s">
        <v>664</v>
      </c>
      <c r="D1" t="s">
        <v>665</v>
      </c>
      <c r="E1" t="s">
        <v>666</v>
      </c>
      <c r="F1" t="s">
        <v>667</v>
      </c>
      <c r="G1" t="s">
        <v>668</v>
      </c>
      <c r="H1" t="s">
        <v>669</v>
      </c>
      <c r="I1" t="s">
        <v>670</v>
      </c>
      <c r="J1" t="s">
        <v>671</v>
      </c>
      <c r="K1" t="s">
        <v>672</v>
      </c>
      <c r="L1" t="s">
        <v>673</v>
      </c>
      <c r="M1" t="s">
        <v>674</v>
      </c>
      <c r="N1" t="s">
        <v>675</v>
      </c>
      <c r="O1" t="s">
        <v>660</v>
      </c>
      <c r="P1" s="3" t="s">
        <v>676</v>
      </c>
      <c r="Q1" t="s">
        <v>677</v>
      </c>
      <c r="S1" t="s">
        <v>678</v>
      </c>
      <c r="T1" t="s">
        <v>679</v>
      </c>
      <c r="U1" t="s">
        <v>680</v>
      </c>
      <c r="V1" t="s">
        <v>681</v>
      </c>
      <c r="W1" t="s">
        <v>682</v>
      </c>
      <c r="X1" t="s">
        <v>683</v>
      </c>
      <c r="Y1" t="s">
        <v>684</v>
      </c>
      <c r="Z1" t="s">
        <v>685</v>
      </c>
    </row>
    <row r="2" spans="1:26" x14ac:dyDescent="0.25">
      <c r="A2">
        <v>21950</v>
      </c>
      <c r="B2" t="s">
        <v>311</v>
      </c>
      <c r="C2" s="3">
        <v>46</v>
      </c>
      <c r="D2" s="3">
        <v>38.5</v>
      </c>
      <c r="E2" s="3">
        <v>46</v>
      </c>
      <c r="F2" s="3">
        <v>25.5</v>
      </c>
      <c r="G2" s="3">
        <v>40.5</v>
      </c>
      <c r="H2" s="3">
        <v>34</v>
      </c>
      <c r="I2" s="3">
        <v>63</v>
      </c>
      <c r="J2" s="3">
        <v>52</v>
      </c>
      <c r="K2" s="3">
        <v>62.5</v>
      </c>
      <c r="L2" s="3">
        <v>79</v>
      </c>
      <c r="M2" s="3">
        <v>63</v>
      </c>
      <c r="N2" s="3">
        <v>77.5</v>
      </c>
      <c r="O2" t="s">
        <v>27</v>
      </c>
      <c r="P2" s="3">
        <v>52.5</v>
      </c>
      <c r="Q2" s="4">
        <v>5.4801670146137784</v>
      </c>
      <c r="R2" s="4" t="s">
        <v>677</v>
      </c>
      <c r="S2" s="4">
        <v>5.4801670146137784</v>
      </c>
      <c r="T2" t="s">
        <v>686</v>
      </c>
      <c r="U2" t="s">
        <v>687</v>
      </c>
    </row>
    <row r="3" spans="1:26" x14ac:dyDescent="0.25">
      <c r="A3">
        <v>905034</v>
      </c>
      <c r="B3" t="s">
        <v>497</v>
      </c>
      <c r="C3" s="3">
        <v>80</v>
      </c>
      <c r="D3" s="3">
        <v>45</v>
      </c>
      <c r="E3" s="3">
        <v>33.5</v>
      </c>
      <c r="F3" s="3">
        <v>57.5</v>
      </c>
      <c r="G3" s="3">
        <v>20</v>
      </c>
      <c r="H3" s="3">
        <v>60.5</v>
      </c>
      <c r="I3" s="3">
        <v>20</v>
      </c>
      <c r="J3" s="3">
        <v>22.5</v>
      </c>
      <c r="K3" s="3">
        <v>30</v>
      </c>
      <c r="L3" s="3">
        <v>60</v>
      </c>
      <c r="M3" s="3">
        <v>78</v>
      </c>
      <c r="N3" s="3">
        <v>40</v>
      </c>
      <c r="O3" t="s">
        <v>27</v>
      </c>
      <c r="P3" s="3">
        <v>46</v>
      </c>
      <c r="Q3" s="4">
        <v>4.8016701461377869</v>
      </c>
      <c r="R3" s="4" t="s">
        <v>677</v>
      </c>
      <c r="S3" s="4">
        <v>10.281837160751564</v>
      </c>
      <c r="T3" t="s">
        <v>686</v>
      </c>
      <c r="U3" t="s">
        <v>688</v>
      </c>
    </row>
    <row r="4" spans="1:26" x14ac:dyDescent="0.25">
      <c r="A4">
        <v>103397</v>
      </c>
      <c r="B4" t="s">
        <v>88</v>
      </c>
      <c r="C4" s="3">
        <v>23.5</v>
      </c>
      <c r="D4" s="3">
        <v>19.5</v>
      </c>
      <c r="E4" s="3">
        <v>24</v>
      </c>
      <c r="F4" s="3">
        <v>28.5</v>
      </c>
      <c r="G4" s="3">
        <v>34.5</v>
      </c>
      <c r="H4" s="3">
        <v>43.5</v>
      </c>
      <c r="I4" s="3">
        <v>31.5</v>
      </c>
      <c r="J4" s="3">
        <v>33</v>
      </c>
      <c r="K4" s="3">
        <v>40.5</v>
      </c>
      <c r="L4" s="3">
        <v>29</v>
      </c>
      <c r="M4" s="3">
        <v>25.5</v>
      </c>
      <c r="N4" s="3">
        <v>28</v>
      </c>
      <c r="O4" t="s">
        <v>27</v>
      </c>
      <c r="P4" s="3">
        <v>30.5</v>
      </c>
      <c r="Q4" s="4">
        <v>3.1837160751565765</v>
      </c>
      <c r="R4" s="4" t="s">
        <v>677</v>
      </c>
      <c r="S4" s="4">
        <v>13.465553235908141</v>
      </c>
      <c r="T4" t="s">
        <v>686</v>
      </c>
      <c r="U4" t="s">
        <v>687</v>
      </c>
    </row>
    <row r="5" spans="1:26" x14ac:dyDescent="0.25">
      <c r="A5">
        <v>18539</v>
      </c>
      <c r="B5" t="s">
        <v>207</v>
      </c>
      <c r="C5" s="3">
        <v>23</v>
      </c>
      <c r="D5" s="3">
        <v>24.5</v>
      </c>
      <c r="E5" s="3">
        <v>20</v>
      </c>
      <c r="F5" s="3">
        <v>7.5</v>
      </c>
      <c r="G5" s="3">
        <v>9.5</v>
      </c>
      <c r="H5" s="3">
        <v>15</v>
      </c>
      <c r="I5" s="3">
        <v>20</v>
      </c>
      <c r="J5" s="3">
        <v>17.5</v>
      </c>
      <c r="K5" s="3">
        <v>31</v>
      </c>
      <c r="L5" s="3">
        <v>28</v>
      </c>
      <c r="M5" s="3">
        <v>62</v>
      </c>
      <c r="N5" s="3">
        <v>40</v>
      </c>
      <c r="O5" t="s">
        <v>27</v>
      </c>
      <c r="P5" s="3">
        <v>25</v>
      </c>
      <c r="Q5" s="4">
        <v>2.6096033402922756</v>
      </c>
      <c r="R5" s="4" t="s">
        <v>677</v>
      </c>
      <c r="S5" s="4">
        <v>16.075156576200417</v>
      </c>
      <c r="T5" t="s">
        <v>686</v>
      </c>
      <c r="U5" t="s">
        <v>687</v>
      </c>
    </row>
    <row r="6" spans="1:26" x14ac:dyDescent="0.25">
      <c r="A6">
        <v>20149</v>
      </c>
      <c r="B6" t="s">
        <v>216</v>
      </c>
      <c r="C6" s="3">
        <v>17.5</v>
      </c>
      <c r="D6" s="3">
        <v>17</v>
      </c>
      <c r="E6" s="3">
        <v>16</v>
      </c>
      <c r="F6" s="3">
        <v>11.5</v>
      </c>
      <c r="G6" s="3">
        <v>14</v>
      </c>
      <c r="H6" s="3">
        <v>19</v>
      </c>
      <c r="I6" s="3">
        <v>34.5</v>
      </c>
      <c r="J6" s="3">
        <v>32.5</v>
      </c>
      <c r="K6" s="3">
        <v>31.5</v>
      </c>
      <c r="L6" s="3">
        <v>22.5</v>
      </c>
      <c r="M6" s="3">
        <v>19.5</v>
      </c>
      <c r="N6" s="3">
        <v>21.5</v>
      </c>
      <c r="O6" t="s">
        <v>27</v>
      </c>
      <c r="P6" s="3">
        <v>21.5</v>
      </c>
      <c r="Q6" s="4">
        <v>2.2442588726513573</v>
      </c>
      <c r="R6" s="4" t="s">
        <v>677</v>
      </c>
      <c r="S6" s="4">
        <v>18.319415448851775</v>
      </c>
      <c r="T6" t="s">
        <v>686</v>
      </c>
      <c r="U6" t="s">
        <v>687</v>
      </c>
    </row>
    <row r="7" spans="1:26" x14ac:dyDescent="0.25">
      <c r="A7">
        <v>20150</v>
      </c>
      <c r="B7" t="s">
        <v>217</v>
      </c>
      <c r="C7" s="3">
        <v>15</v>
      </c>
      <c r="D7" s="3">
        <v>17.5</v>
      </c>
      <c r="E7" s="3">
        <v>18</v>
      </c>
      <c r="F7" s="3">
        <v>12.5</v>
      </c>
      <c r="G7" s="3">
        <v>12</v>
      </c>
      <c r="H7" s="3">
        <v>23.5</v>
      </c>
      <c r="I7" s="3">
        <v>24</v>
      </c>
      <c r="J7" s="3">
        <v>28</v>
      </c>
      <c r="K7" s="3">
        <v>26.5</v>
      </c>
      <c r="L7" s="3">
        <v>27.5</v>
      </c>
      <c r="M7" s="3">
        <v>20</v>
      </c>
      <c r="N7" s="3">
        <v>27.5</v>
      </c>
      <c r="O7" t="s">
        <v>27</v>
      </c>
      <c r="P7" s="3">
        <v>21</v>
      </c>
      <c r="Q7" s="4">
        <v>2.1920668058455117</v>
      </c>
      <c r="R7" s="4" t="s">
        <v>677</v>
      </c>
      <c r="S7" s="4">
        <v>20.511482254697285</v>
      </c>
      <c r="T7" t="s">
        <v>686</v>
      </c>
      <c r="U7" t="s">
        <v>687</v>
      </c>
    </row>
    <row r="8" spans="1:26" x14ac:dyDescent="0.25">
      <c r="A8">
        <v>905164</v>
      </c>
      <c r="B8" t="s">
        <v>503</v>
      </c>
      <c r="C8" s="3">
        <v>37</v>
      </c>
      <c r="D8" s="3">
        <v>22</v>
      </c>
      <c r="E8" s="3">
        <v>28.5</v>
      </c>
      <c r="F8" s="3">
        <v>1</v>
      </c>
      <c r="G8" s="3">
        <v>20</v>
      </c>
      <c r="H8" s="3">
        <v>13</v>
      </c>
      <c r="I8" s="3">
        <v>40</v>
      </c>
      <c r="J8" s="3">
        <v>42.5</v>
      </c>
      <c r="K8" s="3">
        <v>0</v>
      </c>
      <c r="L8" s="3">
        <v>0</v>
      </c>
      <c r="M8" s="3">
        <v>2.5</v>
      </c>
      <c r="N8" s="3">
        <v>0</v>
      </c>
      <c r="O8" t="s">
        <v>27</v>
      </c>
      <c r="P8" s="3">
        <v>17.5</v>
      </c>
      <c r="Q8" s="4">
        <v>1.826722338204593</v>
      </c>
      <c r="R8" s="4" t="s">
        <v>677</v>
      </c>
      <c r="S8" s="4">
        <v>22.338204592901878</v>
      </c>
      <c r="T8" t="s">
        <v>686</v>
      </c>
      <c r="U8" t="s">
        <v>687</v>
      </c>
    </row>
    <row r="9" spans="1:26" x14ac:dyDescent="0.25">
      <c r="A9">
        <v>24391</v>
      </c>
      <c r="B9" t="s">
        <v>364</v>
      </c>
      <c r="C9" s="3">
        <v>9.5</v>
      </c>
      <c r="D9" s="3">
        <v>13.5</v>
      </c>
      <c r="E9" s="3">
        <v>28.5</v>
      </c>
      <c r="F9" s="3">
        <v>19</v>
      </c>
      <c r="G9" s="3">
        <v>17</v>
      </c>
      <c r="H9" s="3">
        <v>22</v>
      </c>
      <c r="I9" s="3">
        <v>30</v>
      </c>
      <c r="J9" s="3">
        <v>27.5</v>
      </c>
      <c r="K9" s="3">
        <v>21</v>
      </c>
      <c r="L9" s="3">
        <v>18</v>
      </c>
      <c r="M9" s="3">
        <v>11</v>
      </c>
      <c r="N9" s="3">
        <v>7.5</v>
      </c>
      <c r="O9" t="s">
        <v>27</v>
      </c>
      <c r="P9" s="3">
        <v>19</v>
      </c>
      <c r="Q9" s="4">
        <v>1.9832985386221296</v>
      </c>
      <c r="R9" s="4" t="s">
        <v>677</v>
      </c>
      <c r="S9" s="4">
        <v>24.321503131524008</v>
      </c>
      <c r="T9" t="s">
        <v>686</v>
      </c>
      <c r="U9" t="s">
        <v>688</v>
      </c>
    </row>
    <row r="10" spans="1:26" x14ac:dyDescent="0.25">
      <c r="A10">
        <v>22189</v>
      </c>
      <c r="B10" t="s">
        <v>322</v>
      </c>
      <c r="C10" s="3">
        <v>24</v>
      </c>
      <c r="D10" s="3">
        <v>19</v>
      </c>
      <c r="E10" s="3">
        <v>24</v>
      </c>
      <c r="F10" s="3">
        <v>11</v>
      </c>
      <c r="G10" s="3">
        <v>5</v>
      </c>
      <c r="H10" s="3">
        <v>11</v>
      </c>
      <c r="I10" s="3">
        <v>10.5</v>
      </c>
      <c r="J10" s="3">
        <v>18</v>
      </c>
      <c r="K10" s="3">
        <v>9.5</v>
      </c>
      <c r="L10" s="3">
        <v>19.5</v>
      </c>
      <c r="M10" s="3">
        <v>21.5</v>
      </c>
      <c r="N10" s="3">
        <v>30.5</v>
      </c>
      <c r="O10" t="s">
        <v>27</v>
      </c>
      <c r="P10" s="3">
        <v>17</v>
      </c>
      <c r="Q10" s="4">
        <v>1.7745302713987474</v>
      </c>
      <c r="R10" s="4" t="s">
        <v>677</v>
      </c>
      <c r="S10" s="4">
        <v>26.096033402922757</v>
      </c>
      <c r="T10" t="s">
        <v>686</v>
      </c>
      <c r="U10" t="s">
        <v>687</v>
      </c>
    </row>
    <row r="11" spans="1:26" x14ac:dyDescent="0.25">
      <c r="A11">
        <v>21952</v>
      </c>
      <c r="B11" t="s">
        <v>313</v>
      </c>
      <c r="C11" s="3">
        <v>11.5</v>
      </c>
      <c r="D11" s="3">
        <v>12.5</v>
      </c>
      <c r="E11" s="3">
        <v>12</v>
      </c>
      <c r="F11" s="3">
        <v>8.5</v>
      </c>
      <c r="G11" s="3">
        <v>8.5</v>
      </c>
      <c r="H11" s="3">
        <v>16</v>
      </c>
      <c r="I11" s="3">
        <v>15.5</v>
      </c>
      <c r="J11" s="3">
        <v>17.5</v>
      </c>
      <c r="K11" s="3">
        <v>25</v>
      </c>
      <c r="L11" s="3">
        <v>16.5</v>
      </c>
      <c r="M11" s="3">
        <v>19</v>
      </c>
      <c r="N11" s="3">
        <v>23</v>
      </c>
      <c r="O11" t="s">
        <v>27</v>
      </c>
      <c r="P11" s="3">
        <v>15.5</v>
      </c>
      <c r="Q11" s="4">
        <v>1.6179540709812108</v>
      </c>
      <c r="R11" s="4" t="s">
        <v>677</v>
      </c>
      <c r="S11" s="4">
        <v>27.713987473903966</v>
      </c>
      <c r="T11" t="s">
        <v>686</v>
      </c>
      <c r="U11" t="s">
        <v>687</v>
      </c>
    </row>
    <row r="12" spans="1:26" x14ac:dyDescent="0.25">
      <c r="A12">
        <v>903697</v>
      </c>
      <c r="B12" t="s">
        <v>480</v>
      </c>
      <c r="C12" s="3">
        <v>11</v>
      </c>
      <c r="D12" s="3">
        <v>12.5</v>
      </c>
      <c r="E12" s="3">
        <v>13</v>
      </c>
      <c r="F12" s="3">
        <v>16</v>
      </c>
      <c r="G12" s="3">
        <v>15</v>
      </c>
      <c r="H12" s="3">
        <v>15.5</v>
      </c>
      <c r="I12" s="3">
        <v>20</v>
      </c>
      <c r="J12" s="3">
        <v>14</v>
      </c>
      <c r="K12" s="3">
        <v>21</v>
      </c>
      <c r="L12" s="3">
        <v>15</v>
      </c>
      <c r="M12" s="3">
        <v>14.5</v>
      </c>
      <c r="N12" s="3">
        <v>18.5</v>
      </c>
      <c r="O12" t="s">
        <v>51</v>
      </c>
      <c r="P12" s="3">
        <v>15.5</v>
      </c>
      <c r="Q12" s="4">
        <v>1.6179540709812108</v>
      </c>
      <c r="R12" s="4" t="s">
        <v>677</v>
      </c>
      <c r="S12" s="4">
        <v>29.331941544885176</v>
      </c>
      <c r="T12" t="s">
        <v>686</v>
      </c>
      <c r="U12" t="s">
        <v>687</v>
      </c>
    </row>
    <row r="13" spans="1:26" x14ac:dyDescent="0.25">
      <c r="A13">
        <v>103395</v>
      </c>
      <c r="B13" t="s">
        <v>87</v>
      </c>
      <c r="C13" s="3">
        <v>5</v>
      </c>
      <c r="D13" s="3">
        <v>6.5</v>
      </c>
      <c r="E13" s="3">
        <v>10.5</v>
      </c>
      <c r="F13" s="3">
        <v>19</v>
      </c>
      <c r="G13" s="3">
        <v>25.5</v>
      </c>
      <c r="H13" s="3">
        <v>30</v>
      </c>
      <c r="I13" s="3">
        <v>21</v>
      </c>
      <c r="J13" s="3">
        <v>14.5</v>
      </c>
      <c r="K13" s="3">
        <v>18</v>
      </c>
      <c r="L13" s="3">
        <v>12</v>
      </c>
      <c r="M13" s="3">
        <v>7.5</v>
      </c>
      <c r="N13" s="3">
        <v>6.5</v>
      </c>
      <c r="O13" t="s">
        <v>27</v>
      </c>
      <c r="P13" s="3">
        <v>15</v>
      </c>
      <c r="Q13" s="4">
        <v>1.5657620041753653</v>
      </c>
      <c r="R13" s="4" t="s">
        <v>677</v>
      </c>
      <c r="S13" s="4">
        <v>30.897703549060541</v>
      </c>
      <c r="T13" t="s">
        <v>686</v>
      </c>
      <c r="U13" t="s">
        <v>687</v>
      </c>
    </row>
    <row r="14" spans="1:26" x14ac:dyDescent="0.25">
      <c r="A14">
        <v>20148</v>
      </c>
      <c r="B14" t="s">
        <v>215</v>
      </c>
      <c r="C14" s="3">
        <v>19</v>
      </c>
      <c r="D14" s="3">
        <v>23</v>
      </c>
      <c r="E14" s="3">
        <v>32</v>
      </c>
      <c r="F14" s="3">
        <v>12</v>
      </c>
      <c r="G14" s="3">
        <v>6</v>
      </c>
      <c r="H14" s="3">
        <v>11.5</v>
      </c>
      <c r="I14" s="3">
        <v>16.5</v>
      </c>
      <c r="J14" s="3">
        <v>11</v>
      </c>
      <c r="K14" s="3">
        <v>15.5</v>
      </c>
      <c r="L14" s="3">
        <v>10</v>
      </c>
      <c r="M14" s="3">
        <v>10</v>
      </c>
      <c r="N14" s="3">
        <v>16.5</v>
      </c>
      <c r="O14" t="s">
        <v>27</v>
      </c>
      <c r="P14" s="3">
        <v>15.5</v>
      </c>
      <c r="Q14" s="4">
        <v>1.6179540709812108</v>
      </c>
      <c r="R14" s="4" t="s">
        <v>677</v>
      </c>
      <c r="S14" s="4">
        <v>32.51565762004175</v>
      </c>
      <c r="T14" t="s">
        <v>686</v>
      </c>
      <c r="U14" t="s">
        <v>687</v>
      </c>
    </row>
    <row r="15" spans="1:26" x14ac:dyDescent="0.25">
      <c r="A15">
        <v>20955</v>
      </c>
      <c r="B15" t="s">
        <v>249</v>
      </c>
      <c r="C15" s="3">
        <v>13</v>
      </c>
      <c r="D15" s="3">
        <v>9.5</v>
      </c>
      <c r="E15" s="3">
        <v>7.5</v>
      </c>
      <c r="F15" s="3">
        <v>24.5</v>
      </c>
      <c r="G15" s="3">
        <v>10</v>
      </c>
      <c r="H15" s="3">
        <v>5.5</v>
      </c>
      <c r="I15" s="3">
        <v>25</v>
      </c>
      <c r="J15" s="3">
        <v>3.5</v>
      </c>
      <c r="K15" s="3">
        <v>8</v>
      </c>
      <c r="L15" s="3">
        <v>10</v>
      </c>
      <c r="M15" s="3">
        <v>17.5</v>
      </c>
      <c r="N15" s="3">
        <v>9</v>
      </c>
      <c r="O15" t="s">
        <v>51</v>
      </c>
      <c r="P15" s="3">
        <v>12</v>
      </c>
      <c r="Q15" s="4">
        <v>1.2526096033402923</v>
      </c>
      <c r="R15" s="4" t="s">
        <v>677</v>
      </c>
      <c r="S15" s="4">
        <v>33.76826722338204</v>
      </c>
      <c r="T15" t="s">
        <v>686</v>
      </c>
      <c r="U15" t="s">
        <v>687</v>
      </c>
    </row>
    <row r="16" spans="1:26" x14ac:dyDescent="0.25">
      <c r="A16">
        <v>22193</v>
      </c>
      <c r="B16" t="s">
        <v>323</v>
      </c>
      <c r="C16" s="3">
        <v>7.5</v>
      </c>
      <c r="D16" s="3">
        <v>8</v>
      </c>
      <c r="E16" s="3">
        <v>6</v>
      </c>
      <c r="F16" s="3">
        <v>4.5</v>
      </c>
      <c r="G16" s="3">
        <v>5</v>
      </c>
      <c r="H16" s="3">
        <v>7</v>
      </c>
      <c r="I16" s="3">
        <v>10</v>
      </c>
      <c r="J16" s="3">
        <v>14.5</v>
      </c>
      <c r="K16" s="3">
        <v>14.5</v>
      </c>
      <c r="L16" s="3">
        <v>14.5</v>
      </c>
      <c r="M16" s="3">
        <v>16.5</v>
      </c>
      <c r="N16" s="3">
        <v>17</v>
      </c>
      <c r="O16" t="s">
        <v>27</v>
      </c>
      <c r="P16" s="3">
        <v>10.5</v>
      </c>
      <c r="Q16" s="4">
        <v>1.0960334029227559</v>
      </c>
      <c r="R16" s="4" t="s">
        <v>677</v>
      </c>
      <c r="S16" s="4">
        <v>34.864300626304797</v>
      </c>
      <c r="T16" t="s">
        <v>686</v>
      </c>
      <c r="U16" t="s">
        <v>687</v>
      </c>
    </row>
    <row r="17" spans="1:21" x14ac:dyDescent="0.25">
      <c r="A17">
        <v>103393</v>
      </c>
      <c r="B17" t="s">
        <v>85</v>
      </c>
      <c r="C17" s="3">
        <v>9</v>
      </c>
      <c r="D17" s="3">
        <v>10.5</v>
      </c>
      <c r="E17" s="3">
        <v>8.5</v>
      </c>
      <c r="F17" s="3">
        <v>8</v>
      </c>
      <c r="G17" s="3">
        <v>8</v>
      </c>
      <c r="H17" s="3">
        <v>11</v>
      </c>
      <c r="I17" s="3">
        <v>8.5</v>
      </c>
      <c r="J17" s="3">
        <v>8</v>
      </c>
      <c r="K17" s="3">
        <v>12</v>
      </c>
      <c r="L17" s="3">
        <v>10</v>
      </c>
      <c r="M17" s="3">
        <v>10.5</v>
      </c>
      <c r="N17" s="3">
        <v>10.5</v>
      </c>
      <c r="O17" t="s">
        <v>27</v>
      </c>
      <c r="P17" s="3">
        <v>10</v>
      </c>
      <c r="Q17" s="4">
        <v>1.0438413361169103</v>
      </c>
      <c r="R17" s="4" t="s">
        <v>677</v>
      </c>
      <c r="S17" s="4">
        <v>35.908141962421709</v>
      </c>
      <c r="T17" t="s">
        <v>686</v>
      </c>
      <c r="U17" t="s">
        <v>687</v>
      </c>
    </row>
    <row r="18" spans="1:21" x14ac:dyDescent="0.25">
      <c r="A18">
        <v>105300</v>
      </c>
      <c r="B18" t="s">
        <v>90</v>
      </c>
      <c r="C18" s="3">
        <v>8</v>
      </c>
      <c r="D18" s="3">
        <v>7.5</v>
      </c>
      <c r="E18" s="3">
        <v>9.5</v>
      </c>
      <c r="F18" s="3">
        <v>7.5</v>
      </c>
      <c r="G18" s="3">
        <v>9.5</v>
      </c>
      <c r="H18" s="3">
        <v>11</v>
      </c>
      <c r="I18" s="3">
        <v>13</v>
      </c>
      <c r="J18" s="3">
        <v>10</v>
      </c>
      <c r="K18" s="3">
        <v>12</v>
      </c>
      <c r="L18" s="3">
        <v>8.5</v>
      </c>
      <c r="M18" s="3">
        <v>8</v>
      </c>
      <c r="N18" s="3">
        <v>7.5</v>
      </c>
      <c r="O18" t="s">
        <v>27</v>
      </c>
      <c r="P18" s="3">
        <v>9.5</v>
      </c>
      <c r="Q18" s="4">
        <v>0.99164926931106478</v>
      </c>
      <c r="R18" s="4" t="s">
        <v>677</v>
      </c>
      <c r="S18" s="4">
        <v>36.899791231732777</v>
      </c>
      <c r="T18" t="s">
        <v>686</v>
      </c>
      <c r="U18" t="s">
        <v>687</v>
      </c>
    </row>
    <row r="19" spans="1:21" x14ac:dyDescent="0.25">
      <c r="A19">
        <v>22922</v>
      </c>
      <c r="B19" t="s">
        <v>346</v>
      </c>
      <c r="C19" s="3">
        <v>6.5</v>
      </c>
      <c r="D19" s="3">
        <v>3.5</v>
      </c>
      <c r="E19" s="3">
        <v>1.5</v>
      </c>
      <c r="F19" s="3">
        <v>3</v>
      </c>
      <c r="G19" s="3">
        <v>6.5</v>
      </c>
      <c r="H19" s="3">
        <v>8</v>
      </c>
      <c r="I19" s="3">
        <v>12.5</v>
      </c>
      <c r="J19" s="3">
        <v>12.5</v>
      </c>
      <c r="K19" s="3">
        <v>14.5</v>
      </c>
      <c r="L19" s="3">
        <v>15.5</v>
      </c>
      <c r="M19" s="3">
        <v>7</v>
      </c>
      <c r="N19" s="3">
        <v>9.5</v>
      </c>
      <c r="O19" t="s">
        <v>27</v>
      </c>
      <c r="P19" s="3">
        <v>8.5</v>
      </c>
      <c r="Q19" s="4">
        <v>0.88726513569937371</v>
      </c>
      <c r="R19" s="4" t="s">
        <v>677</v>
      </c>
      <c r="S19" s="4">
        <v>37.78705636743215</v>
      </c>
      <c r="T19" t="s">
        <v>686</v>
      </c>
      <c r="U19" t="s">
        <v>687</v>
      </c>
    </row>
    <row r="20" spans="1:21" x14ac:dyDescent="0.25">
      <c r="A20">
        <v>24101</v>
      </c>
      <c r="B20" t="s">
        <v>361</v>
      </c>
      <c r="C20" s="3">
        <v>4.5</v>
      </c>
      <c r="D20" s="3">
        <v>3</v>
      </c>
      <c r="E20" s="3">
        <v>4</v>
      </c>
      <c r="F20" s="3">
        <v>4</v>
      </c>
      <c r="G20" s="3">
        <v>3.5</v>
      </c>
      <c r="H20" s="3">
        <v>5</v>
      </c>
      <c r="I20" s="3">
        <v>17.5</v>
      </c>
      <c r="J20" s="3">
        <v>10.5</v>
      </c>
      <c r="K20" s="3">
        <v>13</v>
      </c>
      <c r="L20" s="3">
        <v>16</v>
      </c>
      <c r="M20" s="3">
        <v>9.5</v>
      </c>
      <c r="N20" s="3">
        <v>7.5</v>
      </c>
      <c r="O20" t="s">
        <v>27</v>
      </c>
      <c r="P20" s="3">
        <v>8.5</v>
      </c>
      <c r="Q20" s="4">
        <v>0.88726513569937371</v>
      </c>
      <c r="R20" s="4" t="s">
        <v>677</v>
      </c>
      <c r="S20" s="4">
        <v>38.674321503131523</v>
      </c>
      <c r="T20" t="s">
        <v>686</v>
      </c>
      <c r="U20" t="s">
        <v>687</v>
      </c>
    </row>
    <row r="21" spans="1:21" x14ac:dyDescent="0.25">
      <c r="A21">
        <v>22206</v>
      </c>
      <c r="B21" t="s">
        <v>324</v>
      </c>
      <c r="C21" s="3">
        <v>12.5</v>
      </c>
      <c r="D21" s="3">
        <v>13</v>
      </c>
      <c r="E21" s="3">
        <v>13.5</v>
      </c>
      <c r="F21" s="3">
        <v>9.5</v>
      </c>
      <c r="G21" s="3">
        <v>5</v>
      </c>
      <c r="H21" s="3">
        <v>5.5</v>
      </c>
      <c r="I21" s="3">
        <v>6</v>
      </c>
      <c r="J21" s="3">
        <v>6</v>
      </c>
      <c r="K21" s="3">
        <v>9</v>
      </c>
      <c r="L21" s="3">
        <v>7</v>
      </c>
      <c r="M21" s="3">
        <v>9.5</v>
      </c>
      <c r="N21" s="3">
        <v>10</v>
      </c>
      <c r="O21" t="s">
        <v>51</v>
      </c>
      <c r="P21" s="3">
        <v>9</v>
      </c>
      <c r="Q21" s="4">
        <v>0.93945720250521914</v>
      </c>
      <c r="R21" s="4" t="s">
        <v>677</v>
      </c>
      <c r="S21" s="4">
        <v>39.61377870563674</v>
      </c>
      <c r="T21" t="s">
        <v>686</v>
      </c>
      <c r="U21" t="s">
        <v>687</v>
      </c>
    </row>
    <row r="22" spans="1:21" x14ac:dyDescent="0.25">
      <c r="A22">
        <v>25435</v>
      </c>
      <c r="B22" t="s">
        <v>369</v>
      </c>
      <c r="C22" s="3">
        <v>5.5</v>
      </c>
      <c r="D22" s="3">
        <v>4.5</v>
      </c>
      <c r="E22" s="3">
        <v>6</v>
      </c>
      <c r="F22" s="3">
        <v>5.5</v>
      </c>
      <c r="G22" s="3">
        <v>7.5</v>
      </c>
      <c r="H22" s="3">
        <v>8</v>
      </c>
      <c r="I22" s="3">
        <v>12.5</v>
      </c>
      <c r="J22" s="3">
        <v>7</v>
      </c>
      <c r="K22" s="3">
        <v>10.5</v>
      </c>
      <c r="L22" s="3">
        <v>8.5</v>
      </c>
      <c r="M22" s="3">
        <v>11.5</v>
      </c>
      <c r="N22" s="3">
        <v>9</v>
      </c>
      <c r="O22" t="s">
        <v>51</v>
      </c>
      <c r="P22" s="3">
        <v>8</v>
      </c>
      <c r="Q22" s="4">
        <v>0.83507306889352806</v>
      </c>
      <c r="R22" s="4" t="s">
        <v>677</v>
      </c>
      <c r="S22" s="4">
        <v>40.448851774530269</v>
      </c>
      <c r="T22" t="s">
        <v>686</v>
      </c>
      <c r="U22" t="s">
        <v>687</v>
      </c>
    </row>
    <row r="23" spans="1:21" x14ac:dyDescent="0.25">
      <c r="A23">
        <v>11190</v>
      </c>
      <c r="B23" t="s">
        <v>116</v>
      </c>
      <c r="C23" s="3">
        <v>9</v>
      </c>
      <c r="D23" s="3">
        <v>5.5</v>
      </c>
      <c r="E23" s="3">
        <v>3.5</v>
      </c>
      <c r="F23" s="3">
        <v>1.5</v>
      </c>
      <c r="G23" s="3">
        <v>3.5</v>
      </c>
      <c r="H23" s="3">
        <v>2.5</v>
      </c>
      <c r="I23" s="3">
        <v>7.5</v>
      </c>
      <c r="J23" s="3">
        <v>5.5</v>
      </c>
      <c r="K23" s="3">
        <v>20.5</v>
      </c>
      <c r="L23" s="3">
        <v>19.5</v>
      </c>
      <c r="M23" s="3">
        <v>5.5</v>
      </c>
      <c r="N23" s="3">
        <v>6</v>
      </c>
      <c r="O23" t="s">
        <v>51</v>
      </c>
      <c r="P23" s="3">
        <v>7.5</v>
      </c>
      <c r="Q23" s="4">
        <v>0.78288100208768263</v>
      </c>
      <c r="R23" s="4" t="s">
        <v>677</v>
      </c>
      <c r="S23" s="4">
        <v>41.231732776617953</v>
      </c>
      <c r="T23" t="s">
        <v>686</v>
      </c>
      <c r="U23" t="s">
        <v>687</v>
      </c>
    </row>
    <row r="24" spans="1:21" x14ac:dyDescent="0.25">
      <c r="A24">
        <v>22036</v>
      </c>
      <c r="B24" t="s">
        <v>318</v>
      </c>
      <c r="C24" s="3">
        <v>6</v>
      </c>
      <c r="D24" s="3">
        <v>8.5</v>
      </c>
      <c r="E24" s="3">
        <v>10</v>
      </c>
      <c r="F24" s="3">
        <v>5</v>
      </c>
      <c r="G24" s="3">
        <v>4.5</v>
      </c>
      <c r="H24" s="3">
        <v>5.5</v>
      </c>
      <c r="I24" s="3">
        <v>11.5</v>
      </c>
      <c r="J24" s="3">
        <v>6.5</v>
      </c>
      <c r="K24" s="3">
        <v>8.5</v>
      </c>
      <c r="L24" s="3">
        <v>6.5</v>
      </c>
      <c r="M24" s="3">
        <v>14.5</v>
      </c>
      <c r="N24" s="3">
        <v>13</v>
      </c>
      <c r="O24" t="s">
        <v>27</v>
      </c>
      <c r="P24" s="3">
        <v>8.5</v>
      </c>
      <c r="Q24" s="4">
        <v>0.88726513569937371</v>
      </c>
      <c r="R24" s="4" t="s">
        <v>677</v>
      </c>
      <c r="S24" s="4">
        <v>42.118997912317326</v>
      </c>
      <c r="T24" t="s">
        <v>686</v>
      </c>
      <c r="U24" t="s">
        <v>687</v>
      </c>
    </row>
    <row r="25" spans="1:21" x14ac:dyDescent="0.25">
      <c r="A25">
        <v>115663</v>
      </c>
      <c r="B25" t="s">
        <v>142</v>
      </c>
      <c r="C25" s="3">
        <v>5.5</v>
      </c>
      <c r="D25" s="3">
        <v>8</v>
      </c>
      <c r="E25" s="3">
        <v>8</v>
      </c>
      <c r="F25" s="3">
        <v>10.5</v>
      </c>
      <c r="G25" s="3">
        <v>5.5</v>
      </c>
      <c r="H25" s="3">
        <v>14</v>
      </c>
      <c r="I25" s="3">
        <v>3.5</v>
      </c>
      <c r="J25" s="3">
        <v>6</v>
      </c>
      <c r="K25" s="3">
        <v>12.5</v>
      </c>
      <c r="L25" s="3">
        <v>10</v>
      </c>
      <c r="M25" s="3">
        <v>4</v>
      </c>
      <c r="N25" s="3">
        <v>7</v>
      </c>
      <c r="O25" t="s">
        <v>51</v>
      </c>
      <c r="P25" s="3">
        <v>8</v>
      </c>
      <c r="Q25" s="4">
        <v>0.83507306889352806</v>
      </c>
      <c r="R25" s="4" t="s">
        <v>677</v>
      </c>
      <c r="S25" s="4">
        <v>42.954070981210855</v>
      </c>
      <c r="T25" t="s">
        <v>686</v>
      </c>
      <c r="U25" t="s">
        <v>687</v>
      </c>
    </row>
    <row r="26" spans="1:21" x14ac:dyDescent="0.25">
      <c r="A26">
        <v>902520</v>
      </c>
      <c r="B26" t="s">
        <v>455</v>
      </c>
      <c r="C26" s="3">
        <v>5.5</v>
      </c>
      <c r="D26" s="3">
        <v>6.5</v>
      </c>
      <c r="E26" s="3">
        <v>7</v>
      </c>
      <c r="F26" s="3">
        <v>4.5</v>
      </c>
      <c r="G26" s="3">
        <v>5.5</v>
      </c>
      <c r="H26" s="3">
        <v>4.5</v>
      </c>
      <c r="I26" s="3">
        <v>12.5</v>
      </c>
      <c r="J26" s="3">
        <v>9.5</v>
      </c>
      <c r="K26" s="3">
        <v>8.5</v>
      </c>
      <c r="L26" s="3">
        <v>4.5</v>
      </c>
      <c r="M26" s="3">
        <v>10</v>
      </c>
      <c r="N26" s="3">
        <v>11.5</v>
      </c>
      <c r="O26" t="s">
        <v>27</v>
      </c>
      <c r="P26" s="3">
        <v>7.5</v>
      </c>
      <c r="Q26" s="4">
        <v>0.78288100208768263</v>
      </c>
      <c r="R26" s="4" t="s">
        <v>677</v>
      </c>
      <c r="S26" s="4">
        <v>43.736951983298539</v>
      </c>
      <c r="T26" t="s">
        <v>686</v>
      </c>
      <c r="U26" t="s">
        <v>687</v>
      </c>
    </row>
    <row r="27" spans="1:21" x14ac:dyDescent="0.25">
      <c r="A27">
        <v>11104</v>
      </c>
      <c r="B27" t="s">
        <v>102</v>
      </c>
      <c r="C27" s="3">
        <v>13.5</v>
      </c>
      <c r="D27" s="3">
        <v>10</v>
      </c>
      <c r="E27" s="3">
        <v>7.5</v>
      </c>
      <c r="F27" s="3">
        <v>7</v>
      </c>
      <c r="G27" s="3">
        <v>3.5</v>
      </c>
      <c r="H27" s="3">
        <v>6.5</v>
      </c>
      <c r="I27" s="3">
        <v>7.5</v>
      </c>
      <c r="J27" s="3">
        <v>5.5</v>
      </c>
      <c r="K27" s="3">
        <v>8</v>
      </c>
      <c r="L27" s="3">
        <v>4.5</v>
      </c>
      <c r="M27" s="3">
        <v>5</v>
      </c>
      <c r="N27" s="3">
        <v>10.5</v>
      </c>
      <c r="O27" t="s">
        <v>51</v>
      </c>
      <c r="P27" s="3">
        <v>7.5</v>
      </c>
      <c r="Q27" s="4">
        <v>0.78288100208768263</v>
      </c>
      <c r="R27" s="4" t="s">
        <v>677</v>
      </c>
      <c r="S27" s="4">
        <v>44.519832985386223</v>
      </c>
      <c r="T27" t="s">
        <v>686</v>
      </c>
      <c r="U27" t="s">
        <v>687</v>
      </c>
    </row>
    <row r="28" spans="1:21" x14ac:dyDescent="0.25">
      <c r="A28">
        <v>904669</v>
      </c>
      <c r="B28" t="s">
        <v>496</v>
      </c>
      <c r="C28" s="3">
        <v>4</v>
      </c>
      <c r="D28" s="3">
        <v>4.5</v>
      </c>
      <c r="E28" s="3">
        <v>4.5</v>
      </c>
      <c r="F28" s="3">
        <v>2.5</v>
      </c>
      <c r="G28" s="3">
        <v>3</v>
      </c>
      <c r="H28" s="3">
        <v>9</v>
      </c>
      <c r="I28" s="3">
        <v>15</v>
      </c>
      <c r="J28" s="3">
        <v>10</v>
      </c>
      <c r="K28" s="3">
        <v>10</v>
      </c>
      <c r="L28" s="3">
        <v>7</v>
      </c>
      <c r="M28" s="3">
        <v>5.5</v>
      </c>
      <c r="N28" s="3">
        <v>5.5</v>
      </c>
      <c r="O28" t="s">
        <v>27</v>
      </c>
      <c r="P28" s="3">
        <v>7</v>
      </c>
      <c r="Q28" s="4">
        <v>0.73068893528183709</v>
      </c>
      <c r="R28" s="4" t="s">
        <v>677</v>
      </c>
      <c r="S28" s="4">
        <v>45.250521920668064</v>
      </c>
      <c r="T28" t="s">
        <v>686</v>
      </c>
      <c r="U28" t="s">
        <v>687</v>
      </c>
    </row>
    <row r="29" spans="1:21" x14ac:dyDescent="0.25">
      <c r="A29">
        <v>11269</v>
      </c>
      <c r="B29" t="s">
        <v>134</v>
      </c>
      <c r="C29" s="3">
        <v>9.5</v>
      </c>
      <c r="D29" s="3">
        <v>11</v>
      </c>
      <c r="E29" s="3">
        <v>7</v>
      </c>
      <c r="F29" s="3">
        <v>3</v>
      </c>
      <c r="G29" s="3">
        <v>2.5</v>
      </c>
      <c r="H29" s="3">
        <v>2.5</v>
      </c>
      <c r="I29" s="3">
        <v>7.5</v>
      </c>
      <c r="J29" s="3">
        <v>6</v>
      </c>
      <c r="K29" s="3">
        <v>2.5</v>
      </c>
      <c r="L29" s="3">
        <v>7</v>
      </c>
      <c r="M29" s="3">
        <v>10</v>
      </c>
      <c r="N29" s="3">
        <v>11.5</v>
      </c>
      <c r="O29" t="s">
        <v>51</v>
      </c>
      <c r="P29" s="3">
        <v>7</v>
      </c>
      <c r="Q29" s="4">
        <v>0.73068893528183709</v>
      </c>
      <c r="R29" s="4" t="s">
        <v>677</v>
      </c>
      <c r="S29" s="4">
        <v>45.981210855949904</v>
      </c>
      <c r="T29" t="s">
        <v>686</v>
      </c>
      <c r="U29" t="s">
        <v>687</v>
      </c>
    </row>
    <row r="30" spans="1:21" x14ac:dyDescent="0.25">
      <c r="A30">
        <v>21999</v>
      </c>
      <c r="B30" t="s">
        <v>317</v>
      </c>
      <c r="C30" s="3">
        <v>4</v>
      </c>
      <c r="D30" s="3">
        <v>4</v>
      </c>
      <c r="E30" s="3">
        <v>5</v>
      </c>
      <c r="F30" s="3">
        <v>6</v>
      </c>
      <c r="G30" s="3">
        <v>4</v>
      </c>
      <c r="H30" s="3">
        <v>7</v>
      </c>
      <c r="I30" s="3">
        <v>8.5</v>
      </c>
      <c r="J30" s="3">
        <v>9.5</v>
      </c>
      <c r="K30" s="3">
        <v>10</v>
      </c>
      <c r="L30" s="3">
        <v>7.5</v>
      </c>
      <c r="M30" s="3">
        <v>4</v>
      </c>
      <c r="N30" s="3">
        <v>8.5</v>
      </c>
      <c r="O30" t="s">
        <v>27</v>
      </c>
      <c r="P30" s="3">
        <v>6.5</v>
      </c>
      <c r="Q30" s="4">
        <v>0.67849686847599167</v>
      </c>
      <c r="R30" s="4" t="s">
        <v>677</v>
      </c>
      <c r="S30" s="4">
        <v>46.659707724425893</v>
      </c>
      <c r="T30" t="s">
        <v>686</v>
      </c>
      <c r="U30" t="s">
        <v>687</v>
      </c>
    </row>
    <row r="31" spans="1:21" x14ac:dyDescent="0.25">
      <c r="A31">
        <v>20152</v>
      </c>
      <c r="B31" t="s">
        <v>218</v>
      </c>
      <c r="C31" s="3">
        <v>5</v>
      </c>
      <c r="D31" s="3">
        <v>6.5</v>
      </c>
      <c r="E31" s="3">
        <v>10</v>
      </c>
      <c r="F31" s="3">
        <v>9</v>
      </c>
      <c r="G31" s="3">
        <v>10</v>
      </c>
      <c r="H31" s="3">
        <v>10</v>
      </c>
      <c r="I31" s="3">
        <v>14</v>
      </c>
      <c r="J31" s="3">
        <v>6.5</v>
      </c>
      <c r="K31" s="3">
        <v>4.5</v>
      </c>
      <c r="L31" s="3">
        <v>1.5</v>
      </c>
      <c r="M31" s="3">
        <v>3</v>
      </c>
      <c r="N31" s="3">
        <v>3</v>
      </c>
      <c r="O31" t="s">
        <v>27</v>
      </c>
      <c r="P31" s="3">
        <v>7</v>
      </c>
      <c r="Q31" s="4">
        <v>0.73068893528183709</v>
      </c>
      <c r="R31" s="4" t="s">
        <v>677</v>
      </c>
      <c r="S31" s="4">
        <v>47.390396659707733</v>
      </c>
      <c r="T31" t="s">
        <v>686</v>
      </c>
      <c r="U31" t="s">
        <v>687</v>
      </c>
    </row>
    <row r="32" spans="1:21" x14ac:dyDescent="0.25">
      <c r="A32">
        <v>21757</v>
      </c>
      <c r="B32" t="s">
        <v>306</v>
      </c>
      <c r="C32" s="3">
        <v>9.5</v>
      </c>
      <c r="D32" s="3">
        <v>8</v>
      </c>
      <c r="E32" s="3">
        <v>7</v>
      </c>
      <c r="F32" s="3">
        <v>6.5</v>
      </c>
      <c r="G32" s="3">
        <v>5</v>
      </c>
      <c r="H32" s="3">
        <v>2.5</v>
      </c>
      <c r="I32" s="3">
        <v>2</v>
      </c>
      <c r="J32" s="3">
        <v>5</v>
      </c>
      <c r="K32" s="3">
        <v>13.5</v>
      </c>
      <c r="L32" s="3">
        <v>7.5</v>
      </c>
      <c r="M32" s="3">
        <v>4</v>
      </c>
      <c r="N32" s="3">
        <v>8.5</v>
      </c>
      <c r="O32" t="s">
        <v>51</v>
      </c>
      <c r="P32" s="3">
        <v>7</v>
      </c>
      <c r="Q32" s="4">
        <v>0.73068893528183709</v>
      </c>
      <c r="R32" s="4" t="s">
        <v>677</v>
      </c>
      <c r="S32" s="4">
        <v>48.121085594989573</v>
      </c>
      <c r="T32" t="s">
        <v>686</v>
      </c>
      <c r="U32" t="s">
        <v>687</v>
      </c>
    </row>
    <row r="33" spans="1:21" x14ac:dyDescent="0.25">
      <c r="A33">
        <v>107426</v>
      </c>
      <c r="B33" t="s">
        <v>93</v>
      </c>
      <c r="C33" s="3">
        <v>10.5</v>
      </c>
      <c r="D33" s="3">
        <v>8</v>
      </c>
      <c r="E33" s="3">
        <v>8.5</v>
      </c>
      <c r="F33" s="3">
        <v>5</v>
      </c>
      <c r="G33" s="3">
        <v>5.5</v>
      </c>
      <c r="H33" s="3">
        <v>3</v>
      </c>
      <c r="I33" s="3">
        <v>3.5</v>
      </c>
      <c r="J33" s="3">
        <v>3.5</v>
      </c>
      <c r="K33" s="3">
        <v>3</v>
      </c>
      <c r="L33" s="3">
        <v>6.5</v>
      </c>
      <c r="M33" s="3">
        <v>8</v>
      </c>
      <c r="N33" s="3">
        <v>13</v>
      </c>
      <c r="O33" t="s">
        <v>27</v>
      </c>
      <c r="P33" s="3">
        <v>6.5</v>
      </c>
      <c r="Q33" s="4">
        <v>0.67849686847599167</v>
      </c>
      <c r="R33" s="4" t="s">
        <v>677</v>
      </c>
      <c r="S33" s="4">
        <v>48.799582463465562</v>
      </c>
      <c r="T33" t="s">
        <v>686</v>
      </c>
      <c r="U33" t="s">
        <v>687</v>
      </c>
    </row>
    <row r="34" spans="1:21" x14ac:dyDescent="0.25">
      <c r="A34">
        <v>11145</v>
      </c>
      <c r="B34" t="s">
        <v>111</v>
      </c>
      <c r="C34" s="3">
        <v>11.5</v>
      </c>
      <c r="D34" s="3">
        <v>3.5</v>
      </c>
      <c r="E34" s="3">
        <v>9</v>
      </c>
      <c r="F34" s="3">
        <v>5</v>
      </c>
      <c r="G34" s="3">
        <v>4.5</v>
      </c>
      <c r="H34" s="3">
        <v>6</v>
      </c>
      <c r="I34" s="3">
        <v>6.5</v>
      </c>
      <c r="J34" s="3">
        <v>4</v>
      </c>
      <c r="K34" s="3">
        <v>5.5</v>
      </c>
      <c r="L34" s="3">
        <v>5.5</v>
      </c>
      <c r="M34" s="3">
        <v>6.5</v>
      </c>
      <c r="N34" s="3">
        <v>8.5</v>
      </c>
      <c r="O34" t="s">
        <v>51</v>
      </c>
      <c r="P34" s="3">
        <v>6.5</v>
      </c>
      <c r="Q34" s="4">
        <v>0.67849686847599167</v>
      </c>
      <c r="R34" s="4" t="s">
        <v>677</v>
      </c>
      <c r="S34" s="4">
        <v>49.478079331941551</v>
      </c>
      <c r="T34" t="s">
        <v>686</v>
      </c>
      <c r="U34" t="s">
        <v>687</v>
      </c>
    </row>
    <row r="35" spans="1:21" x14ac:dyDescent="0.25">
      <c r="A35">
        <v>11105</v>
      </c>
      <c r="B35" t="s">
        <v>103</v>
      </c>
      <c r="C35" s="3">
        <v>9</v>
      </c>
      <c r="D35" s="3">
        <v>6</v>
      </c>
      <c r="E35" s="3">
        <v>7.5</v>
      </c>
      <c r="F35" s="3">
        <v>7</v>
      </c>
      <c r="G35" s="3">
        <v>4</v>
      </c>
      <c r="H35" s="3">
        <v>3.5</v>
      </c>
      <c r="I35" s="3">
        <v>6</v>
      </c>
      <c r="J35" s="3">
        <v>4</v>
      </c>
      <c r="K35" s="3">
        <v>4.5</v>
      </c>
      <c r="L35" s="3">
        <v>6</v>
      </c>
      <c r="M35" s="3">
        <v>5.5</v>
      </c>
      <c r="N35" s="3">
        <v>9.5</v>
      </c>
      <c r="O35" t="s">
        <v>51</v>
      </c>
      <c r="P35" s="3">
        <v>6.5</v>
      </c>
      <c r="Q35" s="4">
        <v>0.67849686847599167</v>
      </c>
      <c r="R35" s="4" t="s">
        <v>677</v>
      </c>
      <c r="S35" s="4">
        <v>50.15657620041754</v>
      </c>
      <c r="T35" t="s">
        <v>686</v>
      </c>
      <c r="U35" t="s">
        <v>687</v>
      </c>
    </row>
    <row r="36" spans="1:21" x14ac:dyDescent="0.25">
      <c r="A36">
        <v>20175</v>
      </c>
      <c r="B36" t="s">
        <v>226</v>
      </c>
      <c r="C36" s="3">
        <v>2.5</v>
      </c>
      <c r="D36" s="3">
        <v>1</v>
      </c>
      <c r="E36" s="3">
        <v>2.5</v>
      </c>
      <c r="F36" s="3">
        <v>3.5</v>
      </c>
      <c r="G36" s="3">
        <v>4</v>
      </c>
      <c r="H36" s="3">
        <v>2.5</v>
      </c>
      <c r="I36" s="3">
        <v>15</v>
      </c>
      <c r="J36" s="3">
        <v>7</v>
      </c>
      <c r="K36" s="3">
        <v>9.5</v>
      </c>
      <c r="L36" s="3">
        <v>14</v>
      </c>
      <c r="M36" s="3">
        <v>4</v>
      </c>
      <c r="N36" s="3">
        <v>2.5</v>
      </c>
      <c r="O36" t="s">
        <v>27</v>
      </c>
      <c r="P36" s="3">
        <v>6</v>
      </c>
      <c r="Q36" s="4">
        <v>0.62630480167014613</v>
      </c>
      <c r="R36" s="4" t="s">
        <v>677</v>
      </c>
      <c r="S36" s="4">
        <v>50.782881002087684</v>
      </c>
      <c r="T36" t="s">
        <v>686</v>
      </c>
      <c r="U36" t="s">
        <v>687</v>
      </c>
    </row>
    <row r="37" spans="1:21" x14ac:dyDescent="0.25">
      <c r="A37">
        <v>23070</v>
      </c>
      <c r="B37" t="s">
        <v>348</v>
      </c>
      <c r="C37" s="3">
        <v>5</v>
      </c>
      <c r="D37" s="3">
        <v>4.5</v>
      </c>
      <c r="E37" s="3">
        <v>5.5</v>
      </c>
      <c r="F37" s="3">
        <v>4</v>
      </c>
      <c r="G37" s="3">
        <v>3</v>
      </c>
      <c r="H37" s="3">
        <v>4</v>
      </c>
      <c r="I37" s="3">
        <v>8</v>
      </c>
      <c r="J37" s="3">
        <v>4</v>
      </c>
      <c r="K37" s="3">
        <v>4.5</v>
      </c>
      <c r="L37" s="3">
        <v>9</v>
      </c>
      <c r="M37" s="3">
        <v>4.5</v>
      </c>
      <c r="N37" s="3">
        <v>10</v>
      </c>
      <c r="O37" t="s">
        <v>27</v>
      </c>
      <c r="P37" s="3">
        <v>5.5</v>
      </c>
      <c r="Q37" s="4">
        <v>0.57411273486430059</v>
      </c>
      <c r="R37" s="4" t="s">
        <v>677</v>
      </c>
      <c r="S37" s="4">
        <v>51.356993736951985</v>
      </c>
      <c r="T37" t="s">
        <v>686</v>
      </c>
      <c r="U37" t="s">
        <v>687</v>
      </c>
    </row>
    <row r="38" spans="1:21" x14ac:dyDescent="0.25">
      <c r="A38">
        <v>22041</v>
      </c>
      <c r="B38" t="s">
        <v>319</v>
      </c>
      <c r="C38" s="3">
        <v>3</v>
      </c>
      <c r="D38" s="3">
        <v>4</v>
      </c>
      <c r="E38" s="3">
        <v>7.5</v>
      </c>
      <c r="F38" s="3">
        <v>2.5</v>
      </c>
      <c r="G38" s="3">
        <v>2</v>
      </c>
      <c r="H38" s="3">
        <v>2</v>
      </c>
      <c r="I38" s="3">
        <v>6</v>
      </c>
      <c r="J38" s="3">
        <v>4.5</v>
      </c>
      <c r="K38" s="3">
        <v>7.5</v>
      </c>
      <c r="L38" s="3">
        <v>8.5</v>
      </c>
      <c r="M38" s="3">
        <v>7.5</v>
      </c>
      <c r="N38" s="3">
        <v>11</v>
      </c>
      <c r="O38" t="s">
        <v>27</v>
      </c>
      <c r="P38" s="3">
        <v>5.5</v>
      </c>
      <c r="Q38" s="4">
        <v>0.57411273486430059</v>
      </c>
      <c r="R38" s="4" t="s">
        <v>677</v>
      </c>
      <c r="S38" s="4">
        <v>51.931106471816285</v>
      </c>
      <c r="T38" t="s">
        <v>686</v>
      </c>
      <c r="U38" t="s">
        <v>687</v>
      </c>
    </row>
    <row r="39" spans="1:21" x14ac:dyDescent="0.25">
      <c r="A39">
        <v>102585</v>
      </c>
      <c r="B39" t="s">
        <v>67</v>
      </c>
      <c r="C39" s="3">
        <v>1.5</v>
      </c>
      <c r="D39" s="3">
        <v>3</v>
      </c>
      <c r="E39" s="3">
        <v>6.5</v>
      </c>
      <c r="F39" s="3">
        <v>11</v>
      </c>
      <c r="G39" s="3">
        <v>9</v>
      </c>
      <c r="H39" s="3">
        <v>7.5</v>
      </c>
      <c r="I39" s="3">
        <v>7.5</v>
      </c>
      <c r="J39" s="3">
        <v>3</v>
      </c>
      <c r="K39" s="3">
        <v>8</v>
      </c>
      <c r="L39" s="3">
        <v>5</v>
      </c>
      <c r="M39" s="3">
        <v>3.5</v>
      </c>
      <c r="N39" s="3">
        <v>1</v>
      </c>
      <c r="O39" t="s">
        <v>27</v>
      </c>
      <c r="P39" s="3">
        <v>6</v>
      </c>
      <c r="Q39" s="4">
        <v>0.62630480167014613</v>
      </c>
      <c r="R39" s="4" t="s">
        <v>677</v>
      </c>
      <c r="S39" s="4">
        <v>52.55741127348643</v>
      </c>
      <c r="T39" t="s">
        <v>686</v>
      </c>
      <c r="U39" t="s">
        <v>687</v>
      </c>
    </row>
    <row r="40" spans="1:21" x14ac:dyDescent="0.25">
      <c r="A40">
        <v>103396</v>
      </c>
      <c r="B40" t="s">
        <v>87</v>
      </c>
      <c r="C40" s="3">
        <v>1</v>
      </c>
      <c r="D40" s="3">
        <v>2.5</v>
      </c>
      <c r="E40" s="3">
        <v>9</v>
      </c>
      <c r="F40" s="3">
        <v>12</v>
      </c>
      <c r="G40" s="3">
        <v>9.5</v>
      </c>
      <c r="H40" s="3">
        <v>10.5</v>
      </c>
      <c r="I40" s="3">
        <v>9</v>
      </c>
      <c r="J40" s="3">
        <v>5</v>
      </c>
      <c r="K40" s="3">
        <v>4.5</v>
      </c>
      <c r="L40" s="3">
        <v>1.5</v>
      </c>
      <c r="M40" s="3">
        <v>0.5</v>
      </c>
      <c r="N40" s="3">
        <v>2.5</v>
      </c>
      <c r="O40" t="s">
        <v>27</v>
      </c>
      <c r="P40" s="3">
        <v>6</v>
      </c>
      <c r="Q40" s="4">
        <v>0.62630480167014613</v>
      </c>
      <c r="R40" s="4" t="s">
        <v>677</v>
      </c>
      <c r="S40" s="4">
        <v>53.183716075156575</v>
      </c>
      <c r="T40" t="s">
        <v>686</v>
      </c>
      <c r="U40" t="s">
        <v>687</v>
      </c>
    </row>
    <row r="41" spans="1:21" x14ac:dyDescent="0.25">
      <c r="A41">
        <v>16358</v>
      </c>
      <c r="B41" t="s">
        <v>183</v>
      </c>
      <c r="C41" s="3">
        <v>4.5</v>
      </c>
      <c r="D41" s="3">
        <v>6</v>
      </c>
      <c r="E41" s="3">
        <v>11</v>
      </c>
      <c r="F41" s="3">
        <v>2.5</v>
      </c>
      <c r="G41" s="3">
        <v>2</v>
      </c>
      <c r="H41" s="3">
        <v>3.5</v>
      </c>
      <c r="I41" s="3">
        <v>10</v>
      </c>
      <c r="J41" s="3">
        <v>4</v>
      </c>
      <c r="K41" s="3">
        <v>3</v>
      </c>
      <c r="L41" s="3">
        <v>4</v>
      </c>
      <c r="M41" s="3">
        <v>8.5</v>
      </c>
      <c r="N41" s="3">
        <v>5</v>
      </c>
      <c r="O41" t="s">
        <v>51</v>
      </c>
      <c r="P41" s="3">
        <v>5.5</v>
      </c>
      <c r="Q41" s="4">
        <v>0.57411273486430059</v>
      </c>
      <c r="R41" s="4" t="s">
        <v>677</v>
      </c>
      <c r="S41" s="4">
        <v>53.757828810020875</v>
      </c>
      <c r="T41" t="s">
        <v>686</v>
      </c>
      <c r="U41" t="s">
        <v>687</v>
      </c>
    </row>
    <row r="42" spans="1:21" x14ac:dyDescent="0.25">
      <c r="A42">
        <v>103392</v>
      </c>
      <c r="B42" t="s">
        <v>84</v>
      </c>
      <c r="C42" s="3">
        <v>5</v>
      </c>
      <c r="D42" s="3">
        <v>1.5</v>
      </c>
      <c r="E42" s="3">
        <v>3</v>
      </c>
      <c r="F42" s="3">
        <v>4</v>
      </c>
      <c r="G42" s="3">
        <v>5.5</v>
      </c>
      <c r="H42" s="3">
        <v>6.5</v>
      </c>
      <c r="I42" s="3">
        <v>5.5</v>
      </c>
      <c r="J42" s="3">
        <v>6</v>
      </c>
      <c r="K42" s="3">
        <v>5.5</v>
      </c>
      <c r="L42" s="3">
        <v>5.5</v>
      </c>
      <c r="M42" s="3">
        <v>4.5</v>
      </c>
      <c r="N42" s="3">
        <v>3</v>
      </c>
      <c r="O42" t="s">
        <v>27</v>
      </c>
      <c r="P42" s="3">
        <v>5</v>
      </c>
      <c r="Q42" s="4">
        <v>0.52192066805845516</v>
      </c>
      <c r="R42" s="4" t="s">
        <v>677</v>
      </c>
      <c r="S42" s="4">
        <v>54.279749478079331</v>
      </c>
      <c r="T42" t="s">
        <v>686</v>
      </c>
      <c r="U42" t="s">
        <v>687</v>
      </c>
    </row>
    <row r="43" spans="1:21" x14ac:dyDescent="0.25">
      <c r="A43">
        <v>21158</v>
      </c>
      <c r="B43" t="s">
        <v>262</v>
      </c>
      <c r="C43" s="3">
        <v>3.5</v>
      </c>
      <c r="D43" s="3">
        <v>1.5</v>
      </c>
      <c r="E43" s="3">
        <v>3</v>
      </c>
      <c r="F43" s="3">
        <v>1.5</v>
      </c>
      <c r="G43" s="3">
        <v>1</v>
      </c>
      <c r="H43" s="3">
        <v>1.5</v>
      </c>
      <c r="I43" s="3">
        <v>2</v>
      </c>
      <c r="J43" s="3">
        <v>2</v>
      </c>
      <c r="K43" s="3">
        <v>3.5</v>
      </c>
      <c r="L43" s="3">
        <v>2</v>
      </c>
      <c r="M43" s="3">
        <v>2.5</v>
      </c>
      <c r="N43" s="3">
        <v>29.5</v>
      </c>
      <c r="O43" t="s">
        <v>51</v>
      </c>
      <c r="P43" s="3">
        <v>4.5</v>
      </c>
      <c r="Q43" s="4">
        <v>0.46972860125260957</v>
      </c>
      <c r="R43" s="4" t="s">
        <v>677</v>
      </c>
      <c r="S43" s="4">
        <v>54.749478079331944</v>
      </c>
      <c r="T43" t="s">
        <v>686</v>
      </c>
      <c r="U43" t="s">
        <v>687</v>
      </c>
    </row>
    <row r="44" spans="1:21" x14ac:dyDescent="0.25">
      <c r="A44">
        <v>11889</v>
      </c>
      <c r="B44" t="s">
        <v>155</v>
      </c>
      <c r="C44" s="3">
        <v>4.5</v>
      </c>
      <c r="D44" s="3">
        <v>2.5</v>
      </c>
      <c r="E44" s="3">
        <v>2</v>
      </c>
      <c r="F44" s="3">
        <v>2.5</v>
      </c>
      <c r="G44" s="3">
        <v>3.5</v>
      </c>
      <c r="H44" s="3">
        <v>4.5</v>
      </c>
      <c r="I44" s="3">
        <v>6.5</v>
      </c>
      <c r="J44" s="3">
        <v>4.5</v>
      </c>
      <c r="K44" s="3">
        <v>6</v>
      </c>
      <c r="L44" s="3">
        <v>6</v>
      </c>
      <c r="M44" s="3">
        <v>5</v>
      </c>
      <c r="N44" s="3">
        <v>3.5</v>
      </c>
      <c r="O44" t="s">
        <v>51</v>
      </c>
      <c r="P44" s="3">
        <v>4.5</v>
      </c>
      <c r="Q44" s="4">
        <v>0.46972860125260957</v>
      </c>
      <c r="R44" s="4" t="s">
        <v>677</v>
      </c>
      <c r="S44" s="4">
        <v>55.219206680584556</v>
      </c>
      <c r="T44" t="s">
        <v>686</v>
      </c>
      <c r="U44" t="s">
        <v>687</v>
      </c>
    </row>
    <row r="45" spans="1:21" x14ac:dyDescent="0.25">
      <c r="A45">
        <v>903586</v>
      </c>
      <c r="B45" t="s">
        <v>467</v>
      </c>
      <c r="C45" s="3">
        <v>4</v>
      </c>
      <c r="D45" s="3">
        <v>4.5</v>
      </c>
      <c r="E45" s="3">
        <v>5</v>
      </c>
      <c r="F45" s="3">
        <v>5</v>
      </c>
      <c r="G45" s="3">
        <v>3</v>
      </c>
      <c r="H45" s="3">
        <v>5</v>
      </c>
      <c r="I45" s="3">
        <v>4.5</v>
      </c>
      <c r="J45" s="3">
        <v>4.5</v>
      </c>
      <c r="K45" s="3">
        <v>3.5</v>
      </c>
      <c r="L45" s="3">
        <v>5</v>
      </c>
      <c r="M45" s="3">
        <v>5</v>
      </c>
      <c r="N45" s="3">
        <v>5.5</v>
      </c>
      <c r="O45" t="s">
        <v>27</v>
      </c>
      <c r="P45" s="3">
        <v>5</v>
      </c>
      <c r="Q45" s="4">
        <v>0.52192066805845516</v>
      </c>
      <c r="R45" s="4" t="s">
        <v>677</v>
      </c>
      <c r="S45" s="4">
        <v>55.741127348643012</v>
      </c>
      <c r="T45" t="s">
        <v>686</v>
      </c>
      <c r="U45" t="s">
        <v>687</v>
      </c>
    </row>
    <row r="46" spans="1:21" x14ac:dyDescent="0.25">
      <c r="A46">
        <v>20766</v>
      </c>
      <c r="B46" t="s">
        <v>245</v>
      </c>
      <c r="C46" s="3">
        <v>5.5</v>
      </c>
      <c r="D46" s="3">
        <v>5</v>
      </c>
      <c r="E46" s="3">
        <v>4</v>
      </c>
      <c r="F46" s="3">
        <v>2.5</v>
      </c>
      <c r="G46" s="3">
        <v>3.5</v>
      </c>
      <c r="H46" s="3">
        <v>2</v>
      </c>
      <c r="I46" s="3">
        <v>3</v>
      </c>
      <c r="J46" s="3">
        <v>4</v>
      </c>
      <c r="K46" s="3">
        <v>4.5</v>
      </c>
      <c r="L46" s="3">
        <v>6.5</v>
      </c>
      <c r="M46" s="3">
        <v>5.5</v>
      </c>
      <c r="N46" s="3">
        <v>4.5</v>
      </c>
      <c r="O46" t="s">
        <v>27</v>
      </c>
      <c r="P46" s="3">
        <v>4.5</v>
      </c>
      <c r="Q46" s="4">
        <v>0.46972860125260957</v>
      </c>
      <c r="R46" s="4" t="s">
        <v>677</v>
      </c>
      <c r="S46" s="4">
        <v>56.210855949895624</v>
      </c>
      <c r="T46" t="s">
        <v>686</v>
      </c>
      <c r="U46" t="s">
        <v>687</v>
      </c>
    </row>
    <row r="47" spans="1:21" x14ac:dyDescent="0.25">
      <c r="A47">
        <v>21592</v>
      </c>
      <c r="B47" t="s">
        <v>299</v>
      </c>
      <c r="C47" s="3">
        <v>6</v>
      </c>
      <c r="D47" s="3">
        <v>5</v>
      </c>
      <c r="E47" s="3">
        <v>4</v>
      </c>
      <c r="F47" s="3">
        <v>4.5</v>
      </c>
      <c r="G47" s="3">
        <v>2</v>
      </c>
      <c r="H47" s="3">
        <v>4</v>
      </c>
      <c r="I47" s="3">
        <v>7.5</v>
      </c>
      <c r="J47" s="3">
        <v>3.5</v>
      </c>
      <c r="K47" s="3">
        <v>2</v>
      </c>
      <c r="L47" s="3">
        <v>2.5</v>
      </c>
      <c r="M47" s="3">
        <v>3</v>
      </c>
      <c r="N47" s="3">
        <v>6</v>
      </c>
      <c r="O47" t="s">
        <v>51</v>
      </c>
      <c r="P47" s="3">
        <v>4.5</v>
      </c>
      <c r="Q47" s="4">
        <v>0.46972860125260957</v>
      </c>
      <c r="R47" s="4" t="s">
        <v>677</v>
      </c>
      <c r="S47" s="4">
        <v>56.680584551148236</v>
      </c>
      <c r="T47" t="s">
        <v>686</v>
      </c>
      <c r="U47" t="s">
        <v>687</v>
      </c>
    </row>
    <row r="48" spans="1:21" x14ac:dyDescent="0.25">
      <c r="A48">
        <v>24100</v>
      </c>
      <c r="B48" t="s">
        <v>360</v>
      </c>
      <c r="C48" s="3">
        <v>3</v>
      </c>
      <c r="D48" s="3">
        <v>3.5</v>
      </c>
      <c r="E48" s="3">
        <v>3.5</v>
      </c>
      <c r="F48" s="3">
        <v>2.5</v>
      </c>
      <c r="G48" s="3">
        <v>1.5</v>
      </c>
      <c r="H48" s="3">
        <v>2</v>
      </c>
      <c r="I48" s="3">
        <v>6</v>
      </c>
      <c r="J48" s="3">
        <v>3</v>
      </c>
      <c r="K48" s="3">
        <v>6</v>
      </c>
      <c r="L48" s="3">
        <v>6</v>
      </c>
      <c r="M48" s="3">
        <v>6</v>
      </c>
      <c r="N48" s="3">
        <v>6</v>
      </c>
      <c r="O48" t="s">
        <v>27</v>
      </c>
      <c r="P48" s="3">
        <v>4.5</v>
      </c>
      <c r="Q48" s="4">
        <v>0.46972860125260957</v>
      </c>
      <c r="R48" s="4" t="s">
        <v>677</v>
      </c>
      <c r="S48" s="4">
        <v>57.150313152400848</v>
      </c>
      <c r="T48" t="s">
        <v>686</v>
      </c>
      <c r="U48" t="s">
        <v>687</v>
      </c>
    </row>
    <row r="49" spans="1:21" x14ac:dyDescent="0.25">
      <c r="A49">
        <v>25444</v>
      </c>
      <c r="B49" t="s">
        <v>372</v>
      </c>
      <c r="C49" s="3">
        <v>0</v>
      </c>
      <c r="D49" s="3">
        <v>3.5</v>
      </c>
      <c r="E49" s="3">
        <v>0</v>
      </c>
      <c r="F49" s="3">
        <v>5</v>
      </c>
      <c r="G49" s="3">
        <v>4.5</v>
      </c>
      <c r="H49" s="3">
        <v>0</v>
      </c>
      <c r="I49" s="3">
        <v>5</v>
      </c>
      <c r="J49" s="3">
        <v>15</v>
      </c>
      <c r="K49" s="3">
        <v>0</v>
      </c>
      <c r="L49" s="3">
        <v>0</v>
      </c>
      <c r="M49" s="3">
        <v>10</v>
      </c>
      <c r="N49" s="3">
        <v>0</v>
      </c>
      <c r="O49" t="s">
        <v>51</v>
      </c>
      <c r="P49" s="3">
        <v>4</v>
      </c>
      <c r="Q49" s="4">
        <v>0.41753653444676403</v>
      </c>
      <c r="R49" s="4" t="s">
        <v>677</v>
      </c>
      <c r="S49" s="4">
        <v>57.567849686847609</v>
      </c>
      <c r="T49" t="s">
        <v>686</v>
      </c>
      <c r="U49" t="s">
        <v>687</v>
      </c>
    </row>
    <row r="50" spans="1:21" x14ac:dyDescent="0.25">
      <c r="A50">
        <v>115061</v>
      </c>
      <c r="B50" t="s">
        <v>139</v>
      </c>
      <c r="C50" s="3">
        <v>6.5</v>
      </c>
      <c r="D50" s="3">
        <v>3.5</v>
      </c>
      <c r="E50" s="3">
        <v>3</v>
      </c>
      <c r="F50" s="3">
        <v>7.5</v>
      </c>
      <c r="G50" s="3">
        <v>3.5</v>
      </c>
      <c r="H50" s="3">
        <v>3.5</v>
      </c>
      <c r="I50" s="3">
        <v>2</v>
      </c>
      <c r="J50" s="3">
        <v>2.5</v>
      </c>
      <c r="K50" s="3">
        <v>3</v>
      </c>
      <c r="L50" s="3">
        <v>1.5</v>
      </c>
      <c r="M50" s="3">
        <v>5</v>
      </c>
      <c r="N50" s="3">
        <v>4.5</v>
      </c>
      <c r="O50" t="s">
        <v>27</v>
      </c>
      <c r="P50" s="3">
        <v>4</v>
      </c>
      <c r="Q50" s="4">
        <v>0.41753653444676403</v>
      </c>
      <c r="R50" s="4" t="s">
        <v>677</v>
      </c>
      <c r="S50" s="4">
        <v>57.98538622129437</v>
      </c>
      <c r="T50" t="s">
        <v>686</v>
      </c>
      <c r="U50" t="s">
        <v>687</v>
      </c>
    </row>
    <row r="51" spans="1:21" x14ac:dyDescent="0.25">
      <c r="A51">
        <v>101688</v>
      </c>
      <c r="B51" t="s">
        <v>40</v>
      </c>
      <c r="C51" s="3">
        <v>4.5</v>
      </c>
      <c r="D51" s="3">
        <v>3.5</v>
      </c>
      <c r="E51" s="3">
        <v>6.5</v>
      </c>
      <c r="F51" s="3">
        <v>0</v>
      </c>
      <c r="G51" s="3">
        <v>4</v>
      </c>
      <c r="H51" s="3">
        <v>0</v>
      </c>
      <c r="I51" s="3">
        <v>6</v>
      </c>
      <c r="J51" s="3">
        <v>5</v>
      </c>
      <c r="K51" s="3">
        <v>1</v>
      </c>
      <c r="L51" s="3">
        <v>6</v>
      </c>
      <c r="M51" s="3">
        <v>3</v>
      </c>
      <c r="N51" s="3">
        <v>9</v>
      </c>
      <c r="O51" t="s">
        <v>27</v>
      </c>
      <c r="P51" s="3">
        <v>4.5</v>
      </c>
      <c r="Q51" s="4">
        <v>0.46972860125260957</v>
      </c>
      <c r="R51" s="4" t="s">
        <v>677</v>
      </c>
      <c r="S51" s="4">
        <v>58.455114822546982</v>
      </c>
      <c r="T51" t="s">
        <v>686</v>
      </c>
      <c r="U51" t="s">
        <v>687</v>
      </c>
    </row>
    <row r="52" spans="1:21" x14ac:dyDescent="0.25">
      <c r="A52">
        <v>16300</v>
      </c>
      <c r="B52" t="s">
        <v>178</v>
      </c>
      <c r="C52" s="3">
        <v>4</v>
      </c>
      <c r="D52" s="3">
        <v>5</v>
      </c>
      <c r="E52" s="3">
        <v>5.5</v>
      </c>
      <c r="F52" s="3">
        <v>4</v>
      </c>
      <c r="G52" s="3">
        <v>3.5</v>
      </c>
      <c r="H52" s="3">
        <v>3</v>
      </c>
      <c r="I52" s="3">
        <v>4</v>
      </c>
      <c r="J52" s="3">
        <v>3.5</v>
      </c>
      <c r="K52" s="3">
        <v>3.5</v>
      </c>
      <c r="L52" s="3">
        <v>4.5</v>
      </c>
      <c r="M52" s="3">
        <v>4.5</v>
      </c>
      <c r="N52" s="3">
        <v>3</v>
      </c>
      <c r="O52" t="s">
        <v>51</v>
      </c>
      <c r="P52" s="3">
        <v>4</v>
      </c>
      <c r="Q52" s="4">
        <v>0.41753653444676403</v>
      </c>
      <c r="R52" s="4" t="s">
        <v>677</v>
      </c>
      <c r="S52" s="4">
        <v>58.872651356993742</v>
      </c>
      <c r="T52" t="s">
        <v>686</v>
      </c>
      <c r="U52" t="s">
        <v>687</v>
      </c>
    </row>
    <row r="53" spans="1:21" x14ac:dyDescent="0.25">
      <c r="A53">
        <v>906217</v>
      </c>
      <c r="B53" t="s">
        <v>512</v>
      </c>
      <c r="C53" s="3">
        <v>0</v>
      </c>
      <c r="D53" s="3">
        <v>0</v>
      </c>
      <c r="E53" s="3">
        <v>16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20</v>
      </c>
      <c r="N53" s="3">
        <v>20</v>
      </c>
      <c r="O53" t="s">
        <v>27</v>
      </c>
      <c r="P53" s="3">
        <v>5</v>
      </c>
      <c r="Q53" s="4">
        <v>0.52192066805845516</v>
      </c>
      <c r="R53" s="4" t="s">
        <v>677</v>
      </c>
      <c r="S53" s="4">
        <v>59.394572025052199</v>
      </c>
      <c r="T53" t="s">
        <v>686</v>
      </c>
      <c r="U53" t="s">
        <v>688</v>
      </c>
    </row>
    <row r="54" spans="1:21" x14ac:dyDescent="0.25">
      <c r="A54">
        <v>20156</v>
      </c>
      <c r="B54" t="s">
        <v>223</v>
      </c>
      <c r="C54" s="3">
        <v>4</v>
      </c>
      <c r="D54" s="3">
        <v>3</v>
      </c>
      <c r="E54" s="3">
        <v>3.5</v>
      </c>
      <c r="F54" s="3">
        <v>4</v>
      </c>
      <c r="G54" s="3">
        <v>4</v>
      </c>
      <c r="H54" s="3">
        <v>3</v>
      </c>
      <c r="I54" s="3">
        <v>4.5</v>
      </c>
      <c r="J54" s="3">
        <v>3.5</v>
      </c>
      <c r="K54" s="3">
        <v>3.5</v>
      </c>
      <c r="L54" s="3">
        <v>4</v>
      </c>
      <c r="M54" s="3">
        <v>3</v>
      </c>
      <c r="N54" s="3">
        <v>4.5</v>
      </c>
      <c r="O54" t="s">
        <v>51</v>
      </c>
      <c r="P54" s="3">
        <v>4</v>
      </c>
      <c r="Q54" s="4">
        <v>0.41753653444676403</v>
      </c>
      <c r="R54" s="4" t="s">
        <v>677</v>
      </c>
      <c r="S54" s="4">
        <v>59.812108559498959</v>
      </c>
      <c r="T54" t="s">
        <v>686</v>
      </c>
      <c r="U54" t="s">
        <v>687</v>
      </c>
    </row>
    <row r="55" spans="1:21" x14ac:dyDescent="0.25">
      <c r="A55">
        <v>903644</v>
      </c>
      <c r="B55" t="s">
        <v>475</v>
      </c>
      <c r="C55" s="3">
        <v>2</v>
      </c>
      <c r="D55" s="3">
        <v>3</v>
      </c>
      <c r="E55" s="3">
        <v>3.5</v>
      </c>
      <c r="F55" s="3">
        <v>4</v>
      </c>
      <c r="G55" s="3">
        <v>3</v>
      </c>
      <c r="H55" s="3">
        <v>2.5</v>
      </c>
      <c r="I55" s="3">
        <v>2.5</v>
      </c>
      <c r="J55" s="3">
        <v>4</v>
      </c>
      <c r="K55" s="3">
        <v>7</v>
      </c>
      <c r="L55" s="3">
        <v>4</v>
      </c>
      <c r="M55" s="3">
        <v>4</v>
      </c>
      <c r="N55" s="3">
        <v>4.5</v>
      </c>
      <c r="O55" t="s">
        <v>27</v>
      </c>
      <c r="P55" s="3">
        <v>4</v>
      </c>
      <c r="Q55" s="4">
        <v>0.41753653444676403</v>
      </c>
      <c r="R55" s="4" t="s">
        <v>677</v>
      </c>
      <c r="S55" s="4">
        <v>60.22964509394572</v>
      </c>
      <c r="T55" t="s">
        <v>686</v>
      </c>
      <c r="U55" t="s">
        <v>687</v>
      </c>
    </row>
    <row r="56" spans="1:21" x14ac:dyDescent="0.25">
      <c r="A56">
        <v>908644</v>
      </c>
      <c r="B56" t="s">
        <v>116</v>
      </c>
      <c r="C56" s="3">
        <v>2.5</v>
      </c>
      <c r="D56" s="3">
        <v>2</v>
      </c>
      <c r="E56" s="3">
        <v>1.5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7</v>
      </c>
      <c r="L56" s="3">
        <v>18.5</v>
      </c>
      <c r="M56" s="3">
        <v>5</v>
      </c>
      <c r="N56" s="3">
        <v>4.5</v>
      </c>
      <c r="O56" t="s">
        <v>51</v>
      </c>
      <c r="P56" s="3">
        <v>3.5</v>
      </c>
      <c r="Q56" s="4">
        <v>0.36534446764091855</v>
      </c>
      <c r="R56" s="4" t="s">
        <v>677</v>
      </c>
      <c r="S56" s="4">
        <v>60.594989561586637</v>
      </c>
      <c r="T56" t="s">
        <v>686</v>
      </c>
      <c r="U56" t="s">
        <v>687</v>
      </c>
    </row>
    <row r="57" spans="1:21" x14ac:dyDescent="0.25">
      <c r="A57">
        <v>117941</v>
      </c>
      <c r="B57" t="s">
        <v>147</v>
      </c>
      <c r="C57" s="3">
        <v>3.5</v>
      </c>
      <c r="D57" s="3">
        <v>2</v>
      </c>
      <c r="E57" s="3">
        <v>2</v>
      </c>
      <c r="F57" s="3">
        <v>5</v>
      </c>
      <c r="G57" s="3">
        <v>5.5</v>
      </c>
      <c r="H57" s="3">
        <v>0</v>
      </c>
      <c r="I57" s="3">
        <v>7.5</v>
      </c>
      <c r="J57" s="3">
        <v>2.5</v>
      </c>
      <c r="K57" s="3">
        <v>2.5</v>
      </c>
      <c r="L57" s="3">
        <v>5</v>
      </c>
      <c r="M57" s="3">
        <v>5</v>
      </c>
      <c r="N57" s="3">
        <v>0</v>
      </c>
      <c r="O57" t="s">
        <v>138</v>
      </c>
      <c r="P57" s="3">
        <v>3.5</v>
      </c>
      <c r="Q57" s="4">
        <v>0.36534446764091855</v>
      </c>
      <c r="R57" s="4" t="s">
        <v>677</v>
      </c>
      <c r="S57" s="4">
        <v>60.960334029227553</v>
      </c>
      <c r="T57" t="s">
        <v>686</v>
      </c>
      <c r="U57" t="s">
        <v>687</v>
      </c>
    </row>
    <row r="58" spans="1:21" x14ac:dyDescent="0.25">
      <c r="A58">
        <v>905064</v>
      </c>
      <c r="B58" t="s">
        <v>498</v>
      </c>
      <c r="C58" s="3">
        <v>3.5</v>
      </c>
      <c r="D58" s="3">
        <v>0</v>
      </c>
      <c r="E58" s="3">
        <v>7</v>
      </c>
      <c r="F58" s="3">
        <v>11.5</v>
      </c>
      <c r="G58" s="3">
        <v>0</v>
      </c>
      <c r="H58" s="3">
        <v>8</v>
      </c>
      <c r="I58" s="3">
        <v>0</v>
      </c>
      <c r="J58" s="3">
        <v>15</v>
      </c>
      <c r="K58" s="3">
        <v>0</v>
      </c>
      <c r="L58" s="3">
        <v>0</v>
      </c>
      <c r="M58" s="3">
        <v>0</v>
      </c>
      <c r="N58" s="3">
        <v>0</v>
      </c>
      <c r="O58" t="s">
        <v>27</v>
      </c>
      <c r="P58" s="3">
        <v>4</v>
      </c>
      <c r="Q58" s="4">
        <v>0.41753653444676403</v>
      </c>
      <c r="R58" s="4" t="s">
        <v>677</v>
      </c>
      <c r="S58" s="4">
        <v>61.377870563674314</v>
      </c>
      <c r="T58" t="s">
        <v>686</v>
      </c>
      <c r="U58" t="s">
        <v>687</v>
      </c>
    </row>
    <row r="59" spans="1:21" x14ac:dyDescent="0.25">
      <c r="A59">
        <v>21578</v>
      </c>
      <c r="B59" t="s">
        <v>295</v>
      </c>
      <c r="C59" s="3">
        <v>4</v>
      </c>
      <c r="D59" s="3">
        <v>3.5</v>
      </c>
      <c r="E59" s="3">
        <v>2.5</v>
      </c>
      <c r="F59" s="3">
        <v>2.5</v>
      </c>
      <c r="G59" s="3">
        <v>2.5</v>
      </c>
      <c r="H59" s="3">
        <v>2</v>
      </c>
      <c r="I59" s="3">
        <v>2.5</v>
      </c>
      <c r="J59" s="3">
        <v>2</v>
      </c>
      <c r="K59" s="3">
        <v>7</v>
      </c>
      <c r="L59" s="3">
        <v>5</v>
      </c>
      <c r="M59" s="3">
        <v>4.5</v>
      </c>
      <c r="N59" s="3">
        <v>4.5</v>
      </c>
      <c r="O59" t="s">
        <v>51</v>
      </c>
      <c r="P59" s="3">
        <v>4</v>
      </c>
      <c r="Q59" s="4">
        <v>0.41753653444676403</v>
      </c>
      <c r="R59" s="4" t="s">
        <v>677</v>
      </c>
      <c r="S59" s="4">
        <v>61.795407098121075</v>
      </c>
      <c r="T59" t="s">
        <v>686</v>
      </c>
      <c r="U59" t="s">
        <v>687</v>
      </c>
    </row>
    <row r="60" spans="1:21" x14ac:dyDescent="0.25">
      <c r="A60">
        <v>22659</v>
      </c>
      <c r="B60" t="s">
        <v>337</v>
      </c>
      <c r="C60" s="3">
        <v>1.5</v>
      </c>
      <c r="D60" s="3">
        <v>1.5</v>
      </c>
      <c r="E60" s="3">
        <v>1</v>
      </c>
      <c r="F60" s="3">
        <v>6.5</v>
      </c>
      <c r="G60" s="3">
        <v>1.5</v>
      </c>
      <c r="H60" s="3">
        <v>2</v>
      </c>
      <c r="I60" s="3">
        <v>6.5</v>
      </c>
      <c r="J60" s="3">
        <v>2</v>
      </c>
      <c r="K60" s="3">
        <v>4.5</v>
      </c>
      <c r="L60" s="3">
        <v>6</v>
      </c>
      <c r="M60" s="3">
        <v>1</v>
      </c>
      <c r="N60" s="3">
        <v>6.5</v>
      </c>
      <c r="O60" t="s">
        <v>51</v>
      </c>
      <c r="P60" s="3">
        <v>3.5</v>
      </c>
      <c r="Q60" s="4">
        <v>0.36534446764091855</v>
      </c>
      <c r="R60" s="4" t="s">
        <v>677</v>
      </c>
      <c r="S60" s="4">
        <v>62.160751565761991</v>
      </c>
      <c r="T60" t="s">
        <v>686</v>
      </c>
      <c r="U60" t="s">
        <v>687</v>
      </c>
    </row>
    <row r="61" spans="1:21" x14ac:dyDescent="0.25">
      <c r="A61">
        <v>21998</v>
      </c>
      <c r="B61" t="s">
        <v>316</v>
      </c>
      <c r="C61" s="3">
        <v>3.5</v>
      </c>
      <c r="D61" s="3">
        <v>4</v>
      </c>
      <c r="E61" s="3">
        <v>3</v>
      </c>
      <c r="F61" s="3">
        <v>2</v>
      </c>
      <c r="G61" s="3">
        <v>2</v>
      </c>
      <c r="H61" s="3">
        <v>3</v>
      </c>
      <c r="I61" s="3">
        <v>3.5</v>
      </c>
      <c r="J61" s="3">
        <v>4.5</v>
      </c>
      <c r="K61" s="3">
        <v>4</v>
      </c>
      <c r="L61" s="3">
        <v>3</v>
      </c>
      <c r="M61" s="3">
        <v>3.5</v>
      </c>
      <c r="N61" s="3">
        <v>6</v>
      </c>
      <c r="O61" t="s">
        <v>27</v>
      </c>
      <c r="P61" s="3">
        <v>3.5</v>
      </c>
      <c r="Q61" s="4">
        <v>0.36534446764091855</v>
      </c>
      <c r="R61" s="4" t="s">
        <v>677</v>
      </c>
      <c r="S61" s="4">
        <v>62.526096033402908</v>
      </c>
      <c r="T61" t="s">
        <v>686</v>
      </c>
      <c r="U61" t="s">
        <v>687</v>
      </c>
    </row>
    <row r="62" spans="1:21" x14ac:dyDescent="0.25">
      <c r="A62">
        <v>905162</v>
      </c>
      <c r="B62" t="s">
        <v>502</v>
      </c>
      <c r="C62" s="3">
        <v>0.5</v>
      </c>
      <c r="D62" s="3">
        <v>0.5</v>
      </c>
      <c r="E62" s="3">
        <v>2</v>
      </c>
      <c r="F62" s="3">
        <v>1.5</v>
      </c>
      <c r="G62" s="3">
        <v>2</v>
      </c>
      <c r="H62" s="3">
        <v>6</v>
      </c>
      <c r="I62" s="3">
        <v>7.5</v>
      </c>
      <c r="J62" s="3">
        <v>8.5</v>
      </c>
      <c r="K62" s="3">
        <v>7</v>
      </c>
      <c r="L62" s="3">
        <v>3</v>
      </c>
      <c r="M62" s="3">
        <v>1</v>
      </c>
      <c r="N62" s="3">
        <v>1</v>
      </c>
      <c r="O62" t="s">
        <v>51</v>
      </c>
      <c r="P62" s="3">
        <v>3.5</v>
      </c>
      <c r="Q62" s="4">
        <v>0.36534446764091855</v>
      </c>
      <c r="R62" s="4" t="s">
        <v>677</v>
      </c>
      <c r="S62" s="4">
        <v>62.891440501043824</v>
      </c>
      <c r="T62" t="s">
        <v>686</v>
      </c>
      <c r="U62" t="s">
        <v>687</v>
      </c>
    </row>
    <row r="63" spans="1:21" x14ac:dyDescent="0.25">
      <c r="A63">
        <v>11253</v>
      </c>
      <c r="B63" t="s">
        <v>124</v>
      </c>
      <c r="C63" s="3">
        <v>9.5</v>
      </c>
      <c r="D63" s="3">
        <v>8.5</v>
      </c>
      <c r="E63" s="3">
        <v>6.5</v>
      </c>
      <c r="F63" s="3">
        <v>2.5</v>
      </c>
      <c r="G63" s="3">
        <v>1.5</v>
      </c>
      <c r="H63" s="3">
        <v>2</v>
      </c>
      <c r="I63" s="3">
        <v>1.5</v>
      </c>
      <c r="J63" s="3">
        <v>1</v>
      </c>
      <c r="K63" s="3">
        <v>3.5</v>
      </c>
      <c r="L63" s="3">
        <v>2</v>
      </c>
      <c r="M63" s="3">
        <v>2.5</v>
      </c>
      <c r="N63" s="3">
        <v>3.5</v>
      </c>
      <c r="O63" t="s">
        <v>51</v>
      </c>
      <c r="P63" s="3">
        <v>4</v>
      </c>
      <c r="Q63" s="4">
        <v>0.41753653444676403</v>
      </c>
      <c r="R63" s="4" t="s">
        <v>677</v>
      </c>
      <c r="S63" s="4">
        <v>63.308977035490585</v>
      </c>
      <c r="T63" t="s">
        <v>686</v>
      </c>
      <c r="U63" t="s">
        <v>687</v>
      </c>
    </row>
    <row r="64" spans="1:21" x14ac:dyDescent="0.25">
      <c r="A64">
        <v>20942</v>
      </c>
      <c r="B64" t="s">
        <v>247</v>
      </c>
      <c r="C64" s="3">
        <v>4</v>
      </c>
      <c r="D64" s="3">
        <v>3</v>
      </c>
      <c r="E64" s="3">
        <v>1.5</v>
      </c>
      <c r="F64" s="3">
        <v>2</v>
      </c>
      <c r="G64" s="3">
        <v>2</v>
      </c>
      <c r="H64" s="3">
        <v>2</v>
      </c>
      <c r="I64" s="3">
        <v>3</v>
      </c>
      <c r="J64" s="3">
        <v>4.5</v>
      </c>
      <c r="K64" s="3">
        <v>4.5</v>
      </c>
      <c r="L64" s="3">
        <v>3.5</v>
      </c>
      <c r="M64" s="3">
        <v>4</v>
      </c>
      <c r="N64" s="3">
        <v>5</v>
      </c>
      <c r="O64" t="s">
        <v>51</v>
      </c>
      <c r="P64" s="3">
        <v>3.5</v>
      </c>
      <c r="Q64" s="4">
        <v>0.36534446764091855</v>
      </c>
      <c r="R64" s="4" t="s">
        <v>677</v>
      </c>
      <c r="S64" s="4">
        <v>63.674321503131502</v>
      </c>
      <c r="T64" t="s">
        <v>686</v>
      </c>
      <c r="U64" t="s">
        <v>687</v>
      </c>
    </row>
    <row r="65" spans="1:21" x14ac:dyDescent="0.25">
      <c r="A65">
        <v>26946</v>
      </c>
      <c r="B65" t="s">
        <v>407</v>
      </c>
      <c r="C65" s="3">
        <v>0</v>
      </c>
      <c r="D65" s="3">
        <v>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5.5</v>
      </c>
      <c r="K65" s="3">
        <v>6.5</v>
      </c>
      <c r="L65" s="3">
        <v>7.5</v>
      </c>
      <c r="M65" s="3">
        <v>12</v>
      </c>
      <c r="N65" s="3">
        <v>0</v>
      </c>
      <c r="O65" t="s">
        <v>138</v>
      </c>
      <c r="P65" s="3">
        <v>3</v>
      </c>
      <c r="Q65" s="4">
        <v>0.31315240083507306</v>
      </c>
      <c r="R65" s="4" t="s">
        <v>677</v>
      </c>
      <c r="S65" s="4">
        <v>63.987473903966574</v>
      </c>
      <c r="T65" t="s">
        <v>686</v>
      </c>
      <c r="U65" t="s">
        <v>687</v>
      </c>
    </row>
    <row r="66" spans="1:21" x14ac:dyDescent="0.25">
      <c r="A66">
        <v>11146</v>
      </c>
      <c r="B66" t="s">
        <v>112</v>
      </c>
      <c r="C66" s="3">
        <v>3</v>
      </c>
      <c r="D66" s="3">
        <v>3.5</v>
      </c>
      <c r="E66" s="3">
        <v>3.5</v>
      </c>
      <c r="F66" s="3">
        <v>4.5</v>
      </c>
      <c r="G66" s="3">
        <v>1</v>
      </c>
      <c r="H66" s="3">
        <v>5</v>
      </c>
      <c r="I66" s="3">
        <v>2.5</v>
      </c>
      <c r="J66" s="3">
        <v>3</v>
      </c>
      <c r="K66" s="3">
        <v>3</v>
      </c>
      <c r="L66" s="3">
        <v>2.5</v>
      </c>
      <c r="M66" s="3">
        <v>4</v>
      </c>
      <c r="N66" s="3">
        <v>2.5</v>
      </c>
      <c r="O66" t="s">
        <v>51</v>
      </c>
      <c r="P66" s="3">
        <v>3.5</v>
      </c>
      <c r="Q66" s="4">
        <v>0.36534446764091855</v>
      </c>
      <c r="R66" s="4" t="s">
        <v>677</v>
      </c>
      <c r="S66" s="4">
        <v>64.352818371607498</v>
      </c>
      <c r="T66" t="s">
        <v>686</v>
      </c>
      <c r="U66" t="s">
        <v>687</v>
      </c>
    </row>
    <row r="67" spans="1:21" x14ac:dyDescent="0.25">
      <c r="A67">
        <v>905471</v>
      </c>
      <c r="B67" t="s">
        <v>507</v>
      </c>
      <c r="C67" s="3">
        <v>5.5</v>
      </c>
      <c r="D67" s="3">
        <v>5.5</v>
      </c>
      <c r="E67" s="3">
        <v>4</v>
      </c>
      <c r="F67" s="3">
        <v>1</v>
      </c>
      <c r="G67" s="3">
        <v>2</v>
      </c>
      <c r="H67" s="3">
        <v>2</v>
      </c>
      <c r="I67" s="3">
        <v>1.5</v>
      </c>
      <c r="J67" s="3">
        <v>0.5</v>
      </c>
      <c r="K67" s="3">
        <v>4.5</v>
      </c>
      <c r="L67" s="3">
        <v>1</v>
      </c>
      <c r="M67" s="3">
        <v>5.5</v>
      </c>
      <c r="N67" s="3">
        <v>4.5</v>
      </c>
      <c r="O67" t="s">
        <v>51</v>
      </c>
      <c r="P67" s="3">
        <v>3.5</v>
      </c>
      <c r="Q67" s="4">
        <v>0.36534446764091855</v>
      </c>
      <c r="R67" s="4" t="s">
        <v>677</v>
      </c>
      <c r="S67" s="4">
        <v>64.718162839248421</v>
      </c>
      <c r="T67" t="s">
        <v>686</v>
      </c>
      <c r="U67" t="s">
        <v>687</v>
      </c>
    </row>
    <row r="68" spans="1:21" x14ac:dyDescent="0.25">
      <c r="A68">
        <v>10273</v>
      </c>
      <c r="B68" t="s">
        <v>73</v>
      </c>
      <c r="C68" s="3">
        <v>3.5</v>
      </c>
      <c r="D68" s="3">
        <v>2.5</v>
      </c>
      <c r="E68" s="3">
        <v>2</v>
      </c>
      <c r="F68" s="3">
        <v>5</v>
      </c>
      <c r="G68" s="3">
        <v>2</v>
      </c>
      <c r="H68" s="3">
        <v>2.5</v>
      </c>
      <c r="I68" s="3">
        <v>5</v>
      </c>
      <c r="J68" s="3">
        <v>2.5</v>
      </c>
      <c r="K68" s="3">
        <v>2.5</v>
      </c>
      <c r="L68" s="3">
        <v>4.5</v>
      </c>
      <c r="M68" s="3">
        <v>2.5</v>
      </c>
      <c r="N68" s="3">
        <v>4</v>
      </c>
      <c r="O68" t="s">
        <v>51</v>
      </c>
      <c r="P68" s="3">
        <v>3.5</v>
      </c>
      <c r="Q68" s="4">
        <v>0.36534446764091855</v>
      </c>
      <c r="R68" s="4" t="s">
        <v>677</v>
      </c>
      <c r="S68" s="4">
        <v>65.083507306889345</v>
      </c>
      <c r="T68" t="s">
        <v>686</v>
      </c>
      <c r="U68" t="s">
        <v>687</v>
      </c>
    </row>
    <row r="69" spans="1:21" x14ac:dyDescent="0.25">
      <c r="A69">
        <v>24280</v>
      </c>
      <c r="B69" t="s">
        <v>363</v>
      </c>
      <c r="C69" s="3">
        <v>1.5</v>
      </c>
      <c r="D69" s="3">
        <v>2.5</v>
      </c>
      <c r="E69" s="3">
        <v>2</v>
      </c>
      <c r="F69" s="3">
        <v>1</v>
      </c>
      <c r="G69" s="3">
        <v>2</v>
      </c>
      <c r="H69" s="3">
        <v>1</v>
      </c>
      <c r="I69" s="3">
        <v>3</v>
      </c>
      <c r="J69" s="3">
        <v>7.5</v>
      </c>
      <c r="K69" s="3">
        <v>4</v>
      </c>
      <c r="L69" s="3">
        <v>3.5</v>
      </c>
      <c r="M69" s="3">
        <v>4</v>
      </c>
      <c r="N69" s="3">
        <v>4.5</v>
      </c>
      <c r="O69" t="s">
        <v>27</v>
      </c>
      <c r="P69" s="3">
        <v>3.5</v>
      </c>
      <c r="Q69" s="4">
        <v>0.36534446764091855</v>
      </c>
      <c r="R69" s="4" t="s">
        <v>677</v>
      </c>
      <c r="S69" s="4">
        <v>65.448851774530269</v>
      </c>
      <c r="T69" t="s">
        <v>686</v>
      </c>
      <c r="U69" t="s">
        <v>687</v>
      </c>
    </row>
    <row r="70" spans="1:21" x14ac:dyDescent="0.25">
      <c r="A70">
        <v>20153</v>
      </c>
      <c r="B70" t="s">
        <v>219</v>
      </c>
      <c r="C70" s="3">
        <v>1</v>
      </c>
      <c r="D70" s="3">
        <v>2</v>
      </c>
      <c r="E70" s="3">
        <v>3.5</v>
      </c>
      <c r="F70" s="3">
        <v>5</v>
      </c>
      <c r="G70" s="3">
        <v>7</v>
      </c>
      <c r="H70" s="3">
        <v>5</v>
      </c>
      <c r="I70" s="3">
        <v>5.5</v>
      </c>
      <c r="J70" s="3">
        <v>4</v>
      </c>
      <c r="K70" s="3">
        <v>1.5</v>
      </c>
      <c r="L70" s="3">
        <v>2.5</v>
      </c>
      <c r="M70" s="3">
        <v>1</v>
      </c>
      <c r="N70" s="3">
        <v>0.5</v>
      </c>
      <c r="O70" t="s">
        <v>51</v>
      </c>
      <c r="P70" s="3">
        <v>3.5</v>
      </c>
      <c r="Q70" s="4">
        <v>0.36534446764091855</v>
      </c>
      <c r="R70" s="4" t="s">
        <v>677</v>
      </c>
      <c r="S70" s="4">
        <v>65.814196242171192</v>
      </c>
      <c r="T70" t="s">
        <v>686</v>
      </c>
      <c r="U70" t="s">
        <v>687</v>
      </c>
    </row>
    <row r="71" spans="1:21" x14ac:dyDescent="0.25">
      <c r="A71">
        <v>20976</v>
      </c>
      <c r="B71" t="s">
        <v>251</v>
      </c>
      <c r="C71" s="3">
        <v>3</v>
      </c>
      <c r="D71" s="3">
        <v>4</v>
      </c>
      <c r="E71" s="3">
        <v>1.5</v>
      </c>
      <c r="F71" s="3">
        <v>2</v>
      </c>
      <c r="G71" s="3">
        <v>1.5</v>
      </c>
      <c r="H71" s="3">
        <v>3</v>
      </c>
      <c r="I71" s="3">
        <v>8</v>
      </c>
      <c r="J71" s="3">
        <v>1</v>
      </c>
      <c r="K71" s="3">
        <v>2.5</v>
      </c>
      <c r="L71" s="3">
        <v>4</v>
      </c>
      <c r="M71" s="3">
        <v>3</v>
      </c>
      <c r="N71" s="3">
        <v>2</v>
      </c>
      <c r="O71" t="s">
        <v>51</v>
      </c>
      <c r="P71" s="3">
        <v>3</v>
      </c>
      <c r="Q71" s="4">
        <v>0.31315240083507306</v>
      </c>
      <c r="R71" s="4" t="s">
        <v>677</v>
      </c>
      <c r="S71" s="4">
        <v>66.127348643006272</v>
      </c>
      <c r="T71" t="s">
        <v>686</v>
      </c>
      <c r="U71" t="s">
        <v>687</v>
      </c>
    </row>
    <row r="72" spans="1:21" x14ac:dyDescent="0.25">
      <c r="A72">
        <v>101780</v>
      </c>
      <c r="B72" t="s">
        <v>47</v>
      </c>
      <c r="C72" s="3">
        <v>4.5</v>
      </c>
      <c r="D72" s="3">
        <v>3.5</v>
      </c>
      <c r="E72" s="3">
        <v>3</v>
      </c>
      <c r="F72" s="3">
        <v>2.5</v>
      </c>
      <c r="G72" s="3">
        <v>3.5</v>
      </c>
      <c r="H72" s="3">
        <v>1.5</v>
      </c>
      <c r="I72" s="3">
        <v>4</v>
      </c>
      <c r="J72" s="3">
        <v>0</v>
      </c>
      <c r="K72" s="3">
        <v>3.5</v>
      </c>
      <c r="L72" s="3">
        <v>3.5</v>
      </c>
      <c r="M72" s="3">
        <v>2.5</v>
      </c>
      <c r="N72" s="3">
        <v>4</v>
      </c>
      <c r="O72" t="s">
        <v>27</v>
      </c>
      <c r="P72" s="3">
        <v>3</v>
      </c>
      <c r="Q72" s="4">
        <v>0.31315240083507306</v>
      </c>
      <c r="R72" s="4" t="s">
        <v>677</v>
      </c>
      <c r="S72" s="4">
        <v>66.440501043841351</v>
      </c>
      <c r="T72" t="s">
        <v>686</v>
      </c>
      <c r="U72" t="s">
        <v>687</v>
      </c>
    </row>
    <row r="73" spans="1:21" x14ac:dyDescent="0.25">
      <c r="A73">
        <v>26330</v>
      </c>
      <c r="B73" t="s">
        <v>398</v>
      </c>
      <c r="C73" s="3">
        <v>3</v>
      </c>
      <c r="D73" s="3">
        <v>0</v>
      </c>
      <c r="E73" s="3">
        <v>1.5</v>
      </c>
      <c r="F73" s="3">
        <v>0</v>
      </c>
      <c r="G73" s="3">
        <v>0</v>
      </c>
      <c r="H73" s="3">
        <v>0</v>
      </c>
      <c r="I73" s="3">
        <v>0</v>
      </c>
      <c r="J73" s="3">
        <v>5</v>
      </c>
      <c r="K73" s="3">
        <v>3.5</v>
      </c>
      <c r="L73" s="3">
        <v>12</v>
      </c>
      <c r="M73" s="3">
        <v>4</v>
      </c>
      <c r="N73" s="3">
        <v>4.5</v>
      </c>
      <c r="O73" t="s">
        <v>138</v>
      </c>
      <c r="P73" s="3">
        <v>3</v>
      </c>
      <c r="Q73" s="4">
        <v>0.31315240083507306</v>
      </c>
      <c r="R73" s="4" t="s">
        <v>677</v>
      </c>
      <c r="S73" s="4">
        <v>66.753653444676431</v>
      </c>
      <c r="T73" t="s">
        <v>686</v>
      </c>
      <c r="U73" t="s">
        <v>687</v>
      </c>
    </row>
    <row r="74" spans="1:21" x14ac:dyDescent="0.25">
      <c r="A74">
        <v>103559</v>
      </c>
      <c r="B74" t="s">
        <v>89</v>
      </c>
      <c r="C74" s="3">
        <v>2.5</v>
      </c>
      <c r="D74" s="3">
        <v>1.5</v>
      </c>
      <c r="E74" s="3">
        <v>2.5</v>
      </c>
      <c r="F74" s="3">
        <v>0.5</v>
      </c>
      <c r="G74" s="3">
        <v>1.5</v>
      </c>
      <c r="H74" s="3">
        <v>3.5</v>
      </c>
      <c r="I74" s="3">
        <v>5.5</v>
      </c>
      <c r="J74" s="3">
        <v>4.5</v>
      </c>
      <c r="K74" s="3">
        <v>3.5</v>
      </c>
      <c r="L74" s="3">
        <v>3</v>
      </c>
      <c r="M74" s="3">
        <v>3.5</v>
      </c>
      <c r="N74" s="3">
        <v>3.5</v>
      </c>
      <c r="O74" t="s">
        <v>27</v>
      </c>
      <c r="P74" s="3">
        <v>3</v>
      </c>
      <c r="Q74" s="4">
        <v>0.31315240083507306</v>
      </c>
      <c r="R74" s="4" t="s">
        <v>677</v>
      </c>
      <c r="S74" s="4">
        <v>67.06680584551151</v>
      </c>
      <c r="T74" t="s">
        <v>686</v>
      </c>
      <c r="U74" t="s">
        <v>687</v>
      </c>
    </row>
    <row r="75" spans="1:21" x14ac:dyDescent="0.25">
      <c r="A75">
        <v>102628</v>
      </c>
      <c r="B75" t="s">
        <v>72</v>
      </c>
      <c r="C75" s="3">
        <v>2.5</v>
      </c>
      <c r="D75" s="3">
        <v>2</v>
      </c>
      <c r="E75" s="3">
        <v>3</v>
      </c>
      <c r="F75" s="3">
        <v>2.5</v>
      </c>
      <c r="G75" s="3">
        <v>3.5</v>
      </c>
      <c r="H75" s="3">
        <v>2.5</v>
      </c>
      <c r="I75" s="3">
        <v>2</v>
      </c>
      <c r="J75" s="3">
        <v>3.5</v>
      </c>
      <c r="K75" s="3">
        <v>2</v>
      </c>
      <c r="L75" s="3">
        <v>3.5</v>
      </c>
      <c r="M75" s="3">
        <v>3</v>
      </c>
      <c r="N75" s="3">
        <v>3.5</v>
      </c>
      <c r="O75" t="s">
        <v>27</v>
      </c>
      <c r="P75" s="3">
        <v>3</v>
      </c>
      <c r="Q75" s="4">
        <v>0.31315240083507306</v>
      </c>
      <c r="R75" s="4" t="s">
        <v>677</v>
      </c>
      <c r="S75" s="4">
        <v>67.37995824634659</v>
      </c>
      <c r="T75" t="s">
        <v>686</v>
      </c>
      <c r="U75" t="s">
        <v>687</v>
      </c>
    </row>
    <row r="76" spans="1:21" x14ac:dyDescent="0.25">
      <c r="A76">
        <v>20155</v>
      </c>
      <c r="B76" t="s">
        <v>222</v>
      </c>
      <c r="C76" s="3">
        <v>2.5</v>
      </c>
      <c r="D76" s="3">
        <v>2.5</v>
      </c>
      <c r="E76" s="3">
        <v>3</v>
      </c>
      <c r="F76" s="3">
        <v>3.5</v>
      </c>
      <c r="G76" s="3">
        <v>3</v>
      </c>
      <c r="H76" s="3">
        <v>3.5</v>
      </c>
      <c r="I76" s="3">
        <v>4</v>
      </c>
      <c r="J76" s="3">
        <v>3.5</v>
      </c>
      <c r="K76" s="3">
        <v>2.5</v>
      </c>
      <c r="L76" s="3">
        <v>2</v>
      </c>
      <c r="M76" s="3">
        <v>2.5</v>
      </c>
      <c r="N76" s="3">
        <v>3.5</v>
      </c>
      <c r="O76" t="s">
        <v>51</v>
      </c>
      <c r="P76" s="3">
        <v>3</v>
      </c>
      <c r="Q76" s="4">
        <v>0.31315240083507306</v>
      </c>
      <c r="R76" s="4" t="s">
        <v>677</v>
      </c>
      <c r="S76" s="4">
        <v>67.693110647181669</v>
      </c>
      <c r="T76" t="s">
        <v>686</v>
      </c>
      <c r="U76" t="s">
        <v>687</v>
      </c>
    </row>
    <row r="77" spans="1:21" x14ac:dyDescent="0.25">
      <c r="A77">
        <v>22496</v>
      </c>
      <c r="B77" t="s">
        <v>336</v>
      </c>
      <c r="C77" s="3">
        <v>3</v>
      </c>
      <c r="D77" s="3">
        <v>4</v>
      </c>
      <c r="E77" s="3">
        <v>3.5</v>
      </c>
      <c r="F77" s="3">
        <v>2.5</v>
      </c>
      <c r="G77" s="3">
        <v>2</v>
      </c>
      <c r="H77" s="3">
        <v>1.5</v>
      </c>
      <c r="I77" s="3">
        <v>2.5</v>
      </c>
      <c r="J77" s="3">
        <v>1.5</v>
      </c>
      <c r="K77" s="3">
        <v>2</v>
      </c>
      <c r="L77" s="3">
        <v>5.5</v>
      </c>
      <c r="M77" s="3">
        <v>3.5</v>
      </c>
      <c r="N77" s="3">
        <v>4</v>
      </c>
      <c r="O77" t="s">
        <v>51</v>
      </c>
      <c r="P77" s="3">
        <v>3</v>
      </c>
      <c r="Q77" s="4">
        <v>0.31315240083507306</v>
      </c>
      <c r="R77" s="4" t="s">
        <v>677</v>
      </c>
      <c r="S77" s="4">
        <v>68.006263048016748</v>
      </c>
      <c r="T77" t="s">
        <v>686</v>
      </c>
      <c r="U77" t="s">
        <v>687</v>
      </c>
    </row>
    <row r="78" spans="1:21" x14ac:dyDescent="0.25">
      <c r="A78">
        <v>20663</v>
      </c>
      <c r="B78" t="s">
        <v>243</v>
      </c>
      <c r="C78" s="3">
        <v>2</v>
      </c>
      <c r="D78" s="3">
        <v>2</v>
      </c>
      <c r="E78" s="3">
        <v>4</v>
      </c>
      <c r="F78" s="3">
        <v>3.5</v>
      </c>
      <c r="G78" s="3">
        <v>2.5</v>
      </c>
      <c r="H78" s="3">
        <v>5</v>
      </c>
      <c r="I78" s="3">
        <v>4.5</v>
      </c>
      <c r="J78" s="3">
        <v>4.5</v>
      </c>
      <c r="K78" s="3">
        <v>2</v>
      </c>
      <c r="L78" s="3">
        <v>1.5</v>
      </c>
      <c r="M78" s="3">
        <v>2</v>
      </c>
      <c r="N78" s="3">
        <v>2.5</v>
      </c>
      <c r="O78" t="s">
        <v>27</v>
      </c>
      <c r="P78" s="3">
        <v>3</v>
      </c>
      <c r="Q78" s="4">
        <v>0.31315240083507306</v>
      </c>
      <c r="R78" s="4" t="s">
        <v>677</v>
      </c>
      <c r="S78" s="4">
        <v>68.319415448851828</v>
      </c>
      <c r="T78" t="s">
        <v>686</v>
      </c>
      <c r="U78" t="s">
        <v>687</v>
      </c>
    </row>
    <row r="79" spans="1:21" x14ac:dyDescent="0.25">
      <c r="A79">
        <v>101780</v>
      </c>
      <c r="B79" t="s">
        <v>47</v>
      </c>
      <c r="C79" s="3">
        <v>2.5</v>
      </c>
      <c r="D79" s="3">
        <v>3.5</v>
      </c>
      <c r="E79" s="3">
        <v>3</v>
      </c>
      <c r="F79" s="3">
        <v>2.5</v>
      </c>
      <c r="G79" s="3">
        <v>3.5</v>
      </c>
      <c r="H79" s="3">
        <v>1.5</v>
      </c>
      <c r="I79" s="3">
        <v>4</v>
      </c>
      <c r="J79" s="3">
        <v>0</v>
      </c>
      <c r="K79" s="3">
        <v>3.5</v>
      </c>
      <c r="L79" s="3">
        <v>3.5</v>
      </c>
      <c r="M79" s="3">
        <v>2.5</v>
      </c>
      <c r="N79" s="3">
        <v>4</v>
      </c>
      <c r="O79" t="s">
        <v>27</v>
      </c>
      <c r="P79" s="3">
        <v>3</v>
      </c>
      <c r="Q79" s="4">
        <v>0.31315240083507306</v>
      </c>
      <c r="R79" s="4" t="s">
        <v>677</v>
      </c>
      <c r="S79" s="4">
        <v>68.632567849686907</v>
      </c>
      <c r="T79" t="s">
        <v>686</v>
      </c>
      <c r="U79" t="s">
        <v>687</v>
      </c>
    </row>
    <row r="80" spans="1:21" x14ac:dyDescent="0.25">
      <c r="A80">
        <v>101636</v>
      </c>
      <c r="B80" t="s">
        <v>30</v>
      </c>
      <c r="C80" s="3">
        <v>3</v>
      </c>
      <c r="D80" s="3">
        <v>3.5</v>
      </c>
      <c r="E80" s="3">
        <v>4.5</v>
      </c>
      <c r="F80" s="3">
        <v>3.5</v>
      </c>
      <c r="G80" s="3">
        <v>4</v>
      </c>
      <c r="H80" s="3">
        <v>2</v>
      </c>
      <c r="I80" s="3">
        <v>3.5</v>
      </c>
      <c r="J80" s="3">
        <v>5</v>
      </c>
      <c r="K80" s="3">
        <v>1</v>
      </c>
      <c r="L80" s="3">
        <v>2.5</v>
      </c>
      <c r="M80" s="3">
        <v>1.5</v>
      </c>
      <c r="N80" s="3">
        <v>2</v>
      </c>
      <c r="O80" t="s">
        <v>27</v>
      </c>
      <c r="P80" s="3">
        <v>3</v>
      </c>
      <c r="Q80" s="4">
        <v>0.31315240083507306</v>
      </c>
      <c r="R80" s="4" t="s">
        <v>677</v>
      </c>
      <c r="S80" s="4">
        <v>68.945720250521987</v>
      </c>
      <c r="T80" t="s">
        <v>686</v>
      </c>
      <c r="U80" t="s">
        <v>687</v>
      </c>
    </row>
    <row r="81" spans="1:21" x14ac:dyDescent="0.25">
      <c r="A81">
        <v>26944</v>
      </c>
      <c r="B81" t="s">
        <v>405</v>
      </c>
      <c r="C81" s="3">
        <v>3.5</v>
      </c>
      <c r="D81" s="3">
        <v>3.5</v>
      </c>
      <c r="E81" s="3">
        <v>5</v>
      </c>
      <c r="F81" s="3">
        <v>0</v>
      </c>
      <c r="G81" s="3">
        <v>0</v>
      </c>
      <c r="H81" s="3">
        <v>0</v>
      </c>
      <c r="I81" s="3">
        <v>0</v>
      </c>
      <c r="J81" s="3">
        <v>4</v>
      </c>
      <c r="K81" s="3">
        <v>7</v>
      </c>
      <c r="L81" s="3">
        <v>4</v>
      </c>
      <c r="M81" s="3">
        <v>7.5</v>
      </c>
      <c r="N81" s="3">
        <v>0</v>
      </c>
      <c r="O81" t="s">
        <v>138</v>
      </c>
      <c r="P81" s="3">
        <v>3</v>
      </c>
      <c r="Q81" s="4">
        <v>0.31315240083507306</v>
      </c>
      <c r="R81" s="4" t="s">
        <v>677</v>
      </c>
      <c r="S81" s="4">
        <v>69.258872651357066</v>
      </c>
      <c r="T81" t="s">
        <v>686</v>
      </c>
      <c r="U81" t="s">
        <v>687</v>
      </c>
    </row>
    <row r="82" spans="1:21" x14ac:dyDescent="0.25">
      <c r="A82">
        <v>22054</v>
      </c>
      <c r="B82" t="s">
        <v>320</v>
      </c>
      <c r="C82" s="3">
        <v>3.5</v>
      </c>
      <c r="D82" s="3">
        <v>1.5</v>
      </c>
      <c r="E82" s="3">
        <v>2</v>
      </c>
      <c r="F82" s="3">
        <v>2</v>
      </c>
      <c r="G82" s="3">
        <v>1.5</v>
      </c>
      <c r="H82" s="3">
        <v>0.5</v>
      </c>
      <c r="I82" s="3">
        <v>3</v>
      </c>
      <c r="J82" s="3">
        <v>1.5</v>
      </c>
      <c r="K82" s="3">
        <v>2.5</v>
      </c>
      <c r="L82" s="3">
        <v>5.5</v>
      </c>
      <c r="M82" s="3">
        <v>3.5</v>
      </c>
      <c r="N82" s="3">
        <v>4</v>
      </c>
      <c r="O82" t="s">
        <v>27</v>
      </c>
      <c r="P82" s="3">
        <v>3</v>
      </c>
      <c r="Q82" s="4">
        <v>0.31315240083507306</v>
      </c>
      <c r="R82" s="4" t="s">
        <v>677</v>
      </c>
      <c r="S82" s="4">
        <v>69.572025052192146</v>
      </c>
      <c r="T82" t="s">
        <v>686</v>
      </c>
      <c r="U82" t="s">
        <v>687</v>
      </c>
    </row>
    <row r="83" spans="1:21" x14ac:dyDescent="0.25">
      <c r="A83">
        <v>22054</v>
      </c>
      <c r="B83" t="s">
        <v>320</v>
      </c>
      <c r="C83" s="3">
        <v>3.5</v>
      </c>
      <c r="D83" s="3">
        <v>1.5</v>
      </c>
      <c r="E83" s="3">
        <v>2</v>
      </c>
      <c r="F83" s="3">
        <v>2</v>
      </c>
      <c r="G83" s="3">
        <v>1.5</v>
      </c>
      <c r="H83" s="3">
        <v>0.5</v>
      </c>
      <c r="I83" s="3">
        <v>3</v>
      </c>
      <c r="J83" s="3">
        <v>1.5</v>
      </c>
      <c r="K83" s="3">
        <v>2.5</v>
      </c>
      <c r="L83" s="3">
        <v>5.5</v>
      </c>
      <c r="M83" s="3">
        <v>3.5</v>
      </c>
      <c r="N83" s="3">
        <v>4</v>
      </c>
      <c r="O83" t="s">
        <v>27</v>
      </c>
      <c r="P83" s="3">
        <v>3</v>
      </c>
      <c r="Q83" s="4">
        <v>0.31315240083507306</v>
      </c>
      <c r="R83" s="4" t="s">
        <v>677</v>
      </c>
      <c r="S83" s="4">
        <v>69.885177453027225</v>
      </c>
      <c r="T83" t="s">
        <v>686</v>
      </c>
      <c r="U83" t="s">
        <v>687</v>
      </c>
    </row>
    <row r="84" spans="1:21" x14ac:dyDescent="0.25">
      <c r="A84">
        <v>22752</v>
      </c>
      <c r="B84" t="s">
        <v>340</v>
      </c>
      <c r="C84" s="3">
        <v>1.5</v>
      </c>
      <c r="D84" s="3">
        <v>2.5</v>
      </c>
      <c r="E84" s="3">
        <v>2.5</v>
      </c>
      <c r="F84" s="3">
        <v>1.5</v>
      </c>
      <c r="G84" s="3">
        <v>0.5</v>
      </c>
      <c r="H84" s="3">
        <v>3.5</v>
      </c>
      <c r="I84" s="3">
        <v>1</v>
      </c>
      <c r="J84" s="3">
        <v>3</v>
      </c>
      <c r="K84" s="3">
        <v>6.5</v>
      </c>
      <c r="L84" s="3">
        <v>3.5</v>
      </c>
      <c r="M84" s="3">
        <v>4</v>
      </c>
      <c r="N84" s="3">
        <v>4</v>
      </c>
      <c r="O84" t="s">
        <v>27</v>
      </c>
      <c r="P84" s="3">
        <v>3</v>
      </c>
      <c r="Q84" s="4">
        <v>0.31315240083507306</v>
      </c>
      <c r="R84" s="4" t="s">
        <v>677</v>
      </c>
      <c r="S84" s="4">
        <v>70.198329853862305</v>
      </c>
      <c r="T84" t="s">
        <v>686</v>
      </c>
      <c r="U84" t="s">
        <v>687</v>
      </c>
    </row>
    <row r="85" spans="1:21" x14ac:dyDescent="0.25">
      <c r="A85">
        <v>26945</v>
      </c>
      <c r="B85" t="s">
        <v>406</v>
      </c>
      <c r="C85" s="3">
        <v>0</v>
      </c>
      <c r="D85" s="3">
        <v>3.5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5</v>
      </c>
      <c r="K85" s="3">
        <v>7</v>
      </c>
      <c r="L85" s="3">
        <v>5</v>
      </c>
      <c r="M85" s="3">
        <v>9</v>
      </c>
      <c r="N85" s="3">
        <v>0</v>
      </c>
      <c r="O85" t="s">
        <v>138</v>
      </c>
      <c r="P85" s="3">
        <v>2.5</v>
      </c>
      <c r="Q85" s="4">
        <v>0.26096033402922758</v>
      </c>
      <c r="R85" s="4" t="s">
        <v>677</v>
      </c>
      <c r="S85" s="4">
        <v>70.459290187891526</v>
      </c>
      <c r="T85" t="s">
        <v>686</v>
      </c>
      <c r="U85" t="s">
        <v>688</v>
      </c>
    </row>
    <row r="86" spans="1:21" x14ac:dyDescent="0.25">
      <c r="A86">
        <v>906845</v>
      </c>
      <c r="B86" t="s">
        <v>521</v>
      </c>
      <c r="C86" s="3">
        <v>3</v>
      </c>
      <c r="D86" s="3">
        <v>3</v>
      </c>
      <c r="E86" s="3">
        <v>3.5</v>
      </c>
      <c r="F86" s="3">
        <v>1.5</v>
      </c>
      <c r="G86" s="3">
        <v>2.5</v>
      </c>
      <c r="H86" s="3">
        <v>2.5</v>
      </c>
      <c r="I86" s="3">
        <v>1.5</v>
      </c>
      <c r="J86" s="3">
        <v>1.5</v>
      </c>
      <c r="K86" s="3">
        <v>3.5</v>
      </c>
      <c r="L86" s="3">
        <v>2</v>
      </c>
      <c r="M86" s="3">
        <v>3</v>
      </c>
      <c r="N86" s="3">
        <v>4.5</v>
      </c>
      <c r="O86" t="s">
        <v>27</v>
      </c>
      <c r="P86" s="3">
        <v>3</v>
      </c>
      <c r="Q86" s="4">
        <v>0.31315240083507306</v>
      </c>
      <c r="R86" s="4" t="s">
        <v>677</v>
      </c>
      <c r="S86" s="4">
        <v>70.772442588726605</v>
      </c>
      <c r="T86" t="s">
        <v>686</v>
      </c>
      <c r="U86" t="s">
        <v>688</v>
      </c>
    </row>
    <row r="87" spans="1:21" x14ac:dyDescent="0.25">
      <c r="A87">
        <v>11140</v>
      </c>
      <c r="B87" t="s">
        <v>110</v>
      </c>
      <c r="C87" s="3">
        <v>3.5</v>
      </c>
      <c r="D87" s="3">
        <v>2.5</v>
      </c>
      <c r="E87" s="3">
        <v>3</v>
      </c>
      <c r="F87" s="3">
        <v>3</v>
      </c>
      <c r="G87" s="3">
        <v>2</v>
      </c>
      <c r="H87" s="3">
        <v>1.5</v>
      </c>
      <c r="I87" s="3">
        <v>3</v>
      </c>
      <c r="J87" s="3">
        <v>2.5</v>
      </c>
      <c r="K87" s="3">
        <v>1.5</v>
      </c>
      <c r="L87" s="3">
        <v>3</v>
      </c>
      <c r="M87" s="3">
        <v>3</v>
      </c>
      <c r="N87" s="3">
        <v>3</v>
      </c>
      <c r="O87" t="s">
        <v>51</v>
      </c>
      <c r="P87" s="3">
        <v>3</v>
      </c>
      <c r="Q87" s="4">
        <v>0.31315240083507306</v>
      </c>
      <c r="R87" s="4" t="s">
        <v>677</v>
      </c>
      <c r="S87" s="4">
        <v>71.085594989561685</v>
      </c>
      <c r="T87" t="s">
        <v>686</v>
      </c>
      <c r="U87" t="s">
        <v>687</v>
      </c>
    </row>
    <row r="88" spans="1:21" x14ac:dyDescent="0.25">
      <c r="A88">
        <v>11139</v>
      </c>
      <c r="B88" t="s">
        <v>109</v>
      </c>
      <c r="C88" s="3">
        <v>3.5</v>
      </c>
      <c r="D88" s="3">
        <v>2.5</v>
      </c>
      <c r="E88" s="3">
        <v>3</v>
      </c>
      <c r="F88" s="3">
        <v>3.5</v>
      </c>
      <c r="G88" s="3">
        <v>1.5</v>
      </c>
      <c r="H88" s="3">
        <v>1.5</v>
      </c>
      <c r="I88" s="3">
        <v>0.5</v>
      </c>
      <c r="J88" s="3">
        <v>3.5</v>
      </c>
      <c r="K88" s="3">
        <v>1</v>
      </c>
      <c r="L88" s="3">
        <v>3</v>
      </c>
      <c r="M88" s="3">
        <v>5</v>
      </c>
      <c r="N88" s="3">
        <v>2.5</v>
      </c>
      <c r="O88" t="s">
        <v>51</v>
      </c>
      <c r="P88" s="3">
        <v>3</v>
      </c>
      <c r="Q88" s="4">
        <v>0.31315240083507306</v>
      </c>
      <c r="R88" s="4" t="s">
        <v>677</v>
      </c>
      <c r="S88" s="4">
        <v>71.398747390396764</v>
      </c>
      <c r="T88" t="s">
        <v>686</v>
      </c>
      <c r="U88" t="s">
        <v>687</v>
      </c>
    </row>
    <row r="89" spans="1:21" x14ac:dyDescent="0.25">
      <c r="A89">
        <v>11208</v>
      </c>
      <c r="B89" t="s">
        <v>120</v>
      </c>
      <c r="C89" s="3">
        <v>3</v>
      </c>
      <c r="D89" s="3">
        <v>3</v>
      </c>
      <c r="E89" s="3">
        <v>1</v>
      </c>
      <c r="F89" s="3">
        <v>4</v>
      </c>
      <c r="G89" s="3">
        <v>1.5</v>
      </c>
      <c r="H89" s="3">
        <v>3.5</v>
      </c>
      <c r="I89" s="3">
        <v>2.5</v>
      </c>
      <c r="J89" s="3">
        <v>1.5</v>
      </c>
      <c r="K89" s="3">
        <v>1.5</v>
      </c>
      <c r="L89" s="3">
        <v>2.5</v>
      </c>
      <c r="M89" s="3">
        <v>1.5</v>
      </c>
      <c r="N89" s="3">
        <v>2</v>
      </c>
      <c r="O89" t="s">
        <v>51</v>
      </c>
      <c r="P89" s="3">
        <v>2.5</v>
      </c>
      <c r="Q89" s="4">
        <v>0.26096033402922758</v>
      </c>
      <c r="R89" s="4" t="s">
        <v>677</v>
      </c>
      <c r="S89" s="4">
        <v>71.659707724425985</v>
      </c>
      <c r="T89" t="s">
        <v>686</v>
      </c>
      <c r="U89" t="s">
        <v>687</v>
      </c>
    </row>
    <row r="90" spans="1:21" x14ac:dyDescent="0.25">
      <c r="A90">
        <v>903696</v>
      </c>
      <c r="B90" t="s">
        <v>479</v>
      </c>
      <c r="C90" s="3">
        <v>1.5</v>
      </c>
      <c r="D90" s="3">
        <v>2</v>
      </c>
      <c r="E90" s="3">
        <v>2</v>
      </c>
      <c r="F90" s="3">
        <v>2</v>
      </c>
      <c r="G90" s="3">
        <v>2</v>
      </c>
      <c r="H90" s="3">
        <v>2.5</v>
      </c>
      <c r="I90" s="3">
        <v>3.5</v>
      </c>
      <c r="J90" s="3">
        <v>2.5</v>
      </c>
      <c r="K90" s="3">
        <v>3</v>
      </c>
      <c r="L90" s="3">
        <v>2</v>
      </c>
      <c r="M90" s="3">
        <v>3</v>
      </c>
      <c r="N90" s="3">
        <v>2.5</v>
      </c>
      <c r="O90" t="s">
        <v>51</v>
      </c>
      <c r="P90" s="3">
        <v>2.5</v>
      </c>
      <c r="Q90" s="4">
        <v>0.26096033402922758</v>
      </c>
      <c r="R90" s="4" t="s">
        <v>677</v>
      </c>
      <c r="S90" s="4">
        <v>71.920668058455206</v>
      </c>
      <c r="T90" t="s">
        <v>686</v>
      </c>
      <c r="U90" t="s">
        <v>687</v>
      </c>
    </row>
    <row r="91" spans="1:21" x14ac:dyDescent="0.25">
      <c r="A91">
        <v>11223</v>
      </c>
      <c r="B91" t="s">
        <v>121</v>
      </c>
      <c r="C91" s="3">
        <v>2.5</v>
      </c>
      <c r="D91" s="3">
        <v>2.5</v>
      </c>
      <c r="E91" s="3">
        <v>2</v>
      </c>
      <c r="F91" s="3">
        <v>1.5</v>
      </c>
      <c r="G91" s="3">
        <v>2.5</v>
      </c>
      <c r="H91" s="3">
        <v>1</v>
      </c>
      <c r="I91" s="3">
        <v>2</v>
      </c>
      <c r="J91" s="3">
        <v>3</v>
      </c>
      <c r="K91" s="3">
        <v>3</v>
      </c>
      <c r="L91" s="3">
        <v>3.5</v>
      </c>
      <c r="M91" s="3">
        <v>2</v>
      </c>
      <c r="N91" s="3">
        <v>2.5</v>
      </c>
      <c r="O91" t="s">
        <v>51</v>
      </c>
      <c r="P91" s="3">
        <v>2.5</v>
      </c>
      <c r="Q91" s="4">
        <v>0.26096033402922758</v>
      </c>
      <c r="R91" s="4" t="s">
        <v>677</v>
      </c>
      <c r="S91" s="4">
        <v>72.181628392484427</v>
      </c>
      <c r="T91" t="s">
        <v>686</v>
      </c>
      <c r="U91" t="s">
        <v>687</v>
      </c>
    </row>
    <row r="92" spans="1:21" x14ac:dyDescent="0.25">
      <c r="A92">
        <v>903837</v>
      </c>
      <c r="B92" t="s">
        <v>482</v>
      </c>
      <c r="C92" s="3">
        <v>0.5</v>
      </c>
      <c r="D92" s="3">
        <v>0.5</v>
      </c>
      <c r="E92" s="3">
        <v>0.5</v>
      </c>
      <c r="F92" s="3">
        <v>4</v>
      </c>
      <c r="G92" s="3">
        <v>5</v>
      </c>
      <c r="H92" s="3">
        <v>3.5</v>
      </c>
      <c r="I92" s="3">
        <v>6</v>
      </c>
      <c r="J92" s="3">
        <v>3</v>
      </c>
      <c r="K92" s="3">
        <v>3</v>
      </c>
      <c r="L92" s="3">
        <v>0.5</v>
      </c>
      <c r="M92" s="3">
        <v>0.5</v>
      </c>
      <c r="N92" s="3">
        <v>0.5</v>
      </c>
      <c r="O92" t="s">
        <v>27</v>
      </c>
      <c r="P92" s="3">
        <v>2.5</v>
      </c>
      <c r="Q92" s="4">
        <v>0.26096033402922758</v>
      </c>
      <c r="R92" s="4" t="s">
        <v>677</v>
      </c>
      <c r="S92" s="4">
        <v>72.442588726513648</v>
      </c>
      <c r="T92" t="s">
        <v>686</v>
      </c>
      <c r="U92" t="s">
        <v>687</v>
      </c>
    </row>
    <row r="93" spans="1:21" x14ac:dyDescent="0.25">
      <c r="A93">
        <v>11191</v>
      </c>
      <c r="B93" t="s">
        <v>117</v>
      </c>
      <c r="C93" s="3">
        <v>2.5</v>
      </c>
      <c r="D93" s="3">
        <v>3.5</v>
      </c>
      <c r="E93" s="3">
        <v>1.5</v>
      </c>
      <c r="F93" s="3">
        <v>1</v>
      </c>
      <c r="G93" s="3">
        <v>1</v>
      </c>
      <c r="H93" s="3">
        <v>0.5</v>
      </c>
      <c r="I93" s="3">
        <v>1</v>
      </c>
      <c r="J93" s="3">
        <v>2.5</v>
      </c>
      <c r="K93" s="3">
        <v>2.5</v>
      </c>
      <c r="L93" s="3">
        <v>6.5</v>
      </c>
      <c r="M93" s="3">
        <v>1.5</v>
      </c>
      <c r="N93" s="3">
        <v>1.5</v>
      </c>
      <c r="O93" t="s">
        <v>51</v>
      </c>
      <c r="P93" s="3">
        <v>2.5</v>
      </c>
      <c r="Q93" s="4">
        <v>0.26096033402922758</v>
      </c>
      <c r="R93" s="4" t="s">
        <v>677</v>
      </c>
      <c r="S93" s="4">
        <v>72.703549060542869</v>
      </c>
      <c r="T93" t="s">
        <v>686</v>
      </c>
      <c r="U93" t="s">
        <v>687</v>
      </c>
    </row>
    <row r="94" spans="1:21" x14ac:dyDescent="0.25">
      <c r="A94">
        <v>11251</v>
      </c>
      <c r="B94" t="s">
        <v>122</v>
      </c>
      <c r="C94" s="3">
        <v>7</v>
      </c>
      <c r="D94" s="3">
        <v>9</v>
      </c>
      <c r="E94" s="3">
        <v>7</v>
      </c>
      <c r="F94" s="3">
        <v>4</v>
      </c>
      <c r="G94" s="3">
        <v>1.5</v>
      </c>
      <c r="H94" s="3">
        <v>0.5</v>
      </c>
      <c r="I94" s="3">
        <v>0.5</v>
      </c>
      <c r="J94" s="3">
        <v>1.5</v>
      </c>
      <c r="K94" s="3">
        <v>0.5</v>
      </c>
      <c r="L94" s="3">
        <v>0.5</v>
      </c>
      <c r="M94" s="3">
        <v>0.5</v>
      </c>
      <c r="N94" s="3">
        <v>0.5</v>
      </c>
      <c r="O94" t="s">
        <v>51</v>
      </c>
      <c r="P94" s="3">
        <v>3</v>
      </c>
      <c r="Q94" s="4">
        <v>0.31315240083507306</v>
      </c>
      <c r="R94" s="4" t="s">
        <v>677</v>
      </c>
      <c r="S94" s="4">
        <v>73.016701461377949</v>
      </c>
      <c r="T94" t="s">
        <v>686</v>
      </c>
      <c r="U94" t="s">
        <v>687</v>
      </c>
    </row>
    <row r="95" spans="1:21" x14ac:dyDescent="0.25">
      <c r="A95">
        <v>11205</v>
      </c>
      <c r="B95" t="s">
        <v>118</v>
      </c>
      <c r="C95" s="3">
        <v>1.5</v>
      </c>
      <c r="D95" s="3">
        <v>7.5</v>
      </c>
      <c r="E95" s="3">
        <v>26.5</v>
      </c>
      <c r="F95" s="3">
        <v>8</v>
      </c>
      <c r="G95" s="3">
        <v>1.5</v>
      </c>
      <c r="H95" s="3">
        <v>1</v>
      </c>
      <c r="I95" s="3">
        <v>0</v>
      </c>
      <c r="J95" s="3">
        <v>1</v>
      </c>
      <c r="K95" s="3">
        <v>2</v>
      </c>
      <c r="L95" s="3">
        <v>0.5</v>
      </c>
      <c r="M95" s="3">
        <v>0</v>
      </c>
      <c r="N95" s="3">
        <v>2</v>
      </c>
      <c r="O95" t="s">
        <v>51</v>
      </c>
      <c r="P95" s="3">
        <v>4.5</v>
      </c>
      <c r="Q95" s="4">
        <v>0.46972860125260957</v>
      </c>
      <c r="R95" s="4" t="s">
        <v>677</v>
      </c>
      <c r="S95" s="4">
        <v>73.486430062630561</v>
      </c>
      <c r="T95" t="s">
        <v>686</v>
      </c>
      <c r="U95" t="s">
        <v>687</v>
      </c>
    </row>
    <row r="96" spans="1:21" x14ac:dyDescent="0.25">
      <c r="A96">
        <v>103394</v>
      </c>
      <c r="B96" t="s">
        <v>86</v>
      </c>
      <c r="C96" s="3">
        <v>1.5</v>
      </c>
      <c r="D96" s="3">
        <v>0.5</v>
      </c>
      <c r="E96" s="3">
        <v>2</v>
      </c>
      <c r="F96" s="3">
        <v>1</v>
      </c>
      <c r="G96" s="3">
        <v>4</v>
      </c>
      <c r="H96" s="3">
        <v>2.5</v>
      </c>
      <c r="I96" s="3">
        <v>4.5</v>
      </c>
      <c r="J96" s="3">
        <v>2</v>
      </c>
      <c r="K96" s="3">
        <v>2.5</v>
      </c>
      <c r="L96" s="3">
        <v>1.5</v>
      </c>
      <c r="M96" s="3">
        <v>1</v>
      </c>
      <c r="N96" s="3">
        <v>1.5</v>
      </c>
      <c r="O96" t="s">
        <v>27</v>
      </c>
      <c r="P96" s="3">
        <v>2.5</v>
      </c>
      <c r="Q96" s="4">
        <v>0.26096033402922758</v>
      </c>
      <c r="R96" s="4" t="s">
        <v>677</v>
      </c>
      <c r="S96" s="4">
        <v>73.747390396659782</v>
      </c>
      <c r="T96" t="s">
        <v>686</v>
      </c>
      <c r="U96" t="s">
        <v>687</v>
      </c>
    </row>
    <row r="97" spans="1:21" x14ac:dyDescent="0.25">
      <c r="A97">
        <v>101787</v>
      </c>
      <c r="B97" t="s">
        <v>49</v>
      </c>
      <c r="C97" s="3">
        <v>2.5</v>
      </c>
      <c r="D97" s="3">
        <v>3</v>
      </c>
      <c r="E97" s="3">
        <v>1</v>
      </c>
      <c r="F97" s="3">
        <v>2</v>
      </c>
      <c r="G97" s="3">
        <v>3</v>
      </c>
      <c r="H97" s="3">
        <v>0</v>
      </c>
      <c r="I97" s="3">
        <v>3</v>
      </c>
      <c r="J97" s="3">
        <v>0</v>
      </c>
      <c r="K97" s="3">
        <v>3.5</v>
      </c>
      <c r="L97" s="3">
        <v>3</v>
      </c>
      <c r="M97" s="3">
        <v>1.5</v>
      </c>
      <c r="N97" s="3">
        <v>1.5</v>
      </c>
      <c r="O97" t="s">
        <v>27</v>
      </c>
      <c r="P97" s="3">
        <v>2</v>
      </c>
      <c r="Q97" s="4">
        <v>0.20876826722338201</v>
      </c>
      <c r="R97" s="4" t="s">
        <v>677</v>
      </c>
      <c r="S97" s="4">
        <v>73.956158663883159</v>
      </c>
      <c r="T97" t="s">
        <v>686</v>
      </c>
      <c r="U97" t="s">
        <v>687</v>
      </c>
    </row>
    <row r="98" spans="1:21" x14ac:dyDescent="0.25">
      <c r="A98">
        <v>21070</v>
      </c>
      <c r="B98" t="s">
        <v>258</v>
      </c>
      <c r="C98" s="3">
        <v>3</v>
      </c>
      <c r="D98" s="3">
        <v>3</v>
      </c>
      <c r="E98" s="3">
        <v>2.5</v>
      </c>
      <c r="F98" s="3">
        <v>2</v>
      </c>
      <c r="G98" s="3">
        <v>1</v>
      </c>
      <c r="H98" s="3">
        <v>2</v>
      </c>
      <c r="I98" s="3">
        <v>2</v>
      </c>
      <c r="J98" s="3">
        <v>1</v>
      </c>
      <c r="K98" s="3">
        <v>2.5</v>
      </c>
      <c r="L98" s="3">
        <v>1.5</v>
      </c>
      <c r="M98" s="3">
        <v>3.5</v>
      </c>
      <c r="N98" s="3">
        <v>2.5</v>
      </c>
      <c r="O98" t="s">
        <v>51</v>
      </c>
      <c r="P98" s="3">
        <v>2.5</v>
      </c>
      <c r="Q98" s="4">
        <v>0.26096033402922758</v>
      </c>
      <c r="R98" s="4" t="s">
        <v>677</v>
      </c>
      <c r="S98" s="4">
        <v>74.21711899791238</v>
      </c>
      <c r="T98" t="s">
        <v>686</v>
      </c>
      <c r="U98" t="s">
        <v>687</v>
      </c>
    </row>
    <row r="99" spans="1:21" x14ac:dyDescent="0.25">
      <c r="A99">
        <v>26742</v>
      </c>
      <c r="B99" t="s">
        <v>401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18.5</v>
      </c>
      <c r="I99" s="3">
        <v>0</v>
      </c>
      <c r="J99" s="3">
        <v>2</v>
      </c>
      <c r="K99" s="3">
        <v>0</v>
      </c>
      <c r="L99" s="3">
        <v>0</v>
      </c>
      <c r="M99" s="3">
        <v>0</v>
      </c>
      <c r="N99" s="3">
        <v>0</v>
      </c>
      <c r="O99" t="s">
        <v>138</v>
      </c>
      <c r="P99" s="3">
        <v>2</v>
      </c>
      <c r="Q99" s="4">
        <v>0.20876826722338201</v>
      </c>
      <c r="R99" s="4" t="s">
        <v>677</v>
      </c>
      <c r="S99" s="4">
        <v>74.425887265135756</v>
      </c>
      <c r="T99" t="s">
        <v>686</v>
      </c>
      <c r="U99" t="s">
        <v>688</v>
      </c>
    </row>
    <row r="100" spans="1:21" x14ac:dyDescent="0.25">
      <c r="A100">
        <v>903645</v>
      </c>
      <c r="B100" t="s">
        <v>476</v>
      </c>
      <c r="C100" s="3">
        <v>1</v>
      </c>
      <c r="D100" s="3">
        <v>1</v>
      </c>
      <c r="E100" s="3">
        <v>1</v>
      </c>
      <c r="F100" s="3">
        <v>3.5</v>
      </c>
      <c r="G100" s="3">
        <v>1.5</v>
      </c>
      <c r="H100" s="3">
        <v>2</v>
      </c>
      <c r="I100" s="3">
        <v>2.5</v>
      </c>
      <c r="J100" s="3">
        <v>1.5</v>
      </c>
      <c r="K100" s="3">
        <v>2.5</v>
      </c>
      <c r="L100" s="3">
        <v>3</v>
      </c>
      <c r="M100" s="3">
        <v>2</v>
      </c>
      <c r="N100" s="3">
        <v>1.5</v>
      </c>
      <c r="O100" t="s">
        <v>27</v>
      </c>
      <c r="P100" s="3">
        <v>2</v>
      </c>
      <c r="Q100" s="4">
        <v>0.20876826722338201</v>
      </c>
      <c r="R100" s="4" t="s">
        <v>677</v>
      </c>
      <c r="S100" s="4">
        <v>74.634655532359133</v>
      </c>
      <c r="T100" t="s">
        <v>686</v>
      </c>
      <c r="U100" t="s">
        <v>687</v>
      </c>
    </row>
    <row r="101" spans="1:21" x14ac:dyDescent="0.25">
      <c r="A101">
        <v>20157</v>
      </c>
      <c r="B101" t="s">
        <v>224</v>
      </c>
      <c r="C101" s="3">
        <v>1.5</v>
      </c>
      <c r="D101" s="3">
        <v>1.5</v>
      </c>
      <c r="E101" s="3">
        <v>1.5</v>
      </c>
      <c r="F101" s="3">
        <v>2</v>
      </c>
      <c r="G101" s="3">
        <v>2.5</v>
      </c>
      <c r="H101" s="3">
        <v>3.5</v>
      </c>
      <c r="I101" s="3">
        <v>2.5</v>
      </c>
      <c r="J101" s="3">
        <v>2</v>
      </c>
      <c r="K101" s="3">
        <v>2.5</v>
      </c>
      <c r="L101" s="3">
        <v>1.5</v>
      </c>
      <c r="M101" s="3">
        <v>1</v>
      </c>
      <c r="N101" s="3">
        <v>1</v>
      </c>
      <c r="O101" t="s">
        <v>51</v>
      </c>
      <c r="P101" s="3">
        <v>2</v>
      </c>
      <c r="Q101" s="4">
        <v>0.20876826722338201</v>
      </c>
      <c r="R101" s="4" t="s">
        <v>677</v>
      </c>
      <c r="S101" s="4">
        <v>74.84342379958251</v>
      </c>
      <c r="T101" t="s">
        <v>686</v>
      </c>
      <c r="U101" t="s">
        <v>687</v>
      </c>
    </row>
    <row r="102" spans="1:21" x14ac:dyDescent="0.25">
      <c r="A102">
        <v>26953</v>
      </c>
      <c r="B102" t="s">
        <v>408</v>
      </c>
      <c r="C102" s="3">
        <v>1</v>
      </c>
      <c r="D102" s="3">
        <v>2</v>
      </c>
      <c r="E102" s="3">
        <v>0</v>
      </c>
      <c r="F102" s="3">
        <v>0</v>
      </c>
      <c r="G102" s="3">
        <v>0</v>
      </c>
      <c r="H102" s="3">
        <v>0</v>
      </c>
      <c r="I102" s="3">
        <v>5</v>
      </c>
      <c r="J102" s="3">
        <v>0</v>
      </c>
      <c r="K102" s="3">
        <v>3</v>
      </c>
      <c r="L102" s="3">
        <v>4</v>
      </c>
      <c r="M102" s="3">
        <v>0</v>
      </c>
      <c r="N102" s="3">
        <v>4</v>
      </c>
      <c r="O102" t="s">
        <v>138</v>
      </c>
      <c r="P102" s="3">
        <v>2</v>
      </c>
      <c r="Q102" s="4">
        <v>0.20876826722338201</v>
      </c>
      <c r="R102" s="4" t="s">
        <v>677</v>
      </c>
      <c r="S102" s="4">
        <v>75.052192066805887</v>
      </c>
      <c r="T102" t="s">
        <v>686</v>
      </c>
      <c r="U102" t="s">
        <v>688</v>
      </c>
    </row>
    <row r="103" spans="1:21" x14ac:dyDescent="0.25">
      <c r="A103">
        <v>11256</v>
      </c>
      <c r="B103" t="s">
        <v>125</v>
      </c>
      <c r="C103" s="3">
        <v>2.5</v>
      </c>
      <c r="D103" s="3">
        <v>3</v>
      </c>
      <c r="E103" s="3">
        <v>3</v>
      </c>
      <c r="F103" s="3">
        <v>1.5</v>
      </c>
      <c r="G103" s="3">
        <v>0.5</v>
      </c>
      <c r="H103" s="3">
        <v>1.5</v>
      </c>
      <c r="I103" s="3">
        <v>2</v>
      </c>
      <c r="J103" s="3">
        <v>2.5</v>
      </c>
      <c r="K103" s="3">
        <v>2.5</v>
      </c>
      <c r="L103" s="3">
        <v>2</v>
      </c>
      <c r="M103" s="3">
        <v>1.5</v>
      </c>
      <c r="N103" s="3">
        <v>1</v>
      </c>
      <c r="O103" t="s">
        <v>51</v>
      </c>
      <c r="P103" s="3">
        <v>2</v>
      </c>
      <c r="Q103" s="4">
        <v>0.20876826722338201</v>
      </c>
      <c r="R103" s="4" t="s">
        <v>677</v>
      </c>
      <c r="S103" s="4">
        <v>75.260960334029264</v>
      </c>
      <c r="T103" t="s">
        <v>686</v>
      </c>
      <c r="U103" t="s">
        <v>687</v>
      </c>
    </row>
    <row r="104" spans="1:21" x14ac:dyDescent="0.25">
      <c r="A104">
        <v>21582</v>
      </c>
      <c r="B104" t="s">
        <v>296</v>
      </c>
      <c r="C104" s="3">
        <v>3</v>
      </c>
      <c r="D104" s="3">
        <v>3</v>
      </c>
      <c r="E104" s="3">
        <v>0.5</v>
      </c>
      <c r="F104" s="3">
        <v>1</v>
      </c>
      <c r="G104" s="3">
        <v>1.5</v>
      </c>
      <c r="H104" s="3">
        <v>1.5</v>
      </c>
      <c r="I104" s="3">
        <v>2.5</v>
      </c>
      <c r="J104" s="3">
        <v>1.5</v>
      </c>
      <c r="K104" s="3">
        <v>2</v>
      </c>
      <c r="L104" s="3">
        <v>2</v>
      </c>
      <c r="M104" s="3">
        <v>1</v>
      </c>
      <c r="N104" s="3">
        <v>1</v>
      </c>
      <c r="O104" t="s">
        <v>51</v>
      </c>
      <c r="P104" s="3">
        <v>2</v>
      </c>
      <c r="Q104" s="4">
        <v>0.20876826722338201</v>
      </c>
      <c r="R104" s="4" t="s">
        <v>677</v>
      </c>
      <c r="S104" s="4">
        <v>75.46972860125264</v>
      </c>
      <c r="T104" t="s">
        <v>686</v>
      </c>
      <c r="U104" t="s">
        <v>687</v>
      </c>
    </row>
    <row r="105" spans="1:21" x14ac:dyDescent="0.25">
      <c r="A105">
        <v>905488</v>
      </c>
      <c r="B105" t="s">
        <v>508</v>
      </c>
      <c r="C105" s="3">
        <v>1</v>
      </c>
      <c r="D105" s="3">
        <v>1</v>
      </c>
      <c r="E105" s="3">
        <v>2</v>
      </c>
      <c r="F105" s="3">
        <v>1.5</v>
      </c>
      <c r="G105" s="3">
        <v>1</v>
      </c>
      <c r="H105" s="3">
        <v>1</v>
      </c>
      <c r="I105" s="3">
        <v>2.5</v>
      </c>
      <c r="J105" s="3">
        <v>3.5</v>
      </c>
      <c r="K105" s="3">
        <v>2.5</v>
      </c>
      <c r="L105" s="3">
        <v>2</v>
      </c>
      <c r="M105" s="3">
        <v>2</v>
      </c>
      <c r="N105" s="3">
        <v>2</v>
      </c>
      <c r="O105" t="s">
        <v>51</v>
      </c>
      <c r="P105" s="3">
        <v>2</v>
      </c>
      <c r="Q105" s="4">
        <v>0.20876826722338201</v>
      </c>
      <c r="R105" s="4" t="s">
        <v>677</v>
      </c>
      <c r="S105" s="4">
        <v>75.678496868476017</v>
      </c>
      <c r="T105" t="s">
        <v>686</v>
      </c>
      <c r="U105" t="s">
        <v>687</v>
      </c>
    </row>
    <row r="106" spans="1:21" x14ac:dyDescent="0.25">
      <c r="A106">
        <v>26741</v>
      </c>
      <c r="B106" t="s">
        <v>400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15.5</v>
      </c>
      <c r="I106" s="3">
        <v>0</v>
      </c>
      <c r="J106" s="3">
        <v>2</v>
      </c>
      <c r="K106" s="3">
        <v>0</v>
      </c>
      <c r="L106" s="3">
        <v>0</v>
      </c>
      <c r="M106" s="3">
        <v>0</v>
      </c>
      <c r="N106" s="3">
        <v>0</v>
      </c>
      <c r="O106" t="s">
        <v>138</v>
      </c>
      <c r="P106" s="3">
        <v>1.5</v>
      </c>
      <c r="Q106" s="4">
        <v>0.15657620041753653</v>
      </c>
      <c r="R106" s="4" t="s">
        <v>677</v>
      </c>
      <c r="S106" s="4">
        <v>75.83507306889355</v>
      </c>
      <c r="T106" t="s">
        <v>686</v>
      </c>
      <c r="U106" t="s">
        <v>688</v>
      </c>
    </row>
    <row r="107" spans="1:21" x14ac:dyDescent="0.25">
      <c r="A107">
        <v>908645</v>
      </c>
      <c r="B107" t="s">
        <v>117</v>
      </c>
      <c r="C107" s="3">
        <v>1</v>
      </c>
      <c r="D107" s="3">
        <v>1.5</v>
      </c>
      <c r="E107" s="3">
        <v>0.5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3.5</v>
      </c>
      <c r="L107" s="3">
        <v>6</v>
      </c>
      <c r="M107" s="3">
        <v>2.5</v>
      </c>
      <c r="N107" s="3">
        <v>3</v>
      </c>
      <c r="O107" t="s">
        <v>51</v>
      </c>
      <c r="P107" s="3">
        <v>1.5</v>
      </c>
      <c r="Q107" s="4">
        <v>0.15657620041753653</v>
      </c>
      <c r="R107" s="4" t="s">
        <v>677</v>
      </c>
      <c r="S107" s="4">
        <v>75.991649269311083</v>
      </c>
      <c r="T107" t="s">
        <v>686</v>
      </c>
      <c r="U107" t="s">
        <v>687</v>
      </c>
    </row>
    <row r="108" spans="1:21" x14ac:dyDescent="0.25">
      <c r="A108">
        <v>21183</v>
      </c>
      <c r="B108" t="s">
        <v>263</v>
      </c>
      <c r="C108" s="3">
        <v>1.5</v>
      </c>
      <c r="D108" s="3">
        <v>1</v>
      </c>
      <c r="E108" s="3">
        <v>0.5</v>
      </c>
      <c r="F108" s="3">
        <v>1.5</v>
      </c>
      <c r="G108" s="3">
        <v>1</v>
      </c>
      <c r="H108" s="3">
        <v>0.5</v>
      </c>
      <c r="I108" s="3">
        <v>5</v>
      </c>
      <c r="J108" s="3">
        <v>3</v>
      </c>
      <c r="K108" s="3">
        <v>2</v>
      </c>
      <c r="L108" s="3">
        <v>1.5</v>
      </c>
      <c r="M108" s="3">
        <v>1</v>
      </c>
      <c r="N108" s="3">
        <v>1.5</v>
      </c>
      <c r="O108" t="s">
        <v>51</v>
      </c>
      <c r="P108" s="3">
        <v>2</v>
      </c>
      <c r="Q108" s="4">
        <v>0.20876826722338201</v>
      </c>
      <c r="R108" s="4" t="s">
        <v>677</v>
      </c>
      <c r="S108" s="4">
        <v>76.200417536534459</v>
      </c>
      <c r="T108" t="s">
        <v>686</v>
      </c>
      <c r="U108" t="s">
        <v>687</v>
      </c>
    </row>
    <row r="109" spans="1:21" x14ac:dyDescent="0.25">
      <c r="A109">
        <v>27021</v>
      </c>
      <c r="B109" t="s">
        <v>415</v>
      </c>
      <c r="C109" s="3">
        <v>1.5</v>
      </c>
      <c r="D109" s="3">
        <v>1</v>
      </c>
      <c r="E109" s="3">
        <v>1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11.5</v>
      </c>
      <c r="M109" s="3">
        <v>2.5</v>
      </c>
      <c r="N109" s="3">
        <v>1</v>
      </c>
      <c r="O109" t="s">
        <v>27</v>
      </c>
      <c r="P109" s="3">
        <v>2</v>
      </c>
      <c r="Q109" s="4">
        <v>0.20876826722338201</v>
      </c>
      <c r="R109" s="4" t="s">
        <v>677</v>
      </c>
      <c r="S109" s="4">
        <v>76.409185803757836</v>
      </c>
      <c r="T109" t="s">
        <v>686</v>
      </c>
      <c r="U109" t="s">
        <v>687</v>
      </c>
    </row>
    <row r="110" spans="1:21" x14ac:dyDescent="0.25">
      <c r="A110">
        <v>21951</v>
      </c>
      <c r="B110" t="s">
        <v>312</v>
      </c>
      <c r="C110" s="3">
        <v>2</v>
      </c>
      <c r="D110" s="3">
        <v>1.5</v>
      </c>
      <c r="E110" s="3">
        <v>1.5</v>
      </c>
      <c r="F110" s="3">
        <v>0</v>
      </c>
      <c r="G110" s="3">
        <v>0</v>
      </c>
      <c r="H110" s="3">
        <v>0</v>
      </c>
      <c r="I110" s="3">
        <v>0</v>
      </c>
      <c r="J110" s="3">
        <v>3</v>
      </c>
      <c r="K110" s="3">
        <v>2.5</v>
      </c>
      <c r="L110" s="3">
        <v>1.5</v>
      </c>
      <c r="M110" s="3">
        <v>3.5</v>
      </c>
      <c r="N110" s="3">
        <v>3</v>
      </c>
      <c r="O110" t="s">
        <v>27</v>
      </c>
      <c r="P110" s="3">
        <v>2</v>
      </c>
      <c r="Q110" s="4">
        <v>0.20876826722338201</v>
      </c>
      <c r="R110" s="4" t="s">
        <v>677</v>
      </c>
      <c r="S110" s="4">
        <v>76.617954070981213</v>
      </c>
      <c r="T110" t="s">
        <v>686</v>
      </c>
      <c r="U110" t="s">
        <v>687</v>
      </c>
    </row>
    <row r="111" spans="1:21" x14ac:dyDescent="0.25">
      <c r="A111">
        <v>102465</v>
      </c>
      <c r="B111" t="s">
        <v>60</v>
      </c>
      <c r="C111" s="3">
        <v>1</v>
      </c>
      <c r="D111" s="3">
        <v>1.5</v>
      </c>
      <c r="E111" s="3">
        <v>2</v>
      </c>
      <c r="F111" s="3">
        <v>1</v>
      </c>
      <c r="G111" s="3">
        <v>0.5</v>
      </c>
      <c r="H111" s="3">
        <v>2</v>
      </c>
      <c r="I111" s="3">
        <v>1</v>
      </c>
      <c r="J111" s="3">
        <v>3</v>
      </c>
      <c r="K111" s="3">
        <v>1</v>
      </c>
      <c r="L111" s="3">
        <v>2</v>
      </c>
      <c r="M111" s="3">
        <v>1.5</v>
      </c>
      <c r="N111" s="3">
        <v>3.5</v>
      </c>
      <c r="O111" t="s">
        <v>27</v>
      </c>
      <c r="P111" s="3">
        <v>2</v>
      </c>
      <c r="Q111" s="4">
        <v>0.20876826722338201</v>
      </c>
      <c r="R111" s="4" t="s">
        <v>677</v>
      </c>
      <c r="S111" s="4">
        <v>76.82672233820459</v>
      </c>
      <c r="T111" t="s">
        <v>686</v>
      </c>
      <c r="U111" t="s">
        <v>687</v>
      </c>
    </row>
    <row r="112" spans="1:21" x14ac:dyDescent="0.25">
      <c r="A112">
        <v>115907</v>
      </c>
      <c r="B112" t="s">
        <v>144</v>
      </c>
      <c r="C112" s="3">
        <v>2.5</v>
      </c>
      <c r="D112" s="3">
        <v>1.5</v>
      </c>
      <c r="E112" s="3">
        <v>1.5</v>
      </c>
      <c r="F112" s="3">
        <v>1.5</v>
      </c>
      <c r="G112" s="3">
        <v>1.5</v>
      </c>
      <c r="H112" s="3">
        <v>2</v>
      </c>
      <c r="I112" s="3">
        <v>3.5</v>
      </c>
      <c r="J112" s="3">
        <v>1</v>
      </c>
      <c r="K112" s="3">
        <v>1</v>
      </c>
      <c r="L112" s="3">
        <v>1</v>
      </c>
      <c r="M112" s="3">
        <v>1</v>
      </c>
      <c r="N112" s="3">
        <v>1</v>
      </c>
      <c r="O112" t="s">
        <v>138</v>
      </c>
      <c r="P112" s="3">
        <v>2</v>
      </c>
      <c r="Q112" s="4">
        <v>0.20876826722338201</v>
      </c>
      <c r="R112" s="4" t="s">
        <v>677</v>
      </c>
      <c r="S112" s="4">
        <v>77.035490605427967</v>
      </c>
      <c r="T112" t="s">
        <v>686</v>
      </c>
      <c r="U112" t="s">
        <v>687</v>
      </c>
    </row>
    <row r="113" spans="1:21" x14ac:dyDescent="0.25">
      <c r="A113">
        <v>11158</v>
      </c>
      <c r="B113" t="s">
        <v>115</v>
      </c>
      <c r="C113" s="3">
        <v>1.5</v>
      </c>
      <c r="D113" s="3">
        <v>2</v>
      </c>
      <c r="E113" s="3">
        <v>1.5</v>
      </c>
      <c r="F113" s="3">
        <v>1.5</v>
      </c>
      <c r="G113" s="3">
        <v>1</v>
      </c>
      <c r="H113" s="3">
        <v>2.5</v>
      </c>
      <c r="I113" s="3">
        <v>0</v>
      </c>
      <c r="J113" s="3">
        <v>3</v>
      </c>
      <c r="K113" s="3">
        <v>2</v>
      </c>
      <c r="L113" s="3">
        <v>1.5</v>
      </c>
      <c r="M113" s="3">
        <v>1</v>
      </c>
      <c r="N113" s="3">
        <v>1.5</v>
      </c>
      <c r="O113" t="s">
        <v>51</v>
      </c>
      <c r="P113" s="3">
        <v>2</v>
      </c>
      <c r="Q113" s="4">
        <v>0.20876826722338201</v>
      </c>
      <c r="R113" s="4" t="s">
        <v>677</v>
      </c>
      <c r="S113" s="4">
        <v>77.244258872651343</v>
      </c>
      <c r="T113" t="s">
        <v>686</v>
      </c>
      <c r="U113" t="s">
        <v>687</v>
      </c>
    </row>
    <row r="114" spans="1:21" x14ac:dyDescent="0.25">
      <c r="A114">
        <v>26743</v>
      </c>
      <c r="B114" t="s">
        <v>402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13.5</v>
      </c>
      <c r="I114" s="3">
        <v>0</v>
      </c>
      <c r="J114" s="3">
        <v>2</v>
      </c>
      <c r="K114" s="3">
        <v>0</v>
      </c>
      <c r="L114" s="3">
        <v>0</v>
      </c>
      <c r="M114" s="3">
        <v>0</v>
      </c>
      <c r="N114" s="3">
        <v>0</v>
      </c>
      <c r="O114" t="s">
        <v>138</v>
      </c>
      <c r="P114" s="3">
        <v>1.5</v>
      </c>
      <c r="Q114" s="4">
        <v>0.15657620041753653</v>
      </c>
      <c r="R114" s="4" t="s">
        <v>677</v>
      </c>
      <c r="S114" s="4">
        <v>77.400835073068876</v>
      </c>
      <c r="T114" t="s">
        <v>686</v>
      </c>
      <c r="U114" t="s">
        <v>688</v>
      </c>
    </row>
    <row r="115" spans="1:21" x14ac:dyDescent="0.25">
      <c r="A115">
        <v>101731</v>
      </c>
      <c r="B115" t="s">
        <v>44</v>
      </c>
      <c r="C115" s="3">
        <v>2</v>
      </c>
      <c r="D115" s="3">
        <v>1.5</v>
      </c>
      <c r="E115" s="3">
        <v>2</v>
      </c>
      <c r="F115" s="3">
        <v>1</v>
      </c>
      <c r="G115" s="3">
        <v>2</v>
      </c>
      <c r="H115" s="3">
        <v>2</v>
      </c>
      <c r="I115" s="3">
        <v>1.5</v>
      </c>
      <c r="J115" s="3">
        <v>2</v>
      </c>
      <c r="K115" s="3">
        <v>1</v>
      </c>
      <c r="L115" s="3">
        <v>1.5</v>
      </c>
      <c r="M115" s="3">
        <v>1</v>
      </c>
      <c r="N115" s="3">
        <v>1.5</v>
      </c>
      <c r="O115" t="s">
        <v>27</v>
      </c>
      <c r="P115" s="3">
        <v>2</v>
      </c>
      <c r="Q115" s="4">
        <v>0.20876826722338201</v>
      </c>
      <c r="R115" s="4" t="s">
        <v>677</v>
      </c>
      <c r="S115" s="4">
        <v>77.609603340292253</v>
      </c>
      <c r="T115" t="s">
        <v>686</v>
      </c>
      <c r="U115" t="s">
        <v>687</v>
      </c>
    </row>
    <row r="116" spans="1:21" x14ac:dyDescent="0.25">
      <c r="A116">
        <v>26282</v>
      </c>
      <c r="B116" t="s">
        <v>389</v>
      </c>
      <c r="C116" s="3">
        <v>2</v>
      </c>
      <c r="D116" s="3">
        <v>1</v>
      </c>
      <c r="E116" s="3">
        <v>1</v>
      </c>
      <c r="F116" s="3">
        <v>0</v>
      </c>
      <c r="G116" s="3">
        <v>4.5</v>
      </c>
      <c r="H116" s="3">
        <v>0</v>
      </c>
      <c r="I116" s="3">
        <v>0</v>
      </c>
      <c r="J116" s="3">
        <v>0</v>
      </c>
      <c r="K116" s="3">
        <v>1.5</v>
      </c>
      <c r="L116" s="3">
        <v>4.5</v>
      </c>
      <c r="M116" s="3">
        <v>0</v>
      </c>
      <c r="N116" s="3">
        <v>1.5</v>
      </c>
      <c r="O116" t="s">
        <v>27</v>
      </c>
      <c r="P116" s="3">
        <v>1.5</v>
      </c>
      <c r="Q116" s="4">
        <v>0.15657620041753653</v>
      </c>
      <c r="R116" s="4" t="s">
        <v>677</v>
      </c>
      <c r="S116" s="4">
        <v>77.766179540709786</v>
      </c>
      <c r="T116" t="s">
        <v>686</v>
      </c>
      <c r="U116" t="s">
        <v>687</v>
      </c>
    </row>
    <row r="117" spans="1:21" x14ac:dyDescent="0.25">
      <c r="A117">
        <v>102611</v>
      </c>
      <c r="B117" t="s">
        <v>68</v>
      </c>
      <c r="C117" s="3">
        <v>1</v>
      </c>
      <c r="D117" s="3">
        <v>2.5</v>
      </c>
      <c r="E117" s="3">
        <v>2</v>
      </c>
      <c r="F117" s="3">
        <v>0.5</v>
      </c>
      <c r="G117" s="3">
        <v>0.5</v>
      </c>
      <c r="H117" s="3">
        <v>1.5</v>
      </c>
      <c r="I117" s="3">
        <v>2</v>
      </c>
      <c r="J117" s="3">
        <v>3</v>
      </c>
      <c r="K117" s="3">
        <v>2.5</v>
      </c>
      <c r="L117" s="3">
        <v>1.5</v>
      </c>
      <c r="M117" s="3">
        <v>1.5</v>
      </c>
      <c r="N117" s="3">
        <v>1</v>
      </c>
      <c r="O117" t="s">
        <v>51</v>
      </c>
      <c r="P117" s="3">
        <v>2</v>
      </c>
      <c r="Q117" s="4">
        <v>0.20876826722338201</v>
      </c>
      <c r="R117" s="4" t="s">
        <v>677</v>
      </c>
      <c r="S117" s="4">
        <v>77.974947807933162</v>
      </c>
      <c r="T117" t="s">
        <v>686</v>
      </c>
      <c r="U117" t="s">
        <v>687</v>
      </c>
    </row>
    <row r="118" spans="1:21" x14ac:dyDescent="0.25">
      <c r="A118">
        <v>121616</v>
      </c>
      <c r="B118" t="s">
        <v>158</v>
      </c>
      <c r="C118" s="3">
        <v>1</v>
      </c>
      <c r="D118" s="3">
        <v>2.5</v>
      </c>
      <c r="E118" s="3">
        <v>0.5</v>
      </c>
      <c r="F118" s="3">
        <v>2</v>
      </c>
      <c r="G118" s="3">
        <v>0.5</v>
      </c>
      <c r="H118" s="3">
        <v>1</v>
      </c>
      <c r="I118" s="3">
        <v>1</v>
      </c>
      <c r="J118" s="3">
        <v>1</v>
      </c>
      <c r="K118" s="3">
        <v>1.5</v>
      </c>
      <c r="L118" s="3">
        <v>1</v>
      </c>
      <c r="M118" s="3">
        <v>1.5</v>
      </c>
      <c r="N118" s="3">
        <v>3.5</v>
      </c>
      <c r="O118" t="s">
        <v>27</v>
      </c>
      <c r="P118" s="3">
        <v>1.5</v>
      </c>
      <c r="Q118" s="4">
        <v>0.15657620041753653</v>
      </c>
      <c r="R118" s="4" t="s">
        <v>677</v>
      </c>
      <c r="S118" s="4">
        <v>78.131524008350695</v>
      </c>
      <c r="T118" t="s">
        <v>686</v>
      </c>
      <c r="U118" t="s">
        <v>687</v>
      </c>
    </row>
    <row r="119" spans="1:21" x14ac:dyDescent="0.25">
      <c r="A119">
        <v>16319</v>
      </c>
      <c r="B119" t="s">
        <v>182</v>
      </c>
      <c r="C119" s="3">
        <v>1.5</v>
      </c>
      <c r="D119" s="3">
        <v>1</v>
      </c>
      <c r="E119" s="3">
        <v>1.5</v>
      </c>
      <c r="F119" s="3">
        <v>1</v>
      </c>
      <c r="G119" s="3">
        <v>1</v>
      </c>
      <c r="H119" s="3">
        <v>2</v>
      </c>
      <c r="I119" s="3">
        <v>1.5</v>
      </c>
      <c r="J119" s="3">
        <v>1.5</v>
      </c>
      <c r="K119" s="3">
        <v>1.5</v>
      </c>
      <c r="L119" s="3">
        <v>2.5</v>
      </c>
      <c r="M119" s="3">
        <v>1</v>
      </c>
      <c r="N119" s="3">
        <v>2</v>
      </c>
      <c r="O119" t="s">
        <v>51</v>
      </c>
      <c r="P119" s="3">
        <v>1.5</v>
      </c>
      <c r="Q119" s="4">
        <v>0.15657620041753653</v>
      </c>
      <c r="R119" s="4" t="s">
        <v>677</v>
      </c>
      <c r="S119" s="4">
        <v>78.288100208768228</v>
      </c>
      <c r="T119" t="s">
        <v>686</v>
      </c>
      <c r="U119" t="s">
        <v>687</v>
      </c>
    </row>
    <row r="120" spans="1:21" x14ac:dyDescent="0.25">
      <c r="A120">
        <v>27346</v>
      </c>
      <c r="B120" t="s">
        <v>429</v>
      </c>
      <c r="C120" s="3">
        <v>14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t="s">
        <v>138</v>
      </c>
      <c r="P120" s="3">
        <v>1.5</v>
      </c>
      <c r="Q120" s="4">
        <v>0.15657620041753653</v>
      </c>
      <c r="R120" s="4" t="s">
        <v>677</v>
      </c>
      <c r="S120" s="4">
        <v>78.44467640918576</v>
      </c>
      <c r="T120" t="s">
        <v>686</v>
      </c>
      <c r="U120" t="s">
        <v>688</v>
      </c>
    </row>
    <row r="121" spans="1:21" x14ac:dyDescent="0.25">
      <c r="A121">
        <v>115651</v>
      </c>
      <c r="B121" t="s">
        <v>141</v>
      </c>
      <c r="C121" s="3">
        <v>1.5</v>
      </c>
      <c r="D121" s="3">
        <v>1</v>
      </c>
      <c r="E121" s="3">
        <v>1</v>
      </c>
      <c r="F121" s="3">
        <v>1</v>
      </c>
      <c r="G121" s="3">
        <v>1</v>
      </c>
      <c r="H121" s="3">
        <v>3</v>
      </c>
      <c r="I121" s="3">
        <v>3</v>
      </c>
      <c r="J121" s="3">
        <v>1</v>
      </c>
      <c r="K121" s="3">
        <v>1.5</v>
      </c>
      <c r="L121" s="3">
        <v>1</v>
      </c>
      <c r="M121" s="3">
        <v>0.5</v>
      </c>
      <c r="N121" s="3">
        <v>1</v>
      </c>
      <c r="O121" t="s">
        <v>27</v>
      </c>
      <c r="P121" s="3">
        <v>1.5</v>
      </c>
      <c r="Q121" s="4">
        <v>0.15657620041753653</v>
      </c>
      <c r="R121" s="4" t="s">
        <v>677</v>
      </c>
      <c r="S121" s="4">
        <v>78.601252609603293</v>
      </c>
      <c r="T121" t="s">
        <v>686</v>
      </c>
      <c r="U121" t="s">
        <v>687</v>
      </c>
    </row>
    <row r="122" spans="1:21" x14ac:dyDescent="0.25">
      <c r="A122">
        <v>27345</v>
      </c>
      <c r="B122" t="s">
        <v>428</v>
      </c>
      <c r="C122" s="3">
        <v>0</v>
      </c>
      <c r="D122" s="3">
        <v>14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t="s">
        <v>138</v>
      </c>
      <c r="P122" s="3">
        <v>1.5</v>
      </c>
      <c r="Q122" s="4">
        <v>0.15657620041753653</v>
      </c>
      <c r="R122" s="4" t="s">
        <v>677</v>
      </c>
      <c r="S122" s="4">
        <v>78.757828810020825</v>
      </c>
      <c r="T122" t="s">
        <v>686</v>
      </c>
      <c r="U122" t="s">
        <v>687</v>
      </c>
    </row>
    <row r="123" spans="1:21" x14ac:dyDescent="0.25">
      <c r="A123">
        <v>24044</v>
      </c>
      <c r="B123" t="s">
        <v>359</v>
      </c>
      <c r="C123" s="3">
        <v>2</v>
      </c>
      <c r="D123" s="3">
        <v>1</v>
      </c>
      <c r="E123" s="3">
        <v>1</v>
      </c>
      <c r="F123" s="3">
        <v>1</v>
      </c>
      <c r="G123" s="3">
        <v>1</v>
      </c>
      <c r="H123" s="3">
        <v>1.5</v>
      </c>
      <c r="I123" s="3">
        <v>1.5</v>
      </c>
      <c r="J123" s="3">
        <v>1.5</v>
      </c>
      <c r="K123" s="3">
        <v>1.5</v>
      </c>
      <c r="L123" s="3">
        <v>1.5</v>
      </c>
      <c r="M123" s="3">
        <v>2</v>
      </c>
      <c r="N123" s="3">
        <v>2</v>
      </c>
      <c r="O123" t="s">
        <v>51</v>
      </c>
      <c r="P123" s="3">
        <v>1.5</v>
      </c>
      <c r="Q123" s="4">
        <v>0.15657620041753653</v>
      </c>
      <c r="R123" s="4" t="s">
        <v>677</v>
      </c>
      <c r="S123" s="4">
        <v>78.914405010438358</v>
      </c>
      <c r="T123" t="s">
        <v>686</v>
      </c>
      <c r="U123" t="s">
        <v>687</v>
      </c>
    </row>
    <row r="124" spans="1:21" x14ac:dyDescent="0.25">
      <c r="A124">
        <v>21141</v>
      </c>
      <c r="B124" t="s">
        <v>261</v>
      </c>
      <c r="C124" s="3">
        <v>1</v>
      </c>
      <c r="D124" s="3">
        <v>0.5</v>
      </c>
      <c r="E124" s="3">
        <v>0.5</v>
      </c>
      <c r="F124" s="3">
        <v>0.5</v>
      </c>
      <c r="G124" s="3">
        <v>1</v>
      </c>
      <c r="H124" s="3">
        <v>1.5</v>
      </c>
      <c r="I124" s="3">
        <v>4</v>
      </c>
      <c r="J124" s="3">
        <v>1.5</v>
      </c>
      <c r="K124" s="3">
        <v>4.5</v>
      </c>
      <c r="L124" s="3">
        <v>1.5</v>
      </c>
      <c r="M124" s="3">
        <v>0.5</v>
      </c>
      <c r="N124" s="3">
        <v>0.5</v>
      </c>
      <c r="O124" t="s">
        <v>27</v>
      </c>
      <c r="P124" s="3">
        <v>1.5</v>
      </c>
      <c r="Q124" s="4">
        <v>0.15657620041753653</v>
      </c>
      <c r="R124" s="4" t="s">
        <v>677</v>
      </c>
      <c r="S124" s="4">
        <v>79.070981210855891</v>
      </c>
      <c r="T124" t="s">
        <v>686</v>
      </c>
      <c r="U124" t="s">
        <v>687</v>
      </c>
    </row>
    <row r="125" spans="1:21" x14ac:dyDescent="0.25">
      <c r="A125">
        <v>25705</v>
      </c>
      <c r="B125" t="s">
        <v>374</v>
      </c>
      <c r="C125" s="3">
        <v>0</v>
      </c>
      <c r="D125" s="3">
        <v>0</v>
      </c>
      <c r="E125" s="3">
        <v>3</v>
      </c>
      <c r="F125" s="3">
        <v>4.5</v>
      </c>
      <c r="G125" s="3">
        <v>0</v>
      </c>
      <c r="H125" s="3">
        <v>0</v>
      </c>
      <c r="I125" s="3">
        <v>0</v>
      </c>
      <c r="J125" s="3">
        <v>9</v>
      </c>
      <c r="K125" s="3">
        <v>0</v>
      </c>
      <c r="L125" s="3">
        <v>0</v>
      </c>
      <c r="M125" s="3">
        <v>0</v>
      </c>
      <c r="N125" s="3">
        <v>0</v>
      </c>
      <c r="O125" t="s">
        <v>138</v>
      </c>
      <c r="P125" s="3">
        <v>1.5</v>
      </c>
      <c r="Q125" s="4">
        <v>0.15657620041753653</v>
      </c>
      <c r="R125" s="4" t="s">
        <v>677</v>
      </c>
      <c r="S125" s="4">
        <v>79.227557411273423</v>
      </c>
      <c r="T125" t="s">
        <v>686</v>
      </c>
      <c r="U125" t="s">
        <v>687</v>
      </c>
    </row>
    <row r="126" spans="1:21" x14ac:dyDescent="0.25">
      <c r="A126">
        <v>906232</v>
      </c>
      <c r="B126" t="s">
        <v>513</v>
      </c>
      <c r="C126" s="3">
        <v>0</v>
      </c>
      <c r="D126" s="3">
        <v>0</v>
      </c>
      <c r="E126" s="3">
        <v>3</v>
      </c>
      <c r="F126" s="3">
        <v>4.5</v>
      </c>
      <c r="G126" s="3">
        <v>0</v>
      </c>
      <c r="H126" s="3">
        <v>0</v>
      </c>
      <c r="I126" s="3">
        <v>0</v>
      </c>
      <c r="J126" s="3">
        <v>9</v>
      </c>
      <c r="K126" s="3">
        <v>0</v>
      </c>
      <c r="L126" s="3">
        <v>0</v>
      </c>
      <c r="M126" s="3">
        <v>0</v>
      </c>
      <c r="N126" s="3">
        <v>0</v>
      </c>
      <c r="O126" t="s">
        <v>689</v>
      </c>
      <c r="P126" s="3">
        <v>1.5</v>
      </c>
      <c r="Q126" s="4">
        <v>0.15657620041753653</v>
      </c>
      <c r="R126" s="4" t="s">
        <v>677</v>
      </c>
      <c r="S126" s="4">
        <v>79.384133611690956</v>
      </c>
      <c r="T126" t="s">
        <v>686</v>
      </c>
      <c r="U126" t="s">
        <v>687</v>
      </c>
    </row>
    <row r="127" spans="1:21" x14ac:dyDescent="0.25">
      <c r="A127">
        <v>26299</v>
      </c>
      <c r="B127" t="s">
        <v>393</v>
      </c>
      <c r="C127" s="3">
        <v>0</v>
      </c>
      <c r="D127" s="3">
        <v>2</v>
      </c>
      <c r="E127" s="3">
        <v>1.5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1</v>
      </c>
      <c r="L127" s="3">
        <v>6</v>
      </c>
      <c r="M127" s="3">
        <v>3.5</v>
      </c>
      <c r="N127" s="3">
        <v>2</v>
      </c>
      <c r="O127" t="s">
        <v>138</v>
      </c>
      <c r="P127" s="3">
        <v>1.5</v>
      </c>
      <c r="Q127" s="4">
        <v>0.15657620041753653</v>
      </c>
      <c r="R127" s="4" t="s">
        <v>677</v>
      </c>
      <c r="S127" s="4">
        <v>79.540709812108489</v>
      </c>
      <c r="T127" t="s">
        <v>686</v>
      </c>
      <c r="U127" t="s">
        <v>687</v>
      </c>
    </row>
    <row r="128" spans="1:21" x14ac:dyDescent="0.25">
      <c r="A128">
        <v>26299</v>
      </c>
      <c r="B128" t="s">
        <v>393</v>
      </c>
      <c r="C128" s="3">
        <v>0</v>
      </c>
      <c r="D128" s="3">
        <v>2</v>
      </c>
      <c r="E128" s="3">
        <v>1.5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1</v>
      </c>
      <c r="L128" s="3">
        <v>6</v>
      </c>
      <c r="M128" s="3">
        <v>3.5</v>
      </c>
      <c r="N128" s="3">
        <v>2</v>
      </c>
      <c r="O128" t="s">
        <v>138</v>
      </c>
      <c r="P128" s="3">
        <v>1.5</v>
      </c>
      <c r="Q128" s="4">
        <v>0.15657620041753653</v>
      </c>
      <c r="R128" s="4" t="s">
        <v>677</v>
      </c>
      <c r="S128" s="4">
        <v>79.697286012526021</v>
      </c>
      <c r="T128" t="s">
        <v>686</v>
      </c>
      <c r="U128" t="s">
        <v>687</v>
      </c>
    </row>
    <row r="129" spans="1:21" x14ac:dyDescent="0.25">
      <c r="A129">
        <v>11148</v>
      </c>
      <c r="B129" t="s">
        <v>113</v>
      </c>
      <c r="C129" s="3">
        <v>1</v>
      </c>
      <c r="D129" s="3">
        <v>1.5</v>
      </c>
      <c r="E129" s="3">
        <v>1</v>
      </c>
      <c r="F129" s="3">
        <v>0.5</v>
      </c>
      <c r="G129" s="3">
        <v>1</v>
      </c>
      <c r="H129" s="3">
        <v>1.5</v>
      </c>
      <c r="I129" s="3">
        <v>2</v>
      </c>
      <c r="J129" s="3">
        <v>1.5</v>
      </c>
      <c r="K129" s="3">
        <v>0.5</v>
      </c>
      <c r="L129" s="3">
        <v>3</v>
      </c>
      <c r="M129" s="3">
        <v>1</v>
      </c>
      <c r="N129" s="3">
        <v>2</v>
      </c>
      <c r="O129" t="s">
        <v>51</v>
      </c>
      <c r="P129" s="3">
        <v>1.5</v>
      </c>
      <c r="Q129" s="4">
        <v>0.15657620041753653</v>
      </c>
      <c r="R129" s="4" t="s">
        <v>677</v>
      </c>
      <c r="S129" s="4">
        <v>79.853862212943554</v>
      </c>
      <c r="T129" t="s">
        <v>686</v>
      </c>
      <c r="U129" t="s">
        <v>687</v>
      </c>
    </row>
    <row r="130" spans="1:21" x14ac:dyDescent="0.25">
      <c r="A130">
        <v>11259</v>
      </c>
      <c r="B130" t="s">
        <v>127</v>
      </c>
      <c r="C130" s="3">
        <v>1</v>
      </c>
      <c r="D130" s="3">
        <v>1</v>
      </c>
      <c r="E130" s="3">
        <v>1</v>
      </c>
      <c r="F130" s="3">
        <v>2</v>
      </c>
      <c r="G130" s="3">
        <v>1.5</v>
      </c>
      <c r="H130" s="3">
        <v>1.5</v>
      </c>
      <c r="I130" s="3">
        <v>2</v>
      </c>
      <c r="J130" s="3">
        <v>1</v>
      </c>
      <c r="K130" s="3">
        <v>2</v>
      </c>
      <c r="L130" s="3">
        <v>0.5</v>
      </c>
      <c r="M130" s="3">
        <v>1.5</v>
      </c>
      <c r="N130" s="3">
        <v>0.5</v>
      </c>
      <c r="O130" t="s">
        <v>51</v>
      </c>
      <c r="P130" s="3">
        <v>1.5</v>
      </c>
      <c r="Q130" s="4">
        <v>0.15657620041753653</v>
      </c>
      <c r="R130" s="4" t="s">
        <v>677</v>
      </c>
      <c r="S130" s="4">
        <v>80.010438413361086</v>
      </c>
      <c r="T130" t="s">
        <v>690</v>
      </c>
      <c r="U130" t="s">
        <v>687</v>
      </c>
    </row>
    <row r="131" spans="1:21" x14ac:dyDescent="0.25">
      <c r="A131">
        <v>118021</v>
      </c>
      <c r="B131" t="s">
        <v>149</v>
      </c>
      <c r="C131" s="3">
        <v>2</v>
      </c>
      <c r="D131" s="3">
        <v>1</v>
      </c>
      <c r="E131" s="3">
        <v>1</v>
      </c>
      <c r="F131" s="3">
        <v>0</v>
      </c>
      <c r="G131" s="3">
        <v>0</v>
      </c>
      <c r="H131" s="3">
        <v>0</v>
      </c>
      <c r="I131" s="3">
        <v>4</v>
      </c>
      <c r="J131" s="3">
        <v>0</v>
      </c>
      <c r="K131" s="3">
        <v>3</v>
      </c>
      <c r="L131" s="3">
        <v>0</v>
      </c>
      <c r="M131" s="3">
        <v>1.5</v>
      </c>
      <c r="N131" s="3">
        <v>1</v>
      </c>
      <c r="O131" t="s">
        <v>138</v>
      </c>
      <c r="P131" s="3">
        <v>1.5</v>
      </c>
      <c r="Q131" s="4">
        <v>0.15657620041753653</v>
      </c>
      <c r="R131" s="4" t="s">
        <v>677</v>
      </c>
      <c r="S131" s="4">
        <v>80.167014613778619</v>
      </c>
      <c r="T131" t="s">
        <v>690</v>
      </c>
      <c r="U131" t="s">
        <v>687</v>
      </c>
    </row>
    <row r="132" spans="1:21" x14ac:dyDescent="0.25">
      <c r="A132">
        <v>11262</v>
      </c>
      <c r="B132" t="s">
        <v>131</v>
      </c>
      <c r="C132" s="3">
        <v>2.5</v>
      </c>
      <c r="D132" s="3">
        <v>1.5</v>
      </c>
      <c r="E132" s="3">
        <v>2.5</v>
      </c>
      <c r="F132" s="3">
        <v>0.5</v>
      </c>
      <c r="G132" s="3">
        <v>0.5</v>
      </c>
      <c r="H132" s="3">
        <v>0.5</v>
      </c>
      <c r="I132" s="3">
        <v>1</v>
      </c>
      <c r="J132" s="3">
        <v>0.5</v>
      </c>
      <c r="K132" s="3">
        <v>1.5</v>
      </c>
      <c r="L132" s="3">
        <v>0.5</v>
      </c>
      <c r="M132" s="3">
        <v>2</v>
      </c>
      <c r="N132" s="3">
        <v>3</v>
      </c>
      <c r="O132" t="s">
        <v>51</v>
      </c>
      <c r="P132" s="3">
        <v>1.5</v>
      </c>
      <c r="Q132" s="4">
        <v>0.15657620041753653</v>
      </c>
      <c r="R132" s="4" t="s">
        <v>677</v>
      </c>
      <c r="S132" s="4">
        <v>80.323590814196152</v>
      </c>
      <c r="T132" t="s">
        <v>690</v>
      </c>
      <c r="U132" t="s">
        <v>687</v>
      </c>
    </row>
    <row r="133" spans="1:21" x14ac:dyDescent="0.25">
      <c r="A133">
        <v>16302</v>
      </c>
      <c r="B133" t="s">
        <v>180</v>
      </c>
      <c r="C133" s="3">
        <v>1</v>
      </c>
      <c r="D133" s="3">
        <v>1</v>
      </c>
      <c r="E133" s="3">
        <v>1.5</v>
      </c>
      <c r="F133" s="3">
        <v>1</v>
      </c>
      <c r="G133" s="3">
        <v>1</v>
      </c>
      <c r="H133" s="3">
        <v>1.5</v>
      </c>
      <c r="I133" s="3">
        <v>1</v>
      </c>
      <c r="J133" s="3">
        <v>1</v>
      </c>
      <c r="K133" s="3">
        <v>1.5</v>
      </c>
      <c r="L133" s="3">
        <v>2</v>
      </c>
      <c r="M133" s="3">
        <v>1</v>
      </c>
      <c r="N133" s="3">
        <v>2</v>
      </c>
      <c r="O133" t="s">
        <v>51</v>
      </c>
      <c r="P133" s="3">
        <v>1.5</v>
      </c>
      <c r="Q133" s="4">
        <v>0.15657620041753653</v>
      </c>
      <c r="R133" s="4" t="s">
        <v>677</v>
      </c>
      <c r="S133" s="4">
        <v>80.480167014613684</v>
      </c>
      <c r="T133" t="s">
        <v>690</v>
      </c>
      <c r="U133" t="s">
        <v>687</v>
      </c>
    </row>
    <row r="134" spans="1:21" x14ac:dyDescent="0.25">
      <c r="A134">
        <v>904141</v>
      </c>
      <c r="B134" t="s">
        <v>483</v>
      </c>
      <c r="C134" s="3">
        <v>1</v>
      </c>
      <c r="D134" s="3">
        <v>1</v>
      </c>
      <c r="E134" s="3">
        <v>0.5</v>
      </c>
      <c r="F134" s="3">
        <v>0.5</v>
      </c>
      <c r="G134" s="3">
        <v>0.5</v>
      </c>
      <c r="H134" s="3">
        <v>0.5</v>
      </c>
      <c r="I134" s="3">
        <v>0.5</v>
      </c>
      <c r="J134" s="3">
        <v>0.5</v>
      </c>
      <c r="K134" s="3">
        <v>1.5</v>
      </c>
      <c r="L134" s="3">
        <v>3</v>
      </c>
      <c r="M134" s="3">
        <v>2.5</v>
      </c>
      <c r="N134" s="3">
        <v>2.5</v>
      </c>
      <c r="O134" t="s">
        <v>51</v>
      </c>
      <c r="P134" s="3">
        <v>1.5</v>
      </c>
      <c r="Q134" s="4">
        <v>0.15657620041753653</v>
      </c>
      <c r="R134" s="4" t="s">
        <v>677</v>
      </c>
      <c r="S134" s="4">
        <v>80.636743215031217</v>
      </c>
      <c r="T134" t="s">
        <v>690</v>
      </c>
      <c r="U134" t="s">
        <v>687</v>
      </c>
    </row>
    <row r="135" spans="1:21" x14ac:dyDescent="0.25">
      <c r="A135">
        <v>903698</v>
      </c>
      <c r="B135" t="s">
        <v>481</v>
      </c>
      <c r="C135" s="3">
        <v>1</v>
      </c>
      <c r="D135" s="3">
        <v>1</v>
      </c>
      <c r="E135" s="3">
        <v>2</v>
      </c>
      <c r="F135" s="3">
        <v>1</v>
      </c>
      <c r="G135" s="3">
        <v>0.5</v>
      </c>
      <c r="H135" s="3">
        <v>0.5</v>
      </c>
      <c r="I135" s="3">
        <v>0.5</v>
      </c>
      <c r="J135" s="3">
        <v>0.5</v>
      </c>
      <c r="K135" s="3">
        <v>1</v>
      </c>
      <c r="L135" s="3">
        <v>2.5</v>
      </c>
      <c r="M135" s="3">
        <v>2</v>
      </c>
      <c r="N135" s="3">
        <v>2.5</v>
      </c>
      <c r="O135" t="s">
        <v>51</v>
      </c>
      <c r="P135" s="3">
        <v>1.5</v>
      </c>
      <c r="Q135" s="4">
        <v>0.15657620041753653</v>
      </c>
      <c r="R135" s="4" t="s">
        <v>677</v>
      </c>
      <c r="S135" s="4">
        <v>80.79331941544875</v>
      </c>
      <c r="T135" t="s">
        <v>690</v>
      </c>
      <c r="U135" t="s">
        <v>687</v>
      </c>
    </row>
    <row r="136" spans="1:21" x14ac:dyDescent="0.25">
      <c r="A136">
        <v>26069</v>
      </c>
      <c r="B136" t="s">
        <v>380</v>
      </c>
      <c r="C136" s="3">
        <v>2</v>
      </c>
      <c r="D136" s="3">
        <v>1</v>
      </c>
      <c r="E136" s="3">
        <v>3</v>
      </c>
      <c r="F136" s="3">
        <v>0</v>
      </c>
      <c r="G136" s="3">
        <v>0</v>
      </c>
      <c r="H136" s="3">
        <v>1.5</v>
      </c>
      <c r="I136" s="3">
        <v>1.5</v>
      </c>
      <c r="J136" s="3">
        <v>0.5</v>
      </c>
      <c r="K136" s="3">
        <v>1.5</v>
      </c>
      <c r="L136" s="3">
        <v>0</v>
      </c>
      <c r="M136" s="3">
        <v>1.5</v>
      </c>
      <c r="N136" s="3">
        <v>2.5</v>
      </c>
      <c r="O136" t="s">
        <v>138</v>
      </c>
      <c r="P136" s="3">
        <v>1.5</v>
      </c>
      <c r="Q136" s="4">
        <v>0.15657620041753653</v>
      </c>
      <c r="R136" s="4" t="s">
        <v>677</v>
      </c>
      <c r="S136" s="4">
        <v>80.949895615866282</v>
      </c>
      <c r="T136" t="s">
        <v>690</v>
      </c>
      <c r="U136" t="s">
        <v>687</v>
      </c>
    </row>
    <row r="137" spans="1:21" x14ac:dyDescent="0.25">
      <c r="A137">
        <v>102572</v>
      </c>
      <c r="B137" t="s">
        <v>64</v>
      </c>
      <c r="C137" s="3">
        <v>1</v>
      </c>
      <c r="D137" s="3">
        <v>1</v>
      </c>
      <c r="E137" s="3">
        <v>2.5</v>
      </c>
      <c r="F137" s="3">
        <v>1</v>
      </c>
      <c r="G137" s="3">
        <v>1.5</v>
      </c>
      <c r="H137" s="3">
        <v>1.5</v>
      </c>
      <c r="I137" s="3">
        <v>0.5</v>
      </c>
      <c r="J137" s="3">
        <v>1.5</v>
      </c>
      <c r="K137" s="3">
        <v>1.5</v>
      </c>
      <c r="L137" s="3">
        <v>1.5</v>
      </c>
      <c r="M137" s="3">
        <v>1</v>
      </c>
      <c r="N137" s="3">
        <v>1.5</v>
      </c>
      <c r="O137" t="s">
        <v>27</v>
      </c>
      <c r="P137" s="3">
        <v>1.5</v>
      </c>
      <c r="Q137" s="4">
        <v>0.15657620041753653</v>
      </c>
      <c r="R137" s="4" t="s">
        <v>677</v>
      </c>
      <c r="S137" s="4">
        <v>81.106471816283815</v>
      </c>
      <c r="T137" t="s">
        <v>690</v>
      </c>
      <c r="U137" t="s">
        <v>687</v>
      </c>
    </row>
    <row r="138" spans="1:21" x14ac:dyDescent="0.25">
      <c r="A138">
        <v>16073</v>
      </c>
      <c r="B138" t="s">
        <v>173</v>
      </c>
      <c r="C138" s="3">
        <v>0.5</v>
      </c>
      <c r="D138" s="3">
        <v>0.5</v>
      </c>
      <c r="E138" s="3">
        <v>1</v>
      </c>
      <c r="F138" s="3">
        <v>1.5</v>
      </c>
      <c r="G138" s="3">
        <v>1</v>
      </c>
      <c r="H138" s="3">
        <v>1</v>
      </c>
      <c r="I138" s="3">
        <v>1</v>
      </c>
      <c r="J138" s="3">
        <v>1</v>
      </c>
      <c r="K138" s="3">
        <v>2</v>
      </c>
      <c r="L138" s="3">
        <v>1</v>
      </c>
      <c r="M138" s="3">
        <v>1</v>
      </c>
      <c r="N138" s="3">
        <v>2</v>
      </c>
      <c r="O138" t="s">
        <v>51</v>
      </c>
      <c r="P138" s="3">
        <v>1.5</v>
      </c>
      <c r="Q138" s="4">
        <v>0.15657620041753653</v>
      </c>
      <c r="R138" s="4" t="s">
        <v>677</v>
      </c>
      <c r="S138" s="4">
        <v>81.263048016701347</v>
      </c>
      <c r="T138" t="s">
        <v>690</v>
      </c>
      <c r="U138" t="s">
        <v>687</v>
      </c>
    </row>
    <row r="139" spans="1:21" x14ac:dyDescent="0.25">
      <c r="A139">
        <v>908932</v>
      </c>
      <c r="B139" t="s">
        <v>536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10</v>
      </c>
      <c r="M139" s="3">
        <v>0</v>
      </c>
      <c r="N139" s="3">
        <v>0</v>
      </c>
      <c r="O139" t="s">
        <v>27</v>
      </c>
      <c r="P139" s="3">
        <v>1</v>
      </c>
      <c r="Q139" s="4">
        <v>0.10438413361169101</v>
      </c>
      <c r="R139" s="4" t="s">
        <v>677</v>
      </c>
      <c r="S139" s="4">
        <v>81.367432150313036</v>
      </c>
      <c r="T139" t="s">
        <v>690</v>
      </c>
      <c r="U139" t="s">
        <v>688</v>
      </c>
    </row>
    <row r="140" spans="1:21" x14ac:dyDescent="0.25">
      <c r="A140">
        <v>11266</v>
      </c>
      <c r="B140" t="s">
        <v>132</v>
      </c>
      <c r="C140" s="3">
        <v>2</v>
      </c>
      <c r="D140" s="3">
        <v>1</v>
      </c>
      <c r="E140" s="3">
        <v>0.5</v>
      </c>
      <c r="F140" s="3">
        <v>1.5</v>
      </c>
      <c r="G140" s="3">
        <v>0.5</v>
      </c>
      <c r="H140" s="3">
        <v>1</v>
      </c>
      <c r="I140" s="3">
        <v>1</v>
      </c>
      <c r="J140" s="3">
        <v>1</v>
      </c>
      <c r="K140" s="3">
        <v>1</v>
      </c>
      <c r="L140" s="3">
        <v>1.5</v>
      </c>
      <c r="M140" s="3">
        <v>0</v>
      </c>
      <c r="N140" s="3">
        <v>1</v>
      </c>
      <c r="O140" t="s">
        <v>51</v>
      </c>
      <c r="P140" s="3">
        <v>1</v>
      </c>
      <c r="Q140" s="4">
        <v>0.10438413361169101</v>
      </c>
      <c r="R140" s="4" t="s">
        <v>677</v>
      </c>
      <c r="S140" s="4">
        <v>81.471816283924724</v>
      </c>
      <c r="T140" t="s">
        <v>690</v>
      </c>
      <c r="U140" t="s">
        <v>687</v>
      </c>
    </row>
    <row r="141" spans="1:21" x14ac:dyDescent="0.25">
      <c r="A141">
        <v>22901</v>
      </c>
      <c r="B141" t="s">
        <v>345</v>
      </c>
      <c r="C141" s="3">
        <v>1</v>
      </c>
      <c r="D141" s="3">
        <v>3</v>
      </c>
      <c r="E141" s="3">
        <v>9.5</v>
      </c>
      <c r="F141" s="3">
        <v>2.5</v>
      </c>
      <c r="G141" s="3">
        <v>1</v>
      </c>
      <c r="H141" s="3">
        <v>1.5</v>
      </c>
      <c r="I141" s="3">
        <v>0.5</v>
      </c>
      <c r="J141" s="3">
        <v>1</v>
      </c>
      <c r="K141" s="3">
        <v>0.5</v>
      </c>
      <c r="L141" s="3">
        <v>0.5</v>
      </c>
      <c r="M141" s="3">
        <v>0.5</v>
      </c>
      <c r="N141" s="3">
        <v>0.5</v>
      </c>
      <c r="O141" t="s">
        <v>51</v>
      </c>
      <c r="P141" s="3">
        <v>2</v>
      </c>
      <c r="Q141" s="4">
        <v>0.20876826722338201</v>
      </c>
      <c r="R141" s="4" t="s">
        <v>677</v>
      </c>
      <c r="S141" s="4">
        <v>81.680584551148101</v>
      </c>
      <c r="T141" t="s">
        <v>690</v>
      </c>
      <c r="U141" t="s">
        <v>687</v>
      </c>
    </row>
    <row r="142" spans="1:21" x14ac:dyDescent="0.25">
      <c r="A142">
        <v>102118</v>
      </c>
      <c r="B142" t="s">
        <v>55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10</v>
      </c>
      <c r="K142" s="3">
        <v>0</v>
      </c>
      <c r="L142" s="3">
        <v>0</v>
      </c>
      <c r="M142" s="3">
        <v>0</v>
      </c>
      <c r="N142" s="3">
        <v>0</v>
      </c>
      <c r="O142" t="s">
        <v>51</v>
      </c>
      <c r="P142" s="3">
        <v>1</v>
      </c>
      <c r="Q142" s="4">
        <v>0.10438413361169101</v>
      </c>
      <c r="R142" s="4" t="s">
        <v>677</v>
      </c>
      <c r="S142" s="4">
        <v>81.784968684759789</v>
      </c>
      <c r="T142" t="s">
        <v>690</v>
      </c>
      <c r="U142" t="s">
        <v>687</v>
      </c>
    </row>
    <row r="143" spans="1:21" x14ac:dyDescent="0.25">
      <c r="A143">
        <v>11267</v>
      </c>
      <c r="B143" t="s">
        <v>133</v>
      </c>
      <c r="C143" s="3">
        <v>1.5</v>
      </c>
      <c r="D143" s="3">
        <v>1</v>
      </c>
      <c r="E143" s="3">
        <v>1.5</v>
      </c>
      <c r="F143" s="3">
        <v>1.5</v>
      </c>
      <c r="G143" s="3">
        <v>0</v>
      </c>
      <c r="H143" s="3">
        <v>0</v>
      </c>
      <c r="I143" s="3">
        <v>0.5</v>
      </c>
      <c r="J143" s="3">
        <v>1</v>
      </c>
      <c r="K143" s="3">
        <v>0.5</v>
      </c>
      <c r="L143" s="3">
        <v>1</v>
      </c>
      <c r="M143" s="3">
        <v>0.5</v>
      </c>
      <c r="N143" s="3">
        <v>3.5</v>
      </c>
      <c r="O143" t="s">
        <v>51</v>
      </c>
      <c r="P143" s="3">
        <v>1.5</v>
      </c>
      <c r="Q143" s="4">
        <v>0.15657620041753653</v>
      </c>
      <c r="R143" s="4" t="s">
        <v>677</v>
      </c>
      <c r="S143" s="4">
        <v>81.941544885177322</v>
      </c>
      <c r="T143" t="s">
        <v>690</v>
      </c>
      <c r="U143" t="s">
        <v>687</v>
      </c>
    </row>
    <row r="144" spans="1:21" x14ac:dyDescent="0.25">
      <c r="A144">
        <v>20472</v>
      </c>
      <c r="B144" t="s">
        <v>238</v>
      </c>
      <c r="C144" s="3">
        <v>1.5</v>
      </c>
      <c r="D144" s="3">
        <v>1</v>
      </c>
      <c r="E144" s="3">
        <v>0.5</v>
      </c>
      <c r="F144" s="3">
        <v>1</v>
      </c>
      <c r="G144" s="3">
        <v>0.5</v>
      </c>
      <c r="H144" s="3">
        <v>0.5</v>
      </c>
      <c r="I144" s="3">
        <v>1.5</v>
      </c>
      <c r="J144" s="3">
        <v>1</v>
      </c>
      <c r="K144" s="3">
        <v>2</v>
      </c>
      <c r="L144" s="3">
        <v>1</v>
      </c>
      <c r="M144" s="3">
        <v>1</v>
      </c>
      <c r="N144" s="3">
        <v>1.5</v>
      </c>
      <c r="O144" t="s">
        <v>51</v>
      </c>
      <c r="P144" s="3">
        <v>1.5</v>
      </c>
      <c r="Q144" s="4">
        <v>0.15657620041753653</v>
      </c>
      <c r="R144" s="4" t="s">
        <v>677</v>
      </c>
      <c r="S144" s="4">
        <v>82.098121085594855</v>
      </c>
      <c r="T144" t="s">
        <v>690</v>
      </c>
      <c r="U144" t="s">
        <v>687</v>
      </c>
    </row>
    <row r="145" spans="1:21" x14ac:dyDescent="0.25">
      <c r="A145">
        <v>11081</v>
      </c>
      <c r="B145" t="s">
        <v>98</v>
      </c>
      <c r="C145" s="3">
        <v>1</v>
      </c>
      <c r="D145" s="3">
        <v>1</v>
      </c>
      <c r="E145" s="3">
        <v>1</v>
      </c>
      <c r="F145" s="3">
        <v>1.5</v>
      </c>
      <c r="G145" s="3">
        <v>1.5</v>
      </c>
      <c r="H145" s="3">
        <v>1.5</v>
      </c>
      <c r="I145" s="3">
        <v>1.5</v>
      </c>
      <c r="J145" s="3">
        <v>1</v>
      </c>
      <c r="K145" s="3">
        <v>1</v>
      </c>
      <c r="L145" s="3">
        <v>1</v>
      </c>
      <c r="M145" s="3">
        <v>1</v>
      </c>
      <c r="N145" s="3">
        <v>1</v>
      </c>
      <c r="O145" t="s">
        <v>51</v>
      </c>
      <c r="P145" s="3">
        <v>1.5</v>
      </c>
      <c r="Q145" s="4">
        <v>0.15657620041753653</v>
      </c>
      <c r="R145" s="4" t="s">
        <v>677</v>
      </c>
      <c r="S145" s="4">
        <v>82.254697286012387</v>
      </c>
      <c r="T145" t="s">
        <v>690</v>
      </c>
      <c r="U145" t="s">
        <v>687</v>
      </c>
    </row>
    <row r="146" spans="1:21" x14ac:dyDescent="0.25">
      <c r="A146">
        <v>16063</v>
      </c>
      <c r="B146" t="s">
        <v>167</v>
      </c>
      <c r="C146" s="3">
        <v>1.5</v>
      </c>
      <c r="D146" s="3">
        <v>1</v>
      </c>
      <c r="E146" s="3">
        <v>1.5</v>
      </c>
      <c r="F146" s="3">
        <v>1.5</v>
      </c>
      <c r="G146" s="3">
        <v>1</v>
      </c>
      <c r="H146" s="3">
        <v>0.5</v>
      </c>
      <c r="I146" s="3">
        <v>1</v>
      </c>
      <c r="J146" s="3">
        <v>1</v>
      </c>
      <c r="K146" s="3">
        <v>2.5</v>
      </c>
      <c r="L146" s="3">
        <v>1</v>
      </c>
      <c r="M146" s="3">
        <v>1</v>
      </c>
      <c r="N146" s="3">
        <v>0.5</v>
      </c>
      <c r="O146" t="s">
        <v>51</v>
      </c>
      <c r="P146" s="3">
        <v>1.5</v>
      </c>
      <c r="Q146" s="4">
        <v>0.15657620041753653</v>
      </c>
      <c r="R146" s="4" t="s">
        <v>677</v>
      </c>
      <c r="S146" s="4">
        <v>82.41127348642992</v>
      </c>
      <c r="T146" t="s">
        <v>690</v>
      </c>
      <c r="U146" t="s">
        <v>687</v>
      </c>
    </row>
    <row r="147" spans="1:21" x14ac:dyDescent="0.25">
      <c r="A147">
        <v>102513</v>
      </c>
      <c r="B147" t="s">
        <v>63</v>
      </c>
      <c r="C147" s="3">
        <v>0.5</v>
      </c>
      <c r="D147" s="3">
        <v>1</v>
      </c>
      <c r="E147" s="3">
        <v>0.5</v>
      </c>
      <c r="F147" s="3">
        <v>1</v>
      </c>
      <c r="G147" s="3">
        <v>0.5</v>
      </c>
      <c r="H147" s="3">
        <v>1</v>
      </c>
      <c r="I147" s="3">
        <v>0.5</v>
      </c>
      <c r="J147" s="3">
        <v>1.5</v>
      </c>
      <c r="K147" s="3">
        <v>0.5</v>
      </c>
      <c r="L147" s="3">
        <v>1.5</v>
      </c>
      <c r="M147" s="3">
        <v>0.5</v>
      </c>
      <c r="N147" s="3">
        <v>1.5</v>
      </c>
      <c r="O147" t="s">
        <v>27</v>
      </c>
      <c r="P147" s="3">
        <v>1</v>
      </c>
      <c r="Q147" s="4">
        <v>0.10438413361169101</v>
      </c>
      <c r="R147" s="4" t="s">
        <v>677</v>
      </c>
      <c r="S147" s="4">
        <v>82.515657620041608</v>
      </c>
      <c r="T147" t="s">
        <v>690</v>
      </c>
      <c r="U147" t="s">
        <v>687</v>
      </c>
    </row>
    <row r="148" spans="1:21" x14ac:dyDescent="0.25">
      <c r="A148">
        <v>27028</v>
      </c>
      <c r="B148" t="s">
        <v>420</v>
      </c>
      <c r="C148" s="3">
        <v>1</v>
      </c>
      <c r="D148" s="3">
        <v>1.5</v>
      </c>
      <c r="E148" s="3">
        <v>1.5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1.5</v>
      </c>
      <c r="L148" s="3">
        <v>4</v>
      </c>
      <c r="M148" s="3">
        <v>2</v>
      </c>
      <c r="N148" s="3">
        <v>0</v>
      </c>
      <c r="O148" t="s">
        <v>27</v>
      </c>
      <c r="P148" s="3">
        <v>1</v>
      </c>
      <c r="Q148" s="4">
        <v>0.10438413361169101</v>
      </c>
      <c r="R148" s="4" t="s">
        <v>677</v>
      </c>
      <c r="S148" s="4">
        <v>82.620041753653297</v>
      </c>
      <c r="T148" t="s">
        <v>690</v>
      </c>
      <c r="U148" t="s">
        <v>687</v>
      </c>
    </row>
    <row r="149" spans="1:21" x14ac:dyDescent="0.25">
      <c r="A149">
        <v>107431</v>
      </c>
      <c r="B149" t="s">
        <v>94</v>
      </c>
      <c r="C149" s="3">
        <v>0</v>
      </c>
      <c r="D149" s="3">
        <v>2.5</v>
      </c>
      <c r="E149" s="3">
        <v>2</v>
      </c>
      <c r="F149" s="3">
        <v>0</v>
      </c>
      <c r="G149" s="3">
        <v>5</v>
      </c>
      <c r="H149" s="3">
        <v>0</v>
      </c>
      <c r="I149" s="3">
        <v>0</v>
      </c>
      <c r="J149" s="3">
        <v>0</v>
      </c>
      <c r="K149" s="3">
        <v>2</v>
      </c>
      <c r="L149" s="3">
        <v>0</v>
      </c>
      <c r="M149" s="3">
        <v>0</v>
      </c>
      <c r="N149" s="3">
        <v>0</v>
      </c>
      <c r="O149" t="s">
        <v>27</v>
      </c>
      <c r="P149" s="3">
        <v>1</v>
      </c>
      <c r="Q149" s="4">
        <v>0.10438413361169101</v>
      </c>
      <c r="R149" s="4" t="s">
        <v>677</v>
      </c>
      <c r="S149" s="4">
        <v>82.724425887264985</v>
      </c>
      <c r="T149" t="s">
        <v>690</v>
      </c>
      <c r="U149" t="s">
        <v>687</v>
      </c>
    </row>
    <row r="150" spans="1:21" x14ac:dyDescent="0.25">
      <c r="A150">
        <v>16062</v>
      </c>
      <c r="B150" t="s">
        <v>166</v>
      </c>
      <c r="C150" s="3">
        <v>0.5</v>
      </c>
      <c r="D150" s="3">
        <v>0.5</v>
      </c>
      <c r="E150" s="3">
        <v>1</v>
      </c>
      <c r="F150" s="3">
        <v>1</v>
      </c>
      <c r="G150" s="3">
        <v>2.5</v>
      </c>
      <c r="H150" s="3">
        <v>1.5</v>
      </c>
      <c r="I150" s="3">
        <v>0.5</v>
      </c>
      <c r="J150" s="3">
        <v>0.5</v>
      </c>
      <c r="K150" s="3">
        <v>0</v>
      </c>
      <c r="L150" s="3">
        <v>0.5</v>
      </c>
      <c r="M150" s="3">
        <v>1.5</v>
      </c>
      <c r="N150" s="3">
        <v>2.5</v>
      </c>
      <c r="O150" t="s">
        <v>51</v>
      </c>
      <c r="P150" s="3">
        <v>1.5</v>
      </c>
      <c r="Q150" s="4">
        <v>0.15657620041753653</v>
      </c>
      <c r="R150" s="4" t="s">
        <v>677</v>
      </c>
      <c r="S150" s="4">
        <v>82.881002087682518</v>
      </c>
      <c r="T150" t="s">
        <v>690</v>
      </c>
      <c r="U150" t="s">
        <v>687</v>
      </c>
    </row>
    <row r="151" spans="1:21" x14ac:dyDescent="0.25">
      <c r="A151">
        <v>23599</v>
      </c>
      <c r="B151" t="s">
        <v>351</v>
      </c>
      <c r="C151" s="3">
        <v>0</v>
      </c>
      <c r="D151" s="3">
        <v>0.5</v>
      </c>
      <c r="E151" s="3">
        <v>1.5</v>
      </c>
      <c r="F151" s="3">
        <v>1.5</v>
      </c>
      <c r="G151" s="3">
        <v>2</v>
      </c>
      <c r="H151" s="3">
        <v>2.5</v>
      </c>
      <c r="I151" s="3">
        <v>1.5</v>
      </c>
      <c r="J151" s="3">
        <v>1</v>
      </c>
      <c r="K151" s="3">
        <v>1</v>
      </c>
      <c r="L151" s="3">
        <v>0.5</v>
      </c>
      <c r="M151" s="3">
        <v>0.5</v>
      </c>
      <c r="N151" s="3">
        <v>0</v>
      </c>
      <c r="O151" t="s">
        <v>51</v>
      </c>
      <c r="P151" s="3">
        <v>1.5</v>
      </c>
      <c r="Q151" s="4">
        <v>0.15657620041753653</v>
      </c>
      <c r="R151" s="4" t="s">
        <v>677</v>
      </c>
      <c r="S151" s="4">
        <v>83.03757828810005</v>
      </c>
      <c r="T151" t="s">
        <v>690</v>
      </c>
      <c r="U151" t="s">
        <v>687</v>
      </c>
    </row>
    <row r="152" spans="1:21" x14ac:dyDescent="0.25">
      <c r="A152">
        <v>20505</v>
      </c>
      <c r="B152" t="s">
        <v>239</v>
      </c>
      <c r="C152" s="3">
        <v>0.5</v>
      </c>
      <c r="D152" s="3">
        <v>1</v>
      </c>
      <c r="E152" s="3">
        <v>1.5</v>
      </c>
      <c r="F152" s="3">
        <v>1</v>
      </c>
      <c r="G152" s="3">
        <v>0.5</v>
      </c>
      <c r="H152" s="3">
        <v>1.5</v>
      </c>
      <c r="I152" s="3">
        <v>1.5</v>
      </c>
      <c r="J152" s="3">
        <v>1.5</v>
      </c>
      <c r="K152" s="3">
        <v>1</v>
      </c>
      <c r="L152" s="3">
        <v>1.5</v>
      </c>
      <c r="M152" s="3">
        <v>0.5</v>
      </c>
      <c r="N152" s="3">
        <v>1</v>
      </c>
      <c r="O152" t="s">
        <v>51</v>
      </c>
      <c r="P152" s="3">
        <v>1.5</v>
      </c>
      <c r="Q152" s="4">
        <v>0.15657620041753653</v>
      </c>
      <c r="R152" s="4" t="s">
        <v>677</v>
      </c>
      <c r="S152" s="4">
        <v>83.194154488517583</v>
      </c>
      <c r="T152" t="s">
        <v>690</v>
      </c>
      <c r="U152" t="s">
        <v>687</v>
      </c>
    </row>
    <row r="153" spans="1:21" x14ac:dyDescent="0.25">
      <c r="A153">
        <v>11415</v>
      </c>
      <c r="B153" t="s">
        <v>135</v>
      </c>
      <c r="C153" s="3">
        <v>1.5</v>
      </c>
      <c r="D153" s="3">
        <v>1.5</v>
      </c>
      <c r="E153" s="3">
        <v>1.5</v>
      </c>
      <c r="F153" s="3">
        <v>0.5</v>
      </c>
      <c r="G153" s="3">
        <v>1</v>
      </c>
      <c r="H153" s="3">
        <v>0.5</v>
      </c>
      <c r="I153" s="3">
        <v>0.5</v>
      </c>
      <c r="J153" s="3">
        <v>0.5</v>
      </c>
      <c r="K153" s="3">
        <v>1</v>
      </c>
      <c r="L153" s="3">
        <v>1</v>
      </c>
      <c r="M153" s="3">
        <v>1</v>
      </c>
      <c r="N153" s="3">
        <v>1.5</v>
      </c>
      <c r="O153" t="s">
        <v>51</v>
      </c>
      <c r="P153" s="3">
        <v>1</v>
      </c>
      <c r="Q153" s="4">
        <v>0.10438413361169101</v>
      </c>
      <c r="R153" s="4" t="s">
        <v>677</v>
      </c>
      <c r="S153" s="4">
        <v>83.298538622129271</v>
      </c>
      <c r="T153" t="s">
        <v>690</v>
      </c>
      <c r="U153" t="s">
        <v>687</v>
      </c>
    </row>
    <row r="154" spans="1:21" x14ac:dyDescent="0.25">
      <c r="A154">
        <v>20968</v>
      </c>
      <c r="B154" t="s">
        <v>250</v>
      </c>
      <c r="C154" s="3">
        <v>2</v>
      </c>
      <c r="D154" s="3">
        <v>1.5</v>
      </c>
      <c r="E154" s="3">
        <v>0.5</v>
      </c>
      <c r="F154" s="3">
        <v>1.5</v>
      </c>
      <c r="G154" s="3">
        <v>0.5</v>
      </c>
      <c r="H154" s="3">
        <v>0.5</v>
      </c>
      <c r="I154" s="3">
        <v>1.5</v>
      </c>
      <c r="J154" s="3">
        <v>0.5</v>
      </c>
      <c r="K154" s="3">
        <v>0.5</v>
      </c>
      <c r="L154" s="3">
        <v>1</v>
      </c>
      <c r="M154" s="3">
        <v>0.5</v>
      </c>
      <c r="N154" s="3">
        <v>1.5</v>
      </c>
      <c r="O154" t="s">
        <v>51</v>
      </c>
      <c r="P154" s="3">
        <v>1</v>
      </c>
      <c r="Q154" s="4">
        <v>0.10438413361169101</v>
      </c>
      <c r="R154" s="4" t="s">
        <v>677</v>
      </c>
      <c r="S154" s="4">
        <v>83.40292275574096</v>
      </c>
      <c r="T154" t="s">
        <v>690</v>
      </c>
      <c r="U154" t="s">
        <v>687</v>
      </c>
    </row>
    <row r="155" spans="1:21" x14ac:dyDescent="0.25">
      <c r="A155">
        <v>11101</v>
      </c>
      <c r="B155" t="s">
        <v>100</v>
      </c>
      <c r="C155" s="3">
        <v>1</v>
      </c>
      <c r="D155" s="3">
        <v>0.5</v>
      </c>
      <c r="E155" s="3">
        <v>0.5</v>
      </c>
      <c r="F155" s="3">
        <v>0.5</v>
      </c>
      <c r="G155" s="3">
        <v>0.5</v>
      </c>
      <c r="H155" s="3">
        <v>0</v>
      </c>
      <c r="I155" s="3">
        <v>0.5</v>
      </c>
      <c r="J155" s="3">
        <v>0</v>
      </c>
      <c r="K155" s="3">
        <v>1</v>
      </c>
      <c r="L155" s="3">
        <v>2</v>
      </c>
      <c r="M155" s="3">
        <v>2</v>
      </c>
      <c r="N155" s="3">
        <v>2</v>
      </c>
      <c r="O155" t="s">
        <v>51</v>
      </c>
      <c r="P155" s="3">
        <v>1</v>
      </c>
      <c r="Q155" s="4">
        <v>0.10438413361169101</v>
      </c>
      <c r="R155" s="4" t="s">
        <v>677</v>
      </c>
      <c r="S155" s="4">
        <v>83.507306889352648</v>
      </c>
      <c r="T155" t="s">
        <v>690</v>
      </c>
      <c r="U155" t="s">
        <v>687</v>
      </c>
    </row>
    <row r="156" spans="1:21" x14ac:dyDescent="0.25">
      <c r="A156">
        <v>21639</v>
      </c>
      <c r="B156" t="s">
        <v>303</v>
      </c>
      <c r="C156" s="3">
        <v>1.5</v>
      </c>
      <c r="D156" s="3">
        <v>2.5</v>
      </c>
      <c r="E156" s="3">
        <v>2</v>
      </c>
      <c r="F156" s="3">
        <v>1.5</v>
      </c>
      <c r="G156" s="3">
        <v>1</v>
      </c>
      <c r="H156" s="3">
        <v>0.5</v>
      </c>
      <c r="I156" s="3">
        <v>0.5</v>
      </c>
      <c r="J156" s="3">
        <v>0.5</v>
      </c>
      <c r="K156" s="3">
        <v>0.5</v>
      </c>
      <c r="L156" s="3">
        <v>1</v>
      </c>
      <c r="M156" s="3">
        <v>1</v>
      </c>
      <c r="N156" s="3">
        <v>1</v>
      </c>
      <c r="O156" t="s">
        <v>51</v>
      </c>
      <c r="P156" s="3">
        <v>1.5</v>
      </c>
      <c r="Q156" s="4">
        <v>0.15657620041753653</v>
      </c>
      <c r="R156" s="4" t="s">
        <v>677</v>
      </c>
      <c r="S156" s="4">
        <v>83.663883089770181</v>
      </c>
      <c r="T156" t="s">
        <v>690</v>
      </c>
      <c r="U156" t="s">
        <v>687</v>
      </c>
    </row>
    <row r="157" spans="1:21" x14ac:dyDescent="0.25">
      <c r="A157">
        <v>102581</v>
      </c>
      <c r="B157" t="s">
        <v>66</v>
      </c>
      <c r="C157" s="3">
        <v>1.5</v>
      </c>
      <c r="D157" s="3">
        <v>1</v>
      </c>
      <c r="E157" s="3">
        <v>2</v>
      </c>
      <c r="F157" s="3">
        <v>2.5</v>
      </c>
      <c r="G157" s="3">
        <v>2</v>
      </c>
      <c r="H157" s="3">
        <v>0.5</v>
      </c>
      <c r="I157" s="3">
        <v>0.5</v>
      </c>
      <c r="J157" s="3">
        <v>0</v>
      </c>
      <c r="K157" s="3">
        <v>1</v>
      </c>
      <c r="L157" s="3">
        <v>1</v>
      </c>
      <c r="M157" s="3">
        <v>0.5</v>
      </c>
      <c r="N157" s="3">
        <v>0.5</v>
      </c>
      <c r="O157" t="s">
        <v>27</v>
      </c>
      <c r="P157" s="3">
        <v>1.5</v>
      </c>
      <c r="Q157" s="4">
        <v>0.15657620041753653</v>
      </c>
      <c r="R157" s="4" t="s">
        <v>677</v>
      </c>
      <c r="S157" s="4">
        <v>83.820459290187713</v>
      </c>
      <c r="T157" t="s">
        <v>690</v>
      </c>
      <c r="U157" t="s">
        <v>687</v>
      </c>
    </row>
    <row r="158" spans="1:21" x14ac:dyDescent="0.25">
      <c r="A158">
        <v>22866</v>
      </c>
      <c r="B158" t="s">
        <v>342</v>
      </c>
      <c r="C158" s="3">
        <v>3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3</v>
      </c>
      <c r="L158" s="3">
        <v>2.5</v>
      </c>
      <c r="M158" s="3">
        <v>0</v>
      </c>
      <c r="N158" s="3">
        <v>0</v>
      </c>
      <c r="O158" t="e">
        <v>#N/A</v>
      </c>
      <c r="P158" s="3">
        <v>1</v>
      </c>
      <c r="Q158" s="4">
        <v>0.10438413361169101</v>
      </c>
      <c r="R158" s="4" t="s">
        <v>677</v>
      </c>
      <c r="S158" s="4">
        <v>83.924843423799402</v>
      </c>
      <c r="T158" t="s">
        <v>690</v>
      </c>
      <c r="U158" t="s">
        <v>687</v>
      </c>
    </row>
    <row r="159" spans="1:21" x14ac:dyDescent="0.25">
      <c r="A159">
        <v>25399</v>
      </c>
      <c r="B159" t="s">
        <v>368</v>
      </c>
      <c r="C159" s="3">
        <v>2.5</v>
      </c>
      <c r="D159" s="3">
        <v>1.5</v>
      </c>
      <c r="E159" s="3">
        <v>0.5</v>
      </c>
      <c r="F159" s="3">
        <v>0</v>
      </c>
      <c r="G159" s="3">
        <v>1.5</v>
      </c>
      <c r="H159" s="3">
        <v>0</v>
      </c>
      <c r="I159" s="3">
        <v>0.5</v>
      </c>
      <c r="J159" s="3">
        <v>0</v>
      </c>
      <c r="K159" s="3">
        <v>3.5</v>
      </c>
      <c r="L159" s="3">
        <v>0.5</v>
      </c>
      <c r="M159" s="3">
        <v>0</v>
      </c>
      <c r="N159" s="3">
        <v>0.5</v>
      </c>
      <c r="O159" t="s">
        <v>27</v>
      </c>
      <c r="P159" s="3">
        <v>1</v>
      </c>
      <c r="Q159" s="4">
        <v>0.10438413361169101</v>
      </c>
      <c r="R159" s="4" t="s">
        <v>677</v>
      </c>
      <c r="S159" s="4">
        <v>84.02922755741109</v>
      </c>
      <c r="T159" t="s">
        <v>690</v>
      </c>
      <c r="U159" t="s">
        <v>687</v>
      </c>
    </row>
    <row r="160" spans="1:21" x14ac:dyDescent="0.25">
      <c r="A160">
        <v>107458</v>
      </c>
      <c r="B160" t="s">
        <v>95</v>
      </c>
      <c r="C160" s="3">
        <v>1</v>
      </c>
      <c r="D160" s="3">
        <v>1.5</v>
      </c>
      <c r="E160" s="3">
        <v>1</v>
      </c>
      <c r="F160" s="3">
        <v>0.5</v>
      </c>
      <c r="G160" s="3">
        <v>1</v>
      </c>
      <c r="H160" s="3">
        <v>0.5</v>
      </c>
      <c r="I160" s="3">
        <v>2</v>
      </c>
      <c r="J160" s="3">
        <v>0.5</v>
      </c>
      <c r="K160" s="3">
        <v>1.5</v>
      </c>
      <c r="L160" s="3">
        <v>1</v>
      </c>
      <c r="M160" s="3">
        <v>0</v>
      </c>
      <c r="N160" s="3">
        <v>1</v>
      </c>
      <c r="O160" t="s">
        <v>51</v>
      </c>
      <c r="P160" s="3">
        <v>1</v>
      </c>
      <c r="Q160" s="4">
        <v>0.10438413361169101</v>
      </c>
      <c r="R160" s="4" t="s">
        <v>677</v>
      </c>
      <c r="S160" s="4">
        <v>84.133611691022779</v>
      </c>
      <c r="T160" t="s">
        <v>690</v>
      </c>
      <c r="U160" t="s">
        <v>687</v>
      </c>
    </row>
    <row r="161" spans="1:21" x14ac:dyDescent="0.25">
      <c r="A161">
        <v>27508</v>
      </c>
      <c r="B161" t="s">
        <v>433</v>
      </c>
      <c r="C161" s="3">
        <v>0</v>
      </c>
      <c r="D161" s="3">
        <v>8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t="s">
        <v>138</v>
      </c>
      <c r="P161" s="3">
        <v>1</v>
      </c>
      <c r="Q161" s="4">
        <v>0.10438413361169101</v>
      </c>
      <c r="R161" s="4" t="s">
        <v>677</v>
      </c>
      <c r="S161" s="4">
        <v>84.237995824634467</v>
      </c>
      <c r="T161" t="s">
        <v>690</v>
      </c>
      <c r="U161" t="s">
        <v>688</v>
      </c>
    </row>
    <row r="162" spans="1:21" x14ac:dyDescent="0.25">
      <c r="A162">
        <v>904570</v>
      </c>
      <c r="B162" t="s">
        <v>65</v>
      </c>
      <c r="C162" s="3">
        <v>0.5</v>
      </c>
      <c r="D162" s="3">
        <v>1</v>
      </c>
      <c r="E162" s="3">
        <v>0.5</v>
      </c>
      <c r="F162" s="3">
        <v>0.5</v>
      </c>
      <c r="G162" s="3">
        <v>1</v>
      </c>
      <c r="H162" s="3">
        <v>0.5</v>
      </c>
      <c r="I162" s="3">
        <v>2</v>
      </c>
      <c r="J162" s="3">
        <v>1</v>
      </c>
      <c r="K162" s="3">
        <v>1.5</v>
      </c>
      <c r="L162" s="3">
        <v>1</v>
      </c>
      <c r="M162" s="3">
        <v>1</v>
      </c>
      <c r="N162" s="3">
        <v>1</v>
      </c>
      <c r="O162" t="s">
        <v>27</v>
      </c>
      <c r="P162" s="3">
        <v>1</v>
      </c>
      <c r="Q162" s="4">
        <v>0.10438413361169101</v>
      </c>
      <c r="R162" s="4" t="s">
        <v>677</v>
      </c>
      <c r="S162" s="4">
        <v>84.342379958246156</v>
      </c>
      <c r="T162" t="s">
        <v>690</v>
      </c>
      <c r="U162" t="s">
        <v>687</v>
      </c>
    </row>
    <row r="163" spans="1:21" x14ac:dyDescent="0.25">
      <c r="A163">
        <v>11257</v>
      </c>
      <c r="B163" t="s">
        <v>126</v>
      </c>
      <c r="C163" s="3">
        <v>2</v>
      </c>
      <c r="D163" s="3">
        <v>1.5</v>
      </c>
      <c r="E163" s="3">
        <v>1.5</v>
      </c>
      <c r="F163" s="3">
        <v>1</v>
      </c>
      <c r="G163" s="3">
        <v>0.5</v>
      </c>
      <c r="H163" s="3">
        <v>0.5</v>
      </c>
      <c r="I163" s="3">
        <v>0.5</v>
      </c>
      <c r="J163" s="3">
        <v>0.5</v>
      </c>
      <c r="K163" s="3">
        <v>1</v>
      </c>
      <c r="L163" s="3">
        <v>1</v>
      </c>
      <c r="M163" s="3">
        <v>1</v>
      </c>
      <c r="N163" s="3">
        <v>0.5</v>
      </c>
      <c r="O163" t="s">
        <v>51</v>
      </c>
      <c r="P163" s="3">
        <v>1</v>
      </c>
      <c r="Q163" s="4">
        <v>0.10438413361169101</v>
      </c>
      <c r="R163" s="4" t="s">
        <v>677</v>
      </c>
      <c r="S163" s="4">
        <v>84.446764091857844</v>
      </c>
      <c r="T163" t="s">
        <v>690</v>
      </c>
      <c r="U163" t="s">
        <v>687</v>
      </c>
    </row>
    <row r="164" spans="1:21" x14ac:dyDescent="0.25">
      <c r="A164">
        <v>11888</v>
      </c>
      <c r="B164" t="s">
        <v>153</v>
      </c>
      <c r="C164" s="3">
        <v>0.5</v>
      </c>
      <c r="D164" s="3">
        <v>1.5</v>
      </c>
      <c r="E164" s="3">
        <v>0.5</v>
      </c>
      <c r="F164" s="3">
        <v>1</v>
      </c>
      <c r="G164" s="3">
        <v>0.5</v>
      </c>
      <c r="H164" s="3">
        <v>0.5</v>
      </c>
      <c r="I164" s="3">
        <v>1.5</v>
      </c>
      <c r="J164" s="3">
        <v>1</v>
      </c>
      <c r="K164" s="3">
        <v>1</v>
      </c>
      <c r="L164" s="3">
        <v>1</v>
      </c>
      <c r="M164" s="3">
        <v>0.5</v>
      </c>
      <c r="N164" s="3">
        <v>0.5</v>
      </c>
      <c r="O164" t="s">
        <v>51</v>
      </c>
      <c r="P164" s="3">
        <v>1</v>
      </c>
      <c r="Q164" s="4">
        <v>0.10438413361169101</v>
      </c>
      <c r="R164" s="4" t="s">
        <v>677</v>
      </c>
      <c r="S164" s="4">
        <v>84.551148225469532</v>
      </c>
      <c r="T164" t="s">
        <v>690</v>
      </c>
      <c r="U164" t="s">
        <v>687</v>
      </c>
    </row>
    <row r="165" spans="1:21" x14ac:dyDescent="0.25">
      <c r="A165">
        <v>21054</v>
      </c>
      <c r="B165" t="s">
        <v>256</v>
      </c>
      <c r="C165" s="3">
        <v>0.5</v>
      </c>
      <c r="D165" s="3">
        <v>1</v>
      </c>
      <c r="E165" s="3">
        <v>1</v>
      </c>
      <c r="F165" s="3">
        <v>1</v>
      </c>
      <c r="G165" s="3">
        <v>1</v>
      </c>
      <c r="H165" s="3">
        <v>1</v>
      </c>
      <c r="I165" s="3">
        <v>1</v>
      </c>
      <c r="J165" s="3">
        <v>0.5</v>
      </c>
      <c r="K165" s="3">
        <v>1.5</v>
      </c>
      <c r="L165" s="3">
        <v>1</v>
      </c>
      <c r="M165" s="3">
        <v>0.5</v>
      </c>
      <c r="N165" s="3">
        <v>1.5</v>
      </c>
      <c r="O165" t="s">
        <v>51</v>
      </c>
      <c r="P165" s="3">
        <v>1</v>
      </c>
      <c r="Q165" s="4">
        <v>0.10438413361169101</v>
      </c>
      <c r="R165" s="4" t="s">
        <v>677</v>
      </c>
      <c r="S165" s="4">
        <v>84.655532359081221</v>
      </c>
      <c r="T165" t="s">
        <v>690</v>
      </c>
      <c r="U165" t="s">
        <v>687</v>
      </c>
    </row>
    <row r="166" spans="1:21" x14ac:dyDescent="0.25">
      <c r="A166">
        <v>11150</v>
      </c>
      <c r="B166" t="s">
        <v>114</v>
      </c>
      <c r="C166" s="3">
        <v>0.5</v>
      </c>
      <c r="D166" s="3">
        <v>2</v>
      </c>
      <c r="E166" s="3">
        <v>1</v>
      </c>
      <c r="F166" s="3">
        <v>1</v>
      </c>
      <c r="G166" s="3">
        <v>0.5</v>
      </c>
      <c r="H166" s="3">
        <v>1</v>
      </c>
      <c r="I166" s="3">
        <v>0.5</v>
      </c>
      <c r="J166" s="3">
        <v>0.5</v>
      </c>
      <c r="K166" s="3">
        <v>0.5</v>
      </c>
      <c r="L166" s="3">
        <v>0</v>
      </c>
      <c r="M166" s="3">
        <v>0.5</v>
      </c>
      <c r="N166" s="3">
        <v>0.5</v>
      </c>
      <c r="O166" t="s">
        <v>51</v>
      </c>
      <c r="P166" s="3">
        <v>1</v>
      </c>
      <c r="Q166" s="4">
        <v>0.10438413361169101</v>
      </c>
      <c r="R166" s="4" t="s">
        <v>677</v>
      </c>
      <c r="S166" s="4">
        <v>84.759916492692909</v>
      </c>
      <c r="T166" t="s">
        <v>690</v>
      </c>
      <c r="U166" t="s">
        <v>687</v>
      </c>
    </row>
    <row r="167" spans="1:21" x14ac:dyDescent="0.25">
      <c r="A167">
        <v>26283</v>
      </c>
      <c r="B167" t="s">
        <v>390</v>
      </c>
      <c r="C167" s="3">
        <v>1</v>
      </c>
      <c r="D167" s="3">
        <v>1</v>
      </c>
      <c r="E167" s="3">
        <v>0</v>
      </c>
      <c r="F167" s="3">
        <v>0</v>
      </c>
      <c r="G167" s="3">
        <v>1.5</v>
      </c>
      <c r="H167" s="3">
        <v>0</v>
      </c>
      <c r="I167" s="3">
        <v>0</v>
      </c>
      <c r="J167" s="3">
        <v>0</v>
      </c>
      <c r="K167" s="3">
        <v>0</v>
      </c>
      <c r="L167" s="3">
        <v>1.5</v>
      </c>
      <c r="M167" s="3">
        <v>1</v>
      </c>
      <c r="N167" s="3">
        <v>1.5</v>
      </c>
      <c r="O167" t="s">
        <v>27</v>
      </c>
      <c r="P167" s="3">
        <v>1</v>
      </c>
      <c r="Q167" s="4">
        <v>0.10438413361169101</v>
      </c>
      <c r="R167" s="4" t="s">
        <v>677</v>
      </c>
      <c r="S167" s="4">
        <v>84.864300626304598</v>
      </c>
      <c r="T167" t="s">
        <v>690</v>
      </c>
      <c r="U167" t="s">
        <v>687</v>
      </c>
    </row>
    <row r="168" spans="1:21" x14ac:dyDescent="0.25">
      <c r="A168">
        <v>26283</v>
      </c>
      <c r="B168" t="s">
        <v>390</v>
      </c>
      <c r="C168" s="3">
        <v>1</v>
      </c>
      <c r="D168" s="3">
        <v>1</v>
      </c>
      <c r="E168" s="3">
        <v>0</v>
      </c>
      <c r="F168" s="3">
        <v>0</v>
      </c>
      <c r="G168" s="3">
        <v>1.5</v>
      </c>
      <c r="H168" s="3">
        <v>0</v>
      </c>
      <c r="I168" s="3">
        <v>0</v>
      </c>
      <c r="J168" s="3">
        <v>0</v>
      </c>
      <c r="K168" s="3">
        <v>0</v>
      </c>
      <c r="L168" s="3">
        <v>1.5</v>
      </c>
      <c r="M168" s="3">
        <v>1</v>
      </c>
      <c r="N168" s="3">
        <v>1.5</v>
      </c>
      <c r="O168" t="s">
        <v>27</v>
      </c>
      <c r="P168" s="3">
        <v>1</v>
      </c>
      <c r="Q168" s="4">
        <v>0.10438413361169101</v>
      </c>
      <c r="R168" s="4" t="s">
        <v>677</v>
      </c>
      <c r="S168" s="4">
        <v>84.968684759916286</v>
      </c>
      <c r="T168" t="s">
        <v>690</v>
      </c>
      <c r="U168" t="s">
        <v>687</v>
      </c>
    </row>
    <row r="169" spans="1:21" x14ac:dyDescent="0.25">
      <c r="A169">
        <v>115354</v>
      </c>
      <c r="B169" t="s">
        <v>140</v>
      </c>
      <c r="C169" s="3">
        <v>1</v>
      </c>
      <c r="D169" s="3">
        <v>1</v>
      </c>
      <c r="E169" s="3">
        <v>1</v>
      </c>
      <c r="F169" s="3">
        <v>0.5</v>
      </c>
      <c r="G169" s="3">
        <v>0.5</v>
      </c>
      <c r="H169" s="3">
        <v>1</v>
      </c>
      <c r="I169" s="3">
        <v>1.5</v>
      </c>
      <c r="J169" s="3">
        <v>0.5</v>
      </c>
      <c r="K169" s="3">
        <v>1</v>
      </c>
      <c r="L169" s="3">
        <v>0.5</v>
      </c>
      <c r="M169" s="3">
        <v>0.5</v>
      </c>
      <c r="N169" s="3">
        <v>0.5</v>
      </c>
      <c r="O169" t="s">
        <v>27</v>
      </c>
      <c r="P169" s="3">
        <v>1</v>
      </c>
      <c r="Q169" s="4">
        <v>0.10438413361169101</v>
      </c>
      <c r="R169" s="4" t="s">
        <v>677</v>
      </c>
      <c r="S169" s="4">
        <v>85.073068893527974</v>
      </c>
      <c r="T169" t="s">
        <v>690</v>
      </c>
      <c r="U169" t="s">
        <v>687</v>
      </c>
    </row>
    <row r="170" spans="1:21" x14ac:dyDescent="0.25">
      <c r="A170">
        <v>16318</v>
      </c>
      <c r="B170" t="s">
        <v>181</v>
      </c>
      <c r="C170" s="3">
        <v>0.5</v>
      </c>
      <c r="D170" s="3">
        <v>1</v>
      </c>
      <c r="E170" s="3">
        <v>1</v>
      </c>
      <c r="F170" s="3">
        <v>0.5</v>
      </c>
      <c r="G170" s="3">
        <v>0.5</v>
      </c>
      <c r="H170" s="3">
        <v>1</v>
      </c>
      <c r="I170" s="3">
        <v>0.5</v>
      </c>
      <c r="J170" s="3">
        <v>1.5</v>
      </c>
      <c r="K170" s="3">
        <v>0.5</v>
      </c>
      <c r="L170" s="3">
        <v>1</v>
      </c>
      <c r="M170" s="3">
        <v>0.5</v>
      </c>
      <c r="N170" s="3">
        <v>1</v>
      </c>
      <c r="O170" t="s">
        <v>51</v>
      </c>
      <c r="P170" s="3">
        <v>1</v>
      </c>
      <c r="Q170" s="4">
        <v>0.10438413361169101</v>
      </c>
      <c r="R170" s="4" t="s">
        <v>677</v>
      </c>
      <c r="S170" s="4">
        <v>85.177453027139663</v>
      </c>
      <c r="T170" t="s">
        <v>690</v>
      </c>
      <c r="U170" t="s">
        <v>687</v>
      </c>
    </row>
    <row r="171" spans="1:21" x14ac:dyDescent="0.25">
      <c r="A171">
        <v>16318</v>
      </c>
      <c r="B171" t="s">
        <v>181</v>
      </c>
      <c r="C171" s="3">
        <v>0.5</v>
      </c>
      <c r="D171" s="3">
        <v>1</v>
      </c>
      <c r="E171" s="3">
        <v>1</v>
      </c>
      <c r="F171" s="3">
        <v>0.5</v>
      </c>
      <c r="G171" s="3">
        <v>0.5</v>
      </c>
      <c r="H171" s="3">
        <v>1</v>
      </c>
      <c r="I171" s="3">
        <v>0.5</v>
      </c>
      <c r="J171" s="3">
        <v>1.5</v>
      </c>
      <c r="K171" s="3">
        <v>0.5</v>
      </c>
      <c r="L171" s="3">
        <v>1</v>
      </c>
      <c r="M171" s="3">
        <v>0.5</v>
      </c>
      <c r="N171" s="3">
        <v>1</v>
      </c>
      <c r="O171" t="s">
        <v>51</v>
      </c>
      <c r="P171" s="3">
        <v>1</v>
      </c>
      <c r="Q171" s="4">
        <v>0.10438413361169101</v>
      </c>
      <c r="R171" s="4" t="s">
        <v>677</v>
      </c>
      <c r="S171" s="4">
        <v>85.281837160751351</v>
      </c>
      <c r="T171" t="s">
        <v>690</v>
      </c>
      <c r="U171" t="s">
        <v>687</v>
      </c>
    </row>
    <row r="172" spans="1:21" x14ac:dyDescent="0.25">
      <c r="A172">
        <v>909396</v>
      </c>
      <c r="B172" t="s">
        <v>538</v>
      </c>
      <c r="C172" s="3">
        <v>7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t="s">
        <v>27</v>
      </c>
      <c r="P172" s="3">
        <v>1</v>
      </c>
      <c r="Q172" s="4">
        <v>0.10438413361169101</v>
      </c>
      <c r="R172" s="4" t="s">
        <v>677</v>
      </c>
      <c r="S172" s="4">
        <v>85.38622129436304</v>
      </c>
      <c r="T172" t="s">
        <v>690</v>
      </c>
      <c r="U172" t="s">
        <v>687</v>
      </c>
    </row>
    <row r="173" spans="1:21" x14ac:dyDescent="0.25">
      <c r="A173">
        <v>903671</v>
      </c>
      <c r="B173" t="s">
        <v>477</v>
      </c>
      <c r="C173" s="3">
        <v>0.5</v>
      </c>
      <c r="D173" s="3">
        <v>0.5</v>
      </c>
      <c r="E173" s="3">
        <v>0.5</v>
      </c>
      <c r="F173" s="3">
        <v>0</v>
      </c>
      <c r="G173" s="3">
        <v>0</v>
      </c>
      <c r="H173" s="3">
        <v>0.5</v>
      </c>
      <c r="I173" s="3">
        <v>1.5</v>
      </c>
      <c r="J173" s="3">
        <v>1</v>
      </c>
      <c r="K173" s="3">
        <v>1</v>
      </c>
      <c r="L173" s="3">
        <v>1.5</v>
      </c>
      <c r="M173" s="3">
        <v>0.5</v>
      </c>
      <c r="N173" s="3">
        <v>1.5</v>
      </c>
      <c r="O173" t="s">
        <v>27</v>
      </c>
      <c r="P173" s="3">
        <v>1</v>
      </c>
      <c r="Q173" s="4">
        <v>0.10438413361169101</v>
      </c>
      <c r="R173" s="4" t="s">
        <v>677</v>
      </c>
      <c r="S173" s="4">
        <v>85.490605427974728</v>
      </c>
      <c r="T173" t="s">
        <v>690</v>
      </c>
      <c r="U173" t="s">
        <v>687</v>
      </c>
    </row>
    <row r="174" spans="1:21" x14ac:dyDescent="0.25">
      <c r="A174">
        <v>24418</v>
      </c>
      <c r="B174" t="s">
        <v>365</v>
      </c>
      <c r="C174" s="3">
        <v>0</v>
      </c>
      <c r="D174" s="3">
        <v>1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6</v>
      </c>
      <c r="M174" s="3">
        <v>0</v>
      </c>
      <c r="N174" s="3">
        <v>0</v>
      </c>
      <c r="O174" t="s">
        <v>27</v>
      </c>
      <c r="P174" s="3">
        <v>1</v>
      </c>
      <c r="Q174" s="4">
        <v>0.10438413361169101</v>
      </c>
      <c r="R174" s="4" t="s">
        <v>677</v>
      </c>
      <c r="S174" s="4">
        <v>85.594989561586416</v>
      </c>
      <c r="T174" t="s">
        <v>690</v>
      </c>
      <c r="U174" t="s">
        <v>687</v>
      </c>
    </row>
    <row r="175" spans="1:21" x14ac:dyDescent="0.25">
      <c r="A175">
        <v>120609</v>
      </c>
      <c r="B175" t="s">
        <v>157</v>
      </c>
      <c r="C175" s="3">
        <v>1.5</v>
      </c>
      <c r="D175" s="3">
        <v>3</v>
      </c>
      <c r="E175" s="3">
        <v>0</v>
      </c>
      <c r="F175" s="3">
        <v>0</v>
      </c>
      <c r="G175" s="3">
        <v>0</v>
      </c>
      <c r="H175" s="3">
        <v>2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t="s">
        <v>138</v>
      </c>
      <c r="P175" s="3">
        <v>1</v>
      </c>
      <c r="Q175" s="4">
        <v>0.10438413361169101</v>
      </c>
      <c r="R175" s="4" t="s">
        <v>677</v>
      </c>
      <c r="S175" s="4">
        <v>85.699373695198105</v>
      </c>
      <c r="T175" t="s">
        <v>690</v>
      </c>
      <c r="U175" t="s">
        <v>688</v>
      </c>
    </row>
    <row r="176" spans="1:21" x14ac:dyDescent="0.25">
      <c r="A176">
        <v>26302</v>
      </c>
      <c r="B176" t="s">
        <v>395</v>
      </c>
      <c r="C176" s="3">
        <v>1</v>
      </c>
      <c r="D176" s="3">
        <v>1.5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1.5</v>
      </c>
      <c r="L176" s="3">
        <v>2</v>
      </c>
      <c r="M176" s="3">
        <v>1</v>
      </c>
      <c r="N176" s="3">
        <v>0</v>
      </c>
      <c r="O176" t="s">
        <v>138</v>
      </c>
      <c r="P176" s="3">
        <v>1</v>
      </c>
      <c r="Q176" s="4">
        <v>0.10438413361169101</v>
      </c>
      <c r="R176" s="4" t="s">
        <v>677</v>
      </c>
      <c r="S176" s="4">
        <v>85.803757828809793</v>
      </c>
      <c r="T176" t="s">
        <v>690</v>
      </c>
      <c r="U176" t="s">
        <v>687</v>
      </c>
    </row>
    <row r="177" spans="1:21" x14ac:dyDescent="0.25">
      <c r="A177">
        <v>26302</v>
      </c>
      <c r="B177" t="s">
        <v>395</v>
      </c>
      <c r="C177" s="3">
        <v>1</v>
      </c>
      <c r="D177" s="3">
        <v>1.5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1.5</v>
      </c>
      <c r="L177" s="3">
        <v>2</v>
      </c>
      <c r="M177" s="3">
        <v>1</v>
      </c>
      <c r="N177" s="3">
        <v>0</v>
      </c>
      <c r="O177" t="s">
        <v>138</v>
      </c>
      <c r="P177" s="3">
        <v>1</v>
      </c>
      <c r="Q177" s="4">
        <v>0.10438413361169101</v>
      </c>
      <c r="R177" s="4" t="s">
        <v>677</v>
      </c>
      <c r="S177" s="4">
        <v>85.908141962421482</v>
      </c>
      <c r="T177" t="s">
        <v>690</v>
      </c>
      <c r="U177" t="s">
        <v>687</v>
      </c>
    </row>
    <row r="178" spans="1:21" x14ac:dyDescent="0.25">
      <c r="A178">
        <v>11108</v>
      </c>
      <c r="B178" t="s">
        <v>104</v>
      </c>
      <c r="C178" s="3">
        <v>1</v>
      </c>
      <c r="D178" s="3">
        <v>1.5</v>
      </c>
      <c r="E178" s="3">
        <v>0.5</v>
      </c>
      <c r="F178" s="3">
        <v>0.5</v>
      </c>
      <c r="G178" s="3">
        <v>1</v>
      </c>
      <c r="H178" s="3">
        <v>0.5</v>
      </c>
      <c r="I178" s="3">
        <v>0.5</v>
      </c>
      <c r="J178" s="3">
        <v>1</v>
      </c>
      <c r="K178" s="3">
        <v>0.5</v>
      </c>
      <c r="L178" s="3">
        <v>1</v>
      </c>
      <c r="M178" s="3">
        <v>1</v>
      </c>
      <c r="N178" s="3">
        <v>0.5</v>
      </c>
      <c r="O178" t="s">
        <v>51</v>
      </c>
      <c r="P178" s="3">
        <v>1</v>
      </c>
      <c r="Q178" s="4">
        <v>0.10438413361169101</v>
      </c>
      <c r="R178" s="4" t="s">
        <v>677</v>
      </c>
      <c r="S178" s="4">
        <v>86.01252609603317</v>
      </c>
      <c r="T178" t="s">
        <v>690</v>
      </c>
      <c r="U178" t="s">
        <v>687</v>
      </c>
    </row>
    <row r="179" spans="1:21" x14ac:dyDescent="0.25">
      <c r="A179">
        <v>27251</v>
      </c>
      <c r="B179" t="s">
        <v>424</v>
      </c>
      <c r="C179" s="3">
        <v>2</v>
      </c>
      <c r="D179" s="3">
        <v>3</v>
      </c>
      <c r="E179" s="3">
        <v>3.5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2</v>
      </c>
      <c r="N179" s="3">
        <v>0</v>
      </c>
      <c r="O179" t="s">
        <v>138</v>
      </c>
      <c r="P179" s="3">
        <v>1</v>
      </c>
      <c r="Q179" s="4">
        <v>0.10438413361169101</v>
      </c>
      <c r="R179" s="4" t="s">
        <v>677</v>
      </c>
      <c r="S179" s="4">
        <v>86.116910229644859</v>
      </c>
      <c r="T179" t="s">
        <v>690</v>
      </c>
      <c r="U179" t="s">
        <v>687</v>
      </c>
    </row>
    <row r="180" spans="1:21" x14ac:dyDescent="0.25">
      <c r="A180">
        <v>904530</v>
      </c>
      <c r="B180" t="s">
        <v>492</v>
      </c>
      <c r="C180" s="3">
        <v>1</v>
      </c>
      <c r="D180" s="3">
        <v>1</v>
      </c>
      <c r="E180" s="3">
        <v>1</v>
      </c>
      <c r="F180" s="3">
        <v>0.5</v>
      </c>
      <c r="G180" s="3">
        <v>0.5</v>
      </c>
      <c r="H180" s="3">
        <v>0.5</v>
      </c>
      <c r="I180" s="3">
        <v>0.5</v>
      </c>
      <c r="J180" s="3">
        <v>0.5</v>
      </c>
      <c r="K180" s="3">
        <v>0.5</v>
      </c>
      <c r="L180" s="3">
        <v>1</v>
      </c>
      <c r="M180" s="3">
        <v>0.5</v>
      </c>
      <c r="N180" s="3">
        <v>1.5</v>
      </c>
      <c r="O180" t="s">
        <v>51</v>
      </c>
      <c r="P180" s="3">
        <v>1</v>
      </c>
      <c r="Q180" s="4">
        <v>0.10438413361169101</v>
      </c>
      <c r="R180" s="4" t="s">
        <v>677</v>
      </c>
      <c r="S180" s="4">
        <v>86.221294363256547</v>
      </c>
      <c r="T180" t="s">
        <v>690</v>
      </c>
      <c r="U180" t="s">
        <v>687</v>
      </c>
    </row>
    <row r="181" spans="1:21" x14ac:dyDescent="0.25">
      <c r="A181">
        <v>908325</v>
      </c>
      <c r="B181" t="s">
        <v>530</v>
      </c>
      <c r="C181" s="3">
        <v>0.5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0.5</v>
      </c>
      <c r="L181" s="3">
        <v>3</v>
      </c>
      <c r="M181" s="3">
        <v>1.5</v>
      </c>
      <c r="N181" s="3">
        <v>1</v>
      </c>
      <c r="O181" t="s">
        <v>51</v>
      </c>
      <c r="P181" s="3">
        <v>1</v>
      </c>
      <c r="Q181" s="4">
        <v>0.10438413361169101</v>
      </c>
      <c r="R181" s="4" t="s">
        <v>677</v>
      </c>
      <c r="S181" s="4">
        <v>86.325678496868235</v>
      </c>
      <c r="T181" t="s">
        <v>690</v>
      </c>
      <c r="U181" t="s">
        <v>687</v>
      </c>
    </row>
    <row r="182" spans="1:21" x14ac:dyDescent="0.25">
      <c r="A182">
        <v>17916</v>
      </c>
      <c r="B182" t="s">
        <v>199</v>
      </c>
      <c r="C182" s="3">
        <v>1</v>
      </c>
      <c r="D182" s="3">
        <v>1.5</v>
      </c>
      <c r="E182" s="3">
        <v>1</v>
      </c>
      <c r="F182" s="3">
        <v>1</v>
      </c>
      <c r="G182" s="3">
        <v>0.5</v>
      </c>
      <c r="H182" s="3">
        <v>0.5</v>
      </c>
      <c r="I182" s="3">
        <v>0.5</v>
      </c>
      <c r="J182" s="3">
        <v>0.5</v>
      </c>
      <c r="K182" s="3">
        <v>0.5</v>
      </c>
      <c r="L182" s="3">
        <v>0.5</v>
      </c>
      <c r="M182" s="3">
        <v>0.5</v>
      </c>
      <c r="N182" s="3">
        <v>1.5</v>
      </c>
      <c r="O182" t="s">
        <v>51</v>
      </c>
      <c r="P182" s="3">
        <v>1</v>
      </c>
      <c r="Q182" s="4">
        <v>0.10438413361169101</v>
      </c>
      <c r="R182" s="4" t="s">
        <v>677</v>
      </c>
      <c r="S182" s="4">
        <v>86.430062630479924</v>
      </c>
      <c r="T182" t="s">
        <v>690</v>
      </c>
      <c r="U182" t="s">
        <v>687</v>
      </c>
    </row>
    <row r="183" spans="1:21" x14ac:dyDescent="0.25">
      <c r="A183">
        <v>906775</v>
      </c>
      <c r="B183" t="s">
        <v>517</v>
      </c>
      <c r="C183" s="3">
        <v>1</v>
      </c>
      <c r="D183" s="3">
        <v>1</v>
      </c>
      <c r="E183" s="3">
        <v>1</v>
      </c>
      <c r="F183" s="3">
        <v>0</v>
      </c>
      <c r="G183" s="3">
        <v>2.5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1.5</v>
      </c>
      <c r="O183" t="s">
        <v>27</v>
      </c>
      <c r="P183" s="3">
        <v>1</v>
      </c>
      <c r="Q183" s="4">
        <v>0.10438413361169101</v>
      </c>
      <c r="R183" s="4" t="s">
        <v>677</v>
      </c>
      <c r="S183" s="4">
        <v>86.534446764091612</v>
      </c>
      <c r="T183" t="s">
        <v>690</v>
      </c>
      <c r="U183" t="s">
        <v>687</v>
      </c>
    </row>
    <row r="184" spans="1:21" x14ac:dyDescent="0.25">
      <c r="A184">
        <v>103195</v>
      </c>
      <c r="B184" t="s">
        <v>439</v>
      </c>
      <c r="C184" s="3">
        <v>0.5</v>
      </c>
      <c r="D184" s="3">
        <v>0.5</v>
      </c>
      <c r="E184" s="3">
        <v>1</v>
      </c>
      <c r="F184" s="3">
        <v>0.5</v>
      </c>
      <c r="G184" s="3">
        <v>1</v>
      </c>
      <c r="H184" s="3">
        <v>0</v>
      </c>
      <c r="I184" s="3">
        <v>1.5</v>
      </c>
      <c r="J184" s="3">
        <v>1</v>
      </c>
      <c r="K184" s="3">
        <v>0</v>
      </c>
      <c r="L184" s="3">
        <v>1</v>
      </c>
      <c r="M184" s="3">
        <v>0</v>
      </c>
      <c r="N184" s="3">
        <v>1.5</v>
      </c>
      <c r="O184" t="s">
        <v>51</v>
      </c>
      <c r="P184" s="3">
        <v>1</v>
      </c>
      <c r="Q184" s="4">
        <v>0.10438413361169101</v>
      </c>
      <c r="R184" s="4" t="s">
        <v>677</v>
      </c>
      <c r="S184" s="4">
        <v>86.638830897703301</v>
      </c>
      <c r="T184" t="s">
        <v>690</v>
      </c>
      <c r="U184" t="s">
        <v>687</v>
      </c>
    </row>
    <row r="185" spans="1:21" x14ac:dyDescent="0.25">
      <c r="A185">
        <v>27020</v>
      </c>
      <c r="B185" t="s">
        <v>414</v>
      </c>
      <c r="C185" s="3">
        <v>1</v>
      </c>
      <c r="D185" s="3">
        <v>1.5</v>
      </c>
      <c r="E185" s="3">
        <v>1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2.5</v>
      </c>
      <c r="N185" s="3">
        <v>1</v>
      </c>
      <c r="O185" t="s">
        <v>138</v>
      </c>
      <c r="P185" s="3">
        <v>1</v>
      </c>
      <c r="Q185" s="4">
        <v>0.10438413361169101</v>
      </c>
      <c r="R185" s="4" t="s">
        <v>677</v>
      </c>
      <c r="S185" s="4">
        <v>86.743215031314989</v>
      </c>
      <c r="T185" t="s">
        <v>690</v>
      </c>
      <c r="U185" t="s">
        <v>687</v>
      </c>
    </row>
    <row r="186" spans="1:21" x14ac:dyDescent="0.25">
      <c r="A186">
        <v>21630</v>
      </c>
      <c r="B186" t="s">
        <v>301</v>
      </c>
      <c r="C186" s="3">
        <v>1</v>
      </c>
      <c r="D186" s="3">
        <v>0</v>
      </c>
      <c r="E186" s="3">
        <v>1</v>
      </c>
      <c r="F186" s="3">
        <v>0</v>
      </c>
      <c r="G186" s="3">
        <v>0</v>
      </c>
      <c r="H186" s="3">
        <v>0.5</v>
      </c>
      <c r="I186" s="3">
        <v>0.5</v>
      </c>
      <c r="J186" s="3">
        <v>1</v>
      </c>
      <c r="K186" s="3">
        <v>1</v>
      </c>
      <c r="L186" s="3">
        <v>2</v>
      </c>
      <c r="M186" s="3">
        <v>0</v>
      </c>
      <c r="N186" s="3">
        <v>0.5</v>
      </c>
      <c r="O186" t="s">
        <v>51</v>
      </c>
      <c r="P186" s="3">
        <v>1</v>
      </c>
      <c r="Q186" s="4">
        <v>0.10438413361169101</v>
      </c>
      <c r="R186" s="4" t="s">
        <v>677</v>
      </c>
      <c r="S186" s="4">
        <v>86.847599164926677</v>
      </c>
      <c r="T186" t="s">
        <v>690</v>
      </c>
      <c r="U186" t="s">
        <v>687</v>
      </c>
    </row>
    <row r="187" spans="1:21" x14ac:dyDescent="0.25">
      <c r="A187">
        <v>11260</v>
      </c>
      <c r="B187" t="s">
        <v>129</v>
      </c>
      <c r="C187" s="3">
        <v>1</v>
      </c>
      <c r="D187" s="3">
        <v>1</v>
      </c>
      <c r="E187" s="3">
        <v>1</v>
      </c>
      <c r="F187" s="3">
        <v>1</v>
      </c>
      <c r="G187" s="3">
        <v>0.5</v>
      </c>
      <c r="H187" s="3">
        <v>0.5</v>
      </c>
      <c r="I187" s="3">
        <v>2</v>
      </c>
      <c r="J187" s="3">
        <v>1</v>
      </c>
      <c r="K187" s="3">
        <v>1</v>
      </c>
      <c r="L187" s="3">
        <v>0.5</v>
      </c>
      <c r="M187" s="3">
        <v>0.5</v>
      </c>
      <c r="N187" s="3">
        <v>0.5</v>
      </c>
      <c r="O187" t="s">
        <v>51</v>
      </c>
      <c r="P187" s="3">
        <v>1</v>
      </c>
      <c r="Q187" s="4">
        <v>0.10438413361169101</v>
      </c>
      <c r="R187" s="4" t="s">
        <v>677</v>
      </c>
      <c r="S187" s="4">
        <v>86.951983298538366</v>
      </c>
      <c r="T187" t="s">
        <v>690</v>
      </c>
      <c r="U187" t="s">
        <v>687</v>
      </c>
    </row>
    <row r="188" spans="1:21" x14ac:dyDescent="0.25">
      <c r="A188">
        <v>903636</v>
      </c>
      <c r="B188" t="s">
        <v>473</v>
      </c>
      <c r="C188" s="3">
        <v>0.5</v>
      </c>
      <c r="D188" s="3">
        <v>1</v>
      </c>
      <c r="E188" s="3">
        <v>0.5</v>
      </c>
      <c r="F188" s="3">
        <v>0.5</v>
      </c>
      <c r="G188" s="3">
        <v>0</v>
      </c>
      <c r="H188" s="3">
        <v>0.5</v>
      </c>
      <c r="I188" s="3">
        <v>0.5</v>
      </c>
      <c r="J188" s="3">
        <v>0.5</v>
      </c>
      <c r="K188" s="3">
        <v>1</v>
      </c>
      <c r="L188" s="3">
        <v>1</v>
      </c>
      <c r="M188" s="3">
        <v>1.5</v>
      </c>
      <c r="N188" s="3">
        <v>1</v>
      </c>
      <c r="O188" t="s">
        <v>27</v>
      </c>
      <c r="P188" s="3">
        <v>1</v>
      </c>
      <c r="Q188" s="4">
        <v>0.10438413361169101</v>
      </c>
      <c r="R188" s="4" t="s">
        <v>677</v>
      </c>
      <c r="S188" s="4">
        <v>87.056367432150054</v>
      </c>
      <c r="T188" t="s">
        <v>690</v>
      </c>
      <c r="U188" t="s">
        <v>687</v>
      </c>
    </row>
    <row r="189" spans="1:21" x14ac:dyDescent="0.25">
      <c r="A189">
        <v>904173</v>
      </c>
      <c r="B189" t="s">
        <v>490</v>
      </c>
      <c r="C189" s="3">
        <v>1</v>
      </c>
      <c r="D189" s="3">
        <v>0.5</v>
      </c>
      <c r="E189" s="3">
        <v>1</v>
      </c>
      <c r="F189" s="3">
        <v>1</v>
      </c>
      <c r="G189" s="3">
        <v>0.5</v>
      </c>
      <c r="H189" s="3">
        <v>0.5</v>
      </c>
      <c r="I189" s="3">
        <v>1</v>
      </c>
      <c r="J189" s="3">
        <v>0.5</v>
      </c>
      <c r="K189" s="3">
        <v>1</v>
      </c>
      <c r="L189" s="3">
        <v>1</v>
      </c>
      <c r="M189" s="3">
        <v>1</v>
      </c>
      <c r="N189" s="3">
        <v>0.5</v>
      </c>
      <c r="O189" t="s">
        <v>51</v>
      </c>
      <c r="P189" s="3">
        <v>1</v>
      </c>
      <c r="Q189" s="4">
        <v>0.10438413361169101</v>
      </c>
      <c r="R189" s="4" t="s">
        <v>677</v>
      </c>
      <c r="S189" s="4">
        <v>87.160751565761743</v>
      </c>
      <c r="T189" t="s">
        <v>690</v>
      </c>
      <c r="U189" t="s">
        <v>687</v>
      </c>
    </row>
    <row r="190" spans="1:21" x14ac:dyDescent="0.25">
      <c r="A190">
        <v>11876</v>
      </c>
      <c r="B190" t="s">
        <v>151</v>
      </c>
      <c r="C190" s="3">
        <v>1</v>
      </c>
      <c r="D190" s="3">
        <v>0.5</v>
      </c>
      <c r="E190" s="3">
        <v>1</v>
      </c>
      <c r="F190" s="3">
        <v>1</v>
      </c>
      <c r="G190" s="3">
        <v>0</v>
      </c>
      <c r="H190" s="3">
        <v>0</v>
      </c>
      <c r="I190" s="3">
        <v>0</v>
      </c>
      <c r="J190" s="3">
        <v>1</v>
      </c>
      <c r="K190" s="3">
        <v>0</v>
      </c>
      <c r="L190" s="3">
        <v>0</v>
      </c>
      <c r="M190" s="3">
        <v>0</v>
      </c>
      <c r="N190" s="3">
        <v>3.5</v>
      </c>
      <c r="O190" t="s">
        <v>51</v>
      </c>
      <c r="P190" s="3">
        <v>1</v>
      </c>
      <c r="Q190" s="4">
        <v>0.10438413361169101</v>
      </c>
      <c r="R190" s="4" t="s">
        <v>677</v>
      </c>
      <c r="S190" s="4">
        <v>87.265135699373431</v>
      </c>
      <c r="T190" t="s">
        <v>690</v>
      </c>
      <c r="U190" t="s">
        <v>687</v>
      </c>
    </row>
    <row r="191" spans="1:21" x14ac:dyDescent="0.25">
      <c r="A191">
        <v>902767</v>
      </c>
      <c r="B191" t="s">
        <v>458</v>
      </c>
      <c r="C191" s="3">
        <v>1</v>
      </c>
      <c r="D191" s="3">
        <v>1.5</v>
      </c>
      <c r="E191" s="3">
        <v>0</v>
      </c>
      <c r="F191" s="3">
        <v>0.5</v>
      </c>
      <c r="G191" s="3">
        <v>0</v>
      </c>
      <c r="H191" s="3">
        <v>0</v>
      </c>
      <c r="I191" s="3">
        <v>0.5</v>
      </c>
      <c r="J191" s="3">
        <v>0</v>
      </c>
      <c r="K191" s="3">
        <v>0</v>
      </c>
      <c r="L191" s="3">
        <v>1</v>
      </c>
      <c r="M191" s="3">
        <v>1.5</v>
      </c>
      <c r="N191" s="3">
        <v>0.5</v>
      </c>
      <c r="O191" t="s">
        <v>51</v>
      </c>
      <c r="P191" s="3">
        <v>1</v>
      </c>
      <c r="Q191" s="4">
        <v>0.10438413361169101</v>
      </c>
      <c r="R191" s="4" t="s">
        <v>677</v>
      </c>
      <c r="S191" s="4">
        <v>87.369519832985119</v>
      </c>
      <c r="T191" t="s">
        <v>690</v>
      </c>
      <c r="U191" t="s">
        <v>687</v>
      </c>
    </row>
    <row r="192" spans="1:21" x14ac:dyDescent="0.25">
      <c r="A192">
        <v>904548</v>
      </c>
      <c r="B192" t="s">
        <v>495</v>
      </c>
      <c r="C192" s="3">
        <v>1.5</v>
      </c>
      <c r="D192" s="3">
        <v>2</v>
      </c>
      <c r="E192" s="3">
        <v>2</v>
      </c>
      <c r="F192" s="3">
        <v>0.5</v>
      </c>
      <c r="G192" s="3">
        <v>0.5</v>
      </c>
      <c r="H192" s="3">
        <v>0.5</v>
      </c>
      <c r="I192" s="3">
        <v>1</v>
      </c>
      <c r="J192" s="3">
        <v>0.5</v>
      </c>
      <c r="K192" s="3">
        <v>0</v>
      </c>
      <c r="L192" s="3">
        <v>0.5</v>
      </c>
      <c r="M192" s="3">
        <v>0.5</v>
      </c>
      <c r="N192" s="3">
        <v>0.5</v>
      </c>
      <c r="O192" t="s">
        <v>51</v>
      </c>
      <c r="P192" s="3">
        <v>1</v>
      </c>
      <c r="Q192" s="4">
        <v>0.10438413361169101</v>
      </c>
      <c r="R192" s="4" t="s">
        <v>677</v>
      </c>
      <c r="S192" s="4">
        <v>87.473903966596808</v>
      </c>
      <c r="T192" t="s">
        <v>690</v>
      </c>
      <c r="U192" t="s">
        <v>687</v>
      </c>
    </row>
    <row r="193" spans="1:21" x14ac:dyDescent="0.25">
      <c r="A193">
        <v>18095</v>
      </c>
      <c r="B193" t="s">
        <v>206</v>
      </c>
      <c r="C193" s="3">
        <v>1.5</v>
      </c>
      <c r="D193" s="3">
        <v>0.5</v>
      </c>
      <c r="E193" s="3">
        <v>1.5</v>
      </c>
      <c r="F193" s="3">
        <v>0</v>
      </c>
      <c r="G193" s="3">
        <v>0</v>
      </c>
      <c r="H193" s="3">
        <v>0</v>
      </c>
      <c r="I193" s="3">
        <v>0.5</v>
      </c>
      <c r="J193" s="3">
        <v>0.5</v>
      </c>
      <c r="K193" s="3">
        <v>1</v>
      </c>
      <c r="L193" s="3">
        <v>1</v>
      </c>
      <c r="M193" s="3">
        <v>0.5</v>
      </c>
      <c r="N193" s="3">
        <v>1</v>
      </c>
      <c r="O193" t="s">
        <v>51</v>
      </c>
      <c r="P193" s="3">
        <v>1</v>
      </c>
      <c r="Q193" s="4">
        <v>0.10438413361169101</v>
      </c>
      <c r="R193" s="4" t="s">
        <v>677</v>
      </c>
      <c r="S193" s="4">
        <v>87.578288100208496</v>
      </c>
      <c r="T193" t="s">
        <v>690</v>
      </c>
      <c r="U193" t="s">
        <v>687</v>
      </c>
    </row>
    <row r="194" spans="1:21" x14ac:dyDescent="0.25">
      <c r="A194">
        <v>22323</v>
      </c>
      <c r="B194" t="s">
        <v>333</v>
      </c>
      <c r="C194" s="3">
        <v>1</v>
      </c>
      <c r="D194" s="3">
        <v>2</v>
      </c>
      <c r="E194" s="3">
        <v>0</v>
      </c>
      <c r="F194" s="3">
        <v>0</v>
      </c>
      <c r="G194" s="3">
        <v>1</v>
      </c>
      <c r="H194" s="3">
        <v>1</v>
      </c>
      <c r="I194" s="3">
        <v>0</v>
      </c>
      <c r="J194" s="3">
        <v>0</v>
      </c>
      <c r="K194" s="3">
        <v>0</v>
      </c>
      <c r="L194" s="3">
        <v>1</v>
      </c>
      <c r="M194" s="3">
        <v>0</v>
      </c>
      <c r="N194" s="3">
        <v>0</v>
      </c>
      <c r="O194" t="s">
        <v>51</v>
      </c>
      <c r="P194" s="3">
        <v>0.5</v>
      </c>
      <c r="Q194" s="4">
        <v>5.2192066805845504E-2</v>
      </c>
      <c r="R194" s="4" t="s">
        <v>677</v>
      </c>
      <c r="S194" s="4">
        <v>87.630480167014341</v>
      </c>
      <c r="T194" t="s">
        <v>690</v>
      </c>
      <c r="U194" t="s">
        <v>687</v>
      </c>
    </row>
    <row r="195" spans="1:21" x14ac:dyDescent="0.25">
      <c r="A195">
        <v>905436</v>
      </c>
      <c r="B195" t="s">
        <v>505</v>
      </c>
      <c r="C195" s="3">
        <v>1</v>
      </c>
      <c r="D195" s="3">
        <v>0.5</v>
      </c>
      <c r="E195" s="3">
        <v>2.5</v>
      </c>
      <c r="F195" s="3">
        <v>0</v>
      </c>
      <c r="G195" s="3">
        <v>0</v>
      </c>
      <c r="H195" s="3">
        <v>0</v>
      </c>
      <c r="I195" s="3">
        <v>0.5</v>
      </c>
      <c r="J195" s="3">
        <v>0</v>
      </c>
      <c r="K195" s="3">
        <v>0</v>
      </c>
      <c r="L195" s="3">
        <v>0</v>
      </c>
      <c r="M195" s="3">
        <v>2.5</v>
      </c>
      <c r="N195" s="3">
        <v>1.5</v>
      </c>
      <c r="O195" t="s">
        <v>51</v>
      </c>
      <c r="P195" s="3">
        <v>1</v>
      </c>
      <c r="Q195" s="4">
        <v>0.10438413361169101</v>
      </c>
      <c r="R195" s="4" t="s">
        <v>677</v>
      </c>
      <c r="S195" s="4">
        <v>87.734864300626029</v>
      </c>
      <c r="T195" t="s">
        <v>690</v>
      </c>
      <c r="U195" t="s">
        <v>687</v>
      </c>
    </row>
    <row r="196" spans="1:21" x14ac:dyDescent="0.25">
      <c r="A196">
        <v>101785</v>
      </c>
      <c r="B196" t="s">
        <v>48</v>
      </c>
      <c r="C196" s="3">
        <v>2.5</v>
      </c>
      <c r="D196" s="3">
        <v>0.5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2.5</v>
      </c>
      <c r="M196" s="3">
        <v>0</v>
      </c>
      <c r="N196" s="3">
        <v>0</v>
      </c>
      <c r="O196" t="s">
        <v>27</v>
      </c>
      <c r="P196" s="3">
        <v>0.5</v>
      </c>
      <c r="Q196" s="4">
        <v>5.2192066805845504E-2</v>
      </c>
      <c r="R196" s="4" t="s">
        <v>677</v>
      </c>
      <c r="S196" s="4">
        <v>87.787056367431873</v>
      </c>
      <c r="T196" t="s">
        <v>690</v>
      </c>
      <c r="U196" t="s">
        <v>687</v>
      </c>
    </row>
    <row r="197" spans="1:21" x14ac:dyDescent="0.25">
      <c r="A197">
        <v>21072</v>
      </c>
      <c r="B197" t="s">
        <v>259</v>
      </c>
      <c r="C197" s="3">
        <v>1</v>
      </c>
      <c r="D197" s="3">
        <v>0.5</v>
      </c>
      <c r="E197" s="3">
        <v>1</v>
      </c>
      <c r="F197" s="3">
        <v>0.5</v>
      </c>
      <c r="G197" s="3">
        <v>0.5</v>
      </c>
      <c r="H197" s="3">
        <v>0.5</v>
      </c>
      <c r="I197" s="3">
        <v>0.5</v>
      </c>
      <c r="J197" s="3">
        <v>1</v>
      </c>
      <c r="K197" s="3">
        <v>1</v>
      </c>
      <c r="L197" s="3">
        <v>0.5</v>
      </c>
      <c r="M197" s="3">
        <v>0.5</v>
      </c>
      <c r="N197" s="3">
        <v>0.5</v>
      </c>
      <c r="O197" t="s">
        <v>51</v>
      </c>
      <c r="P197" s="3">
        <v>1</v>
      </c>
      <c r="Q197" s="4">
        <v>0.10438413361169101</v>
      </c>
      <c r="R197" s="4" t="s">
        <v>677</v>
      </c>
      <c r="S197" s="4">
        <v>87.891440501043562</v>
      </c>
      <c r="T197" t="s">
        <v>690</v>
      </c>
      <c r="U197" t="s">
        <v>687</v>
      </c>
    </row>
    <row r="198" spans="1:21" x14ac:dyDescent="0.25">
      <c r="A198">
        <v>23686</v>
      </c>
      <c r="B198" t="s">
        <v>353</v>
      </c>
      <c r="C198" s="3">
        <v>0</v>
      </c>
      <c r="D198" s="3">
        <v>0.5</v>
      </c>
      <c r="E198" s="3">
        <v>0.5</v>
      </c>
      <c r="F198" s="3">
        <v>0.5</v>
      </c>
      <c r="G198" s="3">
        <v>0</v>
      </c>
      <c r="H198" s="3">
        <v>0.5</v>
      </c>
      <c r="I198" s="3">
        <v>0.5</v>
      </c>
      <c r="J198" s="3">
        <v>1.5</v>
      </c>
      <c r="K198" s="3">
        <v>0</v>
      </c>
      <c r="L198" s="3">
        <v>1</v>
      </c>
      <c r="M198" s="3">
        <v>1</v>
      </c>
      <c r="N198" s="3">
        <v>0</v>
      </c>
      <c r="O198" t="s">
        <v>51</v>
      </c>
      <c r="P198" s="3">
        <v>0.5</v>
      </c>
      <c r="Q198" s="4">
        <v>5.2192066805845504E-2</v>
      </c>
      <c r="R198" s="4" t="s">
        <v>677</v>
      </c>
      <c r="S198" s="4">
        <v>87.943632567849406</v>
      </c>
      <c r="T198" t="s">
        <v>690</v>
      </c>
      <c r="U198" t="s">
        <v>687</v>
      </c>
    </row>
    <row r="199" spans="1:21" x14ac:dyDescent="0.25">
      <c r="A199">
        <v>102627</v>
      </c>
      <c r="B199" t="s">
        <v>71</v>
      </c>
      <c r="C199" s="3">
        <v>0.5</v>
      </c>
      <c r="D199" s="3">
        <v>1.5</v>
      </c>
      <c r="E199" s="3">
        <v>0.5</v>
      </c>
      <c r="F199" s="3">
        <v>0.5</v>
      </c>
      <c r="G199" s="3">
        <v>0.5</v>
      </c>
      <c r="H199" s="3">
        <v>0</v>
      </c>
      <c r="I199" s="3">
        <v>0</v>
      </c>
      <c r="J199" s="3">
        <v>0.5</v>
      </c>
      <c r="K199" s="3">
        <v>0.5</v>
      </c>
      <c r="L199" s="3">
        <v>0.5</v>
      </c>
      <c r="M199" s="3">
        <v>2</v>
      </c>
      <c r="N199" s="3">
        <v>0.5</v>
      </c>
      <c r="O199" t="s">
        <v>27</v>
      </c>
      <c r="P199" s="3">
        <v>1</v>
      </c>
      <c r="Q199" s="4">
        <v>0.10438413361169101</v>
      </c>
      <c r="R199" s="4" t="s">
        <v>677</v>
      </c>
      <c r="S199" s="4">
        <v>88.048016701461094</v>
      </c>
      <c r="T199" t="s">
        <v>690</v>
      </c>
      <c r="U199" t="s">
        <v>687</v>
      </c>
    </row>
    <row r="200" spans="1:21" x14ac:dyDescent="0.25">
      <c r="A200">
        <v>12883</v>
      </c>
      <c r="B200" t="s">
        <v>162</v>
      </c>
      <c r="C200" s="3">
        <v>1</v>
      </c>
      <c r="D200" s="3">
        <v>0.5</v>
      </c>
      <c r="E200" s="3">
        <v>0.5</v>
      </c>
      <c r="F200" s="3">
        <v>0.5</v>
      </c>
      <c r="G200" s="3">
        <v>0.5</v>
      </c>
      <c r="H200" s="3">
        <v>1</v>
      </c>
      <c r="I200" s="3">
        <v>1</v>
      </c>
      <c r="J200" s="3">
        <v>1</v>
      </c>
      <c r="K200" s="3">
        <v>0.5</v>
      </c>
      <c r="L200" s="3">
        <v>0.5</v>
      </c>
      <c r="M200" s="3">
        <v>0.5</v>
      </c>
      <c r="N200" s="3">
        <v>0.5</v>
      </c>
      <c r="O200" t="s">
        <v>51</v>
      </c>
      <c r="P200" s="3">
        <v>1</v>
      </c>
      <c r="Q200" s="4">
        <v>0.10438413361169101</v>
      </c>
      <c r="R200" s="4" t="s">
        <v>677</v>
      </c>
      <c r="S200" s="4">
        <v>88.152400835072783</v>
      </c>
      <c r="T200" t="s">
        <v>690</v>
      </c>
      <c r="U200" t="s">
        <v>687</v>
      </c>
    </row>
    <row r="201" spans="1:21" x14ac:dyDescent="0.25">
      <c r="A201">
        <v>11110</v>
      </c>
      <c r="B201" t="s">
        <v>105</v>
      </c>
      <c r="C201" s="3">
        <v>0.5</v>
      </c>
      <c r="D201" s="3">
        <v>1</v>
      </c>
      <c r="E201" s="3">
        <v>0</v>
      </c>
      <c r="F201" s="3">
        <v>0.5</v>
      </c>
      <c r="G201" s="3">
        <v>1</v>
      </c>
      <c r="H201" s="3">
        <v>0.5</v>
      </c>
      <c r="I201" s="3">
        <v>0.5</v>
      </c>
      <c r="J201" s="3">
        <v>0</v>
      </c>
      <c r="K201" s="3">
        <v>0.5</v>
      </c>
      <c r="L201" s="3">
        <v>0</v>
      </c>
      <c r="M201" s="3">
        <v>0</v>
      </c>
      <c r="N201" s="3">
        <v>0.5</v>
      </c>
      <c r="O201" t="s">
        <v>51</v>
      </c>
      <c r="P201" s="3">
        <v>0.5</v>
      </c>
      <c r="Q201" s="4">
        <v>5.2192066805845504E-2</v>
      </c>
      <c r="R201" s="4" t="s">
        <v>677</v>
      </c>
      <c r="S201" s="4">
        <v>88.204592901878627</v>
      </c>
      <c r="T201" t="s">
        <v>690</v>
      </c>
      <c r="U201" t="s">
        <v>687</v>
      </c>
    </row>
    <row r="202" spans="1:21" x14ac:dyDescent="0.25">
      <c r="A202">
        <v>110018</v>
      </c>
      <c r="B202" t="s">
        <v>97</v>
      </c>
      <c r="C202" s="3">
        <v>0.5</v>
      </c>
      <c r="D202" s="3">
        <v>0.5</v>
      </c>
      <c r="E202" s="3">
        <v>0.5</v>
      </c>
      <c r="F202" s="3">
        <v>1</v>
      </c>
      <c r="G202" s="3">
        <v>0</v>
      </c>
      <c r="H202" s="3">
        <v>1</v>
      </c>
      <c r="I202" s="3">
        <v>1</v>
      </c>
      <c r="J202" s="3">
        <v>1</v>
      </c>
      <c r="K202" s="3">
        <v>0</v>
      </c>
      <c r="L202" s="3">
        <v>1</v>
      </c>
      <c r="M202" s="3">
        <v>0</v>
      </c>
      <c r="N202" s="3">
        <v>0.5</v>
      </c>
      <c r="O202" t="s">
        <v>27</v>
      </c>
      <c r="P202" s="3">
        <v>1</v>
      </c>
      <c r="Q202" s="4">
        <v>0.10438413361169101</v>
      </c>
      <c r="R202" s="4" t="s">
        <v>677</v>
      </c>
      <c r="S202" s="4">
        <v>88.308977035490315</v>
      </c>
      <c r="T202" t="s">
        <v>690</v>
      </c>
      <c r="U202" t="s">
        <v>687</v>
      </c>
    </row>
    <row r="203" spans="1:21" x14ac:dyDescent="0.25">
      <c r="A203">
        <v>120228</v>
      </c>
      <c r="B203" t="s">
        <v>47</v>
      </c>
      <c r="C203" s="3">
        <v>1.5</v>
      </c>
      <c r="D203" s="3">
        <v>0</v>
      </c>
      <c r="E203" s="3">
        <v>0.5</v>
      </c>
      <c r="F203" s="3">
        <v>0.5</v>
      </c>
      <c r="G203" s="3">
        <v>0</v>
      </c>
      <c r="H203" s="3">
        <v>0.5</v>
      </c>
      <c r="I203" s="3">
        <v>0.5</v>
      </c>
      <c r="J203" s="3">
        <v>0.5</v>
      </c>
      <c r="K203" s="3">
        <v>0.5</v>
      </c>
      <c r="L203" s="3">
        <v>0.5</v>
      </c>
      <c r="M203" s="3">
        <v>0.5</v>
      </c>
      <c r="N203" s="3">
        <v>1.5</v>
      </c>
      <c r="O203" t="s">
        <v>27</v>
      </c>
      <c r="P203" s="3">
        <v>1</v>
      </c>
      <c r="Q203" s="4">
        <v>0.10438413361169101</v>
      </c>
      <c r="R203" s="4" t="s">
        <v>677</v>
      </c>
      <c r="S203" s="4">
        <v>88.413361169102004</v>
      </c>
      <c r="T203" t="s">
        <v>690</v>
      </c>
      <c r="U203" t="s">
        <v>687</v>
      </c>
    </row>
    <row r="204" spans="1:21" x14ac:dyDescent="0.25">
      <c r="A204">
        <v>905119</v>
      </c>
      <c r="B204" t="s">
        <v>500</v>
      </c>
      <c r="C204" s="3">
        <v>0</v>
      </c>
      <c r="D204" s="3">
        <v>3</v>
      </c>
      <c r="E204" s="3">
        <v>0</v>
      </c>
      <c r="F204" s="3">
        <v>0</v>
      </c>
      <c r="G204" s="3">
        <v>0</v>
      </c>
      <c r="H204" s="3">
        <v>0</v>
      </c>
      <c r="I204" s="3">
        <v>2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t="s">
        <v>27</v>
      </c>
      <c r="P204" s="3">
        <v>0.5</v>
      </c>
      <c r="Q204" s="4">
        <v>5.2192066805845504E-2</v>
      </c>
      <c r="R204" s="4" t="s">
        <v>677</v>
      </c>
      <c r="S204" s="4">
        <v>88.465553235907848</v>
      </c>
      <c r="T204" t="s">
        <v>690</v>
      </c>
      <c r="U204" t="s">
        <v>687</v>
      </c>
    </row>
    <row r="205" spans="1:21" x14ac:dyDescent="0.25">
      <c r="A205">
        <v>902705</v>
      </c>
      <c r="B205" t="s">
        <v>457</v>
      </c>
      <c r="C205" s="3">
        <v>0.5</v>
      </c>
      <c r="D205" s="3">
        <v>0.5</v>
      </c>
      <c r="E205" s="3">
        <v>0.5</v>
      </c>
      <c r="F205" s="3">
        <v>1</v>
      </c>
      <c r="G205" s="3">
        <v>1</v>
      </c>
      <c r="H205" s="3">
        <v>0.5</v>
      </c>
      <c r="I205" s="3">
        <v>0.5</v>
      </c>
      <c r="J205" s="3">
        <v>0.5</v>
      </c>
      <c r="K205" s="3">
        <v>0.5</v>
      </c>
      <c r="L205" s="3">
        <v>0.5</v>
      </c>
      <c r="M205" s="3">
        <v>0.5</v>
      </c>
      <c r="N205" s="3">
        <v>0.5</v>
      </c>
      <c r="O205" t="s">
        <v>51</v>
      </c>
      <c r="P205" s="3">
        <v>1</v>
      </c>
      <c r="Q205" s="4">
        <v>0.10438413361169101</v>
      </c>
      <c r="R205" s="4" t="s">
        <v>677</v>
      </c>
      <c r="S205" s="4">
        <v>88.569937369519536</v>
      </c>
      <c r="T205" t="s">
        <v>690</v>
      </c>
      <c r="U205" t="s">
        <v>687</v>
      </c>
    </row>
    <row r="206" spans="1:21" x14ac:dyDescent="0.25">
      <c r="A206">
        <v>26295</v>
      </c>
      <c r="B206" t="s">
        <v>392</v>
      </c>
      <c r="C206" s="3">
        <v>0</v>
      </c>
      <c r="D206" s="3">
        <v>1.5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2</v>
      </c>
      <c r="K206" s="3">
        <v>0</v>
      </c>
      <c r="L206" s="3">
        <v>0</v>
      </c>
      <c r="M206" s="3">
        <v>0</v>
      </c>
      <c r="N206" s="3">
        <v>1.5</v>
      </c>
      <c r="O206" t="s">
        <v>138</v>
      </c>
      <c r="P206" s="3">
        <v>0.5</v>
      </c>
      <c r="Q206" s="4">
        <v>5.2192066805845504E-2</v>
      </c>
      <c r="R206" s="4" t="s">
        <v>677</v>
      </c>
      <c r="S206" s="4">
        <v>88.62212943632538</v>
      </c>
      <c r="T206" t="s">
        <v>690</v>
      </c>
      <c r="U206" t="s">
        <v>687</v>
      </c>
    </row>
    <row r="207" spans="1:21" x14ac:dyDescent="0.25">
      <c r="A207">
        <v>27347</v>
      </c>
      <c r="B207" t="s">
        <v>430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4.5</v>
      </c>
      <c r="O207" t="s">
        <v>138</v>
      </c>
      <c r="P207" s="3">
        <v>0.5</v>
      </c>
      <c r="Q207" s="4">
        <v>5.2192066805845504E-2</v>
      </c>
      <c r="R207" s="4" t="s">
        <v>677</v>
      </c>
      <c r="S207" s="4">
        <v>88.674321503131225</v>
      </c>
      <c r="T207" t="s">
        <v>690</v>
      </c>
      <c r="U207" t="s">
        <v>687</v>
      </c>
    </row>
    <row r="208" spans="1:21" x14ac:dyDescent="0.25">
      <c r="A208">
        <v>117646</v>
      </c>
      <c r="B208" t="s">
        <v>146</v>
      </c>
      <c r="C208" s="3">
        <v>0.5</v>
      </c>
      <c r="D208" s="3">
        <v>0.5</v>
      </c>
      <c r="E208" s="3">
        <v>0.5</v>
      </c>
      <c r="F208" s="3">
        <v>0.5</v>
      </c>
      <c r="G208" s="3">
        <v>0.5</v>
      </c>
      <c r="H208" s="3">
        <v>0.5</v>
      </c>
      <c r="I208" s="3">
        <v>0.5</v>
      </c>
      <c r="J208" s="3">
        <v>0.5</v>
      </c>
      <c r="K208" s="3">
        <v>1</v>
      </c>
      <c r="L208" s="3">
        <v>1</v>
      </c>
      <c r="M208" s="3">
        <v>0</v>
      </c>
      <c r="N208" s="3">
        <v>1</v>
      </c>
      <c r="O208" t="e">
        <v>#N/A</v>
      </c>
      <c r="P208" s="3">
        <v>1</v>
      </c>
      <c r="Q208" s="4">
        <v>0.10438413361169101</v>
      </c>
      <c r="R208" s="4" t="s">
        <v>677</v>
      </c>
      <c r="S208" s="4">
        <v>88.778705636742913</v>
      </c>
      <c r="T208" t="s">
        <v>690</v>
      </c>
      <c r="U208" t="s">
        <v>687</v>
      </c>
    </row>
    <row r="209" spans="1:21" x14ac:dyDescent="0.25">
      <c r="A209">
        <v>101785</v>
      </c>
      <c r="B209" t="s">
        <v>48</v>
      </c>
      <c r="C209" s="3">
        <v>1.5</v>
      </c>
      <c r="D209" s="3">
        <v>0.5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2.5</v>
      </c>
      <c r="M209" s="3">
        <v>0</v>
      </c>
      <c r="N209" s="3">
        <v>0</v>
      </c>
      <c r="O209" t="s">
        <v>27</v>
      </c>
      <c r="P209" s="3">
        <v>0.5</v>
      </c>
      <c r="Q209" s="4">
        <v>5.2192066805845504E-2</v>
      </c>
      <c r="R209" s="4" t="s">
        <v>677</v>
      </c>
      <c r="S209" s="4">
        <v>88.830897703548757</v>
      </c>
      <c r="T209" t="s">
        <v>690</v>
      </c>
      <c r="U209" t="s">
        <v>687</v>
      </c>
    </row>
    <row r="210" spans="1:21" x14ac:dyDescent="0.25">
      <c r="A210">
        <v>26266</v>
      </c>
      <c r="B210" t="s">
        <v>384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3.5</v>
      </c>
      <c r="M210" s="3">
        <v>0</v>
      </c>
      <c r="N210" s="3">
        <v>1</v>
      </c>
      <c r="O210" t="s">
        <v>138</v>
      </c>
      <c r="P210" s="3">
        <v>0.5</v>
      </c>
      <c r="Q210" s="4">
        <v>5.2192066805845504E-2</v>
      </c>
      <c r="R210" s="4" t="s">
        <v>677</v>
      </c>
      <c r="S210" s="4">
        <v>88.883089770354601</v>
      </c>
      <c r="T210" t="s">
        <v>690</v>
      </c>
      <c r="U210" t="s">
        <v>687</v>
      </c>
    </row>
    <row r="211" spans="1:21" x14ac:dyDescent="0.25">
      <c r="A211">
        <v>906332</v>
      </c>
      <c r="B211" t="s">
        <v>516</v>
      </c>
      <c r="C211" s="3">
        <v>0.5</v>
      </c>
      <c r="D211" s="3">
        <v>0.5</v>
      </c>
      <c r="E211" s="3">
        <v>0.5</v>
      </c>
      <c r="F211" s="3">
        <v>0.5</v>
      </c>
      <c r="G211" s="3">
        <v>0.5</v>
      </c>
      <c r="H211" s="3">
        <v>0</v>
      </c>
      <c r="I211" s="3">
        <v>0.5</v>
      </c>
      <c r="J211" s="3">
        <v>0.5</v>
      </c>
      <c r="K211" s="3">
        <v>1</v>
      </c>
      <c r="L211" s="3">
        <v>0.5</v>
      </c>
      <c r="M211" s="3">
        <v>1</v>
      </c>
      <c r="N211" s="3">
        <v>1</v>
      </c>
      <c r="O211" t="s">
        <v>51</v>
      </c>
      <c r="P211" s="3">
        <v>1</v>
      </c>
      <c r="Q211" s="4">
        <v>0.10438413361169101</v>
      </c>
      <c r="R211" s="4" t="s">
        <v>677</v>
      </c>
      <c r="S211" s="4">
        <v>88.98747390396629</v>
      </c>
      <c r="T211" t="s">
        <v>690</v>
      </c>
      <c r="U211" t="s">
        <v>687</v>
      </c>
    </row>
    <row r="212" spans="1:21" x14ac:dyDescent="0.25">
      <c r="A212">
        <v>101776</v>
      </c>
      <c r="B212" t="s">
        <v>46</v>
      </c>
      <c r="C212" s="3">
        <v>1.5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2</v>
      </c>
      <c r="J212" s="3">
        <v>0</v>
      </c>
      <c r="K212" s="3">
        <v>1</v>
      </c>
      <c r="L212" s="3">
        <v>0</v>
      </c>
      <c r="M212" s="3">
        <v>0.5</v>
      </c>
      <c r="N212" s="3">
        <v>0</v>
      </c>
      <c r="O212" t="s">
        <v>27</v>
      </c>
      <c r="P212" s="3">
        <v>0.5</v>
      </c>
      <c r="Q212" s="4">
        <v>5.2192066805845504E-2</v>
      </c>
      <c r="R212" s="4" t="s">
        <v>677</v>
      </c>
      <c r="S212" s="4">
        <v>89.039665970772134</v>
      </c>
      <c r="T212" t="s">
        <v>690</v>
      </c>
      <c r="U212" t="s">
        <v>687</v>
      </c>
    </row>
    <row r="213" spans="1:21" x14ac:dyDescent="0.25">
      <c r="A213">
        <v>20581</v>
      </c>
      <c r="B213" t="s">
        <v>241</v>
      </c>
      <c r="C213" s="3">
        <v>0.5</v>
      </c>
      <c r="D213" s="3">
        <v>0</v>
      </c>
      <c r="E213" s="3">
        <v>0</v>
      </c>
      <c r="F213" s="3">
        <v>0</v>
      </c>
      <c r="G213" s="3">
        <v>1</v>
      </c>
      <c r="H213" s="3">
        <v>0.5</v>
      </c>
      <c r="I213" s="3">
        <v>0.5</v>
      </c>
      <c r="J213" s="3">
        <v>0.5</v>
      </c>
      <c r="K213" s="3">
        <v>1</v>
      </c>
      <c r="L213" s="3">
        <v>0.5</v>
      </c>
      <c r="M213" s="3">
        <v>0.5</v>
      </c>
      <c r="N213" s="3">
        <v>0.5</v>
      </c>
      <c r="O213" t="s">
        <v>51</v>
      </c>
      <c r="P213" s="3">
        <v>0.5</v>
      </c>
      <c r="Q213" s="4">
        <v>5.2192066805845504E-2</v>
      </c>
      <c r="R213" s="4" t="s">
        <v>677</v>
      </c>
      <c r="S213" s="4">
        <v>89.091858037577978</v>
      </c>
      <c r="T213" t="s">
        <v>690</v>
      </c>
      <c r="U213" t="s">
        <v>687</v>
      </c>
    </row>
    <row r="214" spans="1:21" x14ac:dyDescent="0.25">
      <c r="A214">
        <v>21680</v>
      </c>
      <c r="B214" t="s">
        <v>304</v>
      </c>
      <c r="C214" s="3">
        <v>0</v>
      </c>
      <c r="D214" s="3">
        <v>0.5</v>
      </c>
      <c r="E214" s="3">
        <v>0</v>
      </c>
      <c r="F214" s="3">
        <v>1</v>
      </c>
      <c r="G214" s="3">
        <v>0</v>
      </c>
      <c r="H214" s="3">
        <v>1</v>
      </c>
      <c r="I214" s="3">
        <v>0</v>
      </c>
      <c r="J214" s="3">
        <v>1</v>
      </c>
      <c r="K214" s="3">
        <v>1</v>
      </c>
      <c r="L214" s="3">
        <v>0</v>
      </c>
      <c r="M214" s="3">
        <v>0</v>
      </c>
      <c r="N214" s="3">
        <v>1.5</v>
      </c>
      <c r="O214" t="s">
        <v>51</v>
      </c>
      <c r="P214" s="3">
        <v>0.5</v>
      </c>
      <c r="Q214" s="4">
        <v>5.2192066805845504E-2</v>
      </c>
      <c r="R214" s="4" t="s">
        <v>677</v>
      </c>
      <c r="S214" s="4">
        <v>89.144050104383822</v>
      </c>
      <c r="T214" t="s">
        <v>690</v>
      </c>
      <c r="U214" t="s">
        <v>687</v>
      </c>
    </row>
    <row r="215" spans="1:21" x14ac:dyDescent="0.25">
      <c r="A215">
        <v>26117</v>
      </c>
      <c r="B215" t="s">
        <v>382</v>
      </c>
      <c r="C215" s="3">
        <v>0</v>
      </c>
      <c r="D215" s="3">
        <v>4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t="s">
        <v>138</v>
      </c>
      <c r="P215" s="3">
        <v>0.5</v>
      </c>
      <c r="Q215" s="4">
        <v>5.2192066805845504E-2</v>
      </c>
      <c r="R215" s="4" t="s">
        <v>677</v>
      </c>
      <c r="S215" s="4">
        <v>89.196242171189667</v>
      </c>
      <c r="T215" t="s">
        <v>690</v>
      </c>
      <c r="U215" t="s">
        <v>687</v>
      </c>
    </row>
    <row r="216" spans="1:21" x14ac:dyDescent="0.25">
      <c r="A216">
        <v>26281</v>
      </c>
      <c r="B216" t="s">
        <v>386</v>
      </c>
      <c r="C216" s="3">
        <v>0.5</v>
      </c>
      <c r="D216" s="3">
        <v>0.5</v>
      </c>
      <c r="E216" s="3">
        <v>0.5</v>
      </c>
      <c r="F216" s="3">
        <v>0</v>
      </c>
      <c r="G216" s="3">
        <v>0</v>
      </c>
      <c r="H216" s="3">
        <v>0</v>
      </c>
      <c r="I216" s="3">
        <v>0.5</v>
      </c>
      <c r="J216" s="3">
        <v>1</v>
      </c>
      <c r="K216" s="3">
        <v>0.5</v>
      </c>
      <c r="L216" s="3">
        <v>1</v>
      </c>
      <c r="M216" s="3">
        <v>1</v>
      </c>
      <c r="N216" s="3">
        <v>1</v>
      </c>
      <c r="O216" t="s">
        <v>51</v>
      </c>
      <c r="P216" s="3">
        <v>1</v>
      </c>
      <c r="Q216" s="4">
        <v>0.10438413361169101</v>
      </c>
      <c r="R216" s="4" t="s">
        <v>677</v>
      </c>
      <c r="S216" s="4">
        <v>89.300626304801355</v>
      </c>
      <c r="T216" t="s">
        <v>690</v>
      </c>
      <c r="U216" t="s">
        <v>687</v>
      </c>
    </row>
    <row r="217" spans="1:21" x14ac:dyDescent="0.25">
      <c r="A217">
        <v>26281</v>
      </c>
      <c r="B217" t="s">
        <v>386</v>
      </c>
      <c r="C217" s="3">
        <v>0.5</v>
      </c>
      <c r="D217" s="3">
        <v>0.5</v>
      </c>
      <c r="E217" s="3">
        <v>0.5</v>
      </c>
      <c r="F217" s="3">
        <v>0</v>
      </c>
      <c r="G217" s="3">
        <v>0</v>
      </c>
      <c r="H217" s="3">
        <v>0</v>
      </c>
      <c r="I217" s="3">
        <v>0.5</v>
      </c>
      <c r="J217" s="3">
        <v>1</v>
      </c>
      <c r="K217" s="3">
        <v>0.5</v>
      </c>
      <c r="L217" s="3">
        <v>1</v>
      </c>
      <c r="M217" s="3">
        <v>1</v>
      </c>
      <c r="N217" s="3">
        <v>1</v>
      </c>
      <c r="O217" t="s">
        <v>51</v>
      </c>
      <c r="P217" s="3">
        <v>1</v>
      </c>
      <c r="Q217" s="4">
        <v>0.10438413361169101</v>
      </c>
      <c r="R217" s="4" t="s">
        <v>677</v>
      </c>
      <c r="S217" s="4">
        <v>89.405010438413044</v>
      </c>
      <c r="T217" t="s">
        <v>690</v>
      </c>
      <c r="U217" t="s">
        <v>687</v>
      </c>
    </row>
    <row r="218" spans="1:21" x14ac:dyDescent="0.25">
      <c r="A218">
        <v>903398</v>
      </c>
      <c r="B218" t="s">
        <v>466</v>
      </c>
      <c r="C218" s="3">
        <v>0.5</v>
      </c>
      <c r="D218" s="3">
        <v>0.5</v>
      </c>
      <c r="E218" s="3">
        <v>0.5</v>
      </c>
      <c r="F218" s="3">
        <v>0.5</v>
      </c>
      <c r="G218" s="3">
        <v>0.5</v>
      </c>
      <c r="H218" s="3">
        <v>0.5</v>
      </c>
      <c r="I218" s="3">
        <v>1</v>
      </c>
      <c r="J218" s="3">
        <v>0.5</v>
      </c>
      <c r="K218" s="3">
        <v>0.5</v>
      </c>
      <c r="L218" s="3">
        <v>0.5</v>
      </c>
      <c r="M218" s="3">
        <v>0.5</v>
      </c>
      <c r="N218" s="3">
        <v>1</v>
      </c>
      <c r="O218" t="s">
        <v>51</v>
      </c>
      <c r="P218" s="3">
        <v>1</v>
      </c>
      <c r="Q218" s="4">
        <v>0.10438413361169101</v>
      </c>
      <c r="R218" s="4" t="s">
        <v>677</v>
      </c>
      <c r="S218" s="4">
        <v>89.509394572024732</v>
      </c>
      <c r="T218" t="s">
        <v>690</v>
      </c>
      <c r="U218" t="s">
        <v>687</v>
      </c>
    </row>
    <row r="219" spans="1:21" x14ac:dyDescent="0.25">
      <c r="A219">
        <v>26293</v>
      </c>
      <c r="B219" t="s">
        <v>391</v>
      </c>
      <c r="C219" s="3">
        <v>0</v>
      </c>
      <c r="D219" s="3">
        <v>1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2</v>
      </c>
      <c r="K219" s="3">
        <v>0</v>
      </c>
      <c r="L219" s="3">
        <v>0</v>
      </c>
      <c r="M219" s="3">
        <v>0</v>
      </c>
      <c r="N219" s="3">
        <v>1</v>
      </c>
      <c r="O219" t="s">
        <v>138</v>
      </c>
      <c r="P219" s="3">
        <v>0.5</v>
      </c>
      <c r="Q219" s="4">
        <v>5.2192066805845504E-2</v>
      </c>
      <c r="R219" s="4" t="s">
        <v>677</v>
      </c>
      <c r="S219" s="4">
        <v>89.561586638830576</v>
      </c>
      <c r="T219" t="s">
        <v>690</v>
      </c>
      <c r="U219" t="s">
        <v>687</v>
      </c>
    </row>
    <row r="220" spans="1:21" x14ac:dyDescent="0.25">
      <c r="A220">
        <v>26293</v>
      </c>
      <c r="B220" t="s">
        <v>391</v>
      </c>
      <c r="C220" s="3">
        <v>0</v>
      </c>
      <c r="D220" s="3">
        <v>1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2</v>
      </c>
      <c r="K220" s="3">
        <v>0</v>
      </c>
      <c r="L220" s="3">
        <v>0</v>
      </c>
      <c r="M220" s="3">
        <v>0</v>
      </c>
      <c r="N220" s="3">
        <v>1</v>
      </c>
      <c r="O220" t="s">
        <v>138</v>
      </c>
      <c r="P220" s="3">
        <v>0.5</v>
      </c>
      <c r="Q220" s="4">
        <v>5.2192066805845504E-2</v>
      </c>
      <c r="R220" s="4" t="s">
        <v>677</v>
      </c>
      <c r="S220" s="4">
        <v>89.61377870563642</v>
      </c>
      <c r="T220" t="s">
        <v>690</v>
      </c>
      <c r="U220" t="s">
        <v>687</v>
      </c>
    </row>
    <row r="221" spans="1:21" x14ac:dyDescent="0.25">
      <c r="A221">
        <v>102492</v>
      </c>
      <c r="B221" t="s">
        <v>62</v>
      </c>
      <c r="C221" s="3">
        <v>0.5</v>
      </c>
      <c r="D221" s="3">
        <v>1</v>
      </c>
      <c r="E221" s="3">
        <v>0.5</v>
      </c>
      <c r="F221" s="3">
        <v>0.5</v>
      </c>
      <c r="G221" s="3">
        <v>1</v>
      </c>
      <c r="H221" s="3">
        <v>0.5</v>
      </c>
      <c r="I221" s="3">
        <v>1</v>
      </c>
      <c r="J221" s="3">
        <v>0.5</v>
      </c>
      <c r="K221" s="3">
        <v>0.5</v>
      </c>
      <c r="L221" s="3">
        <v>0.5</v>
      </c>
      <c r="M221" s="3">
        <v>0</v>
      </c>
      <c r="N221" s="3">
        <v>1</v>
      </c>
      <c r="O221" t="s">
        <v>27</v>
      </c>
      <c r="P221" s="3">
        <v>1</v>
      </c>
      <c r="Q221" s="4">
        <v>0.10438413361169101</v>
      </c>
      <c r="R221" s="4" t="s">
        <v>677</v>
      </c>
      <c r="S221" s="4">
        <v>89.718162839248109</v>
      </c>
      <c r="T221" t="s">
        <v>690</v>
      </c>
      <c r="U221" t="s">
        <v>687</v>
      </c>
    </row>
    <row r="222" spans="1:21" x14ac:dyDescent="0.25">
      <c r="A222">
        <v>20948</v>
      </c>
      <c r="B222" t="s">
        <v>248</v>
      </c>
      <c r="C222" s="3">
        <v>1</v>
      </c>
      <c r="D222" s="3">
        <v>1.5</v>
      </c>
      <c r="E222" s="3">
        <v>1.5</v>
      </c>
      <c r="F222" s="3">
        <v>0.5</v>
      </c>
      <c r="G222" s="3">
        <v>0.5</v>
      </c>
      <c r="H222" s="3">
        <v>0.5</v>
      </c>
      <c r="I222" s="3">
        <v>0.5</v>
      </c>
      <c r="J222" s="3">
        <v>0.5</v>
      </c>
      <c r="K222" s="3">
        <v>0.5</v>
      </c>
      <c r="L222" s="3">
        <v>0.5</v>
      </c>
      <c r="M222" s="3">
        <v>0.5</v>
      </c>
      <c r="N222" s="3">
        <v>1</v>
      </c>
      <c r="O222" t="s">
        <v>51</v>
      </c>
      <c r="P222" s="3">
        <v>1</v>
      </c>
      <c r="Q222" s="4">
        <v>0.10438413361169101</v>
      </c>
      <c r="R222" s="4" t="s">
        <v>677</v>
      </c>
      <c r="S222" s="4">
        <v>89.822546972859797</v>
      </c>
      <c r="T222" t="s">
        <v>690</v>
      </c>
      <c r="U222" t="s">
        <v>687</v>
      </c>
    </row>
    <row r="223" spans="1:21" x14ac:dyDescent="0.25">
      <c r="A223">
        <v>20138</v>
      </c>
      <c r="B223" t="s">
        <v>214</v>
      </c>
      <c r="C223" s="3">
        <v>0.5</v>
      </c>
      <c r="D223" s="3">
        <v>0.5</v>
      </c>
      <c r="E223" s="3">
        <v>0.5</v>
      </c>
      <c r="F223" s="3">
        <v>1</v>
      </c>
      <c r="G223" s="3">
        <v>0</v>
      </c>
      <c r="H223" s="3">
        <v>0.5</v>
      </c>
      <c r="I223" s="3">
        <v>0.5</v>
      </c>
      <c r="J223" s="3">
        <v>1</v>
      </c>
      <c r="K223" s="3">
        <v>0.5</v>
      </c>
      <c r="L223" s="3">
        <v>0.5</v>
      </c>
      <c r="M223" s="3">
        <v>0.5</v>
      </c>
      <c r="N223" s="3">
        <v>1.5</v>
      </c>
      <c r="O223" t="s">
        <v>51</v>
      </c>
      <c r="P223" s="3">
        <v>1</v>
      </c>
      <c r="Q223" s="4">
        <v>0.10438413361169101</v>
      </c>
      <c r="R223" s="4" t="s">
        <v>677</v>
      </c>
      <c r="S223" s="4">
        <v>89.926931106471486</v>
      </c>
      <c r="T223" t="s">
        <v>690</v>
      </c>
      <c r="U223" t="s">
        <v>687</v>
      </c>
    </row>
    <row r="224" spans="1:21" x14ac:dyDescent="0.25">
      <c r="A224">
        <v>103194</v>
      </c>
      <c r="B224" t="s">
        <v>691</v>
      </c>
      <c r="C224" s="3">
        <v>0</v>
      </c>
      <c r="D224" s="3">
        <v>1</v>
      </c>
      <c r="E224" s="3">
        <v>1.5</v>
      </c>
      <c r="F224" s="3">
        <v>0</v>
      </c>
      <c r="G224" s="3">
        <v>0</v>
      </c>
      <c r="H224" s="3">
        <v>0</v>
      </c>
      <c r="I224" s="3">
        <v>1.5</v>
      </c>
      <c r="J224" s="3">
        <v>0</v>
      </c>
      <c r="K224" s="3">
        <v>0</v>
      </c>
      <c r="L224" s="3">
        <v>1</v>
      </c>
      <c r="M224" s="3">
        <v>0</v>
      </c>
      <c r="N224" s="3">
        <v>1.5</v>
      </c>
      <c r="O224" t="s">
        <v>51</v>
      </c>
      <c r="P224" s="3">
        <v>1</v>
      </c>
      <c r="Q224" s="4">
        <v>0.10438413361169101</v>
      </c>
      <c r="R224" s="4" t="s">
        <v>677</v>
      </c>
      <c r="S224" s="4">
        <v>90.031315240083174</v>
      </c>
      <c r="T224" t="s">
        <v>690</v>
      </c>
      <c r="U224" t="s">
        <v>687</v>
      </c>
    </row>
    <row r="225" spans="1:21" x14ac:dyDescent="0.25">
      <c r="A225">
        <v>107239</v>
      </c>
      <c r="B225" t="s">
        <v>91</v>
      </c>
      <c r="C225" s="3">
        <v>0.5</v>
      </c>
      <c r="D225" s="3">
        <v>1.5</v>
      </c>
      <c r="E225" s="3">
        <v>1</v>
      </c>
      <c r="F225" s="3">
        <v>1</v>
      </c>
      <c r="G225" s="3">
        <v>1</v>
      </c>
      <c r="H225" s="3">
        <v>1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t="s">
        <v>27</v>
      </c>
      <c r="P225" s="3">
        <v>0.5</v>
      </c>
      <c r="Q225" s="4">
        <v>5.2192066805845504E-2</v>
      </c>
      <c r="R225" s="4" t="s">
        <v>677</v>
      </c>
      <c r="S225" s="4">
        <v>90.083507306889018</v>
      </c>
      <c r="T225" t="s">
        <v>690</v>
      </c>
      <c r="U225" t="s">
        <v>687</v>
      </c>
    </row>
    <row r="226" spans="1:21" x14ac:dyDescent="0.25">
      <c r="A226">
        <v>26280</v>
      </c>
      <c r="B226" t="s">
        <v>385</v>
      </c>
      <c r="C226" s="3">
        <v>0</v>
      </c>
      <c r="D226" s="3">
        <v>1</v>
      </c>
      <c r="E226" s="3">
        <v>0</v>
      </c>
      <c r="F226" s="3">
        <v>1</v>
      </c>
      <c r="G226" s="3">
        <v>0</v>
      </c>
      <c r="H226" s="3">
        <v>0</v>
      </c>
      <c r="I226" s="3">
        <v>0</v>
      </c>
      <c r="J226" s="3">
        <v>1</v>
      </c>
      <c r="K226" s="3">
        <v>0</v>
      </c>
      <c r="L226" s="3">
        <v>0</v>
      </c>
      <c r="M226" s="3">
        <v>1</v>
      </c>
      <c r="N226" s="3">
        <v>0</v>
      </c>
      <c r="O226" t="s">
        <v>138</v>
      </c>
      <c r="P226" s="3">
        <v>0.5</v>
      </c>
      <c r="Q226" s="4">
        <v>5.2192066805845504E-2</v>
      </c>
      <c r="R226" s="4" t="s">
        <v>677</v>
      </c>
      <c r="S226" s="4">
        <v>90.135699373694862</v>
      </c>
      <c r="T226" t="s">
        <v>690</v>
      </c>
      <c r="U226" t="s">
        <v>687</v>
      </c>
    </row>
    <row r="227" spans="1:21" x14ac:dyDescent="0.25">
      <c r="A227">
        <v>17905</v>
      </c>
      <c r="B227" t="s">
        <v>195</v>
      </c>
      <c r="C227" s="3">
        <v>0</v>
      </c>
      <c r="D227" s="3">
        <v>0</v>
      </c>
      <c r="E227" s="3">
        <v>0.5</v>
      </c>
      <c r="F227" s="3">
        <v>0.5</v>
      </c>
      <c r="G227" s="3">
        <v>0.5</v>
      </c>
      <c r="H227" s="3">
        <v>0.5</v>
      </c>
      <c r="I227" s="3">
        <v>0.5</v>
      </c>
      <c r="J227" s="3">
        <v>1</v>
      </c>
      <c r="K227" s="3">
        <v>0.5</v>
      </c>
      <c r="L227" s="3">
        <v>1</v>
      </c>
      <c r="M227" s="3">
        <v>1</v>
      </c>
      <c r="N227" s="3">
        <v>0</v>
      </c>
      <c r="O227" t="s">
        <v>51</v>
      </c>
      <c r="P227" s="3">
        <v>0.5</v>
      </c>
      <c r="Q227" s="4">
        <v>5.2192066805845504E-2</v>
      </c>
      <c r="R227" s="4" t="s">
        <v>677</v>
      </c>
      <c r="S227" s="4">
        <v>90.187891440500707</v>
      </c>
      <c r="T227" t="s">
        <v>690</v>
      </c>
      <c r="U227" t="s">
        <v>687</v>
      </c>
    </row>
    <row r="228" spans="1:21" x14ac:dyDescent="0.25">
      <c r="A228">
        <v>21902</v>
      </c>
      <c r="B228" t="s">
        <v>310</v>
      </c>
      <c r="C228" s="3">
        <v>0</v>
      </c>
      <c r="D228" s="3">
        <v>1</v>
      </c>
      <c r="E228" s="3">
        <v>0</v>
      </c>
      <c r="F228" s="3">
        <v>2.5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t="s">
        <v>51</v>
      </c>
      <c r="P228" s="3">
        <v>0.5</v>
      </c>
      <c r="Q228" s="4">
        <v>5.2192066805845504E-2</v>
      </c>
      <c r="R228" s="4" t="s">
        <v>677</v>
      </c>
      <c r="S228" s="4">
        <v>90.240083507306551</v>
      </c>
      <c r="T228" t="s">
        <v>690</v>
      </c>
      <c r="U228" t="s">
        <v>687</v>
      </c>
    </row>
    <row r="229" spans="1:21" x14ac:dyDescent="0.25">
      <c r="A229">
        <v>101772</v>
      </c>
      <c r="B229" t="s">
        <v>45</v>
      </c>
      <c r="C229" s="3">
        <v>1</v>
      </c>
      <c r="D229" s="3">
        <v>1</v>
      </c>
      <c r="E229" s="3">
        <v>0</v>
      </c>
      <c r="F229" s="3">
        <v>1</v>
      </c>
      <c r="G229" s="3">
        <v>0</v>
      </c>
      <c r="H229" s="3">
        <v>0</v>
      </c>
      <c r="I229" s="3">
        <v>0</v>
      </c>
      <c r="J229" s="3">
        <v>0</v>
      </c>
      <c r="K229" s="3">
        <v>1</v>
      </c>
      <c r="L229" s="3">
        <v>0</v>
      </c>
      <c r="M229" s="3">
        <v>0</v>
      </c>
      <c r="N229" s="3">
        <v>0</v>
      </c>
      <c r="O229" t="s">
        <v>27</v>
      </c>
      <c r="P229" s="3">
        <v>0.5</v>
      </c>
      <c r="Q229" s="4">
        <v>5.2192066805845504E-2</v>
      </c>
      <c r="R229" s="4" t="s">
        <v>677</v>
      </c>
      <c r="S229" s="4">
        <v>90.292275574112395</v>
      </c>
      <c r="T229" t="s">
        <v>690</v>
      </c>
      <c r="U229" t="s">
        <v>687</v>
      </c>
    </row>
    <row r="230" spans="1:21" x14ac:dyDescent="0.25">
      <c r="A230">
        <v>11206</v>
      </c>
      <c r="B230" t="s">
        <v>119</v>
      </c>
      <c r="C230" s="3">
        <v>0</v>
      </c>
      <c r="D230" s="3">
        <v>1.5</v>
      </c>
      <c r="E230" s="3">
        <v>7</v>
      </c>
      <c r="F230" s="3">
        <v>1.5</v>
      </c>
      <c r="G230" s="3">
        <v>0.5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0.5</v>
      </c>
      <c r="O230" t="s">
        <v>51</v>
      </c>
      <c r="P230" s="3">
        <v>1</v>
      </c>
      <c r="Q230" s="4">
        <v>0.10438413361169101</v>
      </c>
      <c r="R230" s="4" t="s">
        <v>677</v>
      </c>
      <c r="S230" s="4">
        <v>90.396659707724083</v>
      </c>
      <c r="T230" t="s">
        <v>690</v>
      </c>
      <c r="U230" t="s">
        <v>687</v>
      </c>
    </row>
    <row r="231" spans="1:21" x14ac:dyDescent="0.25">
      <c r="A231">
        <v>21959</v>
      </c>
      <c r="B231" t="s">
        <v>314</v>
      </c>
      <c r="C231" s="3">
        <v>0.5</v>
      </c>
      <c r="D231" s="3">
        <v>0.5</v>
      </c>
      <c r="E231" s="3">
        <v>0.5</v>
      </c>
      <c r="F231" s="3">
        <v>0.5</v>
      </c>
      <c r="G231" s="3">
        <v>0.5</v>
      </c>
      <c r="H231" s="3">
        <v>0.5</v>
      </c>
      <c r="I231" s="3">
        <v>0.5</v>
      </c>
      <c r="J231" s="3">
        <v>0.5</v>
      </c>
      <c r="K231" s="3">
        <v>0.5</v>
      </c>
      <c r="L231" s="3">
        <v>0.5</v>
      </c>
      <c r="M231" s="3">
        <v>1</v>
      </c>
      <c r="N231" s="3">
        <v>0.5</v>
      </c>
      <c r="O231" t="s">
        <v>51</v>
      </c>
      <c r="P231" s="3">
        <v>1</v>
      </c>
      <c r="Q231" s="4">
        <v>0.10438413361169101</v>
      </c>
      <c r="R231" s="4" t="s">
        <v>677</v>
      </c>
      <c r="S231" s="4">
        <v>90.501043841335772</v>
      </c>
      <c r="T231" t="s">
        <v>690</v>
      </c>
      <c r="U231" t="s">
        <v>687</v>
      </c>
    </row>
    <row r="232" spans="1:21" x14ac:dyDescent="0.25">
      <c r="A232">
        <v>903641</v>
      </c>
      <c r="B232" t="s">
        <v>474</v>
      </c>
      <c r="C232" s="3">
        <v>0.5</v>
      </c>
      <c r="D232" s="3">
        <v>0.5</v>
      </c>
      <c r="E232" s="3">
        <v>0.5</v>
      </c>
      <c r="F232" s="3">
        <v>0.5</v>
      </c>
      <c r="G232" s="3">
        <v>0.5</v>
      </c>
      <c r="H232" s="3">
        <v>1.5</v>
      </c>
      <c r="I232" s="3">
        <v>0.5</v>
      </c>
      <c r="J232" s="3">
        <v>0.5</v>
      </c>
      <c r="K232" s="3">
        <v>1</v>
      </c>
      <c r="L232" s="3">
        <v>0.5</v>
      </c>
      <c r="M232" s="3">
        <v>0.5</v>
      </c>
      <c r="N232" s="3">
        <v>0.5</v>
      </c>
      <c r="O232" t="s">
        <v>27</v>
      </c>
      <c r="P232" s="3">
        <v>1</v>
      </c>
      <c r="Q232" s="4">
        <v>0.10438413361169101</v>
      </c>
      <c r="R232" s="4" t="s">
        <v>677</v>
      </c>
      <c r="S232" s="4">
        <v>90.60542797494746</v>
      </c>
      <c r="T232" t="s">
        <v>690</v>
      </c>
      <c r="U232" t="s">
        <v>687</v>
      </c>
    </row>
    <row r="233" spans="1:21" x14ac:dyDescent="0.25">
      <c r="A233">
        <v>22877</v>
      </c>
      <c r="B233" t="s">
        <v>344</v>
      </c>
      <c r="C233" s="3">
        <v>0</v>
      </c>
      <c r="D233" s="3">
        <v>0</v>
      </c>
      <c r="E233" s="3">
        <v>0</v>
      </c>
      <c r="F233" s="3">
        <v>0.5</v>
      </c>
      <c r="G233" s="3">
        <v>1.5</v>
      </c>
      <c r="H233" s="3">
        <v>1</v>
      </c>
      <c r="I233" s="3">
        <v>0.5</v>
      </c>
      <c r="J233" s="3">
        <v>1.5</v>
      </c>
      <c r="K233" s="3">
        <v>0</v>
      </c>
      <c r="L233" s="3">
        <v>0</v>
      </c>
      <c r="M233" s="3">
        <v>0</v>
      </c>
      <c r="N233" s="3">
        <v>0</v>
      </c>
      <c r="O233" t="s">
        <v>51</v>
      </c>
      <c r="P233" s="3">
        <v>0.5</v>
      </c>
      <c r="Q233" s="4">
        <v>5.2192066805845504E-2</v>
      </c>
      <c r="R233" s="4" t="s">
        <v>677</v>
      </c>
      <c r="S233" s="4">
        <v>90.657620041753304</v>
      </c>
      <c r="T233" t="s">
        <v>690</v>
      </c>
      <c r="U233" t="s">
        <v>687</v>
      </c>
    </row>
    <row r="234" spans="1:21" x14ac:dyDescent="0.25">
      <c r="A234">
        <v>17022</v>
      </c>
      <c r="B234" t="s">
        <v>191</v>
      </c>
      <c r="C234" s="3">
        <v>0.5</v>
      </c>
      <c r="D234" s="3">
        <v>0.5</v>
      </c>
      <c r="E234" s="3">
        <v>0.5</v>
      </c>
      <c r="F234" s="3">
        <v>0</v>
      </c>
      <c r="G234" s="3">
        <v>0.5</v>
      </c>
      <c r="H234" s="3">
        <v>0</v>
      </c>
      <c r="I234" s="3">
        <v>0.5</v>
      </c>
      <c r="J234" s="3">
        <v>0.5</v>
      </c>
      <c r="K234" s="3">
        <v>0.5</v>
      </c>
      <c r="L234" s="3">
        <v>1</v>
      </c>
      <c r="M234" s="3">
        <v>0.5</v>
      </c>
      <c r="N234" s="3">
        <v>0.5</v>
      </c>
      <c r="O234" t="s">
        <v>51</v>
      </c>
      <c r="P234" s="3">
        <v>0.5</v>
      </c>
      <c r="Q234" s="4">
        <v>5.2192066805845504E-2</v>
      </c>
      <c r="R234" s="4" t="s">
        <v>677</v>
      </c>
      <c r="S234" s="4">
        <v>90.709812108559149</v>
      </c>
      <c r="T234" t="s">
        <v>690</v>
      </c>
      <c r="U234" t="s">
        <v>687</v>
      </c>
    </row>
    <row r="235" spans="1:21" x14ac:dyDescent="0.25">
      <c r="A235">
        <v>902402</v>
      </c>
      <c r="B235" t="s">
        <v>452</v>
      </c>
      <c r="C235" s="3">
        <v>0.5</v>
      </c>
      <c r="D235" s="3">
        <v>0.5</v>
      </c>
      <c r="E235" s="3">
        <v>0.5</v>
      </c>
      <c r="F235" s="3">
        <v>0.5</v>
      </c>
      <c r="G235" s="3">
        <v>0.5</v>
      </c>
      <c r="H235" s="3">
        <v>0.5</v>
      </c>
      <c r="I235" s="3">
        <v>0.5</v>
      </c>
      <c r="J235" s="3">
        <v>0.5</v>
      </c>
      <c r="K235" s="3">
        <v>0.5</v>
      </c>
      <c r="L235" s="3">
        <v>1</v>
      </c>
      <c r="M235" s="3">
        <v>1</v>
      </c>
      <c r="N235" s="3">
        <v>1</v>
      </c>
      <c r="O235" t="s">
        <v>51</v>
      </c>
      <c r="P235" s="3">
        <v>1</v>
      </c>
      <c r="Q235" s="4">
        <v>0.10438413361169101</v>
      </c>
      <c r="R235" s="4" t="s">
        <v>677</v>
      </c>
      <c r="S235" s="4">
        <v>90.814196242170837</v>
      </c>
      <c r="T235" t="s">
        <v>690</v>
      </c>
      <c r="U235" t="s">
        <v>687</v>
      </c>
    </row>
    <row r="236" spans="1:21" x14ac:dyDescent="0.25">
      <c r="A236">
        <v>20154</v>
      </c>
      <c r="B236" t="s">
        <v>221</v>
      </c>
      <c r="C236" s="3">
        <v>0.5</v>
      </c>
      <c r="D236" s="3">
        <v>0.5</v>
      </c>
      <c r="E236" s="3">
        <v>1</v>
      </c>
      <c r="F236" s="3">
        <v>0.5</v>
      </c>
      <c r="G236" s="3">
        <v>0.5</v>
      </c>
      <c r="H236" s="3">
        <v>1</v>
      </c>
      <c r="I236" s="3">
        <v>1</v>
      </c>
      <c r="J236" s="3">
        <v>0.5</v>
      </c>
      <c r="K236" s="3">
        <v>0.5</v>
      </c>
      <c r="L236" s="3">
        <v>0.5</v>
      </c>
      <c r="M236" s="3">
        <v>0.5</v>
      </c>
      <c r="N236" s="3">
        <v>0.5</v>
      </c>
      <c r="O236" t="s">
        <v>51</v>
      </c>
      <c r="P236" s="3">
        <v>1</v>
      </c>
      <c r="Q236" s="4">
        <v>0.10438413361169101</v>
      </c>
      <c r="R236" s="4" t="s">
        <v>677</v>
      </c>
      <c r="S236" s="4">
        <v>90.918580375782525</v>
      </c>
      <c r="T236" t="s">
        <v>690</v>
      </c>
      <c r="U236" t="s">
        <v>687</v>
      </c>
    </row>
    <row r="237" spans="1:21" x14ac:dyDescent="0.25">
      <c r="A237">
        <v>22829</v>
      </c>
      <c r="B237" t="s">
        <v>341</v>
      </c>
      <c r="C237" s="3">
        <v>0</v>
      </c>
      <c r="D237" s="3">
        <v>0</v>
      </c>
      <c r="E237" s="3">
        <v>0</v>
      </c>
      <c r="F237" s="3">
        <v>1</v>
      </c>
      <c r="G237" s="3">
        <v>0</v>
      </c>
      <c r="H237" s="3">
        <v>0</v>
      </c>
      <c r="I237" s="3">
        <v>0</v>
      </c>
      <c r="J237" s="3">
        <v>1</v>
      </c>
      <c r="K237" s="3">
        <v>0.5</v>
      </c>
      <c r="L237" s="3">
        <v>0</v>
      </c>
      <c r="M237" s="3">
        <v>1</v>
      </c>
      <c r="N237" s="3">
        <v>1</v>
      </c>
      <c r="O237" t="s">
        <v>51</v>
      </c>
      <c r="P237" s="3">
        <v>0.5</v>
      </c>
      <c r="Q237" s="4">
        <v>5.2192066805845504E-2</v>
      </c>
      <c r="R237" s="4" t="s">
        <v>677</v>
      </c>
      <c r="S237" s="4">
        <v>90.97077244258837</v>
      </c>
      <c r="T237" t="s">
        <v>690</v>
      </c>
      <c r="U237" t="s">
        <v>687</v>
      </c>
    </row>
    <row r="238" spans="1:21" x14ac:dyDescent="0.25">
      <c r="A238">
        <v>17917</v>
      </c>
      <c r="B238" t="s">
        <v>201</v>
      </c>
      <c r="C238" s="3">
        <v>0.5</v>
      </c>
      <c r="D238" s="3">
        <v>0.5</v>
      </c>
      <c r="E238" s="3">
        <v>0.5</v>
      </c>
      <c r="F238" s="3">
        <v>0.5</v>
      </c>
      <c r="G238" s="3">
        <v>0.5</v>
      </c>
      <c r="H238" s="3">
        <v>0.5</v>
      </c>
      <c r="I238" s="3">
        <v>0.5</v>
      </c>
      <c r="J238" s="3">
        <v>0.5</v>
      </c>
      <c r="K238" s="3">
        <v>0.5</v>
      </c>
      <c r="L238" s="3">
        <v>0.5</v>
      </c>
      <c r="M238" s="3">
        <v>1</v>
      </c>
      <c r="N238" s="3">
        <v>0.5</v>
      </c>
      <c r="O238" t="s">
        <v>51</v>
      </c>
      <c r="P238" s="3">
        <v>1</v>
      </c>
      <c r="Q238" s="4">
        <v>0.10438413361169101</v>
      </c>
      <c r="R238" s="4" t="s">
        <v>677</v>
      </c>
      <c r="S238" s="4">
        <v>91.075156576200058</v>
      </c>
      <c r="T238" t="s">
        <v>690</v>
      </c>
      <c r="U238" t="s">
        <v>687</v>
      </c>
    </row>
    <row r="239" spans="1:21" x14ac:dyDescent="0.25">
      <c r="A239">
        <v>20334</v>
      </c>
      <c r="B239" t="s">
        <v>234</v>
      </c>
      <c r="C239" s="3">
        <v>0</v>
      </c>
      <c r="D239" s="3">
        <v>0.5</v>
      </c>
      <c r="E239" s="3">
        <v>0.5</v>
      </c>
      <c r="F239" s="3">
        <v>0.5</v>
      </c>
      <c r="G239" s="3">
        <v>0.5</v>
      </c>
      <c r="H239" s="3">
        <v>0</v>
      </c>
      <c r="I239" s="3">
        <v>1</v>
      </c>
      <c r="J239" s="3">
        <v>1</v>
      </c>
      <c r="K239" s="3">
        <v>0</v>
      </c>
      <c r="L239" s="3">
        <v>0</v>
      </c>
      <c r="M239" s="3">
        <v>1</v>
      </c>
      <c r="N239" s="3">
        <v>0.5</v>
      </c>
      <c r="O239" t="s">
        <v>51</v>
      </c>
      <c r="P239" s="3">
        <v>0.5</v>
      </c>
      <c r="Q239" s="4">
        <v>5.2192066805845504E-2</v>
      </c>
      <c r="R239" s="4" t="s">
        <v>677</v>
      </c>
      <c r="S239" s="4">
        <v>91.127348643005902</v>
      </c>
      <c r="T239" t="s">
        <v>690</v>
      </c>
      <c r="U239" t="s">
        <v>687</v>
      </c>
    </row>
    <row r="240" spans="1:21" x14ac:dyDescent="0.25">
      <c r="A240">
        <v>26469</v>
      </c>
      <c r="B240" t="s">
        <v>399</v>
      </c>
      <c r="C240" s="3">
        <v>0</v>
      </c>
      <c r="D240" s="3">
        <v>1.5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1.5</v>
      </c>
      <c r="K240" s="3">
        <v>0</v>
      </c>
      <c r="L240" s="3">
        <v>0</v>
      </c>
      <c r="M240" s="3">
        <v>0</v>
      </c>
      <c r="N240" s="3">
        <v>0</v>
      </c>
      <c r="O240" t="s">
        <v>138</v>
      </c>
      <c r="P240" s="3">
        <v>0.5</v>
      </c>
      <c r="Q240" s="4">
        <v>5.2192066805845504E-2</v>
      </c>
      <c r="R240" s="4" t="s">
        <v>677</v>
      </c>
      <c r="S240" s="4">
        <v>91.179540709811747</v>
      </c>
      <c r="T240" t="s">
        <v>690</v>
      </c>
      <c r="U240" t="s">
        <v>687</v>
      </c>
    </row>
    <row r="241" spans="1:21" x14ac:dyDescent="0.25">
      <c r="A241">
        <v>26957</v>
      </c>
      <c r="B241" t="s">
        <v>410</v>
      </c>
      <c r="C241" s="3">
        <v>0</v>
      </c>
      <c r="D241" s="3">
        <v>0.5</v>
      </c>
      <c r="E241" s="3">
        <v>0</v>
      </c>
      <c r="F241" s="3">
        <v>0</v>
      </c>
      <c r="G241" s="3">
        <v>0</v>
      </c>
      <c r="H241" s="3">
        <v>0</v>
      </c>
      <c r="I241" s="3">
        <v>1</v>
      </c>
      <c r="J241" s="3">
        <v>0</v>
      </c>
      <c r="K241" s="3">
        <v>1</v>
      </c>
      <c r="L241" s="3">
        <v>0</v>
      </c>
      <c r="M241" s="3">
        <v>0</v>
      </c>
      <c r="N241" s="3">
        <v>0.5</v>
      </c>
      <c r="O241" t="s">
        <v>138</v>
      </c>
      <c r="P241" s="3">
        <v>0.5</v>
      </c>
      <c r="Q241" s="4">
        <v>5.2192066805845504E-2</v>
      </c>
      <c r="R241" s="4" t="s">
        <v>677</v>
      </c>
      <c r="S241" s="4">
        <v>91.231732776617591</v>
      </c>
      <c r="T241" t="s">
        <v>690</v>
      </c>
      <c r="U241" t="s">
        <v>687</v>
      </c>
    </row>
    <row r="242" spans="1:21" x14ac:dyDescent="0.25">
      <c r="A242">
        <v>107411</v>
      </c>
      <c r="B242" t="s">
        <v>92</v>
      </c>
      <c r="C242" s="3">
        <v>0</v>
      </c>
      <c r="D242" s="3">
        <v>0</v>
      </c>
      <c r="E242" s="3">
        <v>0.5</v>
      </c>
      <c r="F242" s="3">
        <v>0</v>
      </c>
      <c r="G242" s="3">
        <v>0</v>
      </c>
      <c r="H242" s="3">
        <v>1.5</v>
      </c>
      <c r="I242" s="3">
        <v>0</v>
      </c>
      <c r="J242" s="3">
        <v>0</v>
      </c>
      <c r="K242" s="3">
        <v>0</v>
      </c>
      <c r="L242" s="3">
        <v>0</v>
      </c>
      <c r="M242" s="3">
        <v>0.5</v>
      </c>
      <c r="N242" s="3">
        <v>1</v>
      </c>
      <c r="O242" t="s">
        <v>27</v>
      </c>
      <c r="P242" s="3">
        <v>0.5</v>
      </c>
      <c r="Q242" s="4">
        <v>5.2192066805845504E-2</v>
      </c>
      <c r="R242" s="4" t="s">
        <v>677</v>
      </c>
      <c r="S242" s="4">
        <v>91.283924843423435</v>
      </c>
      <c r="T242" t="s">
        <v>690</v>
      </c>
      <c r="U242" t="s">
        <v>687</v>
      </c>
    </row>
    <row r="243" spans="1:21" x14ac:dyDescent="0.25">
      <c r="A243">
        <v>179</v>
      </c>
      <c r="B243" t="s">
        <v>194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2.5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t="s">
        <v>51</v>
      </c>
      <c r="P243" s="3">
        <v>0.5</v>
      </c>
      <c r="Q243" s="4">
        <v>5.2192066805845504E-2</v>
      </c>
      <c r="R243" s="4" t="s">
        <v>677</v>
      </c>
      <c r="S243" s="4">
        <v>91.336116910229279</v>
      </c>
      <c r="T243" t="s">
        <v>690</v>
      </c>
      <c r="U243" t="s">
        <v>687</v>
      </c>
    </row>
    <row r="244" spans="1:21" x14ac:dyDescent="0.25">
      <c r="A244">
        <v>101639</v>
      </c>
      <c r="B244" t="s">
        <v>36</v>
      </c>
      <c r="C244" s="3">
        <v>1</v>
      </c>
      <c r="D244" s="3">
        <v>1</v>
      </c>
      <c r="E244" s="3">
        <v>0.5</v>
      </c>
      <c r="F244" s="3">
        <v>1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0.5</v>
      </c>
      <c r="O244" t="s">
        <v>27</v>
      </c>
      <c r="P244" s="3">
        <v>0.5</v>
      </c>
      <c r="Q244" s="4">
        <v>5.2192066805845504E-2</v>
      </c>
      <c r="R244" s="4" t="s">
        <v>677</v>
      </c>
      <c r="S244" s="4">
        <v>91.388308977035123</v>
      </c>
      <c r="T244" t="s">
        <v>690</v>
      </c>
      <c r="U244" t="s">
        <v>687</v>
      </c>
    </row>
    <row r="245" spans="1:21" x14ac:dyDescent="0.25">
      <c r="A245">
        <v>908967</v>
      </c>
      <c r="B245" t="s">
        <v>537</v>
      </c>
      <c r="C245" s="3">
        <v>2</v>
      </c>
      <c r="D245" s="3">
        <v>1</v>
      </c>
      <c r="E245" s="3">
        <v>2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t="s">
        <v>51</v>
      </c>
      <c r="P245" s="3">
        <v>0.5</v>
      </c>
      <c r="Q245" s="4">
        <v>5.2192066805845504E-2</v>
      </c>
      <c r="R245" s="4" t="s">
        <v>677</v>
      </c>
      <c r="S245" s="4">
        <v>91.440501043840968</v>
      </c>
      <c r="T245" t="s">
        <v>690</v>
      </c>
      <c r="U245" t="s">
        <v>687</v>
      </c>
    </row>
    <row r="246" spans="1:21" x14ac:dyDescent="0.25">
      <c r="A246">
        <v>905438</v>
      </c>
      <c r="B246" t="s">
        <v>506</v>
      </c>
      <c r="C246" s="3">
        <v>0.5</v>
      </c>
      <c r="D246" s="3">
        <v>0</v>
      </c>
      <c r="E246" s="3">
        <v>0.5</v>
      </c>
      <c r="F246" s="3">
        <v>0.5</v>
      </c>
      <c r="G246" s="3">
        <v>0</v>
      </c>
      <c r="H246" s="3">
        <v>0.5</v>
      </c>
      <c r="I246" s="3">
        <v>0.5</v>
      </c>
      <c r="J246" s="3">
        <v>0</v>
      </c>
      <c r="K246" s="3">
        <v>0</v>
      </c>
      <c r="L246" s="3">
        <v>0</v>
      </c>
      <c r="M246" s="3">
        <v>0.5</v>
      </c>
      <c r="N246" s="3">
        <v>0</v>
      </c>
      <c r="O246" t="s">
        <v>51</v>
      </c>
      <c r="P246" s="3">
        <v>0.5</v>
      </c>
      <c r="Q246" s="4">
        <v>5.2192066805845504E-2</v>
      </c>
      <c r="R246" s="4" t="s">
        <v>677</v>
      </c>
      <c r="S246" s="4">
        <v>91.492693110646812</v>
      </c>
      <c r="T246" t="s">
        <v>690</v>
      </c>
      <c r="U246" t="s">
        <v>687</v>
      </c>
    </row>
    <row r="247" spans="1:21" x14ac:dyDescent="0.25">
      <c r="A247">
        <v>902694</v>
      </c>
      <c r="B247" t="s">
        <v>456</v>
      </c>
      <c r="C247" s="3">
        <v>0.5</v>
      </c>
      <c r="D247" s="3">
        <v>1</v>
      </c>
      <c r="E247" s="3">
        <v>0.5</v>
      </c>
      <c r="F247" s="3">
        <v>0.5</v>
      </c>
      <c r="G247" s="3">
        <v>0.5</v>
      </c>
      <c r="H247" s="3">
        <v>0</v>
      </c>
      <c r="I247" s="3">
        <v>0</v>
      </c>
      <c r="J247" s="3">
        <v>0.5</v>
      </c>
      <c r="K247" s="3">
        <v>0.5</v>
      </c>
      <c r="L247" s="3">
        <v>0.5</v>
      </c>
      <c r="M247" s="3">
        <v>0.5</v>
      </c>
      <c r="N247" s="3">
        <v>0.5</v>
      </c>
      <c r="O247" t="s">
        <v>51</v>
      </c>
      <c r="P247" s="3">
        <v>0.5</v>
      </c>
      <c r="Q247" s="4">
        <v>5.2192066805845504E-2</v>
      </c>
      <c r="R247" s="4" t="s">
        <v>677</v>
      </c>
      <c r="S247" s="4">
        <v>91.544885177452656</v>
      </c>
      <c r="T247" t="s">
        <v>690</v>
      </c>
      <c r="U247" t="s">
        <v>687</v>
      </c>
    </row>
    <row r="248" spans="1:21" x14ac:dyDescent="0.25">
      <c r="A248">
        <v>11127</v>
      </c>
      <c r="B248" t="s">
        <v>108</v>
      </c>
      <c r="C248" s="3">
        <v>0</v>
      </c>
      <c r="D248" s="3">
        <v>0</v>
      </c>
      <c r="E248" s="3">
        <v>1.5</v>
      </c>
      <c r="F248" s="3">
        <v>0.5</v>
      </c>
      <c r="G248" s="3">
        <v>1</v>
      </c>
      <c r="H248" s="3">
        <v>0.5</v>
      </c>
      <c r="I248" s="3">
        <v>1</v>
      </c>
      <c r="J248" s="3">
        <v>0</v>
      </c>
      <c r="K248" s="3">
        <v>0</v>
      </c>
      <c r="L248" s="3">
        <v>0.5</v>
      </c>
      <c r="M248" s="3">
        <v>0</v>
      </c>
      <c r="N248" s="3">
        <v>0</v>
      </c>
      <c r="O248" t="s">
        <v>51</v>
      </c>
      <c r="P248" s="3">
        <v>0.5</v>
      </c>
      <c r="Q248" s="4">
        <v>5.2192066805845504E-2</v>
      </c>
      <c r="R248" s="4" t="s">
        <v>677</v>
      </c>
      <c r="S248" s="4">
        <v>91.5970772442585</v>
      </c>
      <c r="T248" t="s">
        <v>690</v>
      </c>
      <c r="U248" t="s">
        <v>687</v>
      </c>
    </row>
    <row r="249" spans="1:21" x14ac:dyDescent="0.25">
      <c r="A249">
        <v>24790</v>
      </c>
      <c r="B249" t="s">
        <v>367</v>
      </c>
      <c r="C249" s="3">
        <v>0.5</v>
      </c>
      <c r="D249" s="3">
        <v>0.5</v>
      </c>
      <c r="E249" s="3">
        <v>0.5</v>
      </c>
      <c r="F249" s="3">
        <v>0.5</v>
      </c>
      <c r="G249" s="3">
        <v>0</v>
      </c>
      <c r="H249" s="3">
        <v>0</v>
      </c>
      <c r="I249" s="3">
        <v>0.5</v>
      </c>
      <c r="J249" s="3">
        <v>0</v>
      </c>
      <c r="K249" s="3">
        <v>1</v>
      </c>
      <c r="L249" s="3">
        <v>1</v>
      </c>
      <c r="M249" s="3">
        <v>0.5</v>
      </c>
      <c r="N249" s="3">
        <v>0.5</v>
      </c>
      <c r="O249" t="s">
        <v>138</v>
      </c>
      <c r="P249" s="3">
        <v>0.5</v>
      </c>
      <c r="Q249" s="4">
        <v>5.2192066805845504E-2</v>
      </c>
      <c r="R249" s="4" t="s">
        <v>677</v>
      </c>
      <c r="S249" s="4">
        <v>91.649269311064344</v>
      </c>
      <c r="T249" t="s">
        <v>690</v>
      </c>
      <c r="U249" t="s">
        <v>687</v>
      </c>
    </row>
    <row r="250" spans="1:21" x14ac:dyDescent="0.25">
      <c r="A250">
        <v>10218</v>
      </c>
      <c r="B250" t="s">
        <v>56</v>
      </c>
      <c r="C250" s="3">
        <v>0.5</v>
      </c>
      <c r="D250" s="3">
        <v>0.5</v>
      </c>
      <c r="E250" s="3">
        <v>0.5</v>
      </c>
      <c r="F250" s="3">
        <v>0.5</v>
      </c>
      <c r="G250" s="3">
        <v>0.5</v>
      </c>
      <c r="H250" s="3">
        <v>0.5</v>
      </c>
      <c r="I250" s="3">
        <v>0.5</v>
      </c>
      <c r="J250" s="3">
        <v>0.5</v>
      </c>
      <c r="K250" s="3">
        <v>0.5</v>
      </c>
      <c r="L250" s="3">
        <v>0.5</v>
      </c>
      <c r="M250" s="3">
        <v>0.5</v>
      </c>
      <c r="N250" s="3">
        <v>0.5</v>
      </c>
      <c r="O250" t="s">
        <v>51</v>
      </c>
      <c r="P250" s="3">
        <v>0.5</v>
      </c>
      <c r="Q250" s="4">
        <v>5.2192066805845504E-2</v>
      </c>
      <c r="R250" s="4" t="s">
        <v>677</v>
      </c>
      <c r="S250" s="4">
        <v>91.701461377870189</v>
      </c>
      <c r="T250" t="s">
        <v>690</v>
      </c>
      <c r="U250" t="s">
        <v>687</v>
      </c>
    </row>
    <row r="251" spans="1:21" x14ac:dyDescent="0.25">
      <c r="A251">
        <v>27022</v>
      </c>
      <c r="B251" t="s">
        <v>416</v>
      </c>
      <c r="C251" s="3">
        <v>1</v>
      </c>
      <c r="D251" s="3">
        <v>1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1</v>
      </c>
      <c r="L251" s="3">
        <v>0</v>
      </c>
      <c r="M251" s="3">
        <v>0</v>
      </c>
      <c r="N251" s="3">
        <v>0</v>
      </c>
      <c r="O251" t="s">
        <v>138</v>
      </c>
      <c r="P251" s="3">
        <v>0.5</v>
      </c>
      <c r="Q251" s="4">
        <v>5.2192066805845504E-2</v>
      </c>
      <c r="R251" s="4" t="s">
        <v>677</v>
      </c>
      <c r="S251" s="4">
        <v>91.753653444676033</v>
      </c>
      <c r="T251" t="s">
        <v>690</v>
      </c>
      <c r="U251" t="s">
        <v>687</v>
      </c>
    </row>
    <row r="252" spans="1:21" x14ac:dyDescent="0.25">
      <c r="A252">
        <v>103228</v>
      </c>
      <c r="B252" t="s">
        <v>79</v>
      </c>
      <c r="C252" s="3">
        <v>0.5</v>
      </c>
      <c r="D252" s="3">
        <v>0.5</v>
      </c>
      <c r="E252" s="3">
        <v>0.5</v>
      </c>
      <c r="F252" s="3">
        <v>0.5</v>
      </c>
      <c r="G252" s="3">
        <v>0.5</v>
      </c>
      <c r="H252" s="3">
        <v>0.5</v>
      </c>
      <c r="I252" s="3">
        <v>0.5</v>
      </c>
      <c r="J252" s="3">
        <v>0.5</v>
      </c>
      <c r="K252" s="3">
        <v>0.5</v>
      </c>
      <c r="L252" s="3">
        <v>0.5</v>
      </c>
      <c r="M252" s="3">
        <v>0.5</v>
      </c>
      <c r="N252" s="3">
        <v>0.5</v>
      </c>
      <c r="O252" t="s">
        <v>51</v>
      </c>
      <c r="P252" s="3">
        <v>0.5</v>
      </c>
      <c r="Q252" s="4">
        <v>5.2192066805845504E-2</v>
      </c>
      <c r="R252" s="4" t="s">
        <v>677</v>
      </c>
      <c r="S252" s="4">
        <v>91.805845511481877</v>
      </c>
      <c r="T252" t="s">
        <v>690</v>
      </c>
      <c r="U252" t="s">
        <v>687</v>
      </c>
    </row>
    <row r="253" spans="1:21" x14ac:dyDescent="0.25">
      <c r="A253">
        <v>26942</v>
      </c>
      <c r="B253" t="s">
        <v>403</v>
      </c>
      <c r="C253" s="3">
        <v>0.5</v>
      </c>
      <c r="D253" s="3">
        <v>0.5</v>
      </c>
      <c r="E253" s="3">
        <v>0.5</v>
      </c>
      <c r="F253" s="3">
        <v>0</v>
      </c>
      <c r="G253" s="3">
        <v>0</v>
      </c>
      <c r="H253" s="3">
        <v>0</v>
      </c>
      <c r="I253" s="3">
        <v>0</v>
      </c>
      <c r="J253" s="3">
        <v>0.5</v>
      </c>
      <c r="K253" s="3">
        <v>0.5</v>
      </c>
      <c r="L253" s="3">
        <v>0.5</v>
      </c>
      <c r="M253" s="3">
        <v>0.5</v>
      </c>
      <c r="N253" s="3">
        <v>1</v>
      </c>
      <c r="O253" t="s">
        <v>51</v>
      </c>
      <c r="P253" s="3">
        <v>0.5</v>
      </c>
      <c r="Q253" s="4">
        <v>5.2192066805845504E-2</v>
      </c>
      <c r="R253" s="4" t="s">
        <v>677</v>
      </c>
      <c r="S253" s="4">
        <v>91.858037578287721</v>
      </c>
      <c r="T253" t="s">
        <v>690</v>
      </c>
      <c r="U253" t="s">
        <v>687</v>
      </c>
    </row>
    <row r="254" spans="1:21" x14ac:dyDescent="0.25">
      <c r="A254">
        <v>26942</v>
      </c>
      <c r="B254" t="s">
        <v>403</v>
      </c>
      <c r="C254" s="3">
        <v>0.5</v>
      </c>
      <c r="D254" s="3">
        <v>0.5</v>
      </c>
      <c r="E254" s="3">
        <v>0.5</v>
      </c>
      <c r="F254" s="3">
        <v>0</v>
      </c>
      <c r="G254" s="3">
        <v>0</v>
      </c>
      <c r="H254" s="3">
        <v>0</v>
      </c>
      <c r="I254" s="3">
        <v>0</v>
      </c>
      <c r="J254" s="3">
        <v>0.5</v>
      </c>
      <c r="K254" s="3">
        <v>0.5</v>
      </c>
      <c r="L254" s="3">
        <v>0.5</v>
      </c>
      <c r="M254" s="3">
        <v>0.5</v>
      </c>
      <c r="N254" s="3">
        <v>1</v>
      </c>
      <c r="O254" t="s">
        <v>51</v>
      </c>
      <c r="P254" s="3">
        <v>0.5</v>
      </c>
      <c r="Q254" s="4">
        <v>5.2192066805845504E-2</v>
      </c>
      <c r="R254" s="4" t="s">
        <v>677</v>
      </c>
      <c r="S254" s="4">
        <v>91.910229645093565</v>
      </c>
      <c r="T254" t="s">
        <v>690</v>
      </c>
      <c r="U254" t="s">
        <v>687</v>
      </c>
    </row>
    <row r="255" spans="1:21" x14ac:dyDescent="0.25">
      <c r="A255">
        <v>20596</v>
      </c>
      <c r="B255" t="s">
        <v>242</v>
      </c>
      <c r="C255" s="3">
        <v>0.5</v>
      </c>
      <c r="D255" s="3">
        <v>0</v>
      </c>
      <c r="E255" s="3">
        <v>0</v>
      </c>
      <c r="F255" s="3">
        <v>0</v>
      </c>
      <c r="G255" s="3">
        <v>0</v>
      </c>
      <c r="H255" s="3">
        <v>1</v>
      </c>
      <c r="I255" s="3">
        <v>0</v>
      </c>
      <c r="J255" s="3">
        <v>0.5</v>
      </c>
      <c r="K255" s="3">
        <v>0.5</v>
      </c>
      <c r="L255" s="3">
        <v>1</v>
      </c>
      <c r="M255" s="3">
        <v>0.5</v>
      </c>
      <c r="N255" s="3">
        <v>0</v>
      </c>
      <c r="O255" t="s">
        <v>51</v>
      </c>
      <c r="P255" s="3">
        <v>0.5</v>
      </c>
      <c r="Q255" s="4">
        <v>5.2192066805845504E-2</v>
      </c>
      <c r="R255" s="4" t="s">
        <v>677</v>
      </c>
      <c r="S255" s="4">
        <v>91.96242171189941</v>
      </c>
      <c r="T255" t="s">
        <v>690</v>
      </c>
      <c r="U255" t="s">
        <v>687</v>
      </c>
    </row>
    <row r="256" spans="1:21" x14ac:dyDescent="0.25">
      <c r="A256">
        <v>906806</v>
      </c>
      <c r="B256" t="s">
        <v>520</v>
      </c>
      <c r="C256" s="3">
        <v>0</v>
      </c>
      <c r="D256" s="3">
        <v>2.5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t="s">
        <v>27</v>
      </c>
      <c r="P256" s="3">
        <v>0.5</v>
      </c>
      <c r="Q256" s="4">
        <v>5.2192066805845504E-2</v>
      </c>
      <c r="R256" s="4" t="s">
        <v>677</v>
      </c>
      <c r="S256" s="4">
        <v>92.014613778705254</v>
      </c>
      <c r="T256" t="s">
        <v>690</v>
      </c>
      <c r="U256" t="s">
        <v>687</v>
      </c>
    </row>
    <row r="257" spans="1:21" x14ac:dyDescent="0.25">
      <c r="A257">
        <v>27314</v>
      </c>
      <c r="B257" t="s">
        <v>427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2</v>
      </c>
      <c r="O257" t="s">
        <v>138</v>
      </c>
      <c r="P257" s="3">
        <v>0.5</v>
      </c>
      <c r="Q257" s="4">
        <v>5.2192066805845504E-2</v>
      </c>
      <c r="R257" s="4" t="s">
        <v>677</v>
      </c>
      <c r="S257" s="4">
        <v>92.066805845511098</v>
      </c>
      <c r="T257" t="s">
        <v>690</v>
      </c>
      <c r="U257" t="s">
        <v>687</v>
      </c>
    </row>
    <row r="258" spans="1:21" x14ac:dyDescent="0.25">
      <c r="A258">
        <v>22867</v>
      </c>
      <c r="B258" t="s">
        <v>343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2</v>
      </c>
      <c r="M258" s="3">
        <v>0</v>
      </c>
      <c r="N258" s="3">
        <v>0</v>
      </c>
      <c r="O258" t="s">
        <v>138</v>
      </c>
      <c r="P258" s="3">
        <v>0.5</v>
      </c>
      <c r="Q258" s="4">
        <v>5.2192066805845504E-2</v>
      </c>
      <c r="R258" s="4" t="s">
        <v>677</v>
      </c>
      <c r="S258" s="4">
        <v>92.118997912316942</v>
      </c>
      <c r="T258" t="s">
        <v>690</v>
      </c>
      <c r="U258" t="s">
        <v>687</v>
      </c>
    </row>
    <row r="259" spans="1:21" x14ac:dyDescent="0.25">
      <c r="A259">
        <v>904538</v>
      </c>
      <c r="B259" t="s">
        <v>493</v>
      </c>
      <c r="C259" s="3">
        <v>0.5</v>
      </c>
      <c r="D259" s="3">
        <v>0.5</v>
      </c>
      <c r="E259" s="3">
        <v>0.5</v>
      </c>
      <c r="F259" s="3">
        <v>0.5</v>
      </c>
      <c r="G259" s="3">
        <v>0.5</v>
      </c>
      <c r="H259" s="3">
        <v>0.5</v>
      </c>
      <c r="I259" s="3">
        <v>0.5</v>
      </c>
      <c r="J259" s="3">
        <v>0.5</v>
      </c>
      <c r="K259" s="3">
        <v>0.5</v>
      </c>
      <c r="L259" s="3">
        <v>0.5</v>
      </c>
      <c r="M259" s="3">
        <v>0.5</v>
      </c>
      <c r="N259" s="3">
        <v>0.5</v>
      </c>
      <c r="O259" t="s">
        <v>51</v>
      </c>
      <c r="P259" s="3">
        <v>0.5</v>
      </c>
      <c r="Q259" s="4">
        <v>5.2192066805845504E-2</v>
      </c>
      <c r="R259" s="4" t="s">
        <v>677</v>
      </c>
      <c r="S259" s="4">
        <v>92.171189979122786</v>
      </c>
      <c r="T259" t="s">
        <v>690</v>
      </c>
      <c r="U259" t="s">
        <v>687</v>
      </c>
    </row>
    <row r="260" spans="1:21" x14ac:dyDescent="0.25">
      <c r="A260">
        <v>904538</v>
      </c>
      <c r="B260" t="s">
        <v>493</v>
      </c>
      <c r="C260" s="3">
        <v>0.5</v>
      </c>
      <c r="D260" s="3">
        <v>0.5</v>
      </c>
      <c r="E260" s="3">
        <v>0.5</v>
      </c>
      <c r="F260" s="3">
        <v>0.5</v>
      </c>
      <c r="G260" s="3">
        <v>0.5</v>
      </c>
      <c r="H260" s="3">
        <v>0.5</v>
      </c>
      <c r="I260" s="3">
        <v>0.5</v>
      </c>
      <c r="J260" s="3">
        <v>0.5</v>
      </c>
      <c r="K260" s="3">
        <v>0.5</v>
      </c>
      <c r="L260" s="3">
        <v>0.5</v>
      </c>
      <c r="M260" s="3">
        <v>0.5</v>
      </c>
      <c r="N260" s="3">
        <v>0.5</v>
      </c>
      <c r="O260" t="s">
        <v>51</v>
      </c>
      <c r="P260" s="3">
        <v>0.5</v>
      </c>
      <c r="Q260" s="4">
        <v>5.2192066805845504E-2</v>
      </c>
      <c r="R260" s="4" t="s">
        <v>677</v>
      </c>
      <c r="S260" s="4">
        <v>92.223382045928631</v>
      </c>
      <c r="T260" t="s">
        <v>690</v>
      </c>
      <c r="U260" t="s">
        <v>687</v>
      </c>
    </row>
    <row r="261" spans="1:21" x14ac:dyDescent="0.25">
      <c r="A261">
        <v>17064</v>
      </c>
      <c r="B261" t="s">
        <v>193</v>
      </c>
      <c r="C261" s="3">
        <v>0.5</v>
      </c>
      <c r="D261" s="3">
        <v>0.5</v>
      </c>
      <c r="E261" s="3">
        <v>0.5</v>
      </c>
      <c r="F261" s="3">
        <v>0</v>
      </c>
      <c r="G261" s="3">
        <v>0.5</v>
      </c>
      <c r="H261" s="3">
        <v>0.5</v>
      </c>
      <c r="I261" s="3">
        <v>0.5</v>
      </c>
      <c r="J261" s="3">
        <v>1</v>
      </c>
      <c r="K261" s="3">
        <v>0.5</v>
      </c>
      <c r="L261" s="3">
        <v>0.5</v>
      </c>
      <c r="M261" s="3">
        <v>0</v>
      </c>
      <c r="N261" s="3">
        <v>0.5</v>
      </c>
      <c r="O261" t="s">
        <v>51</v>
      </c>
      <c r="P261" s="3">
        <v>0.5</v>
      </c>
      <c r="Q261" s="4">
        <v>5.2192066805845504E-2</v>
      </c>
      <c r="R261" s="4" t="s">
        <v>677</v>
      </c>
      <c r="S261" s="4">
        <v>92.275574112734475</v>
      </c>
      <c r="T261" t="s">
        <v>690</v>
      </c>
      <c r="U261" t="s">
        <v>687</v>
      </c>
    </row>
    <row r="262" spans="1:21" x14ac:dyDescent="0.25">
      <c r="A262">
        <v>16072</v>
      </c>
      <c r="B262" t="s">
        <v>172</v>
      </c>
      <c r="C262" s="3">
        <v>0.5</v>
      </c>
      <c r="D262" s="3">
        <v>1</v>
      </c>
      <c r="E262" s="3">
        <v>0.5</v>
      </c>
      <c r="F262" s="3">
        <v>0.5</v>
      </c>
      <c r="G262" s="3">
        <v>0.5</v>
      </c>
      <c r="H262" s="3">
        <v>0.5</v>
      </c>
      <c r="I262" s="3">
        <v>0.5</v>
      </c>
      <c r="J262" s="3">
        <v>0.5</v>
      </c>
      <c r="K262" s="3">
        <v>0.5</v>
      </c>
      <c r="L262" s="3">
        <v>0</v>
      </c>
      <c r="M262" s="3">
        <v>0</v>
      </c>
      <c r="N262" s="3">
        <v>0</v>
      </c>
      <c r="O262" t="s">
        <v>51</v>
      </c>
      <c r="P262" s="3">
        <v>0.5</v>
      </c>
      <c r="Q262" s="4">
        <v>5.2192066805845504E-2</v>
      </c>
      <c r="R262" s="4" t="s">
        <v>677</v>
      </c>
      <c r="S262" s="4">
        <v>92.327766179540319</v>
      </c>
      <c r="T262" t="s">
        <v>690</v>
      </c>
      <c r="U262" t="s">
        <v>687</v>
      </c>
    </row>
    <row r="263" spans="1:21" x14ac:dyDescent="0.25">
      <c r="A263">
        <v>10208</v>
      </c>
      <c r="B263" t="s">
        <v>52</v>
      </c>
      <c r="C263" s="3">
        <v>0.5</v>
      </c>
      <c r="D263" s="3">
        <v>0.5</v>
      </c>
      <c r="E263" s="3">
        <v>0.5</v>
      </c>
      <c r="F263" s="3">
        <v>0.5</v>
      </c>
      <c r="G263" s="3">
        <v>0.5</v>
      </c>
      <c r="H263" s="3">
        <v>0.5</v>
      </c>
      <c r="I263" s="3">
        <v>0.5</v>
      </c>
      <c r="J263" s="3">
        <v>0.5</v>
      </c>
      <c r="K263" s="3">
        <v>0.5</v>
      </c>
      <c r="L263" s="3">
        <v>0.5</v>
      </c>
      <c r="M263" s="3">
        <v>0.5</v>
      </c>
      <c r="N263" s="3">
        <v>0.5</v>
      </c>
      <c r="O263" t="s">
        <v>51</v>
      </c>
      <c r="P263" s="3">
        <v>0.5</v>
      </c>
      <c r="Q263" s="4">
        <v>5.2192066805845504E-2</v>
      </c>
      <c r="R263" s="4" t="s">
        <v>677</v>
      </c>
      <c r="S263" s="4">
        <v>92.379958246346163</v>
      </c>
      <c r="T263" t="s">
        <v>690</v>
      </c>
      <c r="U263" t="s">
        <v>687</v>
      </c>
    </row>
    <row r="264" spans="1:21" x14ac:dyDescent="0.25">
      <c r="A264">
        <v>903223</v>
      </c>
      <c r="B264" t="s">
        <v>465</v>
      </c>
      <c r="C264" s="3">
        <v>0.5</v>
      </c>
      <c r="D264" s="3">
        <v>0.5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0.5</v>
      </c>
      <c r="K264" s="3">
        <v>0.5</v>
      </c>
      <c r="L264" s="3">
        <v>0.5</v>
      </c>
      <c r="M264" s="3">
        <v>0.5</v>
      </c>
      <c r="N264" s="3">
        <v>0</v>
      </c>
      <c r="O264" t="s">
        <v>51</v>
      </c>
      <c r="P264" s="3">
        <v>0.5</v>
      </c>
      <c r="Q264" s="4">
        <v>5.2192066805845504E-2</v>
      </c>
      <c r="R264" s="4" t="s">
        <v>677</v>
      </c>
      <c r="S264" s="4">
        <v>92.432150313152007</v>
      </c>
      <c r="T264" t="s">
        <v>690</v>
      </c>
      <c r="U264" t="s">
        <v>687</v>
      </c>
    </row>
    <row r="265" spans="1:21" x14ac:dyDescent="0.25">
      <c r="A265">
        <v>103182</v>
      </c>
      <c r="B265" t="s">
        <v>77</v>
      </c>
      <c r="C265" s="3">
        <v>0.5</v>
      </c>
      <c r="D265" s="3">
        <v>0.5</v>
      </c>
      <c r="E265" s="3">
        <v>0.5</v>
      </c>
      <c r="F265" s="3">
        <v>0.5</v>
      </c>
      <c r="G265" s="3">
        <v>0.5</v>
      </c>
      <c r="H265" s="3">
        <v>0.5</v>
      </c>
      <c r="I265" s="3">
        <v>0.5</v>
      </c>
      <c r="J265" s="3">
        <v>0.5</v>
      </c>
      <c r="K265" s="3">
        <v>0.5</v>
      </c>
      <c r="L265" s="3">
        <v>0.5</v>
      </c>
      <c r="M265" s="3">
        <v>0.5</v>
      </c>
      <c r="N265" s="3">
        <v>0.5</v>
      </c>
      <c r="O265" t="s">
        <v>51</v>
      </c>
      <c r="P265" s="3">
        <v>0.5</v>
      </c>
      <c r="Q265" s="4">
        <v>5.2192066805845504E-2</v>
      </c>
      <c r="R265" s="4" t="s">
        <v>677</v>
      </c>
      <c r="S265" s="4">
        <v>92.484342379957852</v>
      </c>
      <c r="T265" t="s">
        <v>690</v>
      </c>
      <c r="U265" t="s">
        <v>687</v>
      </c>
    </row>
    <row r="266" spans="1:21" x14ac:dyDescent="0.25">
      <c r="A266">
        <v>103182</v>
      </c>
      <c r="B266" t="s">
        <v>77</v>
      </c>
      <c r="C266" s="3">
        <v>0.5</v>
      </c>
      <c r="D266" s="3">
        <v>0.5</v>
      </c>
      <c r="E266" s="3">
        <v>0.5</v>
      </c>
      <c r="F266" s="3">
        <v>0.5</v>
      </c>
      <c r="G266" s="3">
        <v>0.5</v>
      </c>
      <c r="H266" s="3">
        <v>0.5</v>
      </c>
      <c r="I266" s="3">
        <v>0.5</v>
      </c>
      <c r="J266" s="3">
        <v>0.5</v>
      </c>
      <c r="K266" s="3">
        <v>0.5</v>
      </c>
      <c r="L266" s="3">
        <v>0.5</v>
      </c>
      <c r="M266" s="3">
        <v>0.5</v>
      </c>
      <c r="N266" s="3">
        <v>0.5</v>
      </c>
      <c r="O266" t="s">
        <v>51</v>
      </c>
      <c r="P266" s="3">
        <v>0.5</v>
      </c>
      <c r="Q266" s="4">
        <v>5.2192066805845504E-2</v>
      </c>
      <c r="R266" s="4" t="s">
        <v>677</v>
      </c>
      <c r="S266" s="4">
        <v>92.536534446763696</v>
      </c>
      <c r="T266" t="s">
        <v>690</v>
      </c>
      <c r="U266" t="s">
        <v>687</v>
      </c>
    </row>
    <row r="267" spans="1:21" x14ac:dyDescent="0.25">
      <c r="A267">
        <v>21293</v>
      </c>
      <c r="B267" t="s">
        <v>275</v>
      </c>
      <c r="C267" s="3">
        <v>0.5</v>
      </c>
      <c r="D267" s="3">
        <v>0.5</v>
      </c>
      <c r="E267" s="3">
        <v>0.5</v>
      </c>
      <c r="F267" s="3">
        <v>0.5</v>
      </c>
      <c r="G267" s="3">
        <v>0.5</v>
      </c>
      <c r="H267" s="3">
        <v>0.5</v>
      </c>
      <c r="I267" s="3">
        <v>0.5</v>
      </c>
      <c r="J267" s="3">
        <v>0.5</v>
      </c>
      <c r="K267" s="3">
        <v>0</v>
      </c>
      <c r="L267" s="3">
        <v>0.5</v>
      </c>
      <c r="M267" s="3">
        <v>0</v>
      </c>
      <c r="N267" s="3">
        <v>1.5</v>
      </c>
      <c r="O267" t="s">
        <v>51</v>
      </c>
      <c r="P267" s="3">
        <v>0.5</v>
      </c>
      <c r="Q267" s="4">
        <v>5.2192066805845504E-2</v>
      </c>
      <c r="R267" s="4" t="s">
        <v>677</v>
      </c>
      <c r="S267" s="4">
        <v>92.58872651356954</v>
      </c>
      <c r="T267" t="s">
        <v>690</v>
      </c>
      <c r="U267" t="s">
        <v>687</v>
      </c>
    </row>
    <row r="268" spans="1:21" x14ac:dyDescent="0.25">
      <c r="A268">
        <v>905583</v>
      </c>
      <c r="B268" t="s">
        <v>510</v>
      </c>
      <c r="C268" s="3">
        <v>0.5</v>
      </c>
      <c r="D268" s="3">
        <v>0.5</v>
      </c>
      <c r="E268" s="3">
        <v>0.5</v>
      </c>
      <c r="F268" s="3">
        <v>0.5</v>
      </c>
      <c r="G268" s="3">
        <v>0.5</v>
      </c>
      <c r="H268" s="3">
        <v>0.5</v>
      </c>
      <c r="I268" s="3">
        <v>0.5</v>
      </c>
      <c r="J268" s="3">
        <v>0.5</v>
      </c>
      <c r="K268" s="3">
        <v>0.5</v>
      </c>
      <c r="L268" s="3">
        <v>0.5</v>
      </c>
      <c r="M268" s="3">
        <v>0.5</v>
      </c>
      <c r="N268" s="3">
        <v>0.5</v>
      </c>
      <c r="O268" t="s">
        <v>51</v>
      </c>
      <c r="P268" s="3">
        <v>0.5</v>
      </c>
      <c r="Q268" s="4">
        <v>5.2192066805845504E-2</v>
      </c>
      <c r="R268" s="4" t="s">
        <v>677</v>
      </c>
      <c r="S268" s="4">
        <v>92.640918580375384</v>
      </c>
      <c r="T268" t="s">
        <v>690</v>
      </c>
      <c r="U268" t="s">
        <v>687</v>
      </c>
    </row>
    <row r="269" spans="1:21" x14ac:dyDescent="0.25">
      <c r="A269">
        <v>26301</v>
      </c>
      <c r="B269" t="s">
        <v>394</v>
      </c>
      <c r="C269" s="3">
        <v>0</v>
      </c>
      <c r="D269" s="3">
        <v>1</v>
      </c>
      <c r="E269" s="3">
        <v>1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0.5</v>
      </c>
      <c r="L269" s="3">
        <v>0</v>
      </c>
      <c r="M269" s="3">
        <v>0.5</v>
      </c>
      <c r="N269" s="3">
        <v>0</v>
      </c>
      <c r="O269" t="s">
        <v>138</v>
      </c>
      <c r="P269" s="3">
        <v>0.5</v>
      </c>
      <c r="Q269" s="4">
        <v>5.2192066805845504E-2</v>
      </c>
      <c r="R269" s="4" t="s">
        <v>677</v>
      </c>
      <c r="S269" s="4">
        <v>92.693110647181229</v>
      </c>
      <c r="T269" t="s">
        <v>690</v>
      </c>
      <c r="U269" t="s">
        <v>687</v>
      </c>
    </row>
    <row r="270" spans="1:21" x14ac:dyDescent="0.25">
      <c r="A270">
        <v>16064</v>
      </c>
      <c r="B270" t="s">
        <v>169</v>
      </c>
      <c r="C270" s="3">
        <v>0.5</v>
      </c>
      <c r="D270" s="3">
        <v>0.5</v>
      </c>
      <c r="E270" s="3">
        <v>0.5</v>
      </c>
      <c r="F270" s="3">
        <v>0.5</v>
      </c>
      <c r="G270" s="3">
        <v>0.5</v>
      </c>
      <c r="H270" s="3">
        <v>0.5</v>
      </c>
      <c r="I270" s="3">
        <v>0.5</v>
      </c>
      <c r="J270" s="3">
        <v>0.5</v>
      </c>
      <c r="K270" s="3">
        <v>0</v>
      </c>
      <c r="L270" s="3">
        <v>0</v>
      </c>
      <c r="M270" s="3">
        <v>0.5</v>
      </c>
      <c r="N270" s="3">
        <v>0.5</v>
      </c>
      <c r="O270" t="s">
        <v>51</v>
      </c>
      <c r="P270" s="3">
        <v>0.5</v>
      </c>
      <c r="Q270" s="4">
        <v>5.2192066805845504E-2</v>
      </c>
      <c r="R270" s="4" t="s">
        <v>677</v>
      </c>
      <c r="S270" s="4">
        <v>92.745302713987073</v>
      </c>
      <c r="T270" t="s">
        <v>690</v>
      </c>
      <c r="U270" t="s">
        <v>687</v>
      </c>
    </row>
    <row r="271" spans="1:21" x14ac:dyDescent="0.25">
      <c r="A271">
        <v>23262</v>
      </c>
      <c r="B271" t="s">
        <v>349</v>
      </c>
      <c r="C271" s="3">
        <v>0.5</v>
      </c>
      <c r="D271" s="3">
        <v>1</v>
      </c>
      <c r="E271" s="3">
        <v>0.5</v>
      </c>
      <c r="F271" s="3">
        <v>0</v>
      </c>
      <c r="G271" s="3">
        <v>0</v>
      </c>
      <c r="H271" s="3">
        <v>0</v>
      </c>
      <c r="I271" s="3">
        <v>0.5</v>
      </c>
      <c r="J271" s="3">
        <v>0.5</v>
      </c>
      <c r="K271" s="3">
        <v>0.5</v>
      </c>
      <c r="L271" s="3">
        <v>0.5</v>
      </c>
      <c r="M271" s="3">
        <v>0</v>
      </c>
      <c r="N271" s="3">
        <v>0</v>
      </c>
      <c r="O271" t="s">
        <v>51</v>
      </c>
      <c r="P271" s="3">
        <v>0.5</v>
      </c>
      <c r="Q271" s="4">
        <v>5.2192066805845504E-2</v>
      </c>
      <c r="R271" s="4" t="s">
        <v>677</v>
      </c>
      <c r="S271" s="4">
        <v>92.797494780792917</v>
      </c>
      <c r="T271" t="s">
        <v>690</v>
      </c>
      <c r="U271" t="s">
        <v>687</v>
      </c>
    </row>
    <row r="272" spans="1:21" x14ac:dyDescent="0.25">
      <c r="A272">
        <v>903587</v>
      </c>
      <c r="B272" t="s">
        <v>468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1.5</v>
      </c>
      <c r="N272" s="3">
        <v>0</v>
      </c>
      <c r="O272" t="s">
        <v>27</v>
      </c>
      <c r="P272" s="3">
        <v>0.5</v>
      </c>
      <c r="Q272" s="4">
        <v>5.2192066805845504E-2</v>
      </c>
      <c r="R272" s="4" t="s">
        <v>677</v>
      </c>
      <c r="S272" s="4">
        <v>92.849686847598761</v>
      </c>
      <c r="T272" t="s">
        <v>690</v>
      </c>
      <c r="U272" t="s">
        <v>687</v>
      </c>
    </row>
    <row r="273" spans="1:21" x14ac:dyDescent="0.25">
      <c r="A273">
        <v>906168</v>
      </c>
      <c r="B273" t="s">
        <v>511</v>
      </c>
      <c r="C273" s="3">
        <v>0.5</v>
      </c>
      <c r="D273" s="3">
        <v>0</v>
      </c>
      <c r="E273" s="3">
        <v>0.5</v>
      </c>
      <c r="F273" s="3">
        <v>0.5</v>
      </c>
      <c r="G273" s="3">
        <v>0</v>
      </c>
      <c r="H273" s="3">
        <v>0</v>
      </c>
      <c r="I273" s="3">
        <v>0</v>
      </c>
      <c r="J273" s="3">
        <v>0.5</v>
      </c>
      <c r="K273" s="3">
        <v>0.5</v>
      </c>
      <c r="L273" s="3">
        <v>0.5</v>
      </c>
      <c r="M273" s="3">
        <v>0.5</v>
      </c>
      <c r="N273" s="3">
        <v>0.5</v>
      </c>
      <c r="O273" t="s">
        <v>51</v>
      </c>
      <c r="P273" s="3">
        <v>0.5</v>
      </c>
      <c r="Q273" s="4">
        <v>5.2192066805845504E-2</v>
      </c>
      <c r="R273" s="4" t="s">
        <v>677</v>
      </c>
      <c r="S273" s="4">
        <v>92.901878914404605</v>
      </c>
      <c r="T273" t="s">
        <v>690</v>
      </c>
      <c r="U273" t="s">
        <v>687</v>
      </c>
    </row>
    <row r="274" spans="1:21" x14ac:dyDescent="0.25">
      <c r="A274">
        <v>20341</v>
      </c>
      <c r="B274" t="s">
        <v>236</v>
      </c>
      <c r="C274" s="3">
        <v>0</v>
      </c>
      <c r="D274" s="3">
        <v>0.5</v>
      </c>
      <c r="E274" s="3">
        <v>0.5</v>
      </c>
      <c r="F274" s="3">
        <v>0.5</v>
      </c>
      <c r="G274" s="3">
        <v>0.5</v>
      </c>
      <c r="H274" s="3">
        <v>0</v>
      </c>
      <c r="I274" s="3">
        <v>0.5</v>
      </c>
      <c r="J274" s="3">
        <v>0</v>
      </c>
      <c r="K274" s="3">
        <v>0.5</v>
      </c>
      <c r="L274" s="3">
        <v>0.5</v>
      </c>
      <c r="M274" s="3">
        <v>0.5</v>
      </c>
      <c r="N274" s="3">
        <v>0.5</v>
      </c>
      <c r="O274" t="s">
        <v>51</v>
      </c>
      <c r="P274" s="3">
        <v>0.5</v>
      </c>
      <c r="Q274" s="4">
        <v>5.2192066805845504E-2</v>
      </c>
      <c r="R274" s="4" t="s">
        <v>677</v>
      </c>
      <c r="S274" s="4">
        <v>92.95407098121045</v>
      </c>
      <c r="T274" t="s">
        <v>690</v>
      </c>
      <c r="U274" t="s">
        <v>687</v>
      </c>
    </row>
    <row r="275" spans="1:21" x14ac:dyDescent="0.25">
      <c r="A275">
        <v>26085</v>
      </c>
      <c r="B275" t="s">
        <v>381</v>
      </c>
      <c r="C275" s="3">
        <v>0.5</v>
      </c>
      <c r="D275" s="3">
        <v>0</v>
      </c>
      <c r="E275" s="3">
        <v>0</v>
      </c>
      <c r="F275" s="3">
        <v>0.5</v>
      </c>
      <c r="G275" s="3">
        <v>0</v>
      </c>
      <c r="H275" s="3">
        <v>0.5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t="s">
        <v>138</v>
      </c>
      <c r="P275" s="3">
        <v>0.5</v>
      </c>
      <c r="Q275" s="4">
        <v>5.2192066805845504E-2</v>
      </c>
      <c r="R275" s="4" t="s">
        <v>677</v>
      </c>
      <c r="S275" s="4">
        <v>93.006263048016294</v>
      </c>
      <c r="T275" t="s">
        <v>690</v>
      </c>
      <c r="U275" t="s">
        <v>687</v>
      </c>
    </row>
    <row r="276" spans="1:21" x14ac:dyDescent="0.25">
      <c r="A276">
        <v>26306</v>
      </c>
      <c r="B276" t="s">
        <v>396</v>
      </c>
      <c r="C276" s="3">
        <v>0</v>
      </c>
      <c r="D276" s="3">
        <v>1.5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t="s">
        <v>138</v>
      </c>
      <c r="P276" s="3">
        <v>0.5</v>
      </c>
      <c r="Q276" s="4">
        <v>5.2192066805845504E-2</v>
      </c>
      <c r="R276" s="4" t="s">
        <v>677</v>
      </c>
      <c r="S276" s="4">
        <v>93.058455114822138</v>
      </c>
      <c r="T276" t="s">
        <v>690</v>
      </c>
      <c r="U276" t="s">
        <v>687</v>
      </c>
    </row>
    <row r="277" spans="1:21" x14ac:dyDescent="0.25">
      <c r="A277">
        <v>17011</v>
      </c>
      <c r="B277" t="s">
        <v>187</v>
      </c>
      <c r="C277" s="3">
        <v>0.5</v>
      </c>
      <c r="D277" s="3">
        <v>0.5</v>
      </c>
      <c r="E277" s="3">
        <v>0.5</v>
      </c>
      <c r="F277" s="3">
        <v>0.5</v>
      </c>
      <c r="G277" s="3">
        <v>0</v>
      </c>
      <c r="H277" s="3">
        <v>0</v>
      </c>
      <c r="I277" s="3">
        <v>0.5</v>
      </c>
      <c r="J277" s="3">
        <v>0.5</v>
      </c>
      <c r="K277" s="3">
        <v>0</v>
      </c>
      <c r="L277" s="3">
        <v>0</v>
      </c>
      <c r="M277" s="3">
        <v>0</v>
      </c>
      <c r="N277" s="3">
        <v>0.5</v>
      </c>
      <c r="O277" t="s">
        <v>51</v>
      </c>
      <c r="P277" s="3">
        <v>0.5</v>
      </c>
      <c r="Q277" s="4">
        <v>5.2192066805845504E-2</v>
      </c>
      <c r="R277" s="4" t="s">
        <v>677</v>
      </c>
      <c r="S277" s="4">
        <v>93.110647181627982</v>
      </c>
      <c r="T277" t="s">
        <v>690</v>
      </c>
      <c r="U277" t="s">
        <v>687</v>
      </c>
    </row>
    <row r="278" spans="1:21" x14ac:dyDescent="0.25">
      <c r="A278">
        <v>21088</v>
      </c>
      <c r="B278" t="s">
        <v>260</v>
      </c>
      <c r="C278" s="3">
        <v>0.5</v>
      </c>
      <c r="D278" s="3">
        <v>0.5</v>
      </c>
      <c r="E278" s="3">
        <v>0.5</v>
      </c>
      <c r="F278" s="3">
        <v>0</v>
      </c>
      <c r="G278" s="3">
        <v>0.5</v>
      </c>
      <c r="H278" s="3">
        <v>0.5</v>
      </c>
      <c r="I278" s="3">
        <v>0</v>
      </c>
      <c r="J278" s="3">
        <v>0.5</v>
      </c>
      <c r="K278" s="3">
        <v>0</v>
      </c>
      <c r="L278" s="3">
        <v>0.5</v>
      </c>
      <c r="M278" s="3">
        <v>0</v>
      </c>
      <c r="N278" s="3">
        <v>0.5</v>
      </c>
      <c r="O278" t="s">
        <v>51</v>
      </c>
      <c r="P278" s="3">
        <v>0.5</v>
      </c>
      <c r="Q278" s="4">
        <v>5.2192066805845504E-2</v>
      </c>
      <c r="R278" s="4" t="s">
        <v>677</v>
      </c>
      <c r="S278" s="4">
        <v>93.162839248433826</v>
      </c>
      <c r="T278" t="s">
        <v>690</v>
      </c>
      <c r="U278" t="s">
        <v>687</v>
      </c>
    </row>
    <row r="279" spans="1:21" x14ac:dyDescent="0.25">
      <c r="A279">
        <v>20082</v>
      </c>
      <c r="B279" t="s">
        <v>213</v>
      </c>
      <c r="C279" s="3">
        <v>0.5</v>
      </c>
      <c r="D279" s="3">
        <v>0.5</v>
      </c>
      <c r="E279" s="3">
        <v>0.5</v>
      </c>
      <c r="F279" s="3">
        <v>0.5</v>
      </c>
      <c r="G279" s="3">
        <v>0.5</v>
      </c>
      <c r="H279" s="3">
        <v>0.5</v>
      </c>
      <c r="I279" s="3">
        <v>0.5</v>
      </c>
      <c r="J279" s="3">
        <v>0.5</v>
      </c>
      <c r="K279" s="3">
        <v>0.5</v>
      </c>
      <c r="L279" s="3">
        <v>0.5</v>
      </c>
      <c r="M279" s="3">
        <v>0.5</v>
      </c>
      <c r="N279" s="3">
        <v>0.5</v>
      </c>
      <c r="O279" t="s">
        <v>51</v>
      </c>
      <c r="P279" s="3">
        <v>0.5</v>
      </c>
      <c r="Q279" s="4">
        <v>5.2192066805845504E-2</v>
      </c>
      <c r="R279" s="4" t="s">
        <v>677</v>
      </c>
      <c r="S279" s="4">
        <v>93.215031315239671</v>
      </c>
      <c r="T279" t="s">
        <v>690</v>
      </c>
      <c r="U279" t="s">
        <v>687</v>
      </c>
    </row>
    <row r="280" spans="1:21" x14ac:dyDescent="0.25">
      <c r="A280">
        <v>27056</v>
      </c>
      <c r="B280" t="s">
        <v>421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1.5</v>
      </c>
      <c r="L280" s="3">
        <v>0</v>
      </c>
      <c r="M280" s="3">
        <v>0</v>
      </c>
      <c r="N280" s="3">
        <v>0</v>
      </c>
      <c r="O280" t="s">
        <v>138</v>
      </c>
      <c r="P280" s="3">
        <v>0.5</v>
      </c>
      <c r="Q280" s="4">
        <v>5.2192066805845504E-2</v>
      </c>
      <c r="R280" s="4" t="s">
        <v>677</v>
      </c>
      <c r="S280" s="4">
        <v>93.267223382045515</v>
      </c>
      <c r="T280" t="s">
        <v>690</v>
      </c>
      <c r="U280" t="s">
        <v>687</v>
      </c>
    </row>
    <row r="281" spans="1:21" x14ac:dyDescent="0.25">
      <c r="A281">
        <v>102467</v>
      </c>
      <c r="B281" t="s">
        <v>61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0.5</v>
      </c>
      <c r="I281" s="3">
        <v>0</v>
      </c>
      <c r="J281" s="3">
        <v>0</v>
      </c>
      <c r="K281" s="3">
        <v>0</v>
      </c>
      <c r="L281" s="3">
        <v>0</v>
      </c>
      <c r="M281" s="3">
        <v>0.5</v>
      </c>
      <c r="N281" s="3">
        <v>0.5</v>
      </c>
      <c r="O281" t="s">
        <v>27</v>
      </c>
      <c r="P281" s="3">
        <v>0.5</v>
      </c>
      <c r="Q281" s="4">
        <v>5.2192066805845504E-2</v>
      </c>
      <c r="R281" s="4" t="s">
        <v>677</v>
      </c>
      <c r="S281" s="4">
        <v>93.319415448851359</v>
      </c>
      <c r="T281" t="s">
        <v>690</v>
      </c>
      <c r="U281" t="s">
        <v>687</v>
      </c>
    </row>
    <row r="282" spans="1:21" x14ac:dyDescent="0.25">
      <c r="A282">
        <v>902278</v>
      </c>
      <c r="B282" t="s">
        <v>449</v>
      </c>
      <c r="C282" s="3">
        <v>0.5</v>
      </c>
      <c r="D282" s="3">
        <v>0.5</v>
      </c>
      <c r="E282" s="3">
        <v>0.5</v>
      </c>
      <c r="F282" s="3">
        <v>0.5</v>
      </c>
      <c r="G282" s="3">
        <v>0.5</v>
      </c>
      <c r="H282" s="3">
        <v>0.5</v>
      </c>
      <c r="I282" s="3">
        <v>0.5</v>
      </c>
      <c r="J282" s="3">
        <v>0.5</v>
      </c>
      <c r="K282" s="3">
        <v>0.5</v>
      </c>
      <c r="L282" s="3">
        <v>0.5</v>
      </c>
      <c r="M282" s="3">
        <v>0.5</v>
      </c>
      <c r="N282" s="3">
        <v>0.5</v>
      </c>
      <c r="O282" t="s">
        <v>51</v>
      </c>
      <c r="P282" s="3">
        <v>0.5</v>
      </c>
      <c r="Q282" s="4">
        <v>5.2192066805845504E-2</v>
      </c>
      <c r="R282" s="4" t="s">
        <v>677</v>
      </c>
      <c r="S282" s="4">
        <v>93.371607515657203</v>
      </c>
      <c r="T282" t="s">
        <v>690</v>
      </c>
      <c r="U282" t="s">
        <v>687</v>
      </c>
    </row>
    <row r="283" spans="1:21" x14ac:dyDescent="0.25">
      <c r="A283">
        <v>902279</v>
      </c>
      <c r="B283" t="s">
        <v>451</v>
      </c>
      <c r="C283" s="3">
        <v>0.5</v>
      </c>
      <c r="D283" s="3">
        <v>0.5</v>
      </c>
      <c r="E283" s="3">
        <v>0</v>
      </c>
      <c r="F283" s="3">
        <v>0.5</v>
      </c>
      <c r="G283" s="3">
        <v>0.5</v>
      </c>
      <c r="H283" s="3">
        <v>0.5</v>
      </c>
      <c r="I283" s="3">
        <v>0.5</v>
      </c>
      <c r="J283" s="3">
        <v>0.5</v>
      </c>
      <c r="K283" s="3">
        <v>0.5</v>
      </c>
      <c r="L283" s="3">
        <v>0.5</v>
      </c>
      <c r="M283" s="3">
        <v>0.5</v>
      </c>
      <c r="N283" s="3">
        <v>0.5</v>
      </c>
      <c r="O283" t="s">
        <v>51</v>
      </c>
      <c r="P283" s="3">
        <v>0.5</v>
      </c>
      <c r="Q283" s="4">
        <v>5.2192066805845504E-2</v>
      </c>
      <c r="R283" s="4" t="s">
        <v>677</v>
      </c>
      <c r="S283" s="4">
        <v>93.423799582463047</v>
      </c>
      <c r="T283" t="s">
        <v>690</v>
      </c>
      <c r="U283" t="s">
        <v>687</v>
      </c>
    </row>
    <row r="284" spans="1:21" x14ac:dyDescent="0.25">
      <c r="A284">
        <v>908372</v>
      </c>
      <c r="B284" t="s">
        <v>532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1.5</v>
      </c>
      <c r="O284" t="s">
        <v>51</v>
      </c>
      <c r="P284" s="3">
        <v>0.5</v>
      </c>
      <c r="Q284" s="4">
        <v>5.2192066805845504E-2</v>
      </c>
      <c r="R284" s="4" t="s">
        <v>677</v>
      </c>
      <c r="S284" s="4">
        <v>93.475991649268892</v>
      </c>
      <c r="T284" t="s">
        <v>690</v>
      </c>
      <c r="U284" t="s">
        <v>687</v>
      </c>
    </row>
    <row r="285" spans="1:21" x14ac:dyDescent="0.25">
      <c r="A285">
        <v>905582</v>
      </c>
      <c r="B285" t="s">
        <v>509</v>
      </c>
      <c r="C285" s="3">
        <v>0.5</v>
      </c>
      <c r="D285" s="3">
        <v>0.5</v>
      </c>
      <c r="E285" s="3">
        <v>0.5</v>
      </c>
      <c r="F285" s="3">
        <v>0</v>
      </c>
      <c r="G285" s="3">
        <v>0.5</v>
      </c>
      <c r="H285" s="3">
        <v>0.5</v>
      </c>
      <c r="I285" s="3">
        <v>0.5</v>
      </c>
      <c r="J285" s="3">
        <v>0.5</v>
      </c>
      <c r="K285" s="3">
        <v>0.5</v>
      </c>
      <c r="L285" s="3">
        <v>0.5</v>
      </c>
      <c r="M285" s="3">
        <v>0.5</v>
      </c>
      <c r="N285" s="3">
        <v>0.5</v>
      </c>
      <c r="O285" t="s">
        <v>51</v>
      </c>
      <c r="P285" s="3">
        <v>0.5</v>
      </c>
      <c r="Q285" s="4">
        <v>5.2192066805845504E-2</v>
      </c>
      <c r="R285" s="4" t="s">
        <v>677</v>
      </c>
      <c r="S285" s="4">
        <v>93.528183716074736</v>
      </c>
      <c r="T285" t="s">
        <v>690</v>
      </c>
      <c r="U285" t="s">
        <v>687</v>
      </c>
    </row>
    <row r="286" spans="1:21" x14ac:dyDescent="0.25">
      <c r="A286">
        <v>103237</v>
      </c>
      <c r="B286" t="s">
        <v>82</v>
      </c>
      <c r="C286" s="3">
        <v>0.5</v>
      </c>
      <c r="D286" s="3">
        <v>0.5</v>
      </c>
      <c r="E286" s="3">
        <v>0</v>
      </c>
      <c r="F286" s="3">
        <v>0.5</v>
      </c>
      <c r="G286" s="3">
        <v>1</v>
      </c>
      <c r="H286" s="3">
        <v>0.5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t="s">
        <v>51</v>
      </c>
      <c r="P286" s="3">
        <v>0.5</v>
      </c>
      <c r="Q286" s="4">
        <v>5.2192066805845504E-2</v>
      </c>
      <c r="R286" s="4" t="s">
        <v>677</v>
      </c>
      <c r="S286" s="4">
        <v>93.58037578288058</v>
      </c>
      <c r="T286" t="s">
        <v>690</v>
      </c>
      <c r="U286" t="s">
        <v>687</v>
      </c>
    </row>
    <row r="287" spans="1:21" x14ac:dyDescent="0.25">
      <c r="A287">
        <v>11422</v>
      </c>
      <c r="B287" t="s">
        <v>136</v>
      </c>
      <c r="C287" s="3">
        <v>0.5</v>
      </c>
      <c r="D287" s="3">
        <v>0</v>
      </c>
      <c r="E287" s="3">
        <v>0.5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0.5</v>
      </c>
      <c r="N287" s="3">
        <v>0.5</v>
      </c>
      <c r="O287" t="s">
        <v>51</v>
      </c>
      <c r="P287" s="3">
        <v>0.5</v>
      </c>
      <c r="Q287" s="4">
        <v>5.2192066805845504E-2</v>
      </c>
      <c r="R287" s="4" t="s">
        <v>677</v>
      </c>
      <c r="S287" s="4">
        <v>93.632567849686424</v>
      </c>
      <c r="T287" t="s">
        <v>690</v>
      </c>
      <c r="U287" t="s">
        <v>687</v>
      </c>
    </row>
    <row r="288" spans="1:21" x14ac:dyDescent="0.25">
      <c r="A288">
        <v>17932</v>
      </c>
      <c r="B288" t="s">
        <v>204</v>
      </c>
      <c r="C288" s="3">
        <v>0.5</v>
      </c>
      <c r="D288" s="3">
        <v>0.5</v>
      </c>
      <c r="E288" s="3">
        <v>0.5</v>
      </c>
      <c r="F288" s="3">
        <v>0.5</v>
      </c>
      <c r="G288" s="3">
        <v>0.5</v>
      </c>
      <c r="H288" s="3">
        <v>0</v>
      </c>
      <c r="I288" s="3">
        <v>0.5</v>
      </c>
      <c r="J288" s="3">
        <v>0.5</v>
      </c>
      <c r="K288" s="3">
        <v>0.5</v>
      </c>
      <c r="L288" s="3">
        <v>0.5</v>
      </c>
      <c r="M288" s="3">
        <v>0.5</v>
      </c>
      <c r="N288" s="3">
        <v>0.5</v>
      </c>
      <c r="O288" t="s">
        <v>51</v>
      </c>
      <c r="P288" s="3">
        <v>0.5</v>
      </c>
      <c r="Q288" s="4">
        <v>5.2192066805845504E-2</v>
      </c>
      <c r="R288" s="4" t="s">
        <v>677</v>
      </c>
      <c r="S288" s="4">
        <v>93.684759916492268</v>
      </c>
      <c r="T288" t="s">
        <v>690</v>
      </c>
      <c r="U288" t="s">
        <v>687</v>
      </c>
    </row>
    <row r="289" spans="1:21" x14ac:dyDescent="0.25">
      <c r="A289">
        <v>17926</v>
      </c>
      <c r="B289" t="s">
        <v>203</v>
      </c>
      <c r="C289" s="3">
        <v>0</v>
      </c>
      <c r="D289" s="3">
        <v>0</v>
      </c>
      <c r="E289" s="3">
        <v>0.5</v>
      </c>
      <c r="F289" s="3">
        <v>0.5</v>
      </c>
      <c r="G289" s="3">
        <v>0.5</v>
      </c>
      <c r="H289" s="3">
        <v>0.5</v>
      </c>
      <c r="I289" s="3">
        <v>0</v>
      </c>
      <c r="J289" s="3">
        <v>0.5</v>
      </c>
      <c r="K289" s="3">
        <v>0.5</v>
      </c>
      <c r="L289" s="3">
        <v>0.5</v>
      </c>
      <c r="M289" s="3">
        <v>0</v>
      </c>
      <c r="N289" s="3">
        <v>0</v>
      </c>
      <c r="O289" t="s">
        <v>51</v>
      </c>
      <c r="P289" s="3">
        <v>0.5</v>
      </c>
      <c r="Q289" s="4">
        <v>5.2192066805845504E-2</v>
      </c>
      <c r="R289" s="4" t="s">
        <v>677</v>
      </c>
      <c r="S289" s="4">
        <v>93.736951983298113</v>
      </c>
      <c r="T289" t="s">
        <v>690</v>
      </c>
      <c r="U289" t="s">
        <v>687</v>
      </c>
    </row>
    <row r="290" spans="1:21" x14ac:dyDescent="0.25">
      <c r="A290">
        <v>21316</v>
      </c>
      <c r="B290" t="s">
        <v>289</v>
      </c>
      <c r="C290" s="3">
        <v>0.5</v>
      </c>
      <c r="D290" s="3">
        <v>0</v>
      </c>
      <c r="E290" s="3">
        <v>0.5</v>
      </c>
      <c r="F290" s="3">
        <v>0.5</v>
      </c>
      <c r="G290" s="3">
        <v>0.5</v>
      </c>
      <c r="H290" s="3">
        <v>0.5</v>
      </c>
      <c r="I290" s="3">
        <v>0.5</v>
      </c>
      <c r="J290" s="3">
        <v>0.5</v>
      </c>
      <c r="K290" s="3">
        <v>0.5</v>
      </c>
      <c r="L290" s="3">
        <v>0.5</v>
      </c>
      <c r="M290" s="3">
        <v>0.5</v>
      </c>
      <c r="N290" s="3">
        <v>0.5</v>
      </c>
      <c r="O290" t="s">
        <v>51</v>
      </c>
      <c r="P290" s="3">
        <v>0.5</v>
      </c>
      <c r="Q290" s="4">
        <v>5.2192066805845504E-2</v>
      </c>
      <c r="R290" s="4" t="s">
        <v>677</v>
      </c>
      <c r="S290" s="4">
        <v>93.789144050103957</v>
      </c>
      <c r="T290" t="s">
        <v>690</v>
      </c>
      <c r="U290" t="s">
        <v>687</v>
      </c>
    </row>
    <row r="291" spans="1:21" x14ac:dyDescent="0.25">
      <c r="A291">
        <v>27312</v>
      </c>
      <c r="B291" t="s">
        <v>425</v>
      </c>
      <c r="C291" s="3">
        <v>0</v>
      </c>
      <c r="D291" s="3">
        <v>1</v>
      </c>
      <c r="E291" s="3">
        <v>1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t="s">
        <v>138</v>
      </c>
      <c r="P291" s="3">
        <v>0.5</v>
      </c>
      <c r="Q291" s="4">
        <v>5.2192066805845504E-2</v>
      </c>
      <c r="R291" s="4" t="s">
        <v>677</v>
      </c>
      <c r="S291" s="4">
        <v>93.841336116909801</v>
      </c>
      <c r="T291" t="s">
        <v>690</v>
      </c>
      <c r="U291" t="s">
        <v>687</v>
      </c>
    </row>
    <row r="292" spans="1:21" x14ac:dyDescent="0.25">
      <c r="A292">
        <v>26307</v>
      </c>
      <c r="B292" t="s">
        <v>397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1</v>
      </c>
      <c r="L292" s="3">
        <v>0</v>
      </c>
      <c r="M292" s="3">
        <v>0</v>
      </c>
      <c r="N292" s="3">
        <v>0</v>
      </c>
      <c r="O292" t="s">
        <v>138</v>
      </c>
      <c r="P292" s="3">
        <v>0.5</v>
      </c>
      <c r="Q292" s="4">
        <v>5.2192066805845504E-2</v>
      </c>
      <c r="R292" s="4" t="s">
        <v>677</v>
      </c>
      <c r="S292" s="4">
        <v>93.893528183715645</v>
      </c>
      <c r="T292" t="s">
        <v>690</v>
      </c>
      <c r="U292" t="s">
        <v>687</v>
      </c>
    </row>
    <row r="293" spans="1:21" x14ac:dyDescent="0.25">
      <c r="A293">
        <v>117943</v>
      </c>
      <c r="B293" t="s">
        <v>148</v>
      </c>
      <c r="C293" s="3">
        <v>1</v>
      </c>
      <c r="D293" s="3">
        <v>0.5</v>
      </c>
      <c r="E293" s="3">
        <v>2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t="s">
        <v>138</v>
      </c>
      <c r="P293" s="3">
        <v>0.5</v>
      </c>
      <c r="Q293" s="4">
        <v>5.2192066805845504E-2</v>
      </c>
      <c r="R293" s="4" t="s">
        <v>677</v>
      </c>
      <c r="S293" s="4">
        <v>93.945720250521489</v>
      </c>
      <c r="T293" t="s">
        <v>690</v>
      </c>
      <c r="U293" t="s">
        <v>687</v>
      </c>
    </row>
    <row r="294" spans="1:21" x14ac:dyDescent="0.25">
      <c r="A294">
        <v>27026</v>
      </c>
      <c r="B294" t="s">
        <v>418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1</v>
      </c>
      <c r="L294" s="3">
        <v>0</v>
      </c>
      <c r="M294" s="3">
        <v>0</v>
      </c>
      <c r="N294" s="3">
        <v>0</v>
      </c>
      <c r="O294" t="s">
        <v>138</v>
      </c>
      <c r="P294" s="3">
        <v>0.5</v>
      </c>
      <c r="Q294" s="4">
        <v>5.2192066805845504E-2</v>
      </c>
      <c r="R294" s="4" t="s">
        <v>677</v>
      </c>
      <c r="S294" s="4">
        <v>93.997912317327334</v>
      </c>
      <c r="T294" t="s">
        <v>690</v>
      </c>
      <c r="U294" t="s">
        <v>687</v>
      </c>
    </row>
    <row r="295" spans="1:21" x14ac:dyDescent="0.25">
      <c r="A295">
        <v>115844</v>
      </c>
      <c r="B295" t="s">
        <v>143</v>
      </c>
      <c r="C295" s="3">
        <v>0</v>
      </c>
      <c r="D295" s="3">
        <v>0</v>
      </c>
      <c r="E295" s="3">
        <v>0</v>
      </c>
      <c r="F295" s="3">
        <v>0</v>
      </c>
      <c r="G295" s="3">
        <v>0.5</v>
      </c>
      <c r="H295" s="3">
        <v>0</v>
      </c>
      <c r="I295" s="3">
        <v>0.5</v>
      </c>
      <c r="J295" s="3">
        <v>0</v>
      </c>
      <c r="K295" s="3">
        <v>0</v>
      </c>
      <c r="L295" s="3">
        <v>0.5</v>
      </c>
      <c r="M295" s="3">
        <v>0</v>
      </c>
      <c r="N295" s="3">
        <v>0</v>
      </c>
      <c r="O295" t="s">
        <v>27</v>
      </c>
      <c r="P295" s="3">
        <v>0.5</v>
      </c>
      <c r="Q295" s="4">
        <v>5.2192066805845504E-2</v>
      </c>
      <c r="R295" s="4" t="s">
        <v>677</v>
      </c>
      <c r="S295" s="4">
        <v>94.050104384133178</v>
      </c>
      <c r="T295" t="s">
        <v>690</v>
      </c>
      <c r="U295" t="s">
        <v>687</v>
      </c>
    </row>
    <row r="296" spans="1:21" x14ac:dyDescent="0.25">
      <c r="A296">
        <v>17018</v>
      </c>
      <c r="B296" t="s">
        <v>189</v>
      </c>
      <c r="C296" s="3">
        <v>0</v>
      </c>
      <c r="D296" s="3">
        <v>0</v>
      </c>
      <c r="E296" s="3">
        <v>0.5</v>
      </c>
      <c r="F296" s="3">
        <v>0</v>
      </c>
      <c r="G296" s="3">
        <v>0</v>
      </c>
      <c r="H296" s="3">
        <v>0</v>
      </c>
      <c r="I296" s="3">
        <v>0.5</v>
      </c>
      <c r="J296" s="3">
        <v>0</v>
      </c>
      <c r="K296" s="3">
        <v>0</v>
      </c>
      <c r="L296" s="3">
        <v>0</v>
      </c>
      <c r="M296" s="3">
        <v>0</v>
      </c>
      <c r="N296" s="3">
        <v>0.5</v>
      </c>
      <c r="O296" t="s">
        <v>51</v>
      </c>
      <c r="P296" s="3">
        <v>0.5</v>
      </c>
      <c r="Q296" s="4">
        <v>5.2192066805845504E-2</v>
      </c>
      <c r="R296" s="4" t="s">
        <v>677</v>
      </c>
      <c r="S296" s="4">
        <v>94.102296450939022</v>
      </c>
      <c r="T296" t="s">
        <v>690</v>
      </c>
      <c r="U296" t="s">
        <v>687</v>
      </c>
    </row>
    <row r="297" spans="1:21" x14ac:dyDescent="0.25">
      <c r="A297">
        <v>17914</v>
      </c>
      <c r="B297" t="s">
        <v>197</v>
      </c>
      <c r="C297" s="3">
        <v>0.5</v>
      </c>
      <c r="D297" s="3">
        <v>0.5</v>
      </c>
      <c r="E297" s="3">
        <v>0.5</v>
      </c>
      <c r="F297" s="3">
        <v>0.5</v>
      </c>
      <c r="G297" s="3">
        <v>0.5</v>
      </c>
      <c r="H297" s="3">
        <v>0.5</v>
      </c>
      <c r="I297" s="3">
        <v>0.5</v>
      </c>
      <c r="J297" s="3">
        <v>0.5</v>
      </c>
      <c r="K297" s="3">
        <v>0.5</v>
      </c>
      <c r="L297" s="3">
        <v>0.5</v>
      </c>
      <c r="M297" s="3">
        <v>0.5</v>
      </c>
      <c r="N297" s="3">
        <v>0.5</v>
      </c>
      <c r="O297" t="s">
        <v>51</v>
      </c>
      <c r="P297" s="3">
        <v>0.5</v>
      </c>
      <c r="Q297" s="4">
        <v>5.2192066805845504E-2</v>
      </c>
      <c r="R297" s="4" t="s">
        <v>677</v>
      </c>
      <c r="S297" s="4">
        <v>94.154488517744866</v>
      </c>
      <c r="T297" t="s">
        <v>690</v>
      </c>
      <c r="U297" t="s">
        <v>687</v>
      </c>
    </row>
    <row r="298" spans="1:21" x14ac:dyDescent="0.25">
      <c r="A298">
        <v>27428</v>
      </c>
      <c r="B298" t="s">
        <v>432</v>
      </c>
      <c r="C298" s="3">
        <v>1</v>
      </c>
      <c r="D298" s="3">
        <v>0</v>
      </c>
      <c r="E298" s="3">
        <v>3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t="s">
        <v>138</v>
      </c>
      <c r="P298" s="3">
        <v>0.5</v>
      </c>
      <c r="Q298" s="4">
        <v>5.2192066805845504E-2</v>
      </c>
      <c r="R298" s="4" t="s">
        <v>677</v>
      </c>
      <c r="S298" s="4">
        <v>94.20668058455071</v>
      </c>
      <c r="T298" t="s">
        <v>690</v>
      </c>
      <c r="U298" t="s">
        <v>687</v>
      </c>
    </row>
    <row r="299" spans="1:21" x14ac:dyDescent="0.25">
      <c r="A299">
        <v>905230</v>
      </c>
      <c r="B299" t="s">
        <v>504</v>
      </c>
      <c r="C299" s="3">
        <v>0</v>
      </c>
      <c r="D299" s="3">
        <v>1</v>
      </c>
      <c r="E299" s="3">
        <v>0.5</v>
      </c>
      <c r="F299" s="3">
        <v>0</v>
      </c>
      <c r="G299" s="3">
        <v>0</v>
      </c>
      <c r="H299" s="3">
        <v>0.5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t="s">
        <v>27</v>
      </c>
      <c r="P299" s="3">
        <v>0.5</v>
      </c>
      <c r="Q299" s="4">
        <v>5.2192066805845504E-2</v>
      </c>
      <c r="R299" s="4" t="s">
        <v>677</v>
      </c>
      <c r="S299" s="4">
        <v>94.258872651356555</v>
      </c>
      <c r="T299" t="s">
        <v>690</v>
      </c>
      <c r="U299" t="s">
        <v>687</v>
      </c>
    </row>
    <row r="300" spans="1:21" x14ac:dyDescent="0.25">
      <c r="A300">
        <v>16074</v>
      </c>
      <c r="B300" t="s">
        <v>175</v>
      </c>
      <c r="C300" s="3">
        <v>0.5</v>
      </c>
      <c r="D300" s="3">
        <v>0.5</v>
      </c>
      <c r="E300" s="3">
        <v>0.5</v>
      </c>
      <c r="F300" s="3">
        <v>0.5</v>
      </c>
      <c r="G300" s="3">
        <v>0.5</v>
      </c>
      <c r="H300" s="3">
        <v>0.5</v>
      </c>
      <c r="I300" s="3">
        <v>0.5</v>
      </c>
      <c r="J300" s="3">
        <v>0.5</v>
      </c>
      <c r="K300" s="3">
        <v>0.5</v>
      </c>
      <c r="L300" s="3">
        <v>0.5</v>
      </c>
      <c r="M300" s="3">
        <v>0.5</v>
      </c>
      <c r="N300" s="3">
        <v>0.5</v>
      </c>
      <c r="O300" t="s">
        <v>51</v>
      </c>
      <c r="P300" s="3">
        <v>0.5</v>
      </c>
      <c r="Q300" s="4">
        <v>5.2192066805845504E-2</v>
      </c>
      <c r="R300" s="4" t="s">
        <v>677</v>
      </c>
      <c r="S300" s="4">
        <v>94.311064718162399</v>
      </c>
      <c r="T300" t="s">
        <v>690</v>
      </c>
      <c r="U300" t="s">
        <v>687</v>
      </c>
    </row>
    <row r="301" spans="1:21" x14ac:dyDescent="0.25">
      <c r="A301">
        <v>17008</v>
      </c>
      <c r="B301" t="s">
        <v>186</v>
      </c>
      <c r="C301" s="3">
        <v>0.5</v>
      </c>
      <c r="D301" s="3">
        <v>0.5</v>
      </c>
      <c r="E301" s="3">
        <v>0.5</v>
      </c>
      <c r="F301" s="3">
        <v>0</v>
      </c>
      <c r="G301" s="3">
        <v>0</v>
      </c>
      <c r="H301" s="3">
        <v>0.5</v>
      </c>
      <c r="I301" s="3">
        <v>0.5</v>
      </c>
      <c r="J301" s="3">
        <v>0.5</v>
      </c>
      <c r="K301" s="3">
        <v>0.5</v>
      </c>
      <c r="L301" s="3">
        <v>0</v>
      </c>
      <c r="M301" s="3">
        <v>0</v>
      </c>
      <c r="N301" s="3">
        <v>0</v>
      </c>
      <c r="O301" t="s">
        <v>51</v>
      </c>
      <c r="P301" s="3">
        <v>0.5</v>
      </c>
      <c r="Q301" s="4">
        <v>5.2192066805845504E-2</v>
      </c>
      <c r="R301" s="4" t="s">
        <v>677</v>
      </c>
      <c r="S301" s="4">
        <v>94.363256784968243</v>
      </c>
      <c r="T301" t="s">
        <v>690</v>
      </c>
      <c r="U301" t="s">
        <v>687</v>
      </c>
    </row>
    <row r="302" spans="1:21" x14ac:dyDescent="0.25">
      <c r="A302">
        <v>27027</v>
      </c>
      <c r="B302" t="s">
        <v>419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1</v>
      </c>
      <c r="L302" s="3">
        <v>0</v>
      </c>
      <c r="M302" s="3">
        <v>0</v>
      </c>
      <c r="N302" s="3">
        <v>0</v>
      </c>
      <c r="O302" t="s">
        <v>138</v>
      </c>
      <c r="P302" s="3">
        <v>0.5</v>
      </c>
      <c r="Q302" s="4">
        <v>5.2192066805845504E-2</v>
      </c>
      <c r="R302" s="4" t="s">
        <v>677</v>
      </c>
      <c r="S302" s="4">
        <v>94.415448851774087</v>
      </c>
      <c r="T302" t="s">
        <v>690</v>
      </c>
      <c r="U302" t="s">
        <v>687</v>
      </c>
    </row>
    <row r="303" spans="1:21" x14ac:dyDescent="0.25">
      <c r="A303">
        <v>25653</v>
      </c>
      <c r="B303" t="s">
        <v>373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0.5</v>
      </c>
      <c r="J303" s="3">
        <v>0</v>
      </c>
      <c r="K303" s="3">
        <v>0</v>
      </c>
      <c r="L303" s="3">
        <v>0</v>
      </c>
      <c r="M303" s="3">
        <v>0</v>
      </c>
      <c r="N303" s="3">
        <v>0.5</v>
      </c>
      <c r="O303" t="s">
        <v>138</v>
      </c>
      <c r="P303" s="3">
        <v>0.5</v>
      </c>
      <c r="Q303" s="4">
        <v>5.2192066805845504E-2</v>
      </c>
      <c r="R303" s="4" t="s">
        <v>677</v>
      </c>
      <c r="S303" s="4">
        <v>94.467640918579932</v>
      </c>
      <c r="T303" t="s">
        <v>690</v>
      </c>
      <c r="U303" t="s">
        <v>687</v>
      </c>
    </row>
    <row r="304" spans="1:21" x14ac:dyDescent="0.25">
      <c r="A304">
        <v>21319</v>
      </c>
      <c r="B304" t="s">
        <v>291</v>
      </c>
      <c r="C304" s="3">
        <v>0</v>
      </c>
      <c r="D304" s="3">
        <v>0</v>
      </c>
      <c r="E304" s="3">
        <v>0.5</v>
      </c>
      <c r="F304" s="3">
        <v>0.5</v>
      </c>
      <c r="G304" s="3">
        <v>0.5</v>
      </c>
      <c r="H304" s="3">
        <v>0.5</v>
      </c>
      <c r="I304" s="3">
        <v>0.5</v>
      </c>
      <c r="J304" s="3">
        <v>0.5</v>
      </c>
      <c r="K304" s="3">
        <v>0.5</v>
      </c>
      <c r="L304" s="3">
        <v>0.5</v>
      </c>
      <c r="M304" s="3">
        <v>0.5</v>
      </c>
      <c r="N304" s="3">
        <v>0.5</v>
      </c>
      <c r="O304" t="s">
        <v>51</v>
      </c>
      <c r="P304" s="3">
        <v>0.5</v>
      </c>
      <c r="Q304" s="4">
        <v>5.2192066805845504E-2</v>
      </c>
      <c r="R304" s="4" t="s">
        <v>677</v>
      </c>
      <c r="S304" s="4">
        <v>94.519832985385776</v>
      </c>
      <c r="T304" t="s">
        <v>690</v>
      </c>
      <c r="U304" t="s">
        <v>687</v>
      </c>
    </row>
    <row r="305" spans="1:21" x14ac:dyDescent="0.25">
      <c r="A305">
        <v>11859</v>
      </c>
      <c r="B305" t="s">
        <v>150</v>
      </c>
      <c r="C305" s="3">
        <v>0.5</v>
      </c>
      <c r="D305" s="3">
        <v>0.5</v>
      </c>
      <c r="E305" s="3">
        <v>0.5</v>
      </c>
      <c r="F305" s="3">
        <v>0.5</v>
      </c>
      <c r="G305" s="3">
        <v>0.5</v>
      </c>
      <c r="H305" s="3">
        <v>0.5</v>
      </c>
      <c r="I305" s="3">
        <v>0.5</v>
      </c>
      <c r="J305" s="3">
        <v>0.5</v>
      </c>
      <c r="K305" s="3">
        <v>0.5</v>
      </c>
      <c r="L305" s="3">
        <v>0.5</v>
      </c>
      <c r="M305" s="3">
        <v>0.5</v>
      </c>
      <c r="N305" s="3">
        <v>0.5</v>
      </c>
      <c r="O305" t="s">
        <v>51</v>
      </c>
      <c r="P305" s="3">
        <v>0.5</v>
      </c>
      <c r="Q305" s="4">
        <v>5.2192066805845504E-2</v>
      </c>
      <c r="R305" s="4" t="s">
        <v>677</v>
      </c>
      <c r="S305" s="4">
        <v>94.57202505219162</v>
      </c>
      <c r="T305" t="s">
        <v>690</v>
      </c>
      <c r="U305" t="s">
        <v>687</v>
      </c>
    </row>
    <row r="306" spans="1:21" x14ac:dyDescent="0.25">
      <c r="A306">
        <v>21035</v>
      </c>
      <c r="B306" t="s">
        <v>254</v>
      </c>
      <c r="C306" s="3">
        <v>0.5</v>
      </c>
      <c r="D306" s="3">
        <v>0.5</v>
      </c>
      <c r="E306" s="3">
        <v>0</v>
      </c>
      <c r="F306" s="3">
        <v>0</v>
      </c>
      <c r="G306" s="3">
        <v>0.5</v>
      </c>
      <c r="H306" s="3">
        <v>0.5</v>
      </c>
      <c r="I306" s="3">
        <v>0</v>
      </c>
      <c r="J306" s="3">
        <v>0.5</v>
      </c>
      <c r="K306" s="3">
        <v>0.5</v>
      </c>
      <c r="L306" s="3">
        <v>0.5</v>
      </c>
      <c r="M306" s="3">
        <v>0</v>
      </c>
      <c r="N306" s="3">
        <v>0</v>
      </c>
      <c r="O306" t="s">
        <v>51</v>
      </c>
      <c r="P306" s="3">
        <v>0.5</v>
      </c>
      <c r="Q306" s="4">
        <v>5.2192066805845504E-2</v>
      </c>
      <c r="R306" s="4" t="s">
        <v>677</v>
      </c>
      <c r="S306" s="4">
        <v>94.624217118997464</v>
      </c>
      <c r="T306" t="s">
        <v>690</v>
      </c>
      <c r="U306" t="s">
        <v>687</v>
      </c>
    </row>
    <row r="307" spans="1:21" x14ac:dyDescent="0.25">
      <c r="A307">
        <v>17020</v>
      </c>
      <c r="B307" t="s">
        <v>190</v>
      </c>
      <c r="C307" s="3">
        <v>0.5</v>
      </c>
      <c r="D307" s="3">
        <v>0</v>
      </c>
      <c r="E307" s="3">
        <v>0.5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0.5</v>
      </c>
      <c r="N307" s="3">
        <v>0</v>
      </c>
      <c r="O307" t="s">
        <v>51</v>
      </c>
      <c r="P307" s="3">
        <v>0.5</v>
      </c>
      <c r="Q307" s="4">
        <v>5.2192066805845504E-2</v>
      </c>
      <c r="R307" s="4" t="s">
        <v>677</v>
      </c>
      <c r="S307" s="4">
        <v>94.676409185803308</v>
      </c>
      <c r="T307" t="s">
        <v>690</v>
      </c>
      <c r="U307" t="s">
        <v>687</v>
      </c>
    </row>
    <row r="308" spans="1:21" x14ac:dyDescent="0.25">
      <c r="A308">
        <v>901980</v>
      </c>
      <c r="B308" t="s">
        <v>448</v>
      </c>
      <c r="C308" s="3">
        <v>0</v>
      </c>
      <c r="D308" s="3">
        <v>0.5</v>
      </c>
      <c r="E308" s="3">
        <v>0</v>
      </c>
      <c r="F308" s="3">
        <v>0.5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t="s">
        <v>51</v>
      </c>
      <c r="P308" s="3">
        <v>0.5</v>
      </c>
      <c r="Q308" s="4">
        <v>5.2192066805845504E-2</v>
      </c>
      <c r="R308" s="4" t="s">
        <v>677</v>
      </c>
      <c r="S308" s="4">
        <v>94.728601252609153</v>
      </c>
      <c r="T308" t="s">
        <v>690</v>
      </c>
      <c r="U308" t="s">
        <v>687</v>
      </c>
    </row>
    <row r="309" spans="1:21" x14ac:dyDescent="0.25">
      <c r="A309">
        <v>20180</v>
      </c>
      <c r="B309" t="s">
        <v>227</v>
      </c>
      <c r="C309" s="3">
        <v>0.5</v>
      </c>
      <c r="D309" s="3">
        <v>0.5</v>
      </c>
      <c r="E309" s="3">
        <v>0.5</v>
      </c>
      <c r="F309" s="3">
        <v>0.5</v>
      </c>
      <c r="G309" s="3">
        <v>0</v>
      </c>
      <c r="H309" s="3">
        <v>0.5</v>
      </c>
      <c r="I309" s="3">
        <v>0.5</v>
      </c>
      <c r="J309" s="3">
        <v>0</v>
      </c>
      <c r="K309" s="3">
        <v>0.5</v>
      </c>
      <c r="L309" s="3">
        <v>0.5</v>
      </c>
      <c r="M309" s="3">
        <v>0.5</v>
      </c>
      <c r="N309" s="3">
        <v>0.5</v>
      </c>
      <c r="O309" t="s">
        <v>51</v>
      </c>
      <c r="P309" s="3">
        <v>0.5</v>
      </c>
      <c r="Q309" s="4">
        <v>5.2192066805845504E-2</v>
      </c>
      <c r="R309" s="4" t="s">
        <v>677</v>
      </c>
      <c r="S309" s="4">
        <v>94.780793319414997</v>
      </c>
      <c r="T309" t="s">
        <v>690</v>
      </c>
      <c r="U309" t="s">
        <v>687</v>
      </c>
    </row>
    <row r="310" spans="1:21" x14ac:dyDescent="0.25">
      <c r="A310">
        <v>908877</v>
      </c>
      <c r="B310" t="s">
        <v>535</v>
      </c>
      <c r="C310" s="3">
        <v>0.5</v>
      </c>
      <c r="D310" s="3">
        <v>0.5</v>
      </c>
      <c r="E310" s="3">
        <v>0.5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0.5</v>
      </c>
      <c r="L310" s="3">
        <v>0.5</v>
      </c>
      <c r="M310" s="3">
        <v>0.5</v>
      </c>
      <c r="N310" s="3">
        <v>0.5</v>
      </c>
      <c r="O310" t="s">
        <v>51</v>
      </c>
      <c r="P310" s="3">
        <v>0.5</v>
      </c>
      <c r="Q310" s="4">
        <v>5.2192066805845504E-2</v>
      </c>
      <c r="R310" s="4" t="s">
        <v>677</v>
      </c>
      <c r="S310" s="4">
        <v>94.832985386220841</v>
      </c>
      <c r="T310" t="s">
        <v>690</v>
      </c>
      <c r="U310" t="s">
        <v>687</v>
      </c>
    </row>
    <row r="311" spans="1:21" x14ac:dyDescent="0.25">
      <c r="A311">
        <v>11100</v>
      </c>
      <c r="B311" t="s">
        <v>99</v>
      </c>
      <c r="C311" s="3">
        <v>0.5</v>
      </c>
      <c r="D311" s="3">
        <v>0</v>
      </c>
      <c r="E311" s="3">
        <v>0.5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0.5</v>
      </c>
      <c r="L311" s="3">
        <v>0.5</v>
      </c>
      <c r="M311" s="3">
        <v>0</v>
      </c>
      <c r="N311" s="3">
        <v>0.5</v>
      </c>
      <c r="O311" t="s">
        <v>51</v>
      </c>
      <c r="P311" s="3">
        <v>0.5</v>
      </c>
      <c r="Q311" s="4">
        <v>5.2192066805845504E-2</v>
      </c>
      <c r="R311" s="4" t="s">
        <v>677</v>
      </c>
      <c r="S311" s="4">
        <v>94.885177453026685</v>
      </c>
      <c r="T311" t="s">
        <v>690</v>
      </c>
      <c r="U311" t="s">
        <v>687</v>
      </c>
    </row>
    <row r="312" spans="1:21" x14ac:dyDescent="0.25">
      <c r="A312">
        <v>11112</v>
      </c>
      <c r="B312" t="s">
        <v>106</v>
      </c>
      <c r="C312" s="3">
        <v>0</v>
      </c>
      <c r="D312" s="3">
        <v>0</v>
      </c>
      <c r="E312" s="3">
        <v>0.5</v>
      </c>
      <c r="F312" s="3">
        <v>0.5</v>
      </c>
      <c r="G312" s="3">
        <v>0</v>
      </c>
      <c r="H312" s="3">
        <v>0</v>
      </c>
      <c r="I312" s="3">
        <v>0</v>
      </c>
      <c r="J312" s="3">
        <v>0</v>
      </c>
      <c r="K312" s="3">
        <v>0.5</v>
      </c>
      <c r="L312" s="3">
        <v>0</v>
      </c>
      <c r="M312" s="3">
        <v>0</v>
      </c>
      <c r="N312" s="3">
        <v>0</v>
      </c>
      <c r="O312" t="s">
        <v>51</v>
      </c>
      <c r="P312" s="3">
        <v>0.5</v>
      </c>
      <c r="Q312" s="4">
        <v>5.2192066805845504E-2</v>
      </c>
      <c r="R312" s="4" t="s">
        <v>677</v>
      </c>
      <c r="S312" s="4">
        <v>94.937369519832529</v>
      </c>
      <c r="T312" t="s">
        <v>690</v>
      </c>
      <c r="U312" t="s">
        <v>687</v>
      </c>
    </row>
    <row r="313" spans="1:21" x14ac:dyDescent="0.25">
      <c r="A313">
        <v>17015</v>
      </c>
      <c r="B313" t="s">
        <v>188</v>
      </c>
      <c r="C313" s="3">
        <v>0</v>
      </c>
      <c r="D313" s="3">
        <v>0.5</v>
      </c>
      <c r="E313" s="3">
        <v>0.5</v>
      </c>
      <c r="F313" s="3">
        <v>0.5</v>
      </c>
      <c r="G313" s="3">
        <v>0.5</v>
      </c>
      <c r="H313" s="3">
        <v>0.5</v>
      </c>
      <c r="I313" s="3">
        <v>0.5</v>
      </c>
      <c r="J313" s="3">
        <v>0.5</v>
      </c>
      <c r="K313" s="3">
        <v>0.5</v>
      </c>
      <c r="L313" s="3">
        <v>0.5</v>
      </c>
      <c r="M313" s="3">
        <v>0</v>
      </c>
      <c r="N313" s="3">
        <v>0.5</v>
      </c>
      <c r="O313" t="s">
        <v>51</v>
      </c>
      <c r="P313" s="3">
        <v>0.5</v>
      </c>
      <c r="Q313" s="4">
        <v>5.2192066805845504E-2</v>
      </c>
      <c r="R313" s="4" t="s">
        <v>677</v>
      </c>
      <c r="S313" s="4">
        <v>94.989561586638374</v>
      </c>
      <c r="T313" t="s">
        <v>690</v>
      </c>
      <c r="U313" t="s">
        <v>687</v>
      </c>
    </row>
    <row r="314" spans="1:21" x14ac:dyDescent="0.25">
      <c r="A314">
        <v>16080</v>
      </c>
      <c r="B314" t="s">
        <v>177</v>
      </c>
      <c r="C314" s="3">
        <v>0.5</v>
      </c>
      <c r="D314" s="3">
        <v>0.5</v>
      </c>
      <c r="E314" s="3">
        <v>0.5</v>
      </c>
      <c r="F314" s="3">
        <v>0.5</v>
      </c>
      <c r="G314" s="3">
        <v>0.5</v>
      </c>
      <c r="H314" s="3">
        <v>0.5</v>
      </c>
      <c r="I314" s="3">
        <v>0.5</v>
      </c>
      <c r="J314" s="3">
        <v>0.5</v>
      </c>
      <c r="K314" s="3">
        <v>0.5</v>
      </c>
      <c r="L314" s="3">
        <v>0.5</v>
      </c>
      <c r="M314" s="3">
        <v>0.5</v>
      </c>
      <c r="N314" s="3">
        <v>0.5</v>
      </c>
      <c r="O314" t="s">
        <v>51</v>
      </c>
      <c r="P314" s="3">
        <v>0.5</v>
      </c>
      <c r="Q314" s="4">
        <v>5.2192066805845504E-2</v>
      </c>
      <c r="R314" s="4" t="s">
        <v>677</v>
      </c>
      <c r="S314" s="4">
        <v>95.041753653444218</v>
      </c>
      <c r="T314" t="s">
        <v>692</v>
      </c>
      <c r="U314" t="s">
        <v>688</v>
      </c>
    </row>
    <row r="315" spans="1:21" x14ac:dyDescent="0.25">
      <c r="A315">
        <v>5941</v>
      </c>
      <c r="B315" t="s">
        <v>439</v>
      </c>
      <c r="C315" s="3">
        <v>0</v>
      </c>
      <c r="D315" s="3">
        <v>0</v>
      </c>
      <c r="E315" s="3">
        <v>0.5</v>
      </c>
      <c r="F315" s="3">
        <v>0</v>
      </c>
      <c r="G315" s="3">
        <v>1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t="s">
        <v>51</v>
      </c>
      <c r="P315" s="3">
        <v>0.5</v>
      </c>
      <c r="Q315" s="4">
        <v>5.2192066805845504E-2</v>
      </c>
      <c r="R315" s="4" t="s">
        <v>677</v>
      </c>
      <c r="S315" s="4">
        <v>95.093945720250062</v>
      </c>
      <c r="T315" t="s">
        <v>692</v>
      </c>
      <c r="U315" t="s">
        <v>688</v>
      </c>
    </row>
    <row r="316" spans="1:21" x14ac:dyDescent="0.25">
      <c r="A316">
        <v>21788</v>
      </c>
      <c r="B316" t="s">
        <v>308</v>
      </c>
      <c r="C316" s="3">
        <v>0.5</v>
      </c>
      <c r="D316" s="3">
        <v>0.5</v>
      </c>
      <c r="E316" s="3">
        <v>0.5</v>
      </c>
      <c r="F316" s="3">
        <v>0.5</v>
      </c>
      <c r="G316" s="3">
        <v>0.5</v>
      </c>
      <c r="H316" s="3">
        <v>0.5</v>
      </c>
      <c r="I316" s="3">
        <v>0.5</v>
      </c>
      <c r="J316" s="3">
        <v>0.5</v>
      </c>
      <c r="K316" s="3">
        <v>0</v>
      </c>
      <c r="L316" s="3">
        <v>0.5</v>
      </c>
      <c r="M316" s="3">
        <v>0.5</v>
      </c>
      <c r="N316" s="3">
        <v>0.5</v>
      </c>
      <c r="O316" t="s">
        <v>51</v>
      </c>
      <c r="P316" s="3">
        <v>0.5</v>
      </c>
      <c r="Q316" s="4">
        <v>5.2192066805845504E-2</v>
      </c>
      <c r="R316" s="4" t="s">
        <v>677</v>
      </c>
      <c r="S316" s="4">
        <v>95.146137787055906</v>
      </c>
      <c r="T316" t="s">
        <v>692</v>
      </c>
      <c r="U316" t="s">
        <v>688</v>
      </c>
    </row>
    <row r="317" spans="1:21" x14ac:dyDescent="0.25">
      <c r="A317">
        <v>21294</v>
      </c>
      <c r="B317" t="s">
        <v>277</v>
      </c>
      <c r="C317" s="3">
        <v>0.5</v>
      </c>
      <c r="D317" s="3">
        <v>0.5</v>
      </c>
      <c r="E317" s="3">
        <v>0.5</v>
      </c>
      <c r="F317" s="3">
        <v>0.5</v>
      </c>
      <c r="G317" s="3">
        <v>0.5</v>
      </c>
      <c r="H317" s="3">
        <v>0.5</v>
      </c>
      <c r="I317" s="3">
        <v>0</v>
      </c>
      <c r="J317" s="3">
        <v>0.5</v>
      </c>
      <c r="K317" s="3">
        <v>0.5</v>
      </c>
      <c r="L317" s="3">
        <v>0.5</v>
      </c>
      <c r="M317" s="3">
        <v>0</v>
      </c>
      <c r="N317" s="3">
        <v>0</v>
      </c>
      <c r="O317" t="s">
        <v>51</v>
      </c>
      <c r="P317" s="3">
        <v>0.5</v>
      </c>
      <c r="Q317" s="4">
        <v>5.2192066805845504E-2</v>
      </c>
      <c r="R317" s="4" t="s">
        <v>677</v>
      </c>
      <c r="S317" s="4">
        <v>95.19832985386175</v>
      </c>
      <c r="T317" t="s">
        <v>692</v>
      </c>
      <c r="U317" t="s">
        <v>688</v>
      </c>
    </row>
    <row r="318" spans="1:21" x14ac:dyDescent="0.25">
      <c r="A318">
        <v>905154</v>
      </c>
      <c r="B318" t="s">
        <v>501</v>
      </c>
      <c r="C318" s="3">
        <v>0</v>
      </c>
      <c r="D318" s="3">
        <v>0</v>
      </c>
      <c r="E318" s="3">
        <v>0</v>
      </c>
      <c r="F318" s="3">
        <v>0.5</v>
      </c>
      <c r="G318" s="3">
        <v>0</v>
      </c>
      <c r="H318" s="3">
        <v>0.5</v>
      </c>
      <c r="I318" s="3">
        <v>0</v>
      </c>
      <c r="J318" s="3">
        <v>0</v>
      </c>
      <c r="K318" s="3">
        <v>0</v>
      </c>
      <c r="L318" s="3">
        <v>0.5</v>
      </c>
      <c r="M318" s="3">
        <v>0</v>
      </c>
      <c r="N318" s="3">
        <v>0</v>
      </c>
      <c r="O318" t="s">
        <v>51</v>
      </c>
      <c r="P318" s="3">
        <v>0.5</v>
      </c>
      <c r="Q318" s="4">
        <v>5.2192066805845504E-2</v>
      </c>
      <c r="R318" s="4" t="s">
        <v>677</v>
      </c>
      <c r="S318" s="4">
        <v>95.250521920667595</v>
      </c>
      <c r="T318" t="s">
        <v>692</v>
      </c>
      <c r="U318" t="s">
        <v>688</v>
      </c>
    </row>
    <row r="319" spans="1:21" x14ac:dyDescent="0.25">
      <c r="A319">
        <v>21301</v>
      </c>
      <c r="B319" t="s">
        <v>282</v>
      </c>
      <c r="C319" s="3">
        <v>0.5</v>
      </c>
      <c r="D319" s="3">
        <v>0</v>
      </c>
      <c r="E319" s="3">
        <v>0.5</v>
      </c>
      <c r="F319" s="3">
        <v>0</v>
      </c>
      <c r="G319" s="3">
        <v>0</v>
      </c>
      <c r="H319" s="3">
        <v>0.5</v>
      </c>
      <c r="I319" s="3">
        <v>0.5</v>
      </c>
      <c r="J319" s="3">
        <v>0.5</v>
      </c>
      <c r="K319" s="3">
        <v>0</v>
      </c>
      <c r="L319" s="3">
        <v>0.5</v>
      </c>
      <c r="M319" s="3">
        <v>0</v>
      </c>
      <c r="N319" s="3">
        <v>0</v>
      </c>
      <c r="O319" t="s">
        <v>51</v>
      </c>
      <c r="P319" s="3">
        <v>0.5</v>
      </c>
      <c r="Q319" s="4">
        <v>5.2192066805845504E-2</v>
      </c>
      <c r="R319" s="4" t="s">
        <v>677</v>
      </c>
      <c r="S319" s="4">
        <v>95.302713987473439</v>
      </c>
      <c r="T319" t="s">
        <v>692</v>
      </c>
      <c r="U319" t="s">
        <v>688</v>
      </c>
    </row>
    <row r="320" spans="1:21" x14ac:dyDescent="0.25">
      <c r="A320">
        <v>902431</v>
      </c>
      <c r="B320" t="s">
        <v>453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0.5</v>
      </c>
      <c r="J320" s="3">
        <v>0</v>
      </c>
      <c r="K320" s="3">
        <v>0.5</v>
      </c>
      <c r="L320" s="3">
        <v>0</v>
      </c>
      <c r="M320" s="3">
        <v>0.5</v>
      </c>
      <c r="N320" s="3">
        <v>0</v>
      </c>
      <c r="O320" t="s">
        <v>51</v>
      </c>
      <c r="P320" s="3">
        <v>0.5</v>
      </c>
      <c r="Q320" s="4">
        <v>5.2192066805845504E-2</v>
      </c>
      <c r="R320" s="4" t="s">
        <v>677</v>
      </c>
      <c r="S320" s="4">
        <v>95.354906054279283</v>
      </c>
      <c r="T320" t="s">
        <v>692</v>
      </c>
      <c r="U320" t="s">
        <v>688</v>
      </c>
    </row>
    <row r="321" spans="1:21" x14ac:dyDescent="0.25">
      <c r="A321">
        <v>22675</v>
      </c>
      <c r="B321" t="s">
        <v>338</v>
      </c>
      <c r="C321" s="3">
        <v>0</v>
      </c>
      <c r="D321" s="3">
        <v>0</v>
      </c>
      <c r="E321" s="3">
        <v>0</v>
      </c>
      <c r="F321" s="3">
        <v>1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t="s">
        <v>51</v>
      </c>
      <c r="P321" s="3">
        <v>0.5</v>
      </c>
      <c r="Q321" s="4">
        <v>5.2192066805845504E-2</v>
      </c>
      <c r="R321" s="4" t="s">
        <v>677</v>
      </c>
      <c r="S321" s="4">
        <v>95.407098121085127</v>
      </c>
      <c r="T321" t="s">
        <v>692</v>
      </c>
      <c r="U321" t="s">
        <v>688</v>
      </c>
    </row>
    <row r="322" spans="1:21" x14ac:dyDescent="0.25">
      <c r="A322">
        <v>21295</v>
      </c>
      <c r="B322" t="s">
        <v>278</v>
      </c>
      <c r="C322" s="3">
        <v>0.5</v>
      </c>
      <c r="D322" s="3">
        <v>0.5</v>
      </c>
      <c r="E322" s="3">
        <v>0.5</v>
      </c>
      <c r="F322" s="3">
        <v>0.5</v>
      </c>
      <c r="G322" s="3">
        <v>0.5</v>
      </c>
      <c r="H322" s="3">
        <v>0.5</v>
      </c>
      <c r="I322" s="3">
        <v>0.5</v>
      </c>
      <c r="J322" s="3">
        <v>0.5</v>
      </c>
      <c r="K322" s="3">
        <v>0.5</v>
      </c>
      <c r="L322" s="3">
        <v>0.5</v>
      </c>
      <c r="M322" s="3">
        <v>0</v>
      </c>
      <c r="N322" s="3">
        <v>0.5</v>
      </c>
      <c r="O322" t="s">
        <v>51</v>
      </c>
      <c r="P322" s="3">
        <v>0.5</v>
      </c>
      <c r="Q322" s="4">
        <v>5.2192066805845504E-2</v>
      </c>
      <c r="R322" s="4" t="s">
        <v>677</v>
      </c>
      <c r="S322" s="4">
        <v>95.459290187890971</v>
      </c>
      <c r="T322" t="s">
        <v>692</v>
      </c>
      <c r="U322" t="s">
        <v>688</v>
      </c>
    </row>
    <row r="323" spans="1:21" x14ac:dyDescent="0.25">
      <c r="A323">
        <v>11119</v>
      </c>
      <c r="B323" t="s">
        <v>107</v>
      </c>
      <c r="C323" s="3">
        <v>0</v>
      </c>
      <c r="D323" s="3">
        <v>0</v>
      </c>
      <c r="E323" s="3">
        <v>0</v>
      </c>
      <c r="F323" s="3">
        <v>0.5</v>
      </c>
      <c r="G323" s="3">
        <v>0</v>
      </c>
      <c r="H323" s="3">
        <v>0.5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t="s">
        <v>51</v>
      </c>
      <c r="P323" s="3">
        <v>0.5</v>
      </c>
      <c r="Q323" s="4">
        <v>5.2192066805845504E-2</v>
      </c>
      <c r="R323" s="4" t="s">
        <v>677</v>
      </c>
      <c r="S323" s="4">
        <v>95.511482254696816</v>
      </c>
      <c r="T323" t="s">
        <v>692</v>
      </c>
      <c r="U323" t="s">
        <v>688</v>
      </c>
    </row>
    <row r="324" spans="1:21" x14ac:dyDescent="0.25">
      <c r="A324">
        <v>21066</v>
      </c>
      <c r="B324" t="s">
        <v>257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0.5</v>
      </c>
      <c r="K324" s="3">
        <v>0</v>
      </c>
      <c r="L324" s="3">
        <v>0</v>
      </c>
      <c r="M324" s="3">
        <v>0</v>
      </c>
      <c r="N324" s="3">
        <v>0</v>
      </c>
      <c r="O324" t="s">
        <v>51</v>
      </c>
      <c r="P324" s="3">
        <v>0.5</v>
      </c>
      <c r="Q324" s="4">
        <v>5.2192066805845504E-2</v>
      </c>
      <c r="R324" s="4" t="s">
        <v>677</v>
      </c>
      <c r="S324" s="4">
        <v>95.56367432150266</v>
      </c>
      <c r="T324" t="s">
        <v>692</v>
      </c>
      <c r="U324" t="s">
        <v>688</v>
      </c>
    </row>
    <row r="325" spans="1:21" x14ac:dyDescent="0.25">
      <c r="A325">
        <v>103186</v>
      </c>
      <c r="B325" t="s">
        <v>78</v>
      </c>
      <c r="C325" s="3">
        <v>0.5</v>
      </c>
      <c r="D325" s="3">
        <v>0.5</v>
      </c>
      <c r="E325" s="3">
        <v>0.5</v>
      </c>
      <c r="F325" s="3">
        <v>0.5</v>
      </c>
      <c r="G325" s="3">
        <v>0.5</v>
      </c>
      <c r="H325" s="3">
        <v>0.5</v>
      </c>
      <c r="I325" s="3">
        <v>0.5</v>
      </c>
      <c r="J325" s="3">
        <v>0.5</v>
      </c>
      <c r="K325" s="3">
        <v>0.5</v>
      </c>
      <c r="L325" s="3">
        <v>0.5</v>
      </c>
      <c r="M325" s="3">
        <v>0.5</v>
      </c>
      <c r="N325" s="3">
        <v>0.5</v>
      </c>
      <c r="O325" t="s">
        <v>51</v>
      </c>
      <c r="P325" s="3">
        <v>0.5</v>
      </c>
      <c r="Q325" s="4">
        <v>5.2192066805845504E-2</v>
      </c>
      <c r="R325" s="4" t="s">
        <v>677</v>
      </c>
      <c r="S325" s="4">
        <v>95.615866388308504</v>
      </c>
      <c r="T325" t="s">
        <v>692</v>
      </c>
      <c r="U325" t="s">
        <v>688</v>
      </c>
    </row>
    <row r="326" spans="1:21" x14ac:dyDescent="0.25">
      <c r="A326">
        <v>116755</v>
      </c>
      <c r="B326" t="s">
        <v>145</v>
      </c>
      <c r="C326" s="3">
        <v>0.5</v>
      </c>
      <c r="D326" s="3">
        <v>0.5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0.5</v>
      </c>
      <c r="K326" s="3">
        <v>0</v>
      </c>
      <c r="L326" s="3">
        <v>0.5</v>
      </c>
      <c r="M326" s="3">
        <v>0</v>
      </c>
      <c r="N326" s="3">
        <v>0</v>
      </c>
      <c r="O326" t="s">
        <v>138</v>
      </c>
      <c r="P326" s="3">
        <v>0.5</v>
      </c>
      <c r="Q326" s="4">
        <v>5.2192066805845504E-2</v>
      </c>
      <c r="R326" s="4" t="s">
        <v>677</v>
      </c>
      <c r="S326" s="4">
        <v>95.668058455114348</v>
      </c>
      <c r="T326" t="s">
        <v>692</v>
      </c>
      <c r="U326" t="s">
        <v>688</v>
      </c>
    </row>
    <row r="327" spans="1:21" x14ac:dyDescent="0.25">
      <c r="A327">
        <v>12980</v>
      </c>
      <c r="B327" t="s">
        <v>163</v>
      </c>
      <c r="C327" s="3">
        <v>0.5</v>
      </c>
      <c r="D327" s="3">
        <v>0.5</v>
      </c>
      <c r="E327" s="3">
        <v>0.5</v>
      </c>
      <c r="F327" s="3">
        <v>0.5</v>
      </c>
      <c r="G327" s="3">
        <v>0.5</v>
      </c>
      <c r="H327" s="3">
        <v>0.5</v>
      </c>
      <c r="I327" s="3">
        <v>0.5</v>
      </c>
      <c r="J327" s="3">
        <v>0.5</v>
      </c>
      <c r="K327" s="3">
        <v>0.5</v>
      </c>
      <c r="L327" s="3">
        <v>0.5</v>
      </c>
      <c r="M327" s="3">
        <v>0</v>
      </c>
      <c r="N327" s="3">
        <v>0.5</v>
      </c>
      <c r="O327" t="s">
        <v>51</v>
      </c>
      <c r="P327" s="3">
        <v>0.5</v>
      </c>
      <c r="Q327" s="4">
        <v>5.2192066805845504E-2</v>
      </c>
      <c r="R327" s="4" t="s">
        <v>677</v>
      </c>
      <c r="S327" s="4">
        <v>95.720250521920192</v>
      </c>
      <c r="T327" t="s">
        <v>692</v>
      </c>
      <c r="U327" t="s">
        <v>688</v>
      </c>
    </row>
    <row r="328" spans="1:21" x14ac:dyDescent="0.25">
      <c r="A328">
        <v>904547</v>
      </c>
      <c r="B328" t="s">
        <v>494</v>
      </c>
      <c r="C328" s="3">
        <v>0.5</v>
      </c>
      <c r="D328" s="3">
        <v>0.5</v>
      </c>
      <c r="E328" s="3">
        <v>0.5</v>
      </c>
      <c r="F328" s="3">
        <v>0.5</v>
      </c>
      <c r="G328" s="3">
        <v>0.5</v>
      </c>
      <c r="H328" s="3">
        <v>0</v>
      </c>
      <c r="I328" s="3">
        <v>0.5</v>
      </c>
      <c r="J328" s="3">
        <v>0.5</v>
      </c>
      <c r="K328" s="3">
        <v>0.5</v>
      </c>
      <c r="L328" s="3">
        <v>0</v>
      </c>
      <c r="M328" s="3">
        <v>0.5</v>
      </c>
      <c r="N328" s="3">
        <v>0.5</v>
      </c>
      <c r="O328" t="s">
        <v>51</v>
      </c>
      <c r="P328" s="3">
        <v>0.5</v>
      </c>
      <c r="Q328" s="4">
        <v>5.2192066805845504E-2</v>
      </c>
      <c r="R328" s="4" t="s">
        <v>677</v>
      </c>
      <c r="S328" s="4">
        <v>95.772442588726037</v>
      </c>
      <c r="T328" t="s">
        <v>692</v>
      </c>
      <c r="U328" t="s">
        <v>688</v>
      </c>
    </row>
    <row r="329" spans="1:21" x14ac:dyDescent="0.25">
      <c r="A329">
        <v>10325</v>
      </c>
      <c r="B329" t="s">
        <v>83</v>
      </c>
      <c r="C329" s="3">
        <v>0</v>
      </c>
      <c r="D329" s="3">
        <v>0.5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t="s">
        <v>51</v>
      </c>
      <c r="P329" s="3">
        <v>0.5</v>
      </c>
      <c r="Q329" s="4">
        <v>5.2192066805845504E-2</v>
      </c>
      <c r="R329" s="4" t="s">
        <v>677</v>
      </c>
      <c r="S329" s="4">
        <v>95.824634655531881</v>
      </c>
      <c r="T329" t="s">
        <v>692</v>
      </c>
      <c r="U329" t="s">
        <v>688</v>
      </c>
    </row>
    <row r="330" spans="1:21" x14ac:dyDescent="0.25">
      <c r="A330">
        <v>903588</v>
      </c>
      <c r="B330" t="s">
        <v>469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0.5</v>
      </c>
      <c r="L330" s="3">
        <v>0</v>
      </c>
      <c r="M330" s="3">
        <v>0</v>
      </c>
      <c r="N330" s="3">
        <v>0</v>
      </c>
      <c r="O330" t="s">
        <v>27</v>
      </c>
      <c r="P330" s="3">
        <v>0.5</v>
      </c>
      <c r="Q330" s="4">
        <v>5.2192066805845504E-2</v>
      </c>
      <c r="R330" s="4" t="s">
        <v>677</v>
      </c>
      <c r="S330" s="4">
        <v>95.876826722337725</v>
      </c>
      <c r="T330" t="s">
        <v>692</v>
      </c>
      <c r="U330" t="s">
        <v>688</v>
      </c>
    </row>
    <row r="331" spans="1:21" x14ac:dyDescent="0.25">
      <c r="A331">
        <v>909537</v>
      </c>
      <c r="B331" t="s">
        <v>540</v>
      </c>
      <c r="C331" s="3">
        <v>0</v>
      </c>
      <c r="D331" s="3">
        <v>0.5</v>
      </c>
      <c r="E331" s="3">
        <v>1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t="s">
        <v>51</v>
      </c>
      <c r="P331" s="3">
        <v>0.5</v>
      </c>
      <c r="Q331" s="4">
        <v>5.2192066805845504E-2</v>
      </c>
      <c r="R331" s="4" t="s">
        <v>677</v>
      </c>
      <c r="S331" s="4">
        <v>95.929018789143569</v>
      </c>
      <c r="T331" t="s">
        <v>692</v>
      </c>
      <c r="U331" t="s">
        <v>688</v>
      </c>
    </row>
    <row r="332" spans="1:21" x14ac:dyDescent="0.25">
      <c r="A332">
        <v>18001</v>
      </c>
      <c r="B332" t="s">
        <v>205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0.5</v>
      </c>
      <c r="I332" s="3">
        <v>0</v>
      </c>
      <c r="J332" s="3">
        <v>0.5</v>
      </c>
      <c r="K332" s="3">
        <v>0.5</v>
      </c>
      <c r="L332" s="3">
        <v>0.5</v>
      </c>
      <c r="M332" s="3">
        <v>0</v>
      </c>
      <c r="N332" s="3">
        <v>0</v>
      </c>
      <c r="O332" t="s">
        <v>51</v>
      </c>
      <c r="P332" s="3">
        <v>0.5</v>
      </c>
      <c r="Q332" s="4">
        <v>5.2192066805845504E-2</v>
      </c>
      <c r="R332" s="4" t="s">
        <v>677</v>
      </c>
      <c r="S332" s="4">
        <v>95.981210855949413</v>
      </c>
      <c r="T332" t="s">
        <v>692</v>
      </c>
      <c r="U332" t="s">
        <v>688</v>
      </c>
    </row>
    <row r="333" spans="1:21" x14ac:dyDescent="0.25">
      <c r="A333">
        <v>906951</v>
      </c>
      <c r="B333" t="s">
        <v>522</v>
      </c>
      <c r="C333" s="3">
        <v>0.5</v>
      </c>
      <c r="D333" s="3">
        <v>0.5</v>
      </c>
      <c r="E333" s="3">
        <v>0.5</v>
      </c>
      <c r="F333" s="3">
        <v>0.5</v>
      </c>
      <c r="G333" s="3">
        <v>0.5</v>
      </c>
      <c r="H333" s="3">
        <v>0.5</v>
      </c>
      <c r="I333" s="3">
        <v>0.5</v>
      </c>
      <c r="J333" s="3">
        <v>0.5</v>
      </c>
      <c r="K333" s="3">
        <v>0.5</v>
      </c>
      <c r="L333" s="3">
        <v>0.5</v>
      </c>
      <c r="M333" s="3">
        <v>0.5</v>
      </c>
      <c r="N333" s="3">
        <v>0.5</v>
      </c>
      <c r="O333" t="s">
        <v>51</v>
      </c>
      <c r="P333" s="3">
        <v>0.5</v>
      </c>
      <c r="Q333" s="4">
        <v>5.2192066805845504E-2</v>
      </c>
      <c r="R333" s="4" t="s">
        <v>677</v>
      </c>
      <c r="S333" s="4">
        <v>96.033402922755258</v>
      </c>
      <c r="T333" t="s">
        <v>692</v>
      </c>
      <c r="U333" t="s">
        <v>688</v>
      </c>
    </row>
    <row r="334" spans="1:21" x14ac:dyDescent="0.25">
      <c r="A334">
        <v>21305</v>
      </c>
      <c r="B334" t="s">
        <v>285</v>
      </c>
      <c r="C334" s="3">
        <v>0</v>
      </c>
      <c r="D334" s="3">
        <v>0</v>
      </c>
      <c r="E334" s="3">
        <v>0.5</v>
      </c>
      <c r="F334" s="3">
        <v>0.5</v>
      </c>
      <c r="G334" s="3">
        <v>0</v>
      </c>
      <c r="H334" s="3">
        <v>0</v>
      </c>
      <c r="I334" s="3">
        <v>0.5</v>
      </c>
      <c r="J334" s="3">
        <v>0.5</v>
      </c>
      <c r="K334" s="3">
        <v>0.5</v>
      </c>
      <c r="L334" s="3">
        <v>0</v>
      </c>
      <c r="M334" s="3">
        <v>0.5</v>
      </c>
      <c r="N334" s="3">
        <v>0</v>
      </c>
      <c r="O334" t="s">
        <v>51</v>
      </c>
      <c r="P334" s="3">
        <v>0.5</v>
      </c>
      <c r="Q334" s="4">
        <v>5.2192066805845504E-2</v>
      </c>
      <c r="R334" s="4" t="s">
        <v>677</v>
      </c>
      <c r="S334" s="4">
        <v>96.085594989561102</v>
      </c>
      <c r="T334" t="s">
        <v>692</v>
      </c>
      <c r="U334" t="s">
        <v>688</v>
      </c>
    </row>
    <row r="335" spans="1:21" x14ac:dyDescent="0.25">
      <c r="A335">
        <v>24444</v>
      </c>
      <c r="B335" t="s">
        <v>366</v>
      </c>
      <c r="C335" s="3">
        <v>0</v>
      </c>
      <c r="D335" s="3">
        <v>0</v>
      </c>
      <c r="E335" s="3">
        <v>0</v>
      </c>
      <c r="F335" s="3">
        <v>0.5</v>
      </c>
      <c r="G335" s="3">
        <v>0.5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t="s">
        <v>51</v>
      </c>
      <c r="P335" s="3">
        <v>0.5</v>
      </c>
      <c r="Q335" s="4">
        <v>5.2192066805845504E-2</v>
      </c>
      <c r="R335" s="4" t="s">
        <v>677</v>
      </c>
      <c r="S335" s="4">
        <v>96.137787056366946</v>
      </c>
      <c r="T335" t="s">
        <v>692</v>
      </c>
      <c r="U335" t="s">
        <v>688</v>
      </c>
    </row>
    <row r="336" spans="1:21" x14ac:dyDescent="0.25">
      <c r="A336">
        <v>20537</v>
      </c>
      <c r="B336" t="s">
        <v>240</v>
      </c>
      <c r="C336" s="3">
        <v>0.5</v>
      </c>
      <c r="D336" s="3">
        <v>0.5</v>
      </c>
      <c r="E336" s="3">
        <v>0</v>
      </c>
      <c r="F336" s="3">
        <v>0.5</v>
      </c>
      <c r="G336" s="3">
        <v>0.5</v>
      </c>
      <c r="H336" s="3">
        <v>0</v>
      </c>
      <c r="I336" s="3">
        <v>0.5</v>
      </c>
      <c r="J336" s="3">
        <v>0.5</v>
      </c>
      <c r="K336" s="3">
        <v>0</v>
      </c>
      <c r="L336" s="3">
        <v>0.5</v>
      </c>
      <c r="M336" s="3">
        <v>0</v>
      </c>
      <c r="N336" s="3">
        <v>0.5</v>
      </c>
      <c r="O336" t="s">
        <v>51</v>
      </c>
      <c r="P336" s="3">
        <v>0.5</v>
      </c>
      <c r="Q336" s="4">
        <v>5.2192066805845504E-2</v>
      </c>
      <c r="R336" s="4" t="s">
        <v>677</v>
      </c>
      <c r="S336" s="4">
        <v>96.18997912317279</v>
      </c>
      <c r="T336" t="s">
        <v>692</v>
      </c>
      <c r="U336" t="s">
        <v>688</v>
      </c>
    </row>
    <row r="337" spans="1:21" x14ac:dyDescent="0.25">
      <c r="A337">
        <v>905111</v>
      </c>
      <c r="B337" t="s">
        <v>499</v>
      </c>
      <c r="C337" s="3">
        <v>0.5</v>
      </c>
      <c r="D337" s="3">
        <v>0.5</v>
      </c>
      <c r="E337" s="3">
        <v>0.5</v>
      </c>
      <c r="F337" s="3">
        <v>0.5</v>
      </c>
      <c r="G337" s="3">
        <v>0</v>
      </c>
      <c r="H337" s="3">
        <v>0.5</v>
      </c>
      <c r="I337" s="3">
        <v>0.5</v>
      </c>
      <c r="J337" s="3">
        <v>0.5</v>
      </c>
      <c r="K337" s="3">
        <v>0.5</v>
      </c>
      <c r="L337" s="3">
        <v>0.5</v>
      </c>
      <c r="M337" s="3">
        <v>0.5</v>
      </c>
      <c r="N337" s="3">
        <v>0.5</v>
      </c>
      <c r="O337" t="s">
        <v>51</v>
      </c>
      <c r="P337" s="3">
        <v>0.5</v>
      </c>
      <c r="Q337" s="4">
        <v>5.2192066805845504E-2</v>
      </c>
      <c r="R337" s="4" t="s">
        <v>677</v>
      </c>
      <c r="S337" s="4">
        <v>96.242171189978635</v>
      </c>
      <c r="T337" t="s">
        <v>692</v>
      </c>
      <c r="U337" t="s">
        <v>688</v>
      </c>
    </row>
    <row r="338" spans="1:21" x14ac:dyDescent="0.25">
      <c r="A338">
        <v>20925</v>
      </c>
      <c r="B338" t="s">
        <v>246</v>
      </c>
      <c r="C338" s="3">
        <v>0</v>
      </c>
      <c r="D338" s="3">
        <v>0.5</v>
      </c>
      <c r="E338" s="3">
        <v>0</v>
      </c>
      <c r="F338" s="3">
        <v>0</v>
      </c>
      <c r="G338" s="3">
        <v>0</v>
      </c>
      <c r="H338" s="3">
        <v>0</v>
      </c>
      <c r="I338" s="3">
        <v>0.5</v>
      </c>
      <c r="J338" s="3">
        <v>0</v>
      </c>
      <c r="K338" s="3">
        <v>0</v>
      </c>
      <c r="L338" s="3">
        <v>0</v>
      </c>
      <c r="M338" s="3">
        <v>0.5</v>
      </c>
      <c r="N338" s="3">
        <v>0</v>
      </c>
      <c r="O338" t="s">
        <v>51</v>
      </c>
      <c r="P338" s="3">
        <v>0.5</v>
      </c>
      <c r="Q338" s="4">
        <v>5.2192066805845504E-2</v>
      </c>
      <c r="R338" s="4" t="s">
        <v>677</v>
      </c>
      <c r="S338" s="4">
        <v>96.294363256784479</v>
      </c>
      <c r="T338" t="s">
        <v>692</v>
      </c>
      <c r="U338" t="s">
        <v>688</v>
      </c>
    </row>
    <row r="339" spans="1:21" x14ac:dyDescent="0.25">
      <c r="A339">
        <v>21317</v>
      </c>
      <c r="B339" t="s">
        <v>290</v>
      </c>
      <c r="C339" s="3">
        <v>0.5</v>
      </c>
      <c r="D339" s="3">
        <v>0</v>
      </c>
      <c r="E339" s="3">
        <v>0</v>
      </c>
      <c r="F339" s="3">
        <v>0.5</v>
      </c>
      <c r="G339" s="3">
        <v>0</v>
      </c>
      <c r="H339" s="3">
        <v>0.5</v>
      </c>
      <c r="I339" s="3">
        <v>0.5</v>
      </c>
      <c r="J339" s="3">
        <v>0</v>
      </c>
      <c r="K339" s="3">
        <v>0.5</v>
      </c>
      <c r="L339" s="3">
        <v>0</v>
      </c>
      <c r="M339" s="3">
        <v>0</v>
      </c>
      <c r="N339" s="3">
        <v>0</v>
      </c>
      <c r="O339" t="s">
        <v>51</v>
      </c>
      <c r="P339" s="3">
        <v>0.5</v>
      </c>
      <c r="Q339" s="4">
        <v>5.2192066805845504E-2</v>
      </c>
      <c r="R339" s="4" t="s">
        <v>677</v>
      </c>
      <c r="S339" s="4">
        <v>96.346555323590323</v>
      </c>
      <c r="T339" t="s">
        <v>692</v>
      </c>
      <c r="U339" t="s">
        <v>688</v>
      </c>
    </row>
    <row r="340" spans="1:21" x14ac:dyDescent="0.25">
      <c r="A340">
        <v>102580</v>
      </c>
      <c r="B340" t="s">
        <v>65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0.5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t="s">
        <v>27</v>
      </c>
      <c r="P340" s="3">
        <v>0.5</v>
      </c>
      <c r="Q340" s="4">
        <v>5.2192066805845504E-2</v>
      </c>
      <c r="R340" s="4" t="s">
        <v>677</v>
      </c>
      <c r="S340" s="4">
        <v>96.398747390396167</v>
      </c>
      <c r="T340" t="s">
        <v>692</v>
      </c>
      <c r="U340" t="s">
        <v>688</v>
      </c>
    </row>
    <row r="341" spans="1:21" x14ac:dyDescent="0.25">
      <c r="A341">
        <v>908653</v>
      </c>
      <c r="B341" t="s">
        <v>533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0.5</v>
      </c>
      <c r="L341" s="3">
        <v>0</v>
      </c>
      <c r="M341" s="3">
        <v>0</v>
      </c>
      <c r="N341" s="3">
        <v>0</v>
      </c>
      <c r="O341" t="s">
        <v>51</v>
      </c>
      <c r="P341" s="3">
        <v>0.5</v>
      </c>
      <c r="Q341" s="4">
        <v>5.2192066805845504E-2</v>
      </c>
      <c r="R341" s="4" t="s">
        <v>677</v>
      </c>
      <c r="S341" s="4">
        <v>96.450939457202011</v>
      </c>
      <c r="T341" t="s">
        <v>692</v>
      </c>
      <c r="U341" t="s">
        <v>688</v>
      </c>
    </row>
    <row r="342" spans="1:21" x14ac:dyDescent="0.25">
      <c r="A342">
        <v>26955</v>
      </c>
      <c r="B342" t="s">
        <v>409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0.5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t="s">
        <v>27</v>
      </c>
      <c r="P342" s="3">
        <v>0.5</v>
      </c>
      <c r="Q342" s="4">
        <v>5.2192066805845504E-2</v>
      </c>
      <c r="R342" s="4" t="s">
        <v>677</v>
      </c>
      <c r="S342" s="4">
        <v>96.503131524007856</v>
      </c>
      <c r="T342" t="s">
        <v>692</v>
      </c>
      <c r="U342" t="s">
        <v>688</v>
      </c>
    </row>
    <row r="343" spans="1:21" x14ac:dyDescent="0.25">
      <c r="A343">
        <v>21297</v>
      </c>
      <c r="B343" t="s">
        <v>281</v>
      </c>
      <c r="C343" s="3">
        <v>0</v>
      </c>
      <c r="D343" s="3">
        <v>0</v>
      </c>
      <c r="E343" s="3">
        <v>0.5</v>
      </c>
      <c r="F343" s="3">
        <v>0.5</v>
      </c>
      <c r="G343" s="3">
        <v>0.5</v>
      </c>
      <c r="H343" s="3">
        <v>0.5</v>
      </c>
      <c r="I343" s="3">
        <v>0.5</v>
      </c>
      <c r="J343" s="3">
        <v>0.5</v>
      </c>
      <c r="K343" s="3">
        <v>0</v>
      </c>
      <c r="L343" s="3">
        <v>0</v>
      </c>
      <c r="M343" s="3">
        <v>0</v>
      </c>
      <c r="N343" s="3">
        <v>0</v>
      </c>
      <c r="O343" t="s">
        <v>51</v>
      </c>
      <c r="P343" s="3">
        <v>0.5</v>
      </c>
      <c r="Q343" s="4">
        <v>5.2192066805845504E-2</v>
      </c>
      <c r="R343" s="4" t="s">
        <v>677</v>
      </c>
      <c r="S343" s="4">
        <v>96.5553235908137</v>
      </c>
      <c r="T343" t="s">
        <v>692</v>
      </c>
      <c r="U343" t="s">
        <v>688</v>
      </c>
    </row>
    <row r="344" spans="1:21" x14ac:dyDescent="0.25">
      <c r="A344">
        <v>22240</v>
      </c>
      <c r="B344" t="s">
        <v>326</v>
      </c>
      <c r="C344" s="3">
        <v>0.5</v>
      </c>
      <c r="D344" s="3">
        <v>0.5</v>
      </c>
      <c r="E344" s="3">
        <v>0.5</v>
      </c>
      <c r="F344" s="3">
        <v>0</v>
      </c>
      <c r="G344" s="3">
        <v>0.5</v>
      </c>
      <c r="H344" s="3">
        <v>0.5</v>
      </c>
      <c r="I344" s="3">
        <v>0.5</v>
      </c>
      <c r="J344" s="3">
        <v>0</v>
      </c>
      <c r="K344" s="3">
        <v>0.5</v>
      </c>
      <c r="L344" s="3">
        <v>0.5</v>
      </c>
      <c r="M344" s="3">
        <v>0.5</v>
      </c>
      <c r="N344" s="3">
        <v>0.5</v>
      </c>
      <c r="O344" t="s">
        <v>51</v>
      </c>
      <c r="P344" s="3">
        <v>0.5</v>
      </c>
      <c r="Q344" s="4">
        <v>5.2192066805845504E-2</v>
      </c>
      <c r="R344" s="4" t="s">
        <v>677</v>
      </c>
      <c r="S344" s="4">
        <v>96.607515657619544</v>
      </c>
      <c r="T344" t="s">
        <v>692</v>
      </c>
      <c r="U344" t="s">
        <v>688</v>
      </c>
    </row>
    <row r="345" spans="1:21" x14ac:dyDescent="0.25">
      <c r="A345">
        <v>20706</v>
      </c>
      <c r="B345" t="s">
        <v>244</v>
      </c>
      <c r="C345" s="3">
        <v>0</v>
      </c>
      <c r="D345" s="3">
        <v>0.5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t="s">
        <v>51</v>
      </c>
      <c r="P345" s="3">
        <v>0.5</v>
      </c>
      <c r="Q345" s="4">
        <v>5.2192066805845504E-2</v>
      </c>
      <c r="R345" s="4" t="s">
        <v>677</v>
      </c>
      <c r="S345" s="4">
        <v>96.659707724425388</v>
      </c>
      <c r="T345" t="s">
        <v>692</v>
      </c>
      <c r="U345" t="s">
        <v>688</v>
      </c>
    </row>
    <row r="346" spans="1:21" x14ac:dyDescent="0.25">
      <c r="A346">
        <v>21281</v>
      </c>
      <c r="B346" t="s">
        <v>271</v>
      </c>
      <c r="C346" s="3">
        <v>0.5</v>
      </c>
      <c r="D346" s="3">
        <v>0.5</v>
      </c>
      <c r="E346" s="3">
        <v>0.5</v>
      </c>
      <c r="F346" s="3">
        <v>0.5</v>
      </c>
      <c r="G346" s="3">
        <v>0.5</v>
      </c>
      <c r="H346" s="3">
        <v>0.5</v>
      </c>
      <c r="I346" s="3">
        <v>0.5</v>
      </c>
      <c r="J346" s="3">
        <v>0.5</v>
      </c>
      <c r="K346" s="3">
        <v>0.5</v>
      </c>
      <c r="L346" s="3">
        <v>0.5</v>
      </c>
      <c r="M346" s="3">
        <v>0.5</v>
      </c>
      <c r="N346" s="3">
        <v>0.5</v>
      </c>
      <c r="O346" t="s">
        <v>51</v>
      </c>
      <c r="P346" s="3">
        <v>0.5</v>
      </c>
      <c r="Q346" s="4">
        <v>5.2192066805845504E-2</v>
      </c>
      <c r="R346" s="4" t="s">
        <v>677</v>
      </c>
      <c r="S346" s="4">
        <v>96.711899791231232</v>
      </c>
      <c r="T346" t="s">
        <v>692</v>
      </c>
      <c r="U346" t="s">
        <v>688</v>
      </c>
    </row>
    <row r="347" spans="1:21" x14ac:dyDescent="0.25">
      <c r="A347">
        <v>20225</v>
      </c>
      <c r="B347" t="s">
        <v>229</v>
      </c>
      <c r="C347" s="3">
        <v>0.5</v>
      </c>
      <c r="D347" s="3">
        <v>0.5</v>
      </c>
      <c r="E347" s="3">
        <v>0.5</v>
      </c>
      <c r="F347" s="3">
        <v>0.5</v>
      </c>
      <c r="G347" s="3">
        <v>0.5</v>
      </c>
      <c r="H347" s="3">
        <v>0.5</v>
      </c>
      <c r="I347" s="3">
        <v>0.5</v>
      </c>
      <c r="J347" s="3">
        <v>0.5</v>
      </c>
      <c r="K347" s="3">
        <v>0.5</v>
      </c>
      <c r="L347" s="3">
        <v>0.5</v>
      </c>
      <c r="M347" s="3">
        <v>0</v>
      </c>
      <c r="N347" s="3">
        <v>0.5</v>
      </c>
      <c r="O347" t="s">
        <v>51</v>
      </c>
      <c r="P347" s="3">
        <v>0.5</v>
      </c>
      <c r="Q347" s="4">
        <v>5.2192066805845504E-2</v>
      </c>
      <c r="R347" s="4" t="s">
        <v>677</v>
      </c>
      <c r="S347" s="4">
        <v>96.764091858037077</v>
      </c>
      <c r="T347" t="s">
        <v>692</v>
      </c>
      <c r="U347" t="s">
        <v>688</v>
      </c>
    </row>
    <row r="348" spans="1:21" x14ac:dyDescent="0.25">
      <c r="A348">
        <v>901147</v>
      </c>
      <c r="B348" t="s">
        <v>693</v>
      </c>
      <c r="C348" s="3">
        <v>0</v>
      </c>
      <c r="D348" s="3">
        <v>0</v>
      </c>
      <c r="E348" s="3">
        <v>0.5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0.5</v>
      </c>
      <c r="L348" s="3">
        <v>0.5</v>
      </c>
      <c r="M348" s="3">
        <v>0</v>
      </c>
      <c r="N348" s="3">
        <v>0.5</v>
      </c>
      <c r="O348" t="s">
        <v>51</v>
      </c>
      <c r="P348" s="3">
        <v>0.5</v>
      </c>
      <c r="Q348" s="4">
        <v>5.2192066805845504E-2</v>
      </c>
      <c r="R348" s="4" t="s">
        <v>677</v>
      </c>
      <c r="S348" s="4">
        <v>96.816283924842921</v>
      </c>
      <c r="T348" t="s">
        <v>692</v>
      </c>
      <c r="U348" t="s">
        <v>688</v>
      </c>
    </row>
    <row r="349" spans="1:21" x14ac:dyDescent="0.25">
      <c r="A349">
        <v>21589</v>
      </c>
      <c r="B349" t="s">
        <v>298</v>
      </c>
      <c r="C349" s="3">
        <v>0.5</v>
      </c>
      <c r="D349" s="3">
        <v>0</v>
      </c>
      <c r="E349" s="3">
        <v>0.5</v>
      </c>
      <c r="F349" s="3">
        <v>0.5</v>
      </c>
      <c r="G349" s="3">
        <v>0</v>
      </c>
      <c r="H349" s="3">
        <v>0</v>
      </c>
      <c r="I349" s="3">
        <v>0</v>
      </c>
      <c r="J349" s="3">
        <v>0.5</v>
      </c>
      <c r="K349" s="3">
        <v>0</v>
      </c>
      <c r="L349" s="3">
        <v>0.5</v>
      </c>
      <c r="M349" s="3">
        <v>0</v>
      </c>
      <c r="N349" s="3">
        <v>0.5</v>
      </c>
      <c r="O349" t="s">
        <v>51</v>
      </c>
      <c r="P349" s="3">
        <v>0.5</v>
      </c>
      <c r="Q349" s="4">
        <v>5.2192066805845504E-2</v>
      </c>
      <c r="R349" s="4" t="s">
        <v>677</v>
      </c>
      <c r="S349" s="4">
        <v>96.868475991648765</v>
      </c>
      <c r="T349" t="s">
        <v>692</v>
      </c>
      <c r="U349" t="s">
        <v>688</v>
      </c>
    </row>
    <row r="350" spans="1:21" x14ac:dyDescent="0.25">
      <c r="A350">
        <v>21285</v>
      </c>
      <c r="B350" t="s">
        <v>273</v>
      </c>
      <c r="C350" s="3">
        <v>0.5</v>
      </c>
      <c r="D350" s="3">
        <v>0.5</v>
      </c>
      <c r="E350" s="3">
        <v>0.5</v>
      </c>
      <c r="F350" s="3">
        <v>0</v>
      </c>
      <c r="G350" s="3">
        <v>0.5</v>
      </c>
      <c r="H350" s="3">
        <v>0</v>
      </c>
      <c r="I350" s="3">
        <v>0.5</v>
      </c>
      <c r="J350" s="3">
        <v>0.5</v>
      </c>
      <c r="K350" s="3">
        <v>0.5</v>
      </c>
      <c r="L350" s="3">
        <v>0.5</v>
      </c>
      <c r="M350" s="3">
        <v>0.5</v>
      </c>
      <c r="N350" s="3">
        <v>0.5</v>
      </c>
      <c r="O350" t="s">
        <v>51</v>
      </c>
      <c r="P350" s="3">
        <v>0.5</v>
      </c>
      <c r="Q350" s="4">
        <v>5.2192066805845504E-2</v>
      </c>
      <c r="R350" s="4" t="s">
        <v>677</v>
      </c>
      <c r="S350" s="4">
        <v>96.920668058454609</v>
      </c>
      <c r="T350" t="s">
        <v>692</v>
      </c>
      <c r="U350" t="s">
        <v>688</v>
      </c>
    </row>
    <row r="351" spans="1:21" x14ac:dyDescent="0.25">
      <c r="A351">
        <v>21016</v>
      </c>
      <c r="B351" t="s">
        <v>252</v>
      </c>
      <c r="C351" s="3">
        <v>0.5</v>
      </c>
      <c r="D351" s="3">
        <v>0.5</v>
      </c>
      <c r="E351" s="3">
        <v>0.5</v>
      </c>
      <c r="F351" s="3">
        <v>0.5</v>
      </c>
      <c r="G351" s="3">
        <v>0.5</v>
      </c>
      <c r="H351" s="3">
        <v>0.5</v>
      </c>
      <c r="I351" s="3">
        <v>0.5</v>
      </c>
      <c r="J351" s="3">
        <v>0.5</v>
      </c>
      <c r="K351" s="3">
        <v>0</v>
      </c>
      <c r="L351" s="3">
        <v>0.5</v>
      </c>
      <c r="M351" s="3">
        <v>0</v>
      </c>
      <c r="N351" s="3">
        <v>0.5</v>
      </c>
      <c r="O351" t="s">
        <v>51</v>
      </c>
      <c r="P351" s="3">
        <v>0.5</v>
      </c>
      <c r="Q351" s="4">
        <v>5.2192066805845504E-2</v>
      </c>
      <c r="R351" s="4" t="s">
        <v>677</v>
      </c>
      <c r="S351" s="4">
        <v>96.972860125260453</v>
      </c>
      <c r="T351" t="s">
        <v>692</v>
      </c>
      <c r="U351" t="s">
        <v>688</v>
      </c>
    </row>
    <row r="352" spans="1:21" x14ac:dyDescent="0.25">
      <c r="A352">
        <v>20304</v>
      </c>
      <c r="B352" t="s">
        <v>233</v>
      </c>
      <c r="C352" s="3">
        <v>0</v>
      </c>
      <c r="D352" s="3">
        <v>0.5</v>
      </c>
      <c r="E352" s="3">
        <v>0.5</v>
      </c>
      <c r="F352" s="3">
        <v>0</v>
      </c>
      <c r="G352" s="3">
        <v>0</v>
      </c>
      <c r="H352" s="3">
        <v>0.5</v>
      </c>
      <c r="I352" s="3">
        <v>0</v>
      </c>
      <c r="J352" s="3">
        <v>0</v>
      </c>
      <c r="K352" s="3">
        <v>0.5</v>
      </c>
      <c r="L352" s="3">
        <v>0</v>
      </c>
      <c r="M352" s="3">
        <v>0.5</v>
      </c>
      <c r="N352" s="3">
        <v>0</v>
      </c>
      <c r="O352" t="s">
        <v>51</v>
      </c>
      <c r="P352" s="3">
        <v>0.5</v>
      </c>
      <c r="Q352" s="4">
        <v>5.2192066805845504E-2</v>
      </c>
      <c r="R352" s="4" t="s">
        <v>677</v>
      </c>
      <c r="S352" s="4">
        <v>97.025052192066298</v>
      </c>
      <c r="T352" t="s">
        <v>692</v>
      </c>
      <c r="U352" t="s">
        <v>688</v>
      </c>
    </row>
    <row r="353" spans="1:21" x14ac:dyDescent="0.25">
      <c r="A353">
        <v>20190</v>
      </c>
      <c r="B353" t="s">
        <v>228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0.5</v>
      </c>
      <c r="J353" s="3">
        <v>0.5</v>
      </c>
      <c r="K353" s="3">
        <v>0.5</v>
      </c>
      <c r="L353" s="3">
        <v>0</v>
      </c>
      <c r="M353" s="3">
        <v>0</v>
      </c>
      <c r="N353" s="3">
        <v>0</v>
      </c>
      <c r="O353" t="s">
        <v>51</v>
      </c>
      <c r="P353" s="3">
        <v>0.5</v>
      </c>
      <c r="Q353" s="4">
        <v>5.2192066805845504E-2</v>
      </c>
      <c r="R353" s="4" t="s">
        <v>677</v>
      </c>
      <c r="S353" s="4">
        <v>97.077244258872142</v>
      </c>
      <c r="T353" t="s">
        <v>692</v>
      </c>
      <c r="U353" t="s">
        <v>688</v>
      </c>
    </row>
    <row r="354" spans="1:21" x14ac:dyDescent="0.25">
      <c r="A354">
        <v>21303</v>
      </c>
      <c r="B354" t="s">
        <v>283</v>
      </c>
      <c r="C354" s="3">
        <v>0.5</v>
      </c>
      <c r="D354" s="3">
        <v>0</v>
      </c>
      <c r="E354" s="3">
        <v>0.5</v>
      </c>
      <c r="F354" s="3">
        <v>0.5</v>
      </c>
      <c r="G354" s="3">
        <v>0</v>
      </c>
      <c r="H354" s="3">
        <v>0</v>
      </c>
      <c r="I354" s="3">
        <v>0.5</v>
      </c>
      <c r="J354" s="3">
        <v>0.5</v>
      </c>
      <c r="K354" s="3">
        <v>0.5</v>
      </c>
      <c r="L354" s="3">
        <v>0</v>
      </c>
      <c r="M354" s="3">
        <v>0</v>
      </c>
      <c r="N354" s="3">
        <v>0</v>
      </c>
      <c r="O354" t="s">
        <v>51</v>
      </c>
      <c r="P354" s="3">
        <v>0.5</v>
      </c>
      <c r="Q354" s="4">
        <v>5.2192066805845504E-2</v>
      </c>
      <c r="R354" s="4" t="s">
        <v>677</v>
      </c>
      <c r="S354" s="4">
        <v>97.129436325677986</v>
      </c>
      <c r="T354" t="s">
        <v>692</v>
      </c>
      <c r="U354" t="s">
        <v>688</v>
      </c>
    </row>
    <row r="355" spans="1:21" x14ac:dyDescent="0.25">
      <c r="A355">
        <v>24125</v>
      </c>
      <c r="B355" t="s">
        <v>694</v>
      </c>
      <c r="C355" s="3">
        <v>0</v>
      </c>
      <c r="D355" s="3">
        <v>0.5</v>
      </c>
      <c r="E355" s="3">
        <v>2.5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t="s">
        <v>27</v>
      </c>
      <c r="P355" s="3">
        <v>0.5</v>
      </c>
      <c r="Q355" s="4">
        <v>5.2192066805845504E-2</v>
      </c>
      <c r="R355" s="4" t="s">
        <v>677</v>
      </c>
      <c r="S355" s="4">
        <v>97.18162839248383</v>
      </c>
      <c r="T355" t="s">
        <v>692</v>
      </c>
      <c r="U355" t="s">
        <v>688</v>
      </c>
    </row>
    <row r="356" spans="1:21" x14ac:dyDescent="0.25">
      <c r="A356">
        <v>904171</v>
      </c>
      <c r="B356" t="s">
        <v>489</v>
      </c>
      <c r="C356" s="3">
        <v>0.5</v>
      </c>
      <c r="D356" s="3">
        <v>0.5</v>
      </c>
      <c r="E356" s="3">
        <v>0.5</v>
      </c>
      <c r="F356" s="3">
        <v>0.5</v>
      </c>
      <c r="G356" s="3">
        <v>0.5</v>
      </c>
      <c r="H356" s="3">
        <v>0</v>
      </c>
      <c r="I356" s="3">
        <v>0.5</v>
      </c>
      <c r="J356" s="3">
        <v>0.5</v>
      </c>
      <c r="K356" s="3">
        <v>0.5</v>
      </c>
      <c r="L356" s="3">
        <v>0</v>
      </c>
      <c r="M356" s="3">
        <v>0.5</v>
      </c>
      <c r="N356" s="3">
        <v>0.5</v>
      </c>
      <c r="O356" t="s">
        <v>51</v>
      </c>
      <c r="P356" s="3">
        <v>0.5</v>
      </c>
      <c r="Q356" s="4">
        <v>5.2192066805845504E-2</v>
      </c>
      <c r="R356" s="4" t="s">
        <v>677</v>
      </c>
      <c r="S356" s="4">
        <v>97.233820459289674</v>
      </c>
      <c r="T356" t="s">
        <v>692</v>
      </c>
      <c r="U356" t="s">
        <v>688</v>
      </c>
    </row>
    <row r="357" spans="1:21" x14ac:dyDescent="0.25">
      <c r="A357">
        <v>12666</v>
      </c>
      <c r="B357" t="s">
        <v>159</v>
      </c>
      <c r="C357" s="3">
        <v>0.5</v>
      </c>
      <c r="D357" s="3">
        <v>0.5</v>
      </c>
      <c r="E357" s="3">
        <v>0.5</v>
      </c>
      <c r="F357" s="3">
        <v>0.5</v>
      </c>
      <c r="G357" s="3">
        <v>0.5</v>
      </c>
      <c r="H357" s="3">
        <v>0.5</v>
      </c>
      <c r="I357" s="3">
        <v>0.5</v>
      </c>
      <c r="J357" s="3">
        <v>0.5</v>
      </c>
      <c r="K357" s="3">
        <v>0.5</v>
      </c>
      <c r="L357" s="3">
        <v>0.5</v>
      </c>
      <c r="M357" s="3">
        <v>0.5</v>
      </c>
      <c r="N357" s="3">
        <v>0.5</v>
      </c>
      <c r="O357" t="s">
        <v>51</v>
      </c>
      <c r="P357" s="3">
        <v>0.5</v>
      </c>
      <c r="Q357" s="4">
        <v>5.2192066805845504E-2</v>
      </c>
      <c r="R357" s="4" t="s">
        <v>677</v>
      </c>
      <c r="S357" s="4">
        <v>97.286012526095519</v>
      </c>
      <c r="T357" t="s">
        <v>692</v>
      </c>
      <c r="U357" t="s">
        <v>688</v>
      </c>
    </row>
    <row r="358" spans="1:21" x14ac:dyDescent="0.25">
      <c r="A358">
        <v>903674</v>
      </c>
      <c r="B358" t="s">
        <v>478</v>
      </c>
      <c r="C358" s="3">
        <v>0</v>
      </c>
      <c r="D358" s="3">
        <v>0</v>
      </c>
      <c r="E358" s="3">
        <v>0.5</v>
      </c>
      <c r="F358" s="3">
        <v>0</v>
      </c>
      <c r="G358" s="3">
        <v>0</v>
      </c>
      <c r="H358" s="3">
        <v>0.5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t="s">
        <v>27</v>
      </c>
      <c r="P358" s="3">
        <v>0.5</v>
      </c>
      <c r="Q358" s="4">
        <v>5.2192066805845504E-2</v>
      </c>
      <c r="R358" s="4" t="s">
        <v>677</v>
      </c>
      <c r="S358" s="4">
        <v>97.338204592901363</v>
      </c>
      <c r="T358" t="s">
        <v>692</v>
      </c>
      <c r="U358" t="s">
        <v>688</v>
      </c>
    </row>
    <row r="359" spans="1:21" x14ac:dyDescent="0.25">
      <c r="A359">
        <v>21038</v>
      </c>
      <c r="B359" t="s">
        <v>255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0.5</v>
      </c>
      <c r="M359" s="3">
        <v>0</v>
      </c>
      <c r="N359" s="3">
        <v>0</v>
      </c>
      <c r="O359" t="s">
        <v>51</v>
      </c>
      <c r="P359" s="3">
        <v>0.5</v>
      </c>
      <c r="Q359" s="4">
        <v>5.2192066805845504E-2</v>
      </c>
      <c r="R359" s="4" t="s">
        <v>677</v>
      </c>
      <c r="S359" s="4">
        <v>97.390396659707207</v>
      </c>
      <c r="T359" t="s">
        <v>692</v>
      </c>
      <c r="U359" t="s">
        <v>688</v>
      </c>
    </row>
    <row r="360" spans="1:21" x14ac:dyDescent="0.25">
      <c r="A360">
        <v>906314</v>
      </c>
      <c r="B360" t="s">
        <v>515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0.5</v>
      </c>
      <c r="L360" s="3">
        <v>0.5</v>
      </c>
      <c r="M360" s="3">
        <v>0.5</v>
      </c>
      <c r="N360" s="3">
        <v>0.5</v>
      </c>
      <c r="O360" t="s">
        <v>51</v>
      </c>
      <c r="P360" s="3">
        <v>0.5</v>
      </c>
      <c r="Q360" s="4">
        <v>5.2192066805845504E-2</v>
      </c>
      <c r="R360" s="4" t="s">
        <v>677</v>
      </c>
      <c r="S360" s="4">
        <v>97.442588726513051</v>
      </c>
      <c r="T360" t="s">
        <v>692</v>
      </c>
      <c r="U360" t="s">
        <v>688</v>
      </c>
    </row>
    <row r="361" spans="1:21" x14ac:dyDescent="0.25">
      <c r="A361">
        <v>24038</v>
      </c>
      <c r="B361" t="s">
        <v>356</v>
      </c>
      <c r="C361" s="3">
        <v>0.5</v>
      </c>
      <c r="D361" s="3">
        <v>0</v>
      </c>
      <c r="E361" s="3">
        <v>0.5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0.5</v>
      </c>
      <c r="M361" s="3">
        <v>0.5</v>
      </c>
      <c r="N361" s="3">
        <v>0</v>
      </c>
      <c r="O361" t="s">
        <v>51</v>
      </c>
      <c r="P361" s="3">
        <v>0.5</v>
      </c>
      <c r="Q361" s="4">
        <v>5.2192066805845504E-2</v>
      </c>
      <c r="R361" s="4" t="s">
        <v>677</v>
      </c>
      <c r="S361" s="4">
        <v>97.494780793318895</v>
      </c>
      <c r="T361" t="s">
        <v>692</v>
      </c>
      <c r="U361" t="s">
        <v>688</v>
      </c>
    </row>
    <row r="362" spans="1:21" x14ac:dyDescent="0.25">
      <c r="A362">
        <v>21586</v>
      </c>
      <c r="B362" t="s">
        <v>297</v>
      </c>
      <c r="C362" s="3">
        <v>0.5</v>
      </c>
      <c r="D362" s="3">
        <v>0.5</v>
      </c>
      <c r="E362" s="3">
        <v>0.5</v>
      </c>
      <c r="F362" s="3">
        <v>0</v>
      </c>
      <c r="G362" s="3">
        <v>0</v>
      </c>
      <c r="H362" s="3">
        <v>0.5</v>
      </c>
      <c r="I362" s="3">
        <v>0.5</v>
      </c>
      <c r="J362" s="3">
        <v>0.5</v>
      </c>
      <c r="K362" s="3">
        <v>0</v>
      </c>
      <c r="L362" s="3">
        <v>0</v>
      </c>
      <c r="M362" s="3">
        <v>0</v>
      </c>
      <c r="N362" s="3">
        <v>0</v>
      </c>
      <c r="O362" t="s">
        <v>51</v>
      </c>
      <c r="P362" s="3">
        <v>0.5</v>
      </c>
      <c r="Q362" s="4">
        <v>5.2192066805845504E-2</v>
      </c>
      <c r="R362" s="4" t="s">
        <v>677</v>
      </c>
      <c r="S362" s="4">
        <v>97.54697286012474</v>
      </c>
      <c r="T362" t="s">
        <v>692</v>
      </c>
      <c r="U362" t="s">
        <v>688</v>
      </c>
    </row>
    <row r="363" spans="1:21" x14ac:dyDescent="0.25">
      <c r="A363">
        <v>21792</v>
      </c>
      <c r="B363" t="s">
        <v>309</v>
      </c>
      <c r="C363" s="3">
        <v>0.5</v>
      </c>
      <c r="D363" s="3">
        <v>0.5</v>
      </c>
      <c r="E363" s="3">
        <v>0.5</v>
      </c>
      <c r="F363" s="3">
        <v>0</v>
      </c>
      <c r="G363" s="3">
        <v>0.5</v>
      </c>
      <c r="H363" s="3">
        <v>0.5</v>
      </c>
      <c r="I363" s="3">
        <v>0.5</v>
      </c>
      <c r="J363" s="3">
        <v>0.5</v>
      </c>
      <c r="K363" s="3">
        <v>0.5</v>
      </c>
      <c r="L363" s="3">
        <v>0.5</v>
      </c>
      <c r="M363" s="3">
        <v>0.5</v>
      </c>
      <c r="N363" s="3">
        <v>0.5</v>
      </c>
      <c r="O363" t="s">
        <v>51</v>
      </c>
      <c r="P363" s="3">
        <v>0.5</v>
      </c>
      <c r="Q363" s="4">
        <v>5.2192066805845504E-2</v>
      </c>
      <c r="R363" s="4" t="s">
        <v>677</v>
      </c>
      <c r="S363" s="4">
        <v>97.599164926930584</v>
      </c>
      <c r="T363" t="s">
        <v>692</v>
      </c>
      <c r="U363" t="s">
        <v>688</v>
      </c>
    </row>
    <row r="364" spans="1:21" x14ac:dyDescent="0.25">
      <c r="A364">
        <v>902980</v>
      </c>
      <c r="B364" t="s">
        <v>461</v>
      </c>
      <c r="C364" s="3">
        <v>0</v>
      </c>
      <c r="D364" s="3">
        <v>0</v>
      </c>
      <c r="E364" s="3">
        <v>0.5</v>
      </c>
      <c r="F364" s="3">
        <v>0.5</v>
      </c>
      <c r="G364" s="3">
        <v>0</v>
      </c>
      <c r="H364" s="3">
        <v>0</v>
      </c>
      <c r="I364" s="3">
        <v>0</v>
      </c>
      <c r="J364" s="3">
        <v>0.5</v>
      </c>
      <c r="K364" s="3">
        <v>0.5</v>
      </c>
      <c r="L364" s="3">
        <v>0.5</v>
      </c>
      <c r="M364" s="3">
        <v>0.5</v>
      </c>
      <c r="N364" s="3">
        <v>0.5</v>
      </c>
      <c r="O364" t="s">
        <v>51</v>
      </c>
      <c r="P364" s="3">
        <v>0.5</v>
      </c>
      <c r="Q364" s="4">
        <v>5.2192066805845504E-2</v>
      </c>
      <c r="R364" s="4" t="s">
        <v>677</v>
      </c>
      <c r="S364" s="4">
        <v>97.651356993736428</v>
      </c>
      <c r="T364" t="s">
        <v>692</v>
      </c>
      <c r="U364" t="s">
        <v>688</v>
      </c>
    </row>
    <row r="365" spans="1:21" x14ac:dyDescent="0.25">
      <c r="A365">
        <v>902981</v>
      </c>
      <c r="B365" t="s">
        <v>462</v>
      </c>
      <c r="C365" s="3">
        <v>0</v>
      </c>
      <c r="D365" s="3">
        <v>0</v>
      </c>
      <c r="E365" s="3">
        <v>0.5</v>
      </c>
      <c r="F365" s="3">
        <v>0.5</v>
      </c>
      <c r="G365" s="3">
        <v>0</v>
      </c>
      <c r="H365" s="3">
        <v>0</v>
      </c>
      <c r="I365" s="3">
        <v>0</v>
      </c>
      <c r="J365" s="3">
        <v>0</v>
      </c>
      <c r="K365" s="3">
        <v>0.5</v>
      </c>
      <c r="L365" s="3">
        <v>0.5</v>
      </c>
      <c r="M365" s="3">
        <v>0.5</v>
      </c>
      <c r="N365" s="3">
        <v>0.5</v>
      </c>
      <c r="O365" t="s">
        <v>51</v>
      </c>
      <c r="P365" s="3">
        <v>0.5</v>
      </c>
      <c r="Q365" s="4">
        <v>5.2192066805845504E-2</v>
      </c>
      <c r="R365" s="4" t="s">
        <v>677</v>
      </c>
      <c r="S365" s="4">
        <v>97.703549060542272</v>
      </c>
      <c r="T365" t="s">
        <v>692</v>
      </c>
      <c r="U365" t="s">
        <v>688</v>
      </c>
    </row>
    <row r="366" spans="1:21" x14ac:dyDescent="0.25">
      <c r="A366">
        <v>21291</v>
      </c>
      <c r="B366" t="s">
        <v>274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0.5</v>
      </c>
      <c r="I366" s="3">
        <v>0.5</v>
      </c>
      <c r="J366" s="3">
        <v>0.5</v>
      </c>
      <c r="K366" s="3">
        <v>0.5</v>
      </c>
      <c r="L366" s="3">
        <v>0</v>
      </c>
      <c r="M366" s="3">
        <v>0</v>
      </c>
      <c r="N366" s="3">
        <v>0</v>
      </c>
      <c r="O366" t="s">
        <v>51</v>
      </c>
      <c r="P366" s="3">
        <v>0.5</v>
      </c>
      <c r="Q366" s="4">
        <v>5.2192066805845504E-2</v>
      </c>
      <c r="R366" s="4" t="s">
        <v>677</v>
      </c>
      <c r="S366" s="4">
        <v>97.755741127348116</v>
      </c>
      <c r="T366" t="s">
        <v>692</v>
      </c>
      <c r="U366" t="s">
        <v>688</v>
      </c>
    </row>
    <row r="367" spans="1:21" x14ac:dyDescent="0.25">
      <c r="A367">
        <v>21572</v>
      </c>
      <c r="B367" t="s">
        <v>294</v>
      </c>
      <c r="C367" s="3">
        <v>0.5</v>
      </c>
      <c r="D367" s="3">
        <v>0.5</v>
      </c>
      <c r="E367" s="3">
        <v>0.5</v>
      </c>
      <c r="F367" s="3">
        <v>0.5</v>
      </c>
      <c r="G367" s="3">
        <v>0</v>
      </c>
      <c r="H367" s="3">
        <v>0</v>
      </c>
      <c r="I367" s="3">
        <v>0</v>
      </c>
      <c r="J367" s="3">
        <v>0.5</v>
      </c>
      <c r="K367" s="3">
        <v>0.5</v>
      </c>
      <c r="L367" s="3">
        <v>0.5</v>
      </c>
      <c r="M367" s="3">
        <v>0.5</v>
      </c>
      <c r="N367" s="3">
        <v>0</v>
      </c>
      <c r="O367" t="s">
        <v>51</v>
      </c>
      <c r="P367" s="3">
        <v>0.5</v>
      </c>
      <c r="Q367" s="4">
        <v>5.2192066805845504E-2</v>
      </c>
      <c r="R367" s="4" t="s">
        <v>677</v>
      </c>
      <c r="S367" s="4">
        <v>97.807933194153961</v>
      </c>
      <c r="T367" t="s">
        <v>692</v>
      </c>
      <c r="U367" t="s">
        <v>688</v>
      </c>
    </row>
    <row r="368" spans="1:21" x14ac:dyDescent="0.25">
      <c r="A368">
        <v>904453</v>
      </c>
      <c r="B368" t="s">
        <v>491</v>
      </c>
      <c r="C368" s="3">
        <v>0.5</v>
      </c>
      <c r="D368" s="3">
        <v>0.5</v>
      </c>
      <c r="E368" s="3">
        <v>0.5</v>
      </c>
      <c r="F368" s="3">
        <v>0.5</v>
      </c>
      <c r="G368" s="3">
        <v>0.5</v>
      </c>
      <c r="H368" s="3">
        <v>0.5</v>
      </c>
      <c r="I368" s="3">
        <v>0.5</v>
      </c>
      <c r="J368" s="3">
        <v>0.5</v>
      </c>
      <c r="K368" s="3">
        <v>0.5</v>
      </c>
      <c r="L368" s="3">
        <v>0.5</v>
      </c>
      <c r="M368" s="3">
        <v>0.5</v>
      </c>
      <c r="N368" s="3">
        <v>0.5</v>
      </c>
      <c r="O368" t="s">
        <v>51</v>
      </c>
      <c r="P368" s="3">
        <v>0.5</v>
      </c>
      <c r="Q368" s="4">
        <v>5.2192066805845504E-2</v>
      </c>
      <c r="R368" s="4" t="s">
        <v>677</v>
      </c>
      <c r="S368" s="4">
        <v>97.860125260959805</v>
      </c>
      <c r="T368" t="s">
        <v>692</v>
      </c>
      <c r="U368" t="s">
        <v>688</v>
      </c>
    </row>
    <row r="369" spans="1:21" x14ac:dyDescent="0.25">
      <c r="A369">
        <v>904145</v>
      </c>
      <c r="B369" t="s">
        <v>485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0.5</v>
      </c>
      <c r="I369" s="3">
        <v>0</v>
      </c>
      <c r="J369" s="3">
        <v>0.5</v>
      </c>
      <c r="K369" s="3">
        <v>0.5</v>
      </c>
      <c r="L369" s="3">
        <v>0</v>
      </c>
      <c r="M369" s="3">
        <v>0.5</v>
      </c>
      <c r="N369" s="3">
        <v>0.5</v>
      </c>
      <c r="O369" t="s">
        <v>51</v>
      </c>
      <c r="P369" s="3">
        <v>0.5</v>
      </c>
      <c r="Q369" s="4">
        <v>5.2192066805845504E-2</v>
      </c>
      <c r="R369" s="4" t="s">
        <v>677</v>
      </c>
      <c r="S369" s="4">
        <v>97.912317327765649</v>
      </c>
      <c r="T369" t="s">
        <v>692</v>
      </c>
      <c r="U369" t="s">
        <v>688</v>
      </c>
    </row>
    <row r="370" spans="1:21" x14ac:dyDescent="0.25">
      <c r="A370">
        <v>20059</v>
      </c>
      <c r="B370" t="s">
        <v>210</v>
      </c>
      <c r="C370" s="3">
        <v>0.5</v>
      </c>
      <c r="D370" s="3">
        <v>0.5</v>
      </c>
      <c r="E370" s="3">
        <v>0.5</v>
      </c>
      <c r="F370" s="3">
        <v>0.5</v>
      </c>
      <c r="G370" s="3">
        <v>0.5</v>
      </c>
      <c r="H370" s="3">
        <v>0.5</v>
      </c>
      <c r="I370" s="3">
        <v>0.5</v>
      </c>
      <c r="J370" s="3">
        <v>0.5</v>
      </c>
      <c r="K370" s="3">
        <v>0</v>
      </c>
      <c r="L370" s="3">
        <v>0.5</v>
      </c>
      <c r="M370" s="3">
        <v>0.5</v>
      </c>
      <c r="N370" s="3">
        <v>0.5</v>
      </c>
      <c r="O370" t="s">
        <v>51</v>
      </c>
      <c r="P370" s="3">
        <v>0.5</v>
      </c>
      <c r="Q370" s="4">
        <v>5.2192066805845504E-2</v>
      </c>
      <c r="R370" s="4" t="s">
        <v>677</v>
      </c>
      <c r="S370" s="4">
        <v>97.964509394571493</v>
      </c>
      <c r="T370" t="s">
        <v>692</v>
      </c>
      <c r="U370" t="s">
        <v>688</v>
      </c>
    </row>
    <row r="371" spans="1:21" x14ac:dyDescent="0.25">
      <c r="A371">
        <v>908248</v>
      </c>
      <c r="B371" t="s">
        <v>524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0.5</v>
      </c>
      <c r="L371" s="3">
        <v>0</v>
      </c>
      <c r="M371" s="3">
        <v>0</v>
      </c>
      <c r="N371" s="3">
        <v>0</v>
      </c>
      <c r="O371" t="s">
        <v>51</v>
      </c>
      <c r="P371" s="3">
        <v>0.5</v>
      </c>
      <c r="Q371" s="4">
        <v>5.2192066805845504E-2</v>
      </c>
      <c r="R371" s="4" t="s">
        <v>677</v>
      </c>
      <c r="S371" s="4">
        <v>98.016701461377338</v>
      </c>
      <c r="T371" t="s">
        <v>692</v>
      </c>
      <c r="U371" t="s">
        <v>688</v>
      </c>
    </row>
    <row r="372" spans="1:21" x14ac:dyDescent="0.25">
      <c r="A372">
        <v>21296</v>
      </c>
      <c r="B372" t="s">
        <v>280</v>
      </c>
      <c r="C372" s="3">
        <v>0</v>
      </c>
      <c r="D372" s="3">
        <v>0</v>
      </c>
      <c r="E372" s="3">
        <v>0</v>
      </c>
      <c r="F372" s="3">
        <v>0.5</v>
      </c>
      <c r="G372" s="3">
        <v>0</v>
      </c>
      <c r="H372" s="3">
        <v>0.5</v>
      </c>
      <c r="I372" s="3">
        <v>0</v>
      </c>
      <c r="J372" s="3">
        <v>0.5</v>
      </c>
      <c r="K372" s="3">
        <v>0</v>
      </c>
      <c r="L372" s="3">
        <v>0</v>
      </c>
      <c r="M372" s="3">
        <v>0</v>
      </c>
      <c r="N372" s="3">
        <v>0</v>
      </c>
      <c r="O372" t="s">
        <v>51</v>
      </c>
      <c r="P372" s="3">
        <v>0.5</v>
      </c>
      <c r="Q372" s="4">
        <v>5.2192066805845504E-2</v>
      </c>
      <c r="R372" s="4" t="s">
        <v>677</v>
      </c>
      <c r="S372" s="4">
        <v>98.068893528183182</v>
      </c>
      <c r="T372" t="s">
        <v>692</v>
      </c>
      <c r="U372" t="s">
        <v>688</v>
      </c>
    </row>
    <row r="373" spans="1:21" x14ac:dyDescent="0.25">
      <c r="A373">
        <v>904149</v>
      </c>
      <c r="B373" t="s">
        <v>488</v>
      </c>
      <c r="C373" s="3">
        <v>0.5</v>
      </c>
      <c r="D373" s="3">
        <v>0.5</v>
      </c>
      <c r="E373" s="3">
        <v>0.5</v>
      </c>
      <c r="F373" s="3">
        <v>0.5</v>
      </c>
      <c r="G373" s="3">
        <v>0.5</v>
      </c>
      <c r="H373" s="3">
        <v>0.5</v>
      </c>
      <c r="I373" s="3">
        <v>0.5</v>
      </c>
      <c r="J373" s="3">
        <v>0.5</v>
      </c>
      <c r="K373" s="3">
        <v>0.5</v>
      </c>
      <c r="L373" s="3">
        <v>0.5</v>
      </c>
      <c r="M373" s="3">
        <v>0.5</v>
      </c>
      <c r="N373" s="3">
        <v>0.5</v>
      </c>
      <c r="O373" t="s">
        <v>51</v>
      </c>
      <c r="P373" s="3">
        <v>0.5</v>
      </c>
      <c r="Q373" s="4">
        <v>5.2192066805845504E-2</v>
      </c>
      <c r="R373" s="4" t="s">
        <v>677</v>
      </c>
      <c r="S373" s="4">
        <v>98.121085594989026</v>
      </c>
      <c r="T373" t="s">
        <v>692</v>
      </c>
      <c r="U373" t="s">
        <v>688</v>
      </c>
    </row>
    <row r="374" spans="1:21" x14ac:dyDescent="0.25">
      <c r="A374">
        <v>21310</v>
      </c>
      <c r="B374" t="s">
        <v>287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0.5</v>
      </c>
      <c r="N374" s="3">
        <v>0</v>
      </c>
      <c r="O374" t="s">
        <v>51</v>
      </c>
      <c r="P374" s="3">
        <v>0.5</v>
      </c>
      <c r="Q374" s="4">
        <v>5.2192066805845504E-2</v>
      </c>
      <c r="R374" s="4" t="s">
        <v>677</v>
      </c>
      <c r="S374" s="4">
        <v>98.17327766179487</v>
      </c>
      <c r="T374" t="s">
        <v>692</v>
      </c>
      <c r="U374" t="s">
        <v>688</v>
      </c>
    </row>
    <row r="375" spans="1:21" x14ac:dyDescent="0.25">
      <c r="A375">
        <v>21304</v>
      </c>
      <c r="B375" t="s">
        <v>284</v>
      </c>
      <c r="C375" s="3">
        <v>0</v>
      </c>
      <c r="D375" s="3">
        <v>0</v>
      </c>
      <c r="E375" s="3">
        <v>0.5</v>
      </c>
      <c r="F375" s="3">
        <v>0.5</v>
      </c>
      <c r="G375" s="3">
        <v>0.5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t="s">
        <v>51</v>
      </c>
      <c r="P375" s="3">
        <v>0.5</v>
      </c>
      <c r="Q375" s="4">
        <v>5.2192066805845504E-2</v>
      </c>
      <c r="R375" s="4" t="s">
        <v>677</v>
      </c>
      <c r="S375" s="4">
        <v>98.225469728600714</v>
      </c>
      <c r="T375" t="s">
        <v>692</v>
      </c>
      <c r="U375" t="s">
        <v>688</v>
      </c>
    </row>
    <row r="376" spans="1:21" x14ac:dyDescent="0.25">
      <c r="A376">
        <v>23597</v>
      </c>
      <c r="B376" t="s">
        <v>350</v>
      </c>
      <c r="C376" s="3">
        <v>0</v>
      </c>
      <c r="D376" s="3">
        <v>0</v>
      </c>
      <c r="E376" s="3">
        <v>1.5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0.5</v>
      </c>
      <c r="M376" s="3">
        <v>0</v>
      </c>
      <c r="N376" s="3">
        <v>0</v>
      </c>
      <c r="O376" t="s">
        <v>51</v>
      </c>
      <c r="P376" s="3">
        <v>0.5</v>
      </c>
      <c r="Q376" s="4">
        <v>5.2192066805845504E-2</v>
      </c>
      <c r="R376" s="4" t="s">
        <v>677</v>
      </c>
      <c r="S376" s="4">
        <v>98.277661795406559</v>
      </c>
      <c r="T376" t="s">
        <v>692</v>
      </c>
      <c r="U376" t="s">
        <v>688</v>
      </c>
    </row>
    <row r="377" spans="1:21" x14ac:dyDescent="0.25">
      <c r="A377">
        <v>24253</v>
      </c>
      <c r="B377" t="s">
        <v>362</v>
      </c>
      <c r="C377" s="3">
        <v>0</v>
      </c>
      <c r="D377" s="3">
        <v>0</v>
      </c>
      <c r="E377" s="3">
        <v>0</v>
      </c>
      <c r="F377" s="3">
        <v>0.5</v>
      </c>
      <c r="G377" s="3">
        <v>0</v>
      </c>
      <c r="H377" s="3">
        <v>0</v>
      </c>
      <c r="I377" s="3">
        <v>0.5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t="s">
        <v>51</v>
      </c>
      <c r="P377" s="3">
        <v>0.5</v>
      </c>
      <c r="Q377" s="4">
        <v>5.2192066805845504E-2</v>
      </c>
      <c r="R377" s="4" t="s">
        <v>677</v>
      </c>
      <c r="S377" s="4">
        <v>98.329853862212403</v>
      </c>
      <c r="T377" t="s">
        <v>692</v>
      </c>
      <c r="U377" t="s">
        <v>688</v>
      </c>
    </row>
    <row r="378" spans="1:21" x14ac:dyDescent="0.25">
      <c r="A378">
        <v>902873</v>
      </c>
      <c r="B378" t="s">
        <v>459</v>
      </c>
      <c r="C378" s="3">
        <v>0</v>
      </c>
      <c r="D378" s="3">
        <v>0</v>
      </c>
      <c r="E378" s="3">
        <v>0.5</v>
      </c>
      <c r="F378" s="3">
        <v>0</v>
      </c>
      <c r="G378" s="3">
        <v>0</v>
      </c>
      <c r="H378" s="3">
        <v>0</v>
      </c>
      <c r="I378" s="3">
        <v>0</v>
      </c>
      <c r="J378" s="3">
        <v>0.5</v>
      </c>
      <c r="K378" s="3">
        <v>0</v>
      </c>
      <c r="L378" s="3">
        <v>0</v>
      </c>
      <c r="M378" s="3">
        <v>0.5</v>
      </c>
      <c r="N378" s="3">
        <v>0</v>
      </c>
      <c r="O378" t="s">
        <v>51</v>
      </c>
      <c r="P378" s="3">
        <v>0.5</v>
      </c>
      <c r="Q378" s="4">
        <v>5.2192066805845504E-2</v>
      </c>
      <c r="R378" s="4" t="s">
        <v>677</v>
      </c>
      <c r="S378" s="4">
        <v>98.382045929018247</v>
      </c>
      <c r="T378" t="s">
        <v>692</v>
      </c>
      <c r="U378" t="s">
        <v>688</v>
      </c>
    </row>
    <row r="379" spans="1:21" x14ac:dyDescent="0.25">
      <c r="A379">
        <v>21460</v>
      </c>
      <c r="B379" t="s">
        <v>293</v>
      </c>
      <c r="C379" s="3">
        <v>0</v>
      </c>
      <c r="D379" s="3">
        <v>0</v>
      </c>
      <c r="E379" s="3">
        <v>0.5</v>
      </c>
      <c r="F379" s="3">
        <v>0</v>
      </c>
      <c r="G379" s="3">
        <v>0.5</v>
      </c>
      <c r="H379" s="3">
        <v>0</v>
      </c>
      <c r="I379" s="3">
        <v>0</v>
      </c>
      <c r="J379" s="3">
        <v>0</v>
      </c>
      <c r="K379" s="3">
        <v>0.5</v>
      </c>
      <c r="L379" s="3">
        <v>0.5</v>
      </c>
      <c r="M379" s="3">
        <v>0</v>
      </c>
      <c r="N379" s="3">
        <v>0</v>
      </c>
      <c r="O379" t="s">
        <v>51</v>
      </c>
      <c r="P379" s="3">
        <v>0.5</v>
      </c>
      <c r="Q379" s="4">
        <v>5.2192066805845504E-2</v>
      </c>
      <c r="R379" s="4" t="s">
        <v>677</v>
      </c>
      <c r="S379" s="4">
        <v>98.434237995824091</v>
      </c>
      <c r="T379" t="s">
        <v>692</v>
      </c>
      <c r="U379" t="s">
        <v>688</v>
      </c>
    </row>
    <row r="380" spans="1:21" x14ac:dyDescent="0.25">
      <c r="A380">
        <v>902874</v>
      </c>
      <c r="B380" t="s">
        <v>460</v>
      </c>
      <c r="C380" s="3">
        <v>0.5</v>
      </c>
      <c r="D380" s="3">
        <v>0</v>
      </c>
      <c r="E380" s="3">
        <v>0.5</v>
      </c>
      <c r="F380" s="3">
        <v>0.5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0.5</v>
      </c>
      <c r="O380" t="s">
        <v>51</v>
      </c>
      <c r="P380" s="3">
        <v>0.5</v>
      </c>
      <c r="Q380" s="4">
        <v>5.2192066805845504E-2</v>
      </c>
      <c r="R380" s="4" t="s">
        <v>677</v>
      </c>
      <c r="S380" s="4">
        <v>98.486430062629935</v>
      </c>
      <c r="T380" t="s">
        <v>692</v>
      </c>
      <c r="U380" t="s">
        <v>688</v>
      </c>
    </row>
    <row r="381" spans="1:21" x14ac:dyDescent="0.25">
      <c r="A381">
        <v>21314</v>
      </c>
      <c r="B381" t="s">
        <v>288</v>
      </c>
      <c r="C381" s="3">
        <v>0.5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t="s">
        <v>51</v>
      </c>
      <c r="P381" s="3">
        <v>0.5</v>
      </c>
      <c r="Q381" s="4">
        <v>5.2192066805845504E-2</v>
      </c>
      <c r="R381" s="4" t="s">
        <v>677</v>
      </c>
      <c r="S381" s="4">
        <v>98.53862212943578</v>
      </c>
      <c r="T381" t="s">
        <v>692</v>
      </c>
      <c r="U381" t="s">
        <v>688</v>
      </c>
    </row>
    <row r="382" spans="1:21" x14ac:dyDescent="0.25">
      <c r="A382">
        <v>20237</v>
      </c>
      <c r="B382" t="s">
        <v>231</v>
      </c>
      <c r="C382" s="3">
        <v>0</v>
      </c>
      <c r="D382" s="3">
        <v>0.5</v>
      </c>
      <c r="E382" s="3">
        <v>0</v>
      </c>
      <c r="F382" s="3">
        <v>0.5</v>
      </c>
      <c r="G382" s="3">
        <v>0.5</v>
      </c>
      <c r="H382" s="3">
        <v>0</v>
      </c>
      <c r="I382" s="3">
        <v>0</v>
      </c>
      <c r="J382" s="3">
        <v>0</v>
      </c>
      <c r="K382" s="3">
        <v>0.5</v>
      </c>
      <c r="L382" s="3">
        <v>0</v>
      </c>
      <c r="M382" s="3">
        <v>0.5</v>
      </c>
      <c r="N382" s="3">
        <v>0.5</v>
      </c>
      <c r="O382" t="s">
        <v>51</v>
      </c>
      <c r="P382" s="3">
        <v>0.5</v>
      </c>
      <c r="Q382" s="4">
        <v>5.2192066805845504E-2</v>
      </c>
      <c r="R382" s="4" t="s">
        <v>677</v>
      </c>
      <c r="S382" s="4">
        <v>98.590814196241624</v>
      </c>
      <c r="T382" t="s">
        <v>692</v>
      </c>
      <c r="U382" t="s">
        <v>688</v>
      </c>
    </row>
    <row r="383" spans="1:21" x14ac:dyDescent="0.25">
      <c r="A383">
        <v>18540</v>
      </c>
      <c r="B383" t="s">
        <v>208</v>
      </c>
      <c r="C383" s="3">
        <v>0.5</v>
      </c>
      <c r="D383" s="3">
        <v>0.5</v>
      </c>
      <c r="E383" s="3">
        <v>0.5</v>
      </c>
      <c r="F383" s="3">
        <v>0.5</v>
      </c>
      <c r="G383" s="3">
        <v>0.5</v>
      </c>
      <c r="H383" s="3">
        <v>0</v>
      </c>
      <c r="I383" s="3">
        <v>0.5</v>
      </c>
      <c r="J383" s="3">
        <v>0.5</v>
      </c>
      <c r="K383" s="3">
        <v>0.5</v>
      </c>
      <c r="L383" s="3">
        <v>0</v>
      </c>
      <c r="M383" s="3">
        <v>0</v>
      </c>
      <c r="N383" s="3">
        <v>0.5</v>
      </c>
      <c r="O383" t="s">
        <v>51</v>
      </c>
      <c r="P383" s="3">
        <v>0.5</v>
      </c>
      <c r="Q383" s="4">
        <v>5.2192066805845504E-2</v>
      </c>
      <c r="R383" s="4" t="s">
        <v>677</v>
      </c>
      <c r="S383" s="4">
        <v>98.643006263047468</v>
      </c>
      <c r="T383" t="s">
        <v>692</v>
      </c>
      <c r="U383" t="s">
        <v>688</v>
      </c>
    </row>
    <row r="384" spans="1:21" x14ac:dyDescent="0.25">
      <c r="A384">
        <v>21270</v>
      </c>
      <c r="B384" t="s">
        <v>266</v>
      </c>
      <c r="C384" s="3">
        <v>0.5</v>
      </c>
      <c r="D384" s="3">
        <v>0</v>
      </c>
      <c r="E384" s="3">
        <v>0</v>
      </c>
      <c r="F384" s="3">
        <v>0.5</v>
      </c>
      <c r="G384" s="3">
        <v>0.5</v>
      </c>
      <c r="H384" s="3">
        <v>0.5</v>
      </c>
      <c r="I384" s="3">
        <v>0.5</v>
      </c>
      <c r="J384" s="3">
        <v>0</v>
      </c>
      <c r="K384" s="3">
        <v>0.5</v>
      </c>
      <c r="L384" s="3">
        <v>0</v>
      </c>
      <c r="M384" s="3">
        <v>0.5</v>
      </c>
      <c r="N384" s="3">
        <v>0</v>
      </c>
      <c r="O384" t="s">
        <v>51</v>
      </c>
      <c r="P384" s="3">
        <v>0.5</v>
      </c>
      <c r="Q384" s="4">
        <v>5.2192066805845504E-2</v>
      </c>
      <c r="R384" s="4" t="s">
        <v>677</v>
      </c>
      <c r="S384" s="4">
        <v>98.695198329853312</v>
      </c>
      <c r="T384" t="s">
        <v>692</v>
      </c>
      <c r="U384" t="s">
        <v>688</v>
      </c>
    </row>
    <row r="385" spans="1:21" x14ac:dyDescent="0.25">
      <c r="A385">
        <v>904142</v>
      </c>
      <c r="B385" t="s">
        <v>484</v>
      </c>
      <c r="C385" s="3">
        <v>0.5</v>
      </c>
      <c r="D385" s="3">
        <v>0.5</v>
      </c>
      <c r="E385" s="3">
        <v>0.5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0.5</v>
      </c>
      <c r="L385" s="3">
        <v>0.5</v>
      </c>
      <c r="M385" s="3">
        <v>0.5</v>
      </c>
      <c r="N385" s="3">
        <v>0.5</v>
      </c>
      <c r="O385" t="s">
        <v>51</v>
      </c>
      <c r="P385" s="3">
        <v>0.5</v>
      </c>
      <c r="Q385" s="4">
        <v>5.2192066805845504E-2</v>
      </c>
      <c r="R385" s="4" t="s">
        <v>677</v>
      </c>
      <c r="S385" s="4">
        <v>98.747390396659156</v>
      </c>
      <c r="T385" t="s">
        <v>692</v>
      </c>
      <c r="U385" t="s">
        <v>688</v>
      </c>
    </row>
    <row r="386" spans="1:21" x14ac:dyDescent="0.25">
      <c r="A386">
        <v>21272</v>
      </c>
      <c r="B386" t="s">
        <v>267</v>
      </c>
      <c r="C386" s="3">
        <v>0.5</v>
      </c>
      <c r="D386" s="3">
        <v>0.5</v>
      </c>
      <c r="E386" s="3">
        <v>0</v>
      </c>
      <c r="F386" s="3">
        <v>0.5</v>
      </c>
      <c r="G386" s="3">
        <v>0</v>
      </c>
      <c r="H386" s="3">
        <v>0</v>
      </c>
      <c r="I386" s="3">
        <v>0.5</v>
      </c>
      <c r="J386" s="3">
        <v>0</v>
      </c>
      <c r="K386" s="3">
        <v>0.5</v>
      </c>
      <c r="L386" s="3">
        <v>0.5</v>
      </c>
      <c r="M386" s="3">
        <v>0.5</v>
      </c>
      <c r="N386" s="3">
        <v>0</v>
      </c>
      <c r="O386" t="s">
        <v>51</v>
      </c>
      <c r="P386" s="3">
        <v>0.5</v>
      </c>
      <c r="Q386" s="4">
        <v>5.2192066805845504E-2</v>
      </c>
      <c r="R386" s="4" t="s">
        <v>677</v>
      </c>
      <c r="S386" s="4">
        <v>98.799582463465001</v>
      </c>
      <c r="T386" t="s">
        <v>692</v>
      </c>
      <c r="U386" t="s">
        <v>688</v>
      </c>
    </row>
    <row r="387" spans="1:21" x14ac:dyDescent="0.25">
      <c r="A387">
        <v>22277</v>
      </c>
      <c r="B387" t="s">
        <v>329</v>
      </c>
      <c r="C387" s="3">
        <v>0</v>
      </c>
      <c r="D387" s="3">
        <v>0</v>
      </c>
      <c r="E387" s="3">
        <v>0.5</v>
      </c>
      <c r="F387" s="3">
        <v>0</v>
      </c>
      <c r="G387" s="3">
        <v>0.5</v>
      </c>
      <c r="H387" s="3">
        <v>0.5</v>
      </c>
      <c r="I387" s="3">
        <v>0</v>
      </c>
      <c r="J387" s="3">
        <v>0</v>
      </c>
      <c r="K387" s="3">
        <v>0.5</v>
      </c>
      <c r="L387" s="3">
        <v>0.5</v>
      </c>
      <c r="M387" s="3">
        <v>0.5</v>
      </c>
      <c r="N387" s="3">
        <v>0.5</v>
      </c>
      <c r="O387" t="s">
        <v>51</v>
      </c>
      <c r="P387" s="3">
        <v>0.5</v>
      </c>
      <c r="Q387" s="4">
        <v>5.2192066805845504E-2</v>
      </c>
      <c r="R387" s="4" t="s">
        <v>677</v>
      </c>
      <c r="S387" s="4">
        <v>98.851774530270845</v>
      </c>
      <c r="T387" t="s">
        <v>692</v>
      </c>
      <c r="U387" t="s">
        <v>688</v>
      </c>
    </row>
    <row r="388" spans="1:21" x14ac:dyDescent="0.25">
      <c r="A388">
        <v>23006</v>
      </c>
      <c r="B388" t="s">
        <v>347</v>
      </c>
      <c r="C388" s="3">
        <v>0</v>
      </c>
      <c r="D388" s="3">
        <v>0</v>
      </c>
      <c r="E388" s="3">
        <v>0.5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0.5</v>
      </c>
      <c r="L388" s="3">
        <v>0</v>
      </c>
      <c r="M388" s="3">
        <v>0</v>
      </c>
      <c r="N388" s="3">
        <v>0</v>
      </c>
      <c r="O388" t="s">
        <v>51</v>
      </c>
      <c r="P388" s="3">
        <v>0.5</v>
      </c>
      <c r="Q388" s="4">
        <v>5.2192066805845504E-2</v>
      </c>
      <c r="R388" s="4" t="s">
        <v>677</v>
      </c>
      <c r="S388" s="4">
        <v>98.903966597076689</v>
      </c>
      <c r="T388" t="s">
        <v>692</v>
      </c>
      <c r="U388" t="s">
        <v>688</v>
      </c>
    </row>
    <row r="389" spans="1:21" x14ac:dyDescent="0.25">
      <c r="A389">
        <v>21378</v>
      </c>
      <c r="B389" t="s">
        <v>292</v>
      </c>
      <c r="C389" s="3">
        <v>0.5</v>
      </c>
      <c r="D389" s="3">
        <v>0</v>
      </c>
      <c r="E389" s="3">
        <v>0.5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t="s">
        <v>51</v>
      </c>
      <c r="P389" s="3">
        <v>0.5</v>
      </c>
      <c r="Q389" s="4">
        <v>5.2192066805845504E-2</v>
      </c>
      <c r="R389" s="4" t="s">
        <v>677</v>
      </c>
      <c r="S389" s="4">
        <v>98.956158663882533</v>
      </c>
      <c r="T389" t="s">
        <v>692</v>
      </c>
      <c r="U389" t="s">
        <v>688</v>
      </c>
    </row>
    <row r="390" spans="1:21" x14ac:dyDescent="0.25">
      <c r="A390">
        <v>16068</v>
      </c>
      <c r="B390" t="s">
        <v>171</v>
      </c>
      <c r="C390" s="3">
        <v>0.5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t="s">
        <v>51</v>
      </c>
      <c r="P390" s="3">
        <v>0.5</v>
      </c>
      <c r="Q390" s="4">
        <v>5.2192066805845504E-2</v>
      </c>
      <c r="R390" s="4" t="s">
        <v>677</v>
      </c>
      <c r="S390" s="4">
        <v>99.008350730688377</v>
      </c>
      <c r="T390" t="s">
        <v>692</v>
      </c>
      <c r="U390" t="s">
        <v>688</v>
      </c>
    </row>
    <row r="391" spans="1:21" x14ac:dyDescent="0.25">
      <c r="A391">
        <v>22305</v>
      </c>
      <c r="B391" t="s">
        <v>332</v>
      </c>
      <c r="C391" s="3">
        <v>0.5</v>
      </c>
      <c r="D391" s="3">
        <v>0</v>
      </c>
      <c r="E391" s="3">
        <v>0.5</v>
      </c>
      <c r="F391" s="3">
        <v>0.5</v>
      </c>
      <c r="G391" s="3">
        <v>0.5</v>
      </c>
      <c r="H391" s="3">
        <v>0</v>
      </c>
      <c r="I391" s="3">
        <v>0</v>
      </c>
      <c r="J391" s="3">
        <v>0</v>
      </c>
      <c r="K391" s="3">
        <v>0</v>
      </c>
      <c r="L391" s="3">
        <v>0.5</v>
      </c>
      <c r="M391" s="3">
        <v>0</v>
      </c>
      <c r="N391" s="3">
        <v>0</v>
      </c>
      <c r="O391" t="s">
        <v>51</v>
      </c>
      <c r="P391" s="3">
        <v>0.5</v>
      </c>
      <c r="Q391" s="4">
        <v>5.2192066805845504E-2</v>
      </c>
      <c r="R391" s="4" t="s">
        <v>677</v>
      </c>
      <c r="S391" s="4">
        <v>99.060542797494222</v>
      </c>
      <c r="T391" t="s">
        <v>692</v>
      </c>
      <c r="U391" t="s">
        <v>688</v>
      </c>
    </row>
    <row r="392" spans="1:21" x14ac:dyDescent="0.25">
      <c r="A392">
        <v>26060</v>
      </c>
      <c r="B392" t="s">
        <v>379</v>
      </c>
      <c r="C392" s="3">
        <v>0.5</v>
      </c>
      <c r="D392" s="3">
        <v>0.5</v>
      </c>
      <c r="E392" s="3">
        <v>0.5</v>
      </c>
      <c r="F392" s="3">
        <v>0</v>
      </c>
      <c r="G392" s="3">
        <v>0</v>
      </c>
      <c r="H392" s="3">
        <v>0</v>
      </c>
      <c r="I392" s="3">
        <v>0.5</v>
      </c>
      <c r="J392" s="3">
        <v>0</v>
      </c>
      <c r="K392" s="3">
        <v>0</v>
      </c>
      <c r="L392" s="3">
        <v>0</v>
      </c>
      <c r="M392" s="3">
        <v>0</v>
      </c>
      <c r="N392" s="3">
        <v>0.5</v>
      </c>
      <c r="O392" t="s">
        <v>51</v>
      </c>
      <c r="P392" s="3">
        <v>0.5</v>
      </c>
      <c r="Q392" s="4">
        <v>5.2192066805845504E-2</v>
      </c>
      <c r="R392" s="4" t="s">
        <v>677</v>
      </c>
      <c r="S392" s="4">
        <v>99.112734864300066</v>
      </c>
      <c r="T392" t="s">
        <v>692</v>
      </c>
      <c r="U392" t="s">
        <v>688</v>
      </c>
    </row>
    <row r="393" spans="1:21" x14ac:dyDescent="0.25">
      <c r="A393">
        <v>26059</v>
      </c>
      <c r="B393" t="s">
        <v>378</v>
      </c>
      <c r="C393" s="3">
        <v>0.5</v>
      </c>
      <c r="D393" s="3">
        <v>0.5</v>
      </c>
      <c r="E393" s="3">
        <v>0.5</v>
      </c>
      <c r="F393" s="3">
        <v>0</v>
      </c>
      <c r="G393" s="3">
        <v>0.5</v>
      </c>
      <c r="H393" s="3">
        <v>0.5</v>
      </c>
      <c r="I393" s="3">
        <v>0.5</v>
      </c>
      <c r="J393" s="3">
        <v>0.5</v>
      </c>
      <c r="K393" s="3">
        <v>0.5</v>
      </c>
      <c r="L393" s="3">
        <v>0</v>
      </c>
      <c r="M393" s="3">
        <v>0</v>
      </c>
      <c r="N393" s="3">
        <v>0</v>
      </c>
      <c r="O393" t="s">
        <v>51</v>
      </c>
      <c r="P393" s="3">
        <v>0.5</v>
      </c>
      <c r="Q393" s="4">
        <v>5.2192066805845504E-2</v>
      </c>
      <c r="R393" s="4" t="s">
        <v>677</v>
      </c>
      <c r="S393" s="4">
        <v>99.16492693110591</v>
      </c>
      <c r="T393" t="s">
        <v>692</v>
      </c>
      <c r="U393" t="s">
        <v>688</v>
      </c>
    </row>
    <row r="394" spans="1:21" x14ac:dyDescent="0.25">
      <c r="A394">
        <v>16060</v>
      </c>
      <c r="B394" t="s">
        <v>165</v>
      </c>
      <c r="C394" s="3">
        <v>0.5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t="s">
        <v>51</v>
      </c>
      <c r="P394" s="3">
        <v>0.5</v>
      </c>
      <c r="Q394" s="4">
        <v>5.2192066805845504E-2</v>
      </c>
      <c r="R394" s="4" t="s">
        <v>677</v>
      </c>
      <c r="S394" s="4">
        <v>99.217118997911754</v>
      </c>
      <c r="T394" t="s">
        <v>692</v>
      </c>
      <c r="U394" t="s">
        <v>688</v>
      </c>
    </row>
    <row r="395" spans="1:21" x14ac:dyDescent="0.25">
      <c r="A395">
        <v>23933</v>
      </c>
      <c r="B395" t="s">
        <v>354</v>
      </c>
      <c r="C395" s="3">
        <v>0.5</v>
      </c>
      <c r="D395" s="3">
        <v>0</v>
      </c>
      <c r="E395" s="3">
        <v>0.5</v>
      </c>
      <c r="F395" s="3">
        <v>0</v>
      </c>
      <c r="G395" s="3">
        <v>0.5</v>
      </c>
      <c r="H395" s="3">
        <v>0</v>
      </c>
      <c r="I395" s="3">
        <v>0.5</v>
      </c>
      <c r="J395" s="3">
        <v>0</v>
      </c>
      <c r="K395" s="3">
        <v>0</v>
      </c>
      <c r="L395" s="3">
        <v>0.5</v>
      </c>
      <c r="M395" s="3">
        <v>0</v>
      </c>
      <c r="N395" s="3">
        <v>0</v>
      </c>
      <c r="O395" t="s">
        <v>51</v>
      </c>
      <c r="P395" s="3">
        <v>0.5</v>
      </c>
      <c r="Q395" s="4">
        <v>5.2192066805845504E-2</v>
      </c>
      <c r="R395" s="4" t="s">
        <v>677</v>
      </c>
      <c r="S395" s="4">
        <v>99.269311064717598</v>
      </c>
      <c r="T395" t="s">
        <v>692</v>
      </c>
      <c r="U395" t="s">
        <v>688</v>
      </c>
    </row>
    <row r="396" spans="1:21" x14ac:dyDescent="0.25">
      <c r="A396">
        <v>21276</v>
      </c>
      <c r="B396" t="s">
        <v>269</v>
      </c>
      <c r="C396" s="3">
        <v>0.5</v>
      </c>
      <c r="D396" s="3">
        <v>0</v>
      </c>
      <c r="E396" s="3">
        <v>0.5</v>
      </c>
      <c r="F396" s="3">
        <v>0.5</v>
      </c>
      <c r="G396" s="3">
        <v>0</v>
      </c>
      <c r="H396" s="3">
        <v>0</v>
      </c>
      <c r="I396" s="3">
        <v>0.5</v>
      </c>
      <c r="J396" s="3">
        <v>0.5</v>
      </c>
      <c r="K396" s="3">
        <v>0.5</v>
      </c>
      <c r="L396" s="3">
        <v>0</v>
      </c>
      <c r="M396" s="3">
        <v>0</v>
      </c>
      <c r="N396" s="3">
        <v>0</v>
      </c>
      <c r="O396" t="s">
        <v>51</v>
      </c>
      <c r="P396" s="3">
        <v>0.5</v>
      </c>
      <c r="Q396" s="4">
        <v>5.2192066805845504E-2</v>
      </c>
      <c r="R396" s="4" t="s">
        <v>677</v>
      </c>
      <c r="S396" s="4">
        <v>99.321503131523443</v>
      </c>
      <c r="T396" t="s">
        <v>692</v>
      </c>
      <c r="U396" t="s">
        <v>688</v>
      </c>
    </row>
    <row r="397" spans="1:21" x14ac:dyDescent="0.25">
      <c r="A397">
        <v>904148</v>
      </c>
      <c r="B397" t="s">
        <v>487</v>
      </c>
      <c r="C397" s="3">
        <v>0</v>
      </c>
      <c r="D397" s="3">
        <v>0</v>
      </c>
      <c r="E397" s="3">
        <v>0.5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0.5</v>
      </c>
      <c r="L397" s="3">
        <v>0</v>
      </c>
      <c r="M397" s="3">
        <v>0</v>
      </c>
      <c r="N397" s="3">
        <v>0</v>
      </c>
      <c r="O397" t="s">
        <v>51</v>
      </c>
      <c r="P397" s="3">
        <v>0.5</v>
      </c>
      <c r="Q397" s="4">
        <v>5.2192066805845504E-2</v>
      </c>
      <c r="R397" s="4" t="s">
        <v>677</v>
      </c>
      <c r="S397" s="4">
        <v>99.373695198329287</v>
      </c>
      <c r="T397" t="s">
        <v>692</v>
      </c>
      <c r="U397" t="s">
        <v>688</v>
      </c>
    </row>
    <row r="398" spans="1:21" x14ac:dyDescent="0.25">
      <c r="A398">
        <v>21631</v>
      </c>
      <c r="B398" t="s">
        <v>302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0.5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t="s">
        <v>51</v>
      </c>
      <c r="P398" s="3">
        <v>0.5</v>
      </c>
      <c r="Q398" s="4">
        <v>5.2192066805845504E-2</v>
      </c>
      <c r="R398" s="4" t="s">
        <v>677</v>
      </c>
      <c r="S398" s="4">
        <v>99.425887265135131</v>
      </c>
      <c r="T398" t="s">
        <v>692</v>
      </c>
      <c r="U398" t="s">
        <v>688</v>
      </c>
    </row>
    <row r="399" spans="1:21" x14ac:dyDescent="0.25">
      <c r="A399">
        <v>20232</v>
      </c>
      <c r="B399" t="s">
        <v>230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0.5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t="s">
        <v>51</v>
      </c>
      <c r="P399" s="3">
        <v>0.5</v>
      </c>
      <c r="Q399" s="4">
        <v>5.2192066805845504E-2</v>
      </c>
      <c r="R399" s="4" t="s">
        <v>677</v>
      </c>
      <c r="S399" s="4">
        <v>99.478079331940975</v>
      </c>
      <c r="T399" t="s">
        <v>692</v>
      </c>
      <c r="U399" t="s">
        <v>688</v>
      </c>
    </row>
    <row r="400" spans="1:21" x14ac:dyDescent="0.25">
      <c r="A400">
        <v>26056</v>
      </c>
      <c r="B400" t="s">
        <v>376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t="s">
        <v>138</v>
      </c>
      <c r="P400" s="3">
        <v>0</v>
      </c>
      <c r="Q400" s="4">
        <v>0</v>
      </c>
      <c r="R400" s="4" t="s">
        <v>677</v>
      </c>
      <c r="S400" s="4">
        <v>99.478079331940975</v>
      </c>
      <c r="T400" t="s">
        <v>692</v>
      </c>
      <c r="U400" t="s">
        <v>688</v>
      </c>
    </row>
    <row r="401" spans="1:21" x14ac:dyDescent="0.25">
      <c r="A401">
        <v>909436</v>
      </c>
      <c r="B401" t="s">
        <v>539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t="s">
        <v>51</v>
      </c>
      <c r="P401" s="3">
        <v>0</v>
      </c>
      <c r="Q401" s="4">
        <v>0</v>
      </c>
      <c r="R401" s="4" t="s">
        <v>677</v>
      </c>
      <c r="S401" s="4">
        <v>99.478079331940975</v>
      </c>
      <c r="T401" t="s">
        <v>692</v>
      </c>
      <c r="U401" t="s">
        <v>688</v>
      </c>
    </row>
    <row r="402" spans="1:21" x14ac:dyDescent="0.25">
      <c r="A402">
        <v>5756</v>
      </c>
      <c r="B402" t="s">
        <v>436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t="s">
        <v>51</v>
      </c>
      <c r="P402" s="3">
        <v>0</v>
      </c>
      <c r="Q402" s="4">
        <v>0</v>
      </c>
      <c r="R402" s="4" t="s">
        <v>677</v>
      </c>
      <c r="S402" s="4">
        <v>99.478079331940975</v>
      </c>
      <c r="T402" t="s">
        <v>692</v>
      </c>
      <c r="U402" t="s">
        <v>688</v>
      </c>
    </row>
    <row r="403" spans="1:21" x14ac:dyDescent="0.25">
      <c r="A403">
        <v>120101</v>
      </c>
      <c r="B403" t="s">
        <v>156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t="s">
        <v>51</v>
      </c>
      <c r="P403" s="3">
        <v>0</v>
      </c>
      <c r="Q403" s="4">
        <v>0</v>
      </c>
      <c r="R403" s="4" t="s">
        <v>677</v>
      </c>
      <c r="S403" s="4">
        <v>99.478079331940975</v>
      </c>
      <c r="T403" t="s">
        <v>692</v>
      </c>
      <c r="U403" t="s">
        <v>688</v>
      </c>
    </row>
    <row r="404" spans="1:21" x14ac:dyDescent="0.25">
      <c r="A404">
        <v>908255</v>
      </c>
      <c r="B404" t="s">
        <v>525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t="s">
        <v>51</v>
      </c>
      <c r="P404" s="3">
        <v>0</v>
      </c>
      <c r="Q404" s="4">
        <v>0</v>
      </c>
      <c r="R404" s="4" t="s">
        <v>677</v>
      </c>
      <c r="S404" s="4">
        <v>99.478079331940975</v>
      </c>
      <c r="T404" t="s">
        <v>692</v>
      </c>
      <c r="U404" t="s">
        <v>688</v>
      </c>
    </row>
    <row r="405" spans="1:21" x14ac:dyDescent="0.25">
      <c r="A405">
        <v>21732</v>
      </c>
      <c r="B405" t="s">
        <v>305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t="s">
        <v>51</v>
      </c>
      <c r="P405" s="3">
        <v>0</v>
      </c>
      <c r="Q405" s="4">
        <v>0</v>
      </c>
      <c r="R405" s="4" t="s">
        <v>677</v>
      </c>
      <c r="S405" s="4">
        <v>99.478079331940975</v>
      </c>
      <c r="T405" t="s">
        <v>692</v>
      </c>
      <c r="U405" t="s">
        <v>688</v>
      </c>
    </row>
    <row r="406" spans="1:21" x14ac:dyDescent="0.25">
      <c r="A406">
        <v>5797</v>
      </c>
      <c r="B406" t="s">
        <v>437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t="s">
        <v>51</v>
      </c>
      <c r="P406" s="3">
        <v>0</v>
      </c>
      <c r="Q406" s="4">
        <v>0</v>
      </c>
      <c r="R406" s="4" t="s">
        <v>677</v>
      </c>
      <c r="S406" s="4">
        <v>99.478079331940975</v>
      </c>
      <c r="T406" t="s">
        <v>692</v>
      </c>
      <c r="U406" t="s">
        <v>688</v>
      </c>
    </row>
    <row r="407" spans="1:21" x14ac:dyDescent="0.25">
      <c r="A407">
        <v>21191</v>
      </c>
      <c r="B407" t="s">
        <v>264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t="s">
        <v>51</v>
      </c>
      <c r="P407" s="3">
        <v>0</v>
      </c>
      <c r="Q407" s="4">
        <v>0</v>
      </c>
      <c r="R407" s="4" t="s">
        <v>677</v>
      </c>
      <c r="S407" s="4">
        <v>99.478079331940975</v>
      </c>
      <c r="T407" t="s">
        <v>692</v>
      </c>
      <c r="U407" t="s">
        <v>688</v>
      </c>
    </row>
    <row r="408" spans="1:21" x14ac:dyDescent="0.25">
      <c r="A408">
        <v>16065</v>
      </c>
      <c r="B408" t="s">
        <v>170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t="s">
        <v>51</v>
      </c>
      <c r="P408" s="3">
        <v>0</v>
      </c>
      <c r="Q408" s="4">
        <v>0</v>
      </c>
      <c r="R408" s="4" t="s">
        <v>677</v>
      </c>
      <c r="S408" s="4">
        <v>99.478079331940975</v>
      </c>
      <c r="T408" t="s">
        <v>692</v>
      </c>
      <c r="U408" t="s">
        <v>688</v>
      </c>
    </row>
    <row r="409" spans="1:21" x14ac:dyDescent="0.25">
      <c r="A409">
        <v>8094</v>
      </c>
      <c r="B409" t="s">
        <v>446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t="s">
        <v>51</v>
      </c>
      <c r="P409" s="3">
        <v>0</v>
      </c>
      <c r="Q409" s="4">
        <v>0</v>
      </c>
      <c r="R409" s="4" t="s">
        <v>677</v>
      </c>
      <c r="S409" s="4">
        <v>99.478079331940975</v>
      </c>
      <c r="T409" t="s">
        <v>692</v>
      </c>
      <c r="U409" t="s">
        <v>688</v>
      </c>
    </row>
    <row r="410" spans="1:21" x14ac:dyDescent="0.25">
      <c r="A410">
        <v>27332</v>
      </c>
      <c r="B410" t="s">
        <v>695</v>
      </c>
      <c r="C410" s="3">
        <v>0</v>
      </c>
      <c r="D410" s="3">
        <v>0</v>
      </c>
      <c r="E410" s="3">
        <v>0.5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t="s">
        <v>51</v>
      </c>
      <c r="P410" s="3">
        <v>0.5</v>
      </c>
      <c r="Q410" s="4">
        <v>5.2192066805845504E-2</v>
      </c>
      <c r="R410" s="4" t="s">
        <v>677</v>
      </c>
      <c r="S410" s="4">
        <v>99.53027139874682</v>
      </c>
      <c r="T410" t="s">
        <v>692</v>
      </c>
      <c r="U410" t="s">
        <v>688</v>
      </c>
    </row>
    <row r="411" spans="1:21" x14ac:dyDescent="0.25">
      <c r="A411">
        <v>22077</v>
      </c>
      <c r="B411" t="s">
        <v>321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t="s">
        <v>51</v>
      </c>
      <c r="P411" s="3">
        <v>0</v>
      </c>
      <c r="Q411" s="4">
        <v>0</v>
      </c>
      <c r="R411" s="4" t="s">
        <v>677</v>
      </c>
      <c r="S411" s="4">
        <v>99.53027139874682</v>
      </c>
      <c r="T411" t="s">
        <v>692</v>
      </c>
      <c r="U411" t="s">
        <v>688</v>
      </c>
    </row>
    <row r="412" spans="1:21" x14ac:dyDescent="0.25">
      <c r="A412">
        <v>8893</v>
      </c>
      <c r="B412" t="s">
        <v>447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t="s">
        <v>51</v>
      </c>
      <c r="P412" s="3">
        <v>0</v>
      </c>
      <c r="Q412" s="4">
        <v>0</v>
      </c>
      <c r="R412" s="4" t="s">
        <v>677</v>
      </c>
      <c r="S412" s="4">
        <v>99.53027139874682</v>
      </c>
      <c r="T412" t="s">
        <v>692</v>
      </c>
      <c r="U412" t="s">
        <v>688</v>
      </c>
    </row>
    <row r="413" spans="1:21" x14ac:dyDescent="0.25">
      <c r="A413">
        <v>21279</v>
      </c>
      <c r="B413" t="s">
        <v>270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t="s">
        <v>51</v>
      </c>
      <c r="P413" s="3">
        <v>0</v>
      </c>
      <c r="Q413" s="4">
        <v>0</v>
      </c>
      <c r="R413" s="4" t="s">
        <v>677</v>
      </c>
      <c r="S413" s="4">
        <v>99.53027139874682</v>
      </c>
      <c r="T413" t="s">
        <v>692</v>
      </c>
      <c r="U413" t="s">
        <v>688</v>
      </c>
    </row>
    <row r="414" spans="1:21" x14ac:dyDescent="0.25">
      <c r="A414">
        <v>22274</v>
      </c>
      <c r="B414" t="s">
        <v>328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t="s">
        <v>51</v>
      </c>
      <c r="P414" s="3">
        <v>0</v>
      </c>
      <c r="Q414" s="4">
        <v>0</v>
      </c>
      <c r="R414" s="4" t="s">
        <v>677</v>
      </c>
      <c r="S414" s="4">
        <v>99.53027139874682</v>
      </c>
      <c r="T414" t="s">
        <v>692</v>
      </c>
      <c r="U414" t="s">
        <v>688</v>
      </c>
    </row>
    <row r="415" spans="1:21" x14ac:dyDescent="0.25">
      <c r="A415">
        <v>908247</v>
      </c>
      <c r="B415" t="s">
        <v>523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t="s">
        <v>51</v>
      </c>
      <c r="P415" s="3">
        <v>0</v>
      </c>
      <c r="Q415" s="4">
        <v>0</v>
      </c>
      <c r="R415" s="4" t="s">
        <v>677</v>
      </c>
      <c r="S415" s="4">
        <v>99.53027139874682</v>
      </c>
      <c r="T415" t="s">
        <v>692</v>
      </c>
      <c r="U415" t="s">
        <v>688</v>
      </c>
    </row>
    <row r="416" spans="1:21" x14ac:dyDescent="0.25">
      <c r="A416">
        <v>5921</v>
      </c>
      <c r="B416" t="s">
        <v>77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t="s">
        <v>51</v>
      </c>
      <c r="P416" s="3">
        <v>0</v>
      </c>
      <c r="Q416" s="4">
        <v>0</v>
      </c>
      <c r="R416" s="4" t="s">
        <v>677</v>
      </c>
      <c r="S416" s="4">
        <v>99.53027139874682</v>
      </c>
      <c r="T416" t="s">
        <v>692</v>
      </c>
      <c r="U416" t="s">
        <v>688</v>
      </c>
    </row>
    <row r="417" spans="1:21" x14ac:dyDescent="0.25">
      <c r="A417">
        <v>6098</v>
      </c>
      <c r="B417" t="s">
        <v>442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t="s">
        <v>51</v>
      </c>
      <c r="P417" s="3">
        <v>0</v>
      </c>
      <c r="Q417" s="4">
        <v>0</v>
      </c>
      <c r="R417" s="4" t="s">
        <v>677</v>
      </c>
      <c r="S417" s="4">
        <v>99.53027139874682</v>
      </c>
      <c r="T417" t="s">
        <v>692</v>
      </c>
      <c r="U417" t="s">
        <v>688</v>
      </c>
    </row>
    <row r="418" spans="1:21" x14ac:dyDescent="0.25">
      <c r="A418">
        <v>908295</v>
      </c>
      <c r="B418" t="s">
        <v>528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t="s">
        <v>51</v>
      </c>
      <c r="P418" s="3">
        <v>0</v>
      </c>
      <c r="Q418" s="4">
        <v>0</v>
      </c>
      <c r="R418" s="4" t="s">
        <v>677</v>
      </c>
      <c r="S418" s="4">
        <v>99.53027139874682</v>
      </c>
      <c r="T418" t="s">
        <v>692</v>
      </c>
      <c r="U418" t="s">
        <v>688</v>
      </c>
    </row>
    <row r="419" spans="1:21" x14ac:dyDescent="0.25">
      <c r="A419">
        <v>5942</v>
      </c>
      <c r="B419" t="s">
        <v>440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t="s">
        <v>51</v>
      </c>
      <c r="P419" s="3">
        <v>0</v>
      </c>
      <c r="Q419" s="4">
        <v>0</v>
      </c>
      <c r="R419" s="4" t="s">
        <v>677</v>
      </c>
      <c r="S419" s="4">
        <v>99.53027139874682</v>
      </c>
      <c r="T419" t="s">
        <v>692</v>
      </c>
      <c r="U419" t="s">
        <v>688</v>
      </c>
    </row>
    <row r="420" spans="1:21" x14ac:dyDescent="0.25">
      <c r="A420">
        <v>5961</v>
      </c>
      <c r="B420" t="s">
        <v>441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t="s">
        <v>51</v>
      </c>
      <c r="P420" s="3">
        <v>0</v>
      </c>
      <c r="Q420" s="4">
        <v>0</v>
      </c>
      <c r="R420" s="4" t="s">
        <v>677</v>
      </c>
      <c r="S420" s="4">
        <v>99.53027139874682</v>
      </c>
      <c r="T420" t="s">
        <v>692</v>
      </c>
      <c r="U420" t="s">
        <v>688</v>
      </c>
    </row>
    <row r="421" spans="1:21" x14ac:dyDescent="0.25">
      <c r="A421">
        <v>5799</v>
      </c>
      <c r="B421" t="s">
        <v>438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t="s">
        <v>51</v>
      </c>
      <c r="P421" s="3">
        <v>0</v>
      </c>
      <c r="Q421" s="4">
        <v>0</v>
      </c>
      <c r="R421" s="4" t="s">
        <v>677</v>
      </c>
      <c r="S421" s="4">
        <v>99.53027139874682</v>
      </c>
      <c r="T421" t="s">
        <v>692</v>
      </c>
      <c r="U421" t="s">
        <v>688</v>
      </c>
    </row>
    <row r="422" spans="1:21" x14ac:dyDescent="0.25">
      <c r="A422">
        <v>22724</v>
      </c>
      <c r="B422" t="s">
        <v>339</v>
      </c>
      <c r="C422" s="3">
        <v>0</v>
      </c>
      <c r="D422" s="3">
        <v>0</v>
      </c>
      <c r="E422" s="3">
        <v>0.5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t="s">
        <v>51</v>
      </c>
      <c r="P422" s="3">
        <v>0.5</v>
      </c>
      <c r="Q422" s="4">
        <v>5.2192066805845504E-2</v>
      </c>
      <c r="R422" s="4" t="s">
        <v>677</v>
      </c>
      <c r="S422" s="4">
        <v>99.582463465552664</v>
      </c>
      <c r="T422" t="s">
        <v>692</v>
      </c>
      <c r="U422" t="s">
        <v>688</v>
      </c>
    </row>
    <row r="423" spans="1:21" x14ac:dyDescent="0.25">
      <c r="A423">
        <v>20158</v>
      </c>
      <c r="B423" t="s">
        <v>225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t="s">
        <v>51</v>
      </c>
      <c r="P423" s="3">
        <v>0</v>
      </c>
      <c r="Q423" s="4">
        <v>0</v>
      </c>
      <c r="R423" s="4" t="s">
        <v>677</v>
      </c>
      <c r="S423" s="4">
        <v>99.582463465552664</v>
      </c>
      <c r="T423" t="s">
        <v>692</v>
      </c>
      <c r="U423" t="s">
        <v>688</v>
      </c>
    </row>
    <row r="424" spans="1:21" x14ac:dyDescent="0.25">
      <c r="A424">
        <v>27227</v>
      </c>
      <c r="B424" t="s">
        <v>422</v>
      </c>
      <c r="C424" s="3">
        <v>0</v>
      </c>
      <c r="D424" s="3">
        <v>0</v>
      </c>
      <c r="E424" s="3">
        <v>0.5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t="s">
        <v>51</v>
      </c>
      <c r="P424" s="3">
        <v>0.5</v>
      </c>
      <c r="Q424" s="4">
        <v>5.2192066805845504E-2</v>
      </c>
      <c r="R424" s="4" t="s">
        <v>677</v>
      </c>
      <c r="S424" s="4">
        <v>99.634655532358508</v>
      </c>
      <c r="T424" t="s">
        <v>692</v>
      </c>
      <c r="U424" t="s">
        <v>688</v>
      </c>
    </row>
    <row r="425" spans="1:21" x14ac:dyDescent="0.25">
      <c r="A425">
        <v>27228</v>
      </c>
      <c r="B425" t="s">
        <v>423</v>
      </c>
      <c r="C425" s="3">
        <v>0</v>
      </c>
      <c r="D425" s="3">
        <v>0</v>
      </c>
      <c r="E425" s="3">
        <v>0.5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t="s">
        <v>51</v>
      </c>
      <c r="P425" s="3">
        <v>0.5</v>
      </c>
      <c r="Q425" s="4">
        <v>5.2192066805845504E-2</v>
      </c>
      <c r="R425" s="4" t="s">
        <v>677</v>
      </c>
      <c r="S425" s="4">
        <v>99.686847599164352</v>
      </c>
      <c r="T425" t="s">
        <v>692</v>
      </c>
      <c r="U425" t="s">
        <v>688</v>
      </c>
    </row>
    <row r="426" spans="1:21" x14ac:dyDescent="0.25">
      <c r="A426">
        <v>1874</v>
      </c>
      <c r="B426" t="s">
        <v>209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t="s">
        <v>51</v>
      </c>
      <c r="P426" s="3">
        <v>0</v>
      </c>
      <c r="Q426" s="4">
        <v>0</v>
      </c>
      <c r="R426" s="4" t="s">
        <v>677</v>
      </c>
      <c r="S426" s="4">
        <v>99.686847599164352</v>
      </c>
      <c r="T426" t="s">
        <v>692</v>
      </c>
      <c r="U426" t="s">
        <v>688</v>
      </c>
    </row>
    <row r="427" spans="1:21" x14ac:dyDescent="0.25">
      <c r="A427">
        <v>23668</v>
      </c>
      <c r="B427" t="s">
        <v>352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t="s">
        <v>51</v>
      </c>
      <c r="P427" s="3">
        <v>0</v>
      </c>
      <c r="Q427" s="4">
        <v>0</v>
      </c>
      <c r="R427" s="4" t="s">
        <v>677</v>
      </c>
      <c r="S427" s="4">
        <v>99.686847599164352</v>
      </c>
      <c r="T427" t="s">
        <v>692</v>
      </c>
      <c r="U427" t="s">
        <v>688</v>
      </c>
    </row>
    <row r="428" spans="1:21" x14ac:dyDescent="0.25">
      <c r="A428">
        <v>908852</v>
      </c>
      <c r="B428" t="s">
        <v>534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t="s">
        <v>51</v>
      </c>
      <c r="P428" s="3">
        <v>0</v>
      </c>
      <c r="Q428" s="4">
        <v>0</v>
      </c>
      <c r="R428" s="4" t="s">
        <v>677</v>
      </c>
      <c r="S428" s="4">
        <v>99.686847599164352</v>
      </c>
      <c r="T428" t="s">
        <v>692</v>
      </c>
      <c r="U428" t="s">
        <v>688</v>
      </c>
    </row>
    <row r="429" spans="1:21" x14ac:dyDescent="0.25">
      <c r="A429">
        <v>701610</v>
      </c>
      <c r="B429" t="s">
        <v>445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t="s">
        <v>51</v>
      </c>
      <c r="P429" s="3">
        <v>0</v>
      </c>
      <c r="Q429" s="4">
        <v>0</v>
      </c>
      <c r="R429" s="4" t="s">
        <v>677</v>
      </c>
      <c r="S429" s="4">
        <v>99.686847599164352</v>
      </c>
      <c r="T429" t="s">
        <v>692</v>
      </c>
      <c r="U429" t="s">
        <v>688</v>
      </c>
    </row>
    <row r="430" spans="1:21" x14ac:dyDescent="0.25">
      <c r="A430">
        <v>902987</v>
      </c>
      <c r="B430" t="s">
        <v>463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t="s">
        <v>51</v>
      </c>
      <c r="P430" s="3">
        <v>0</v>
      </c>
      <c r="Q430" s="4">
        <v>0</v>
      </c>
      <c r="R430" s="4" t="s">
        <v>677</v>
      </c>
      <c r="S430" s="4">
        <v>99.686847599164352</v>
      </c>
      <c r="T430" t="s">
        <v>692</v>
      </c>
      <c r="U430" t="s">
        <v>688</v>
      </c>
    </row>
    <row r="431" spans="1:21" x14ac:dyDescent="0.25">
      <c r="A431">
        <v>902988</v>
      </c>
      <c r="B431" t="s">
        <v>464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t="s">
        <v>51</v>
      </c>
      <c r="P431" s="3">
        <v>0</v>
      </c>
      <c r="Q431" s="4">
        <v>0</v>
      </c>
      <c r="R431" s="4" t="s">
        <v>677</v>
      </c>
      <c r="S431" s="4">
        <v>99.686847599164352</v>
      </c>
      <c r="T431" t="s">
        <v>692</v>
      </c>
      <c r="U431" t="s">
        <v>688</v>
      </c>
    </row>
    <row r="432" spans="1:21" x14ac:dyDescent="0.25">
      <c r="A432">
        <v>21274</v>
      </c>
      <c r="B432" t="s">
        <v>268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t="s">
        <v>51</v>
      </c>
      <c r="P432" s="3">
        <v>0</v>
      </c>
      <c r="Q432" s="4">
        <v>0</v>
      </c>
      <c r="R432" s="4" t="s">
        <v>677</v>
      </c>
      <c r="S432" s="4">
        <v>99.686847599164352</v>
      </c>
      <c r="T432" t="s">
        <v>692</v>
      </c>
      <c r="U432" t="s">
        <v>688</v>
      </c>
    </row>
    <row r="433" spans="1:21" x14ac:dyDescent="0.25">
      <c r="A433">
        <v>6135</v>
      </c>
      <c r="B433" t="s">
        <v>443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t="s">
        <v>51</v>
      </c>
      <c r="P433" s="3">
        <v>0</v>
      </c>
      <c r="Q433" s="4">
        <v>0</v>
      </c>
      <c r="R433" s="4" t="s">
        <v>677</v>
      </c>
      <c r="S433" s="4">
        <v>99.686847599164352</v>
      </c>
      <c r="T433" t="s">
        <v>692</v>
      </c>
      <c r="U433" t="s">
        <v>688</v>
      </c>
    </row>
    <row r="434" spans="1:21" x14ac:dyDescent="0.25">
      <c r="A434">
        <v>6143</v>
      </c>
      <c r="B434" t="s">
        <v>444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t="s">
        <v>51</v>
      </c>
      <c r="P434" s="3">
        <v>0</v>
      </c>
      <c r="Q434" s="4">
        <v>0</v>
      </c>
      <c r="R434" s="4" t="s">
        <v>677</v>
      </c>
      <c r="S434" s="4">
        <v>99.686847599164352</v>
      </c>
      <c r="T434" t="s">
        <v>692</v>
      </c>
      <c r="U434" t="s">
        <v>688</v>
      </c>
    </row>
    <row r="435" spans="1:21" x14ac:dyDescent="0.25">
      <c r="A435">
        <v>4102</v>
      </c>
      <c r="B435" t="s">
        <v>434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t="s">
        <v>51</v>
      </c>
      <c r="P435" s="3">
        <v>0</v>
      </c>
      <c r="Q435" s="4">
        <v>0</v>
      </c>
      <c r="R435" s="4" t="s">
        <v>677</v>
      </c>
      <c r="S435" s="4">
        <v>99.686847599164352</v>
      </c>
      <c r="T435" t="s">
        <v>692</v>
      </c>
      <c r="U435" t="s">
        <v>688</v>
      </c>
    </row>
    <row r="436" spans="1:21" x14ac:dyDescent="0.25">
      <c r="A436">
        <v>16406</v>
      </c>
      <c r="B436" t="s">
        <v>185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t="s">
        <v>51</v>
      </c>
      <c r="P436" s="3">
        <v>0</v>
      </c>
      <c r="Q436" s="4">
        <v>0</v>
      </c>
      <c r="R436" s="4" t="s">
        <v>677</v>
      </c>
      <c r="S436" s="4">
        <v>99.686847599164352</v>
      </c>
      <c r="T436" t="s">
        <v>692</v>
      </c>
      <c r="U436" t="s">
        <v>688</v>
      </c>
    </row>
    <row r="437" spans="1:21" x14ac:dyDescent="0.25">
      <c r="A437">
        <v>26984</v>
      </c>
      <c r="B437" t="s">
        <v>411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t="s">
        <v>51</v>
      </c>
      <c r="P437" s="3">
        <v>0</v>
      </c>
      <c r="Q437" s="4">
        <v>0</v>
      </c>
      <c r="R437" s="4" t="s">
        <v>677</v>
      </c>
      <c r="S437" s="4">
        <v>99.686847599164352</v>
      </c>
      <c r="T437" t="s">
        <v>692</v>
      </c>
      <c r="U437" t="s">
        <v>688</v>
      </c>
    </row>
    <row r="438" spans="1:21" x14ac:dyDescent="0.25">
      <c r="A438">
        <v>16400</v>
      </c>
      <c r="B438" t="s">
        <v>184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t="s">
        <v>51</v>
      </c>
      <c r="P438" s="3">
        <v>0</v>
      </c>
      <c r="Q438" s="4">
        <v>0</v>
      </c>
      <c r="R438" s="4" t="s">
        <v>677</v>
      </c>
      <c r="S438" s="4">
        <v>99.686847599164352</v>
      </c>
      <c r="T438" t="s">
        <v>692</v>
      </c>
      <c r="U438" t="s">
        <v>688</v>
      </c>
    </row>
    <row r="439" spans="1:21" x14ac:dyDescent="0.25">
      <c r="A439">
        <v>26989</v>
      </c>
      <c r="B439" t="s">
        <v>413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t="s">
        <v>51</v>
      </c>
      <c r="P439" s="3">
        <v>0</v>
      </c>
      <c r="Q439" s="4">
        <v>0</v>
      </c>
      <c r="R439" s="4" t="s">
        <v>677</v>
      </c>
      <c r="S439" s="4">
        <v>99.686847599164352</v>
      </c>
      <c r="T439" t="s">
        <v>692</v>
      </c>
      <c r="U439" t="s">
        <v>688</v>
      </c>
    </row>
    <row r="440" spans="1:21" x14ac:dyDescent="0.25">
      <c r="A440">
        <v>10204</v>
      </c>
      <c r="B440" t="s">
        <v>50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t="s">
        <v>51</v>
      </c>
      <c r="P440" s="3">
        <v>0</v>
      </c>
      <c r="Q440" s="4">
        <v>0</v>
      </c>
      <c r="R440" s="4" t="s">
        <v>677</v>
      </c>
      <c r="S440" s="4">
        <v>99.686847599164352</v>
      </c>
      <c r="T440" t="s">
        <v>692</v>
      </c>
      <c r="U440" t="s">
        <v>688</v>
      </c>
    </row>
    <row r="441" spans="1:21" x14ac:dyDescent="0.25">
      <c r="A441">
        <v>21594</v>
      </c>
      <c r="B441" t="s">
        <v>300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t="s">
        <v>51</v>
      </c>
      <c r="P441" s="3">
        <v>0</v>
      </c>
      <c r="Q441" s="4">
        <v>0</v>
      </c>
      <c r="R441" s="4" t="s">
        <v>677</v>
      </c>
      <c r="S441" s="4">
        <v>99.686847599164352</v>
      </c>
      <c r="T441" t="s">
        <v>692</v>
      </c>
      <c r="U441" t="s">
        <v>688</v>
      </c>
    </row>
    <row r="442" spans="1:21" x14ac:dyDescent="0.25">
      <c r="A442">
        <v>5141</v>
      </c>
      <c r="B442" t="s">
        <v>435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t="s">
        <v>51</v>
      </c>
      <c r="P442" s="3">
        <v>0</v>
      </c>
      <c r="Q442" s="4">
        <v>0</v>
      </c>
      <c r="R442" s="4" t="s">
        <v>677</v>
      </c>
      <c r="S442" s="4">
        <v>99.686847599164352</v>
      </c>
      <c r="T442" t="s">
        <v>692</v>
      </c>
      <c r="U442" t="s">
        <v>688</v>
      </c>
    </row>
    <row r="443" spans="1:21" x14ac:dyDescent="0.25">
      <c r="A443">
        <v>17036</v>
      </c>
      <c r="B443" t="s">
        <v>192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t="s">
        <v>51</v>
      </c>
      <c r="P443" s="3">
        <v>0</v>
      </c>
      <c r="Q443" s="4">
        <v>0</v>
      </c>
      <c r="R443" s="4" t="s">
        <v>677</v>
      </c>
      <c r="S443" s="4">
        <v>99.686847599164352</v>
      </c>
      <c r="T443" t="s">
        <v>692</v>
      </c>
      <c r="U443" t="s">
        <v>688</v>
      </c>
    </row>
    <row r="444" spans="1:21" x14ac:dyDescent="0.25">
      <c r="A444">
        <v>906277</v>
      </c>
      <c r="B444" t="s">
        <v>514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t="s">
        <v>51</v>
      </c>
      <c r="P444" s="3">
        <v>0</v>
      </c>
      <c r="Q444" s="4">
        <v>0</v>
      </c>
      <c r="R444" s="4" t="s">
        <v>677</v>
      </c>
      <c r="S444" s="4">
        <v>99.686847599164352</v>
      </c>
      <c r="T444" t="s">
        <v>692</v>
      </c>
      <c r="U444" t="s">
        <v>688</v>
      </c>
    </row>
    <row r="445" spans="1:21" x14ac:dyDescent="0.25">
      <c r="A445">
        <v>147</v>
      </c>
      <c r="B445" t="s">
        <v>164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t="s">
        <v>51</v>
      </c>
      <c r="P445" s="3">
        <v>0</v>
      </c>
      <c r="Q445" s="4">
        <v>0</v>
      </c>
      <c r="R445" s="4" t="s">
        <v>677</v>
      </c>
      <c r="S445" s="4">
        <v>99.686847599164352</v>
      </c>
      <c r="T445" t="s">
        <v>692</v>
      </c>
      <c r="U445" t="s">
        <v>688</v>
      </c>
    </row>
    <row r="446" spans="1:21" x14ac:dyDescent="0.25">
      <c r="A446">
        <v>114686</v>
      </c>
      <c r="B446" t="s">
        <v>137</v>
      </c>
      <c r="C446" s="3">
        <v>0</v>
      </c>
      <c r="D446" s="3">
        <v>0</v>
      </c>
      <c r="E446" s="3">
        <v>6.5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t="s">
        <v>138</v>
      </c>
      <c r="P446" s="3">
        <v>1</v>
      </c>
      <c r="Q446" s="4">
        <v>0.10438413361169101</v>
      </c>
      <c r="R446" s="4" t="s">
        <v>677</v>
      </c>
      <c r="S446" s="4">
        <v>99.791231732776041</v>
      </c>
      <c r="T446" t="s">
        <v>692</v>
      </c>
      <c r="U446" t="s">
        <v>688</v>
      </c>
    </row>
    <row r="447" spans="1:21" x14ac:dyDescent="0.25">
      <c r="A447">
        <v>908258</v>
      </c>
      <c r="B447" t="s">
        <v>527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t="s">
        <v>51</v>
      </c>
      <c r="P447" s="3">
        <v>0</v>
      </c>
      <c r="Q447" s="4">
        <v>0</v>
      </c>
      <c r="R447" s="4" t="s">
        <v>677</v>
      </c>
      <c r="S447" s="4">
        <v>99.791231732776041</v>
      </c>
      <c r="T447" t="s">
        <v>692</v>
      </c>
      <c r="U447" t="s">
        <v>688</v>
      </c>
    </row>
    <row r="448" spans="1:21" x14ac:dyDescent="0.25">
      <c r="A448">
        <v>908257</v>
      </c>
      <c r="B448" t="s">
        <v>526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t="s">
        <v>51</v>
      </c>
      <c r="P448" s="3">
        <v>0</v>
      </c>
      <c r="Q448" s="4">
        <v>0</v>
      </c>
      <c r="R448" s="4" t="s">
        <v>677</v>
      </c>
      <c r="S448" s="4">
        <v>99.791231732776041</v>
      </c>
      <c r="T448" t="s">
        <v>692</v>
      </c>
      <c r="U448" t="s">
        <v>688</v>
      </c>
    </row>
    <row r="449" spans="1:21" x14ac:dyDescent="0.25">
      <c r="A449">
        <v>5712</v>
      </c>
      <c r="B449" t="s">
        <v>78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t="s">
        <v>51</v>
      </c>
      <c r="P449" s="3">
        <v>0</v>
      </c>
      <c r="Q449" s="4">
        <v>0</v>
      </c>
      <c r="R449" s="4" t="s">
        <v>677</v>
      </c>
      <c r="S449" s="4">
        <v>99.791231732776041</v>
      </c>
      <c r="T449" t="s">
        <v>692</v>
      </c>
      <c r="U449" t="s">
        <v>688</v>
      </c>
    </row>
    <row r="450" spans="1:21" x14ac:dyDescent="0.25">
      <c r="A450">
        <v>27348</v>
      </c>
      <c r="B450" t="s">
        <v>431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t="s">
        <v>138</v>
      </c>
      <c r="P450" s="3">
        <v>0</v>
      </c>
      <c r="Q450" s="4">
        <v>0</v>
      </c>
      <c r="R450" s="4" t="s">
        <v>677</v>
      </c>
      <c r="S450" s="4">
        <v>99.791231732776041</v>
      </c>
      <c r="T450" t="s">
        <v>692</v>
      </c>
      <c r="U450" t="s">
        <v>688</v>
      </c>
    </row>
    <row r="451" spans="1:21" x14ac:dyDescent="0.25">
      <c r="A451">
        <v>101597</v>
      </c>
      <c r="B451" t="s">
        <v>26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t="s">
        <v>27</v>
      </c>
      <c r="P451" s="3">
        <v>0</v>
      </c>
      <c r="Q451" s="4">
        <v>0</v>
      </c>
      <c r="R451" s="4" t="s">
        <v>677</v>
      </c>
      <c r="S451" s="4">
        <v>99.791231732776041</v>
      </c>
      <c r="T451" t="s">
        <v>692</v>
      </c>
      <c r="U451" t="s">
        <v>688</v>
      </c>
    </row>
    <row r="452" spans="1:21" x14ac:dyDescent="0.25">
      <c r="A452">
        <v>26054</v>
      </c>
      <c r="B452" t="s">
        <v>375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t="s">
        <v>138</v>
      </c>
      <c r="P452" s="3">
        <v>0</v>
      </c>
      <c r="Q452" s="4">
        <v>0</v>
      </c>
      <c r="R452" s="4" t="s">
        <v>677</v>
      </c>
      <c r="S452" s="4">
        <v>99.791231732776041</v>
      </c>
      <c r="T452" t="s">
        <v>692</v>
      </c>
      <c r="U452" t="s">
        <v>688</v>
      </c>
    </row>
    <row r="453" spans="1:21" x14ac:dyDescent="0.25">
      <c r="A453">
        <v>906788</v>
      </c>
      <c r="B453" t="s">
        <v>519</v>
      </c>
      <c r="C453" s="3">
        <v>0</v>
      </c>
      <c r="D453" s="3">
        <v>0</v>
      </c>
      <c r="E453" s="3">
        <v>6.5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t="s">
        <v>27</v>
      </c>
      <c r="P453" s="3">
        <v>1</v>
      </c>
      <c r="Q453" s="4">
        <v>0.10438413361169101</v>
      </c>
      <c r="R453" s="4" t="s">
        <v>677</v>
      </c>
      <c r="S453" s="4">
        <v>99.895615866387729</v>
      </c>
      <c r="T453" t="s">
        <v>692</v>
      </c>
      <c r="U453" t="s">
        <v>688</v>
      </c>
    </row>
    <row r="454" spans="1:21" x14ac:dyDescent="0.25">
      <c r="A454">
        <v>27313</v>
      </c>
      <c r="B454" t="s">
        <v>426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t="s">
        <v>138</v>
      </c>
      <c r="P454" s="3">
        <v>0</v>
      </c>
      <c r="Q454" s="4">
        <v>0</v>
      </c>
      <c r="R454" s="4" t="s">
        <v>677</v>
      </c>
      <c r="S454" s="4">
        <v>99.895615866387729</v>
      </c>
      <c r="T454" t="s">
        <v>692</v>
      </c>
      <c r="U454" t="s">
        <v>688</v>
      </c>
    </row>
    <row r="455" spans="1:21" x14ac:dyDescent="0.25">
      <c r="A455">
        <v>908301</v>
      </c>
      <c r="B455" t="s">
        <v>529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t="s">
        <v>27</v>
      </c>
      <c r="P455" s="3">
        <v>0</v>
      </c>
      <c r="Q455" s="4">
        <v>0</v>
      </c>
      <c r="R455" s="4" t="s">
        <v>677</v>
      </c>
      <c r="S455" s="4">
        <v>99.895615866387729</v>
      </c>
      <c r="T455" t="s">
        <v>692</v>
      </c>
      <c r="U455" t="s">
        <v>688</v>
      </c>
    </row>
    <row r="456" spans="1:21" x14ac:dyDescent="0.25">
      <c r="A456">
        <v>903590</v>
      </c>
      <c r="B456" t="s">
        <v>471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t="s">
        <v>27</v>
      </c>
      <c r="P456" s="3">
        <v>0</v>
      </c>
      <c r="Q456" s="4">
        <v>0</v>
      </c>
      <c r="R456" s="4" t="s">
        <v>677</v>
      </c>
      <c r="S456" s="4">
        <v>99.895615866387729</v>
      </c>
      <c r="T456" t="s">
        <v>692</v>
      </c>
      <c r="U456" t="s">
        <v>688</v>
      </c>
    </row>
    <row r="457" spans="1:21" x14ac:dyDescent="0.25">
      <c r="A457">
        <v>906787</v>
      </c>
      <c r="B457" t="s">
        <v>518</v>
      </c>
      <c r="C457" s="3">
        <v>0</v>
      </c>
      <c r="D457" s="3">
        <v>0</v>
      </c>
      <c r="E457" s="3">
        <v>7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t="s">
        <v>27</v>
      </c>
      <c r="P457" s="3">
        <v>1</v>
      </c>
      <c r="Q457" s="4">
        <v>0.10438413361169101</v>
      </c>
      <c r="R457" s="4" t="s">
        <v>677</v>
      </c>
      <c r="S457" s="4">
        <v>99.999999999999417</v>
      </c>
      <c r="T457" t="s">
        <v>692</v>
      </c>
      <c r="U457" t="s">
        <v>688</v>
      </c>
    </row>
    <row r="458" spans="1:21" x14ac:dyDescent="0.25">
      <c r="A458">
        <v>27023</v>
      </c>
      <c r="B458" t="s">
        <v>417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t="s">
        <v>138</v>
      </c>
      <c r="P458" s="3">
        <v>0</v>
      </c>
      <c r="Q458" s="4">
        <v>0</v>
      </c>
      <c r="R458" s="4" t="s">
        <v>677</v>
      </c>
      <c r="S458" s="4">
        <v>99.999999999999417</v>
      </c>
      <c r="T458" t="s">
        <v>692</v>
      </c>
      <c r="U458" t="s">
        <v>688</v>
      </c>
    </row>
    <row r="459" spans="1:21" x14ac:dyDescent="0.25">
      <c r="A459">
        <v>26217</v>
      </c>
      <c r="B459" t="s">
        <v>383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t="s">
        <v>138</v>
      </c>
      <c r="P459" s="3">
        <v>0</v>
      </c>
      <c r="Q459" s="4">
        <v>0</v>
      </c>
      <c r="R459" s="4" t="s">
        <v>677</v>
      </c>
      <c r="S459" s="4">
        <v>99.999999999999417</v>
      </c>
      <c r="T459" t="s">
        <v>692</v>
      </c>
      <c r="U459" t="s">
        <v>688</v>
      </c>
    </row>
    <row r="460" spans="1:21" x14ac:dyDescent="0.25">
      <c r="A460">
        <v>102203</v>
      </c>
      <c r="B460" t="s">
        <v>58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t="s">
        <v>27</v>
      </c>
      <c r="P460" s="3">
        <v>0</v>
      </c>
      <c r="Q460" s="4">
        <v>0</v>
      </c>
      <c r="R460" s="4" t="s">
        <v>677</v>
      </c>
      <c r="S460" s="4">
        <v>99.999999999999417</v>
      </c>
      <c r="T460" t="s">
        <v>692</v>
      </c>
      <c r="U460" t="s">
        <v>688</v>
      </c>
    </row>
    <row r="461" spans="1:21" x14ac:dyDescent="0.25">
      <c r="A461">
        <v>101678</v>
      </c>
      <c r="B461" t="s">
        <v>39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t="s">
        <v>27</v>
      </c>
      <c r="P461" s="3">
        <v>0</v>
      </c>
      <c r="Q461" s="4">
        <v>0</v>
      </c>
      <c r="R461" s="4" t="s">
        <v>677</v>
      </c>
      <c r="S461" s="4">
        <v>99.999999999999417</v>
      </c>
      <c r="T461" t="s">
        <v>692</v>
      </c>
      <c r="U461" t="s">
        <v>688</v>
      </c>
    </row>
    <row r="462" spans="1:21" x14ac:dyDescent="0.25">
      <c r="A462">
        <v>110000</v>
      </c>
      <c r="B462" t="s">
        <v>96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t="s">
        <v>27</v>
      </c>
      <c r="P462" s="3">
        <v>0</v>
      </c>
      <c r="Q462" s="4">
        <v>0</v>
      </c>
      <c r="R462" s="4" t="s">
        <v>677</v>
      </c>
      <c r="S462" s="4">
        <v>99.999999999999417</v>
      </c>
      <c r="T462" t="s">
        <v>692</v>
      </c>
      <c r="U462" t="s">
        <v>688</v>
      </c>
    </row>
    <row r="463" spans="1:21" x14ac:dyDescent="0.25">
      <c r="A463">
        <v>903606</v>
      </c>
      <c r="B463" t="s">
        <v>472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t="s">
        <v>27</v>
      </c>
      <c r="P463" s="3">
        <v>0</v>
      </c>
      <c r="Q463" s="4">
        <v>0</v>
      </c>
      <c r="R463" s="4" t="s">
        <v>677</v>
      </c>
      <c r="S463" s="4">
        <v>99.999999999999417</v>
      </c>
      <c r="T463" t="s">
        <v>692</v>
      </c>
      <c r="U463" t="s">
        <v>688</v>
      </c>
    </row>
    <row r="464" spans="1:21" x14ac:dyDescent="0.25">
      <c r="A464">
        <v>22326</v>
      </c>
      <c r="B464" t="s">
        <v>335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t="s">
        <v>138</v>
      </c>
      <c r="P464" s="3">
        <v>0</v>
      </c>
      <c r="Q464" s="4">
        <v>0</v>
      </c>
      <c r="R464" s="4" t="s">
        <v>677</v>
      </c>
      <c r="S464" s="4">
        <v>99.999999999999417</v>
      </c>
      <c r="T464" t="s">
        <v>692</v>
      </c>
      <c r="U464" t="s">
        <v>688</v>
      </c>
    </row>
    <row r="465" spans="1:21" x14ac:dyDescent="0.25">
      <c r="A465">
        <v>26057</v>
      </c>
      <c r="B465" t="s">
        <v>377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t="s">
        <v>138</v>
      </c>
      <c r="P465" s="3">
        <v>0</v>
      </c>
      <c r="Q465" s="4">
        <v>0</v>
      </c>
      <c r="R465" s="4" t="s">
        <v>677</v>
      </c>
      <c r="S465" s="4">
        <v>99.999999999999417</v>
      </c>
      <c r="T465" t="s">
        <v>692</v>
      </c>
      <c r="U465" t="s">
        <v>688</v>
      </c>
    </row>
    <row r="466" spans="1:21" x14ac:dyDescent="0.25">
      <c r="A466">
        <v>903589</v>
      </c>
      <c r="B466" t="s">
        <v>470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t="s">
        <v>27</v>
      </c>
      <c r="P466" s="3">
        <v>0</v>
      </c>
      <c r="Q466" s="4">
        <v>0</v>
      </c>
      <c r="R466" s="4" t="s">
        <v>677</v>
      </c>
      <c r="S466" s="4">
        <v>99.999999999999417</v>
      </c>
      <c r="T466" t="s">
        <v>692</v>
      </c>
      <c r="U466" t="s">
        <v>688</v>
      </c>
    </row>
    <row r="467" spans="1:21" x14ac:dyDescent="0.25">
      <c r="P467" s="3">
        <v>958</v>
      </c>
      <c r="Q467">
        <v>99.999999999999417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19"/>
  <sheetViews>
    <sheetView topLeftCell="A202" workbookViewId="0">
      <selection activeCell="A3" sqref="A3:L219"/>
    </sheetView>
  </sheetViews>
  <sheetFormatPr baseColWidth="10" defaultRowHeight="15" x14ac:dyDescent="0.25"/>
  <cols>
    <col min="1" max="1" width="26.140625" style="17" customWidth="1"/>
    <col min="2" max="2" width="9.7109375" style="18" customWidth="1"/>
    <col min="3" max="3" width="6.5703125" style="18" customWidth="1"/>
    <col min="4" max="4" width="8.5703125" style="19" customWidth="1"/>
    <col min="5" max="5" width="9.5703125" style="15" customWidth="1"/>
    <col min="6" max="6" width="6.7109375" style="18" customWidth="1"/>
    <col min="7" max="7" width="12.85546875" style="15" customWidth="1"/>
    <col min="8" max="11" width="11.42578125" style="15" hidden="1" customWidth="1"/>
    <col min="12" max="12" width="8" style="15" customWidth="1"/>
    <col min="13" max="256" width="11.42578125" style="15"/>
    <col min="257" max="257" width="26.140625" style="15" customWidth="1"/>
    <col min="258" max="258" width="9.7109375" style="15" customWidth="1"/>
    <col min="259" max="259" width="6.5703125" style="15" customWidth="1"/>
    <col min="260" max="260" width="8.5703125" style="15" customWidth="1"/>
    <col min="261" max="261" width="9.5703125" style="15" customWidth="1"/>
    <col min="262" max="262" width="6.7109375" style="15" customWidth="1"/>
    <col min="263" max="263" width="12.85546875" style="15" customWidth="1"/>
    <col min="264" max="267" width="0" style="15" hidden="1" customWidth="1"/>
    <col min="268" max="268" width="8" style="15" customWidth="1"/>
    <col min="269" max="512" width="11.42578125" style="15"/>
    <col min="513" max="513" width="26.140625" style="15" customWidth="1"/>
    <col min="514" max="514" width="9.7109375" style="15" customWidth="1"/>
    <col min="515" max="515" width="6.5703125" style="15" customWidth="1"/>
    <col min="516" max="516" width="8.5703125" style="15" customWidth="1"/>
    <col min="517" max="517" width="9.5703125" style="15" customWidth="1"/>
    <col min="518" max="518" width="6.7109375" style="15" customWidth="1"/>
    <col min="519" max="519" width="12.85546875" style="15" customWidth="1"/>
    <col min="520" max="523" width="0" style="15" hidden="1" customWidth="1"/>
    <col min="524" max="524" width="8" style="15" customWidth="1"/>
    <col min="525" max="768" width="11.42578125" style="15"/>
    <col min="769" max="769" width="26.140625" style="15" customWidth="1"/>
    <col min="770" max="770" width="9.7109375" style="15" customWidth="1"/>
    <col min="771" max="771" width="6.5703125" style="15" customWidth="1"/>
    <col min="772" max="772" width="8.5703125" style="15" customWidth="1"/>
    <col min="773" max="773" width="9.5703125" style="15" customWidth="1"/>
    <col min="774" max="774" width="6.7109375" style="15" customWidth="1"/>
    <col min="775" max="775" width="12.85546875" style="15" customWidth="1"/>
    <col min="776" max="779" width="0" style="15" hidden="1" customWidth="1"/>
    <col min="780" max="780" width="8" style="15" customWidth="1"/>
    <col min="781" max="1024" width="11.42578125" style="15"/>
    <col min="1025" max="1025" width="26.140625" style="15" customWidth="1"/>
    <col min="1026" max="1026" width="9.7109375" style="15" customWidth="1"/>
    <col min="1027" max="1027" width="6.5703125" style="15" customWidth="1"/>
    <col min="1028" max="1028" width="8.5703125" style="15" customWidth="1"/>
    <col min="1029" max="1029" width="9.5703125" style="15" customWidth="1"/>
    <col min="1030" max="1030" width="6.7109375" style="15" customWidth="1"/>
    <col min="1031" max="1031" width="12.85546875" style="15" customWidth="1"/>
    <col min="1032" max="1035" width="0" style="15" hidden="1" customWidth="1"/>
    <col min="1036" max="1036" width="8" style="15" customWidth="1"/>
    <col min="1037" max="1280" width="11.42578125" style="15"/>
    <col min="1281" max="1281" width="26.140625" style="15" customWidth="1"/>
    <col min="1282" max="1282" width="9.7109375" style="15" customWidth="1"/>
    <col min="1283" max="1283" width="6.5703125" style="15" customWidth="1"/>
    <col min="1284" max="1284" width="8.5703125" style="15" customWidth="1"/>
    <col min="1285" max="1285" width="9.5703125" style="15" customWidth="1"/>
    <col min="1286" max="1286" width="6.7109375" style="15" customWidth="1"/>
    <col min="1287" max="1287" width="12.85546875" style="15" customWidth="1"/>
    <col min="1288" max="1291" width="0" style="15" hidden="1" customWidth="1"/>
    <col min="1292" max="1292" width="8" style="15" customWidth="1"/>
    <col min="1293" max="1536" width="11.42578125" style="15"/>
    <col min="1537" max="1537" width="26.140625" style="15" customWidth="1"/>
    <col min="1538" max="1538" width="9.7109375" style="15" customWidth="1"/>
    <col min="1539" max="1539" width="6.5703125" style="15" customWidth="1"/>
    <col min="1540" max="1540" width="8.5703125" style="15" customWidth="1"/>
    <col min="1541" max="1541" width="9.5703125" style="15" customWidth="1"/>
    <col min="1542" max="1542" width="6.7109375" style="15" customWidth="1"/>
    <col min="1543" max="1543" width="12.85546875" style="15" customWidth="1"/>
    <col min="1544" max="1547" width="0" style="15" hidden="1" customWidth="1"/>
    <col min="1548" max="1548" width="8" style="15" customWidth="1"/>
    <col min="1549" max="1792" width="11.42578125" style="15"/>
    <col min="1793" max="1793" width="26.140625" style="15" customWidth="1"/>
    <col min="1794" max="1794" width="9.7109375" style="15" customWidth="1"/>
    <col min="1795" max="1795" width="6.5703125" style="15" customWidth="1"/>
    <col min="1796" max="1796" width="8.5703125" style="15" customWidth="1"/>
    <col min="1797" max="1797" width="9.5703125" style="15" customWidth="1"/>
    <col min="1798" max="1798" width="6.7109375" style="15" customWidth="1"/>
    <col min="1799" max="1799" width="12.85546875" style="15" customWidth="1"/>
    <col min="1800" max="1803" width="0" style="15" hidden="1" customWidth="1"/>
    <col min="1804" max="1804" width="8" style="15" customWidth="1"/>
    <col min="1805" max="2048" width="11.42578125" style="15"/>
    <col min="2049" max="2049" width="26.140625" style="15" customWidth="1"/>
    <col min="2050" max="2050" width="9.7109375" style="15" customWidth="1"/>
    <col min="2051" max="2051" width="6.5703125" style="15" customWidth="1"/>
    <col min="2052" max="2052" width="8.5703125" style="15" customWidth="1"/>
    <col min="2053" max="2053" width="9.5703125" style="15" customWidth="1"/>
    <col min="2054" max="2054" width="6.7109375" style="15" customWidth="1"/>
    <col min="2055" max="2055" width="12.85546875" style="15" customWidth="1"/>
    <col min="2056" max="2059" width="0" style="15" hidden="1" customWidth="1"/>
    <col min="2060" max="2060" width="8" style="15" customWidth="1"/>
    <col min="2061" max="2304" width="11.42578125" style="15"/>
    <col min="2305" max="2305" width="26.140625" style="15" customWidth="1"/>
    <col min="2306" max="2306" width="9.7109375" style="15" customWidth="1"/>
    <col min="2307" max="2307" width="6.5703125" style="15" customWidth="1"/>
    <col min="2308" max="2308" width="8.5703125" style="15" customWidth="1"/>
    <col min="2309" max="2309" width="9.5703125" style="15" customWidth="1"/>
    <col min="2310" max="2310" width="6.7109375" style="15" customWidth="1"/>
    <col min="2311" max="2311" width="12.85546875" style="15" customWidth="1"/>
    <col min="2312" max="2315" width="0" style="15" hidden="1" customWidth="1"/>
    <col min="2316" max="2316" width="8" style="15" customWidth="1"/>
    <col min="2317" max="2560" width="11.42578125" style="15"/>
    <col min="2561" max="2561" width="26.140625" style="15" customWidth="1"/>
    <col min="2562" max="2562" width="9.7109375" style="15" customWidth="1"/>
    <col min="2563" max="2563" width="6.5703125" style="15" customWidth="1"/>
    <col min="2564" max="2564" width="8.5703125" style="15" customWidth="1"/>
    <col min="2565" max="2565" width="9.5703125" style="15" customWidth="1"/>
    <col min="2566" max="2566" width="6.7109375" style="15" customWidth="1"/>
    <col min="2567" max="2567" width="12.85546875" style="15" customWidth="1"/>
    <col min="2568" max="2571" width="0" style="15" hidden="1" customWidth="1"/>
    <col min="2572" max="2572" width="8" style="15" customWidth="1"/>
    <col min="2573" max="2816" width="11.42578125" style="15"/>
    <col min="2817" max="2817" width="26.140625" style="15" customWidth="1"/>
    <col min="2818" max="2818" width="9.7109375" style="15" customWidth="1"/>
    <col min="2819" max="2819" width="6.5703125" style="15" customWidth="1"/>
    <col min="2820" max="2820" width="8.5703125" style="15" customWidth="1"/>
    <col min="2821" max="2821" width="9.5703125" style="15" customWidth="1"/>
    <col min="2822" max="2822" width="6.7109375" style="15" customWidth="1"/>
    <col min="2823" max="2823" width="12.85546875" style="15" customWidth="1"/>
    <col min="2824" max="2827" width="0" style="15" hidden="1" customWidth="1"/>
    <col min="2828" max="2828" width="8" style="15" customWidth="1"/>
    <col min="2829" max="3072" width="11.42578125" style="15"/>
    <col min="3073" max="3073" width="26.140625" style="15" customWidth="1"/>
    <col min="3074" max="3074" width="9.7109375" style="15" customWidth="1"/>
    <col min="3075" max="3075" width="6.5703125" style="15" customWidth="1"/>
    <col min="3076" max="3076" width="8.5703125" style="15" customWidth="1"/>
    <col min="3077" max="3077" width="9.5703125" style="15" customWidth="1"/>
    <col min="3078" max="3078" width="6.7109375" style="15" customWidth="1"/>
    <col min="3079" max="3079" width="12.85546875" style="15" customWidth="1"/>
    <col min="3080" max="3083" width="0" style="15" hidden="1" customWidth="1"/>
    <col min="3084" max="3084" width="8" style="15" customWidth="1"/>
    <col min="3085" max="3328" width="11.42578125" style="15"/>
    <col min="3329" max="3329" width="26.140625" style="15" customWidth="1"/>
    <col min="3330" max="3330" width="9.7109375" style="15" customWidth="1"/>
    <col min="3331" max="3331" width="6.5703125" style="15" customWidth="1"/>
    <col min="3332" max="3332" width="8.5703125" style="15" customWidth="1"/>
    <col min="3333" max="3333" width="9.5703125" style="15" customWidth="1"/>
    <col min="3334" max="3334" width="6.7109375" style="15" customWidth="1"/>
    <col min="3335" max="3335" width="12.85546875" style="15" customWidth="1"/>
    <col min="3336" max="3339" width="0" style="15" hidden="1" customWidth="1"/>
    <col min="3340" max="3340" width="8" style="15" customWidth="1"/>
    <col min="3341" max="3584" width="11.42578125" style="15"/>
    <col min="3585" max="3585" width="26.140625" style="15" customWidth="1"/>
    <col min="3586" max="3586" width="9.7109375" style="15" customWidth="1"/>
    <col min="3587" max="3587" width="6.5703125" style="15" customWidth="1"/>
    <col min="3588" max="3588" width="8.5703125" style="15" customWidth="1"/>
    <col min="3589" max="3589" width="9.5703125" style="15" customWidth="1"/>
    <col min="3590" max="3590" width="6.7109375" style="15" customWidth="1"/>
    <col min="3591" max="3591" width="12.85546875" style="15" customWidth="1"/>
    <col min="3592" max="3595" width="0" style="15" hidden="1" customWidth="1"/>
    <col min="3596" max="3596" width="8" style="15" customWidth="1"/>
    <col min="3597" max="3840" width="11.42578125" style="15"/>
    <col min="3841" max="3841" width="26.140625" style="15" customWidth="1"/>
    <col min="3842" max="3842" width="9.7109375" style="15" customWidth="1"/>
    <col min="3843" max="3843" width="6.5703125" style="15" customWidth="1"/>
    <col min="3844" max="3844" width="8.5703125" style="15" customWidth="1"/>
    <col min="3845" max="3845" width="9.5703125" style="15" customWidth="1"/>
    <col min="3846" max="3846" width="6.7109375" style="15" customWidth="1"/>
    <col min="3847" max="3847" width="12.85546875" style="15" customWidth="1"/>
    <col min="3848" max="3851" width="0" style="15" hidden="1" customWidth="1"/>
    <col min="3852" max="3852" width="8" style="15" customWidth="1"/>
    <col min="3853" max="4096" width="11.42578125" style="15"/>
    <col min="4097" max="4097" width="26.140625" style="15" customWidth="1"/>
    <col min="4098" max="4098" width="9.7109375" style="15" customWidth="1"/>
    <col min="4099" max="4099" width="6.5703125" style="15" customWidth="1"/>
    <col min="4100" max="4100" width="8.5703125" style="15" customWidth="1"/>
    <col min="4101" max="4101" width="9.5703125" style="15" customWidth="1"/>
    <col min="4102" max="4102" width="6.7109375" style="15" customWidth="1"/>
    <col min="4103" max="4103" width="12.85546875" style="15" customWidth="1"/>
    <col min="4104" max="4107" width="0" style="15" hidden="1" customWidth="1"/>
    <col min="4108" max="4108" width="8" style="15" customWidth="1"/>
    <col min="4109" max="4352" width="11.42578125" style="15"/>
    <col min="4353" max="4353" width="26.140625" style="15" customWidth="1"/>
    <col min="4354" max="4354" width="9.7109375" style="15" customWidth="1"/>
    <col min="4355" max="4355" width="6.5703125" style="15" customWidth="1"/>
    <col min="4356" max="4356" width="8.5703125" style="15" customWidth="1"/>
    <col min="4357" max="4357" width="9.5703125" style="15" customWidth="1"/>
    <col min="4358" max="4358" width="6.7109375" style="15" customWidth="1"/>
    <col min="4359" max="4359" width="12.85546875" style="15" customWidth="1"/>
    <col min="4360" max="4363" width="0" style="15" hidden="1" customWidth="1"/>
    <col min="4364" max="4364" width="8" style="15" customWidth="1"/>
    <col min="4365" max="4608" width="11.42578125" style="15"/>
    <col min="4609" max="4609" width="26.140625" style="15" customWidth="1"/>
    <col min="4610" max="4610" width="9.7109375" style="15" customWidth="1"/>
    <col min="4611" max="4611" width="6.5703125" style="15" customWidth="1"/>
    <col min="4612" max="4612" width="8.5703125" style="15" customWidth="1"/>
    <col min="4613" max="4613" width="9.5703125" style="15" customWidth="1"/>
    <col min="4614" max="4614" width="6.7109375" style="15" customWidth="1"/>
    <col min="4615" max="4615" width="12.85546875" style="15" customWidth="1"/>
    <col min="4616" max="4619" width="0" style="15" hidden="1" customWidth="1"/>
    <col min="4620" max="4620" width="8" style="15" customWidth="1"/>
    <col min="4621" max="4864" width="11.42578125" style="15"/>
    <col min="4865" max="4865" width="26.140625" style="15" customWidth="1"/>
    <col min="4866" max="4866" width="9.7109375" style="15" customWidth="1"/>
    <col min="4867" max="4867" width="6.5703125" style="15" customWidth="1"/>
    <col min="4868" max="4868" width="8.5703125" style="15" customWidth="1"/>
    <col min="4869" max="4869" width="9.5703125" style="15" customWidth="1"/>
    <col min="4870" max="4870" width="6.7109375" style="15" customWidth="1"/>
    <col min="4871" max="4871" width="12.85546875" style="15" customWidth="1"/>
    <col min="4872" max="4875" width="0" style="15" hidden="1" customWidth="1"/>
    <col min="4876" max="4876" width="8" style="15" customWidth="1"/>
    <col min="4877" max="5120" width="11.42578125" style="15"/>
    <col min="5121" max="5121" width="26.140625" style="15" customWidth="1"/>
    <col min="5122" max="5122" width="9.7109375" style="15" customWidth="1"/>
    <col min="5123" max="5123" width="6.5703125" style="15" customWidth="1"/>
    <col min="5124" max="5124" width="8.5703125" style="15" customWidth="1"/>
    <col min="5125" max="5125" width="9.5703125" style="15" customWidth="1"/>
    <col min="5126" max="5126" width="6.7109375" style="15" customWidth="1"/>
    <col min="5127" max="5127" width="12.85546875" style="15" customWidth="1"/>
    <col min="5128" max="5131" width="0" style="15" hidden="1" customWidth="1"/>
    <col min="5132" max="5132" width="8" style="15" customWidth="1"/>
    <col min="5133" max="5376" width="11.42578125" style="15"/>
    <col min="5377" max="5377" width="26.140625" style="15" customWidth="1"/>
    <col min="5378" max="5378" width="9.7109375" style="15" customWidth="1"/>
    <col min="5379" max="5379" width="6.5703125" style="15" customWidth="1"/>
    <col min="5380" max="5380" width="8.5703125" style="15" customWidth="1"/>
    <col min="5381" max="5381" width="9.5703125" style="15" customWidth="1"/>
    <col min="5382" max="5382" width="6.7109375" style="15" customWidth="1"/>
    <col min="5383" max="5383" width="12.85546875" style="15" customWidth="1"/>
    <col min="5384" max="5387" width="0" style="15" hidden="1" customWidth="1"/>
    <col min="5388" max="5388" width="8" style="15" customWidth="1"/>
    <col min="5389" max="5632" width="11.42578125" style="15"/>
    <col min="5633" max="5633" width="26.140625" style="15" customWidth="1"/>
    <col min="5634" max="5634" width="9.7109375" style="15" customWidth="1"/>
    <col min="5635" max="5635" width="6.5703125" style="15" customWidth="1"/>
    <col min="5636" max="5636" width="8.5703125" style="15" customWidth="1"/>
    <col min="5637" max="5637" width="9.5703125" style="15" customWidth="1"/>
    <col min="5638" max="5638" width="6.7109375" style="15" customWidth="1"/>
    <col min="5639" max="5639" width="12.85546875" style="15" customWidth="1"/>
    <col min="5640" max="5643" width="0" style="15" hidden="1" customWidth="1"/>
    <col min="5644" max="5644" width="8" style="15" customWidth="1"/>
    <col min="5645" max="5888" width="11.42578125" style="15"/>
    <col min="5889" max="5889" width="26.140625" style="15" customWidth="1"/>
    <col min="5890" max="5890" width="9.7109375" style="15" customWidth="1"/>
    <col min="5891" max="5891" width="6.5703125" style="15" customWidth="1"/>
    <col min="5892" max="5892" width="8.5703125" style="15" customWidth="1"/>
    <col min="5893" max="5893" width="9.5703125" style="15" customWidth="1"/>
    <col min="5894" max="5894" width="6.7109375" style="15" customWidth="1"/>
    <col min="5895" max="5895" width="12.85546875" style="15" customWidth="1"/>
    <col min="5896" max="5899" width="0" style="15" hidden="1" customWidth="1"/>
    <col min="5900" max="5900" width="8" style="15" customWidth="1"/>
    <col min="5901" max="6144" width="11.42578125" style="15"/>
    <col min="6145" max="6145" width="26.140625" style="15" customWidth="1"/>
    <col min="6146" max="6146" width="9.7109375" style="15" customWidth="1"/>
    <col min="6147" max="6147" width="6.5703125" style="15" customWidth="1"/>
    <col min="6148" max="6148" width="8.5703125" style="15" customWidth="1"/>
    <col min="6149" max="6149" width="9.5703125" style="15" customWidth="1"/>
    <col min="6150" max="6150" width="6.7109375" style="15" customWidth="1"/>
    <col min="6151" max="6151" width="12.85546875" style="15" customWidth="1"/>
    <col min="6152" max="6155" width="0" style="15" hidden="1" customWidth="1"/>
    <col min="6156" max="6156" width="8" style="15" customWidth="1"/>
    <col min="6157" max="6400" width="11.42578125" style="15"/>
    <col min="6401" max="6401" width="26.140625" style="15" customWidth="1"/>
    <col min="6402" max="6402" width="9.7109375" style="15" customWidth="1"/>
    <col min="6403" max="6403" width="6.5703125" style="15" customWidth="1"/>
    <col min="6404" max="6404" width="8.5703125" style="15" customWidth="1"/>
    <col min="6405" max="6405" width="9.5703125" style="15" customWidth="1"/>
    <col min="6406" max="6406" width="6.7109375" style="15" customWidth="1"/>
    <col min="6407" max="6407" width="12.85546875" style="15" customWidth="1"/>
    <col min="6408" max="6411" width="0" style="15" hidden="1" customWidth="1"/>
    <col min="6412" max="6412" width="8" style="15" customWidth="1"/>
    <col min="6413" max="6656" width="11.42578125" style="15"/>
    <col min="6657" max="6657" width="26.140625" style="15" customWidth="1"/>
    <col min="6658" max="6658" width="9.7109375" style="15" customWidth="1"/>
    <col min="6659" max="6659" width="6.5703125" style="15" customWidth="1"/>
    <col min="6660" max="6660" width="8.5703125" style="15" customWidth="1"/>
    <col min="6661" max="6661" width="9.5703125" style="15" customWidth="1"/>
    <col min="6662" max="6662" width="6.7109375" style="15" customWidth="1"/>
    <col min="6663" max="6663" width="12.85546875" style="15" customWidth="1"/>
    <col min="6664" max="6667" width="0" style="15" hidden="1" customWidth="1"/>
    <col min="6668" max="6668" width="8" style="15" customWidth="1"/>
    <col min="6669" max="6912" width="11.42578125" style="15"/>
    <col min="6913" max="6913" width="26.140625" style="15" customWidth="1"/>
    <col min="6914" max="6914" width="9.7109375" style="15" customWidth="1"/>
    <col min="6915" max="6915" width="6.5703125" style="15" customWidth="1"/>
    <col min="6916" max="6916" width="8.5703125" style="15" customWidth="1"/>
    <col min="6917" max="6917" width="9.5703125" style="15" customWidth="1"/>
    <col min="6918" max="6918" width="6.7109375" style="15" customWidth="1"/>
    <col min="6919" max="6919" width="12.85546875" style="15" customWidth="1"/>
    <col min="6920" max="6923" width="0" style="15" hidden="1" customWidth="1"/>
    <col min="6924" max="6924" width="8" style="15" customWidth="1"/>
    <col min="6925" max="7168" width="11.42578125" style="15"/>
    <col min="7169" max="7169" width="26.140625" style="15" customWidth="1"/>
    <col min="7170" max="7170" width="9.7109375" style="15" customWidth="1"/>
    <col min="7171" max="7171" width="6.5703125" style="15" customWidth="1"/>
    <col min="7172" max="7172" width="8.5703125" style="15" customWidth="1"/>
    <col min="7173" max="7173" width="9.5703125" style="15" customWidth="1"/>
    <col min="7174" max="7174" width="6.7109375" style="15" customWidth="1"/>
    <col min="7175" max="7175" width="12.85546875" style="15" customWidth="1"/>
    <col min="7176" max="7179" width="0" style="15" hidden="1" customWidth="1"/>
    <col min="7180" max="7180" width="8" style="15" customWidth="1"/>
    <col min="7181" max="7424" width="11.42578125" style="15"/>
    <col min="7425" max="7425" width="26.140625" style="15" customWidth="1"/>
    <col min="7426" max="7426" width="9.7109375" style="15" customWidth="1"/>
    <col min="7427" max="7427" width="6.5703125" style="15" customWidth="1"/>
    <col min="7428" max="7428" width="8.5703125" style="15" customWidth="1"/>
    <col min="7429" max="7429" width="9.5703125" style="15" customWidth="1"/>
    <col min="7430" max="7430" width="6.7109375" style="15" customWidth="1"/>
    <col min="7431" max="7431" width="12.85546875" style="15" customWidth="1"/>
    <col min="7432" max="7435" width="0" style="15" hidden="1" customWidth="1"/>
    <col min="7436" max="7436" width="8" style="15" customWidth="1"/>
    <col min="7437" max="7680" width="11.42578125" style="15"/>
    <col min="7681" max="7681" width="26.140625" style="15" customWidth="1"/>
    <col min="7682" max="7682" width="9.7109375" style="15" customWidth="1"/>
    <col min="7683" max="7683" width="6.5703125" style="15" customWidth="1"/>
    <col min="7684" max="7684" width="8.5703125" style="15" customWidth="1"/>
    <col min="7685" max="7685" width="9.5703125" style="15" customWidth="1"/>
    <col min="7686" max="7686" width="6.7109375" style="15" customWidth="1"/>
    <col min="7687" max="7687" width="12.85546875" style="15" customWidth="1"/>
    <col min="7688" max="7691" width="0" style="15" hidden="1" customWidth="1"/>
    <col min="7692" max="7692" width="8" style="15" customWidth="1"/>
    <col min="7693" max="7936" width="11.42578125" style="15"/>
    <col min="7937" max="7937" width="26.140625" style="15" customWidth="1"/>
    <col min="7938" max="7938" width="9.7109375" style="15" customWidth="1"/>
    <col min="7939" max="7939" width="6.5703125" style="15" customWidth="1"/>
    <col min="7940" max="7940" width="8.5703125" style="15" customWidth="1"/>
    <col min="7941" max="7941" width="9.5703125" style="15" customWidth="1"/>
    <col min="7942" max="7942" width="6.7109375" style="15" customWidth="1"/>
    <col min="7943" max="7943" width="12.85546875" style="15" customWidth="1"/>
    <col min="7944" max="7947" width="0" style="15" hidden="1" customWidth="1"/>
    <col min="7948" max="7948" width="8" style="15" customWidth="1"/>
    <col min="7949" max="8192" width="11.42578125" style="15"/>
    <col min="8193" max="8193" width="26.140625" style="15" customWidth="1"/>
    <col min="8194" max="8194" width="9.7109375" style="15" customWidth="1"/>
    <col min="8195" max="8195" width="6.5703125" style="15" customWidth="1"/>
    <col min="8196" max="8196" width="8.5703125" style="15" customWidth="1"/>
    <col min="8197" max="8197" width="9.5703125" style="15" customWidth="1"/>
    <col min="8198" max="8198" width="6.7109375" style="15" customWidth="1"/>
    <col min="8199" max="8199" width="12.85546875" style="15" customWidth="1"/>
    <col min="8200" max="8203" width="0" style="15" hidden="1" customWidth="1"/>
    <col min="8204" max="8204" width="8" style="15" customWidth="1"/>
    <col min="8205" max="8448" width="11.42578125" style="15"/>
    <col min="8449" max="8449" width="26.140625" style="15" customWidth="1"/>
    <col min="8450" max="8450" width="9.7109375" style="15" customWidth="1"/>
    <col min="8451" max="8451" width="6.5703125" style="15" customWidth="1"/>
    <col min="8452" max="8452" width="8.5703125" style="15" customWidth="1"/>
    <col min="8453" max="8453" width="9.5703125" style="15" customWidth="1"/>
    <col min="8454" max="8454" width="6.7109375" style="15" customWidth="1"/>
    <col min="8455" max="8455" width="12.85546875" style="15" customWidth="1"/>
    <col min="8456" max="8459" width="0" style="15" hidden="1" customWidth="1"/>
    <col min="8460" max="8460" width="8" style="15" customWidth="1"/>
    <col min="8461" max="8704" width="11.42578125" style="15"/>
    <col min="8705" max="8705" width="26.140625" style="15" customWidth="1"/>
    <col min="8706" max="8706" width="9.7109375" style="15" customWidth="1"/>
    <col min="8707" max="8707" width="6.5703125" style="15" customWidth="1"/>
    <col min="8708" max="8708" width="8.5703125" style="15" customWidth="1"/>
    <col min="8709" max="8709" width="9.5703125" style="15" customWidth="1"/>
    <col min="8710" max="8710" width="6.7109375" style="15" customWidth="1"/>
    <col min="8711" max="8711" width="12.85546875" style="15" customWidth="1"/>
    <col min="8712" max="8715" width="0" style="15" hidden="1" customWidth="1"/>
    <col min="8716" max="8716" width="8" style="15" customWidth="1"/>
    <col min="8717" max="8960" width="11.42578125" style="15"/>
    <col min="8961" max="8961" width="26.140625" style="15" customWidth="1"/>
    <col min="8962" max="8962" width="9.7109375" style="15" customWidth="1"/>
    <col min="8963" max="8963" width="6.5703125" style="15" customWidth="1"/>
    <col min="8964" max="8964" width="8.5703125" style="15" customWidth="1"/>
    <col min="8965" max="8965" width="9.5703125" style="15" customWidth="1"/>
    <col min="8966" max="8966" width="6.7109375" style="15" customWidth="1"/>
    <col min="8967" max="8967" width="12.85546875" style="15" customWidth="1"/>
    <col min="8968" max="8971" width="0" style="15" hidden="1" customWidth="1"/>
    <col min="8972" max="8972" width="8" style="15" customWidth="1"/>
    <col min="8973" max="9216" width="11.42578125" style="15"/>
    <col min="9217" max="9217" width="26.140625" style="15" customWidth="1"/>
    <col min="9218" max="9218" width="9.7109375" style="15" customWidth="1"/>
    <col min="9219" max="9219" width="6.5703125" style="15" customWidth="1"/>
    <col min="9220" max="9220" width="8.5703125" style="15" customWidth="1"/>
    <col min="9221" max="9221" width="9.5703125" style="15" customWidth="1"/>
    <col min="9222" max="9222" width="6.7109375" style="15" customWidth="1"/>
    <col min="9223" max="9223" width="12.85546875" style="15" customWidth="1"/>
    <col min="9224" max="9227" width="0" style="15" hidden="1" customWidth="1"/>
    <col min="9228" max="9228" width="8" style="15" customWidth="1"/>
    <col min="9229" max="9472" width="11.42578125" style="15"/>
    <col min="9473" max="9473" width="26.140625" style="15" customWidth="1"/>
    <col min="9474" max="9474" width="9.7109375" style="15" customWidth="1"/>
    <col min="9475" max="9475" width="6.5703125" style="15" customWidth="1"/>
    <col min="9476" max="9476" width="8.5703125" style="15" customWidth="1"/>
    <col min="9477" max="9477" width="9.5703125" style="15" customWidth="1"/>
    <col min="9478" max="9478" width="6.7109375" style="15" customWidth="1"/>
    <col min="9479" max="9479" width="12.85546875" style="15" customWidth="1"/>
    <col min="9480" max="9483" width="0" style="15" hidden="1" customWidth="1"/>
    <col min="9484" max="9484" width="8" style="15" customWidth="1"/>
    <col min="9485" max="9728" width="11.42578125" style="15"/>
    <col min="9729" max="9729" width="26.140625" style="15" customWidth="1"/>
    <col min="9730" max="9730" width="9.7109375" style="15" customWidth="1"/>
    <col min="9731" max="9731" width="6.5703125" style="15" customWidth="1"/>
    <col min="9732" max="9732" width="8.5703125" style="15" customWidth="1"/>
    <col min="9733" max="9733" width="9.5703125" style="15" customWidth="1"/>
    <col min="9734" max="9734" width="6.7109375" style="15" customWidth="1"/>
    <col min="9735" max="9735" width="12.85546875" style="15" customWidth="1"/>
    <col min="9736" max="9739" width="0" style="15" hidden="1" customWidth="1"/>
    <col min="9740" max="9740" width="8" style="15" customWidth="1"/>
    <col min="9741" max="9984" width="11.42578125" style="15"/>
    <col min="9985" max="9985" width="26.140625" style="15" customWidth="1"/>
    <col min="9986" max="9986" width="9.7109375" style="15" customWidth="1"/>
    <col min="9987" max="9987" width="6.5703125" style="15" customWidth="1"/>
    <col min="9988" max="9988" width="8.5703125" style="15" customWidth="1"/>
    <col min="9989" max="9989" width="9.5703125" style="15" customWidth="1"/>
    <col min="9990" max="9990" width="6.7109375" style="15" customWidth="1"/>
    <col min="9991" max="9991" width="12.85546875" style="15" customWidth="1"/>
    <col min="9992" max="9995" width="0" style="15" hidden="1" customWidth="1"/>
    <col min="9996" max="9996" width="8" style="15" customWidth="1"/>
    <col min="9997" max="10240" width="11.42578125" style="15"/>
    <col min="10241" max="10241" width="26.140625" style="15" customWidth="1"/>
    <col min="10242" max="10242" width="9.7109375" style="15" customWidth="1"/>
    <col min="10243" max="10243" width="6.5703125" style="15" customWidth="1"/>
    <col min="10244" max="10244" width="8.5703125" style="15" customWidth="1"/>
    <col min="10245" max="10245" width="9.5703125" style="15" customWidth="1"/>
    <col min="10246" max="10246" width="6.7109375" style="15" customWidth="1"/>
    <col min="10247" max="10247" width="12.85546875" style="15" customWidth="1"/>
    <col min="10248" max="10251" width="0" style="15" hidden="1" customWidth="1"/>
    <col min="10252" max="10252" width="8" style="15" customWidth="1"/>
    <col min="10253" max="10496" width="11.42578125" style="15"/>
    <col min="10497" max="10497" width="26.140625" style="15" customWidth="1"/>
    <col min="10498" max="10498" width="9.7109375" style="15" customWidth="1"/>
    <col min="10499" max="10499" width="6.5703125" style="15" customWidth="1"/>
    <col min="10500" max="10500" width="8.5703125" style="15" customWidth="1"/>
    <col min="10501" max="10501" width="9.5703125" style="15" customWidth="1"/>
    <col min="10502" max="10502" width="6.7109375" style="15" customWidth="1"/>
    <col min="10503" max="10503" width="12.85546875" style="15" customWidth="1"/>
    <col min="10504" max="10507" width="0" style="15" hidden="1" customWidth="1"/>
    <col min="10508" max="10508" width="8" style="15" customWidth="1"/>
    <col min="10509" max="10752" width="11.42578125" style="15"/>
    <col min="10753" max="10753" width="26.140625" style="15" customWidth="1"/>
    <col min="10754" max="10754" width="9.7109375" style="15" customWidth="1"/>
    <col min="10755" max="10755" width="6.5703125" style="15" customWidth="1"/>
    <col min="10756" max="10756" width="8.5703125" style="15" customWidth="1"/>
    <col min="10757" max="10757" width="9.5703125" style="15" customWidth="1"/>
    <col min="10758" max="10758" width="6.7109375" style="15" customWidth="1"/>
    <col min="10759" max="10759" width="12.85546875" style="15" customWidth="1"/>
    <col min="10760" max="10763" width="0" style="15" hidden="1" customWidth="1"/>
    <col min="10764" max="10764" width="8" style="15" customWidth="1"/>
    <col min="10765" max="11008" width="11.42578125" style="15"/>
    <col min="11009" max="11009" width="26.140625" style="15" customWidth="1"/>
    <col min="11010" max="11010" width="9.7109375" style="15" customWidth="1"/>
    <col min="11011" max="11011" width="6.5703125" style="15" customWidth="1"/>
    <col min="11012" max="11012" width="8.5703125" style="15" customWidth="1"/>
    <col min="11013" max="11013" width="9.5703125" style="15" customWidth="1"/>
    <col min="11014" max="11014" width="6.7109375" style="15" customWidth="1"/>
    <col min="11015" max="11015" width="12.85546875" style="15" customWidth="1"/>
    <col min="11016" max="11019" width="0" style="15" hidden="1" customWidth="1"/>
    <col min="11020" max="11020" width="8" style="15" customWidth="1"/>
    <col min="11021" max="11264" width="11.42578125" style="15"/>
    <col min="11265" max="11265" width="26.140625" style="15" customWidth="1"/>
    <col min="11266" max="11266" width="9.7109375" style="15" customWidth="1"/>
    <col min="11267" max="11267" width="6.5703125" style="15" customWidth="1"/>
    <col min="11268" max="11268" width="8.5703125" style="15" customWidth="1"/>
    <col min="11269" max="11269" width="9.5703125" style="15" customWidth="1"/>
    <col min="11270" max="11270" width="6.7109375" style="15" customWidth="1"/>
    <col min="11271" max="11271" width="12.85546875" style="15" customWidth="1"/>
    <col min="11272" max="11275" width="0" style="15" hidden="1" customWidth="1"/>
    <col min="11276" max="11276" width="8" style="15" customWidth="1"/>
    <col min="11277" max="11520" width="11.42578125" style="15"/>
    <col min="11521" max="11521" width="26.140625" style="15" customWidth="1"/>
    <col min="11522" max="11522" width="9.7109375" style="15" customWidth="1"/>
    <col min="11523" max="11523" width="6.5703125" style="15" customWidth="1"/>
    <col min="11524" max="11524" width="8.5703125" style="15" customWidth="1"/>
    <col min="11525" max="11525" width="9.5703125" style="15" customWidth="1"/>
    <col min="11526" max="11526" width="6.7109375" style="15" customWidth="1"/>
    <col min="11527" max="11527" width="12.85546875" style="15" customWidth="1"/>
    <col min="11528" max="11531" width="0" style="15" hidden="1" customWidth="1"/>
    <col min="11532" max="11532" width="8" style="15" customWidth="1"/>
    <col min="11533" max="11776" width="11.42578125" style="15"/>
    <col min="11777" max="11777" width="26.140625" style="15" customWidth="1"/>
    <col min="11778" max="11778" width="9.7109375" style="15" customWidth="1"/>
    <col min="11779" max="11779" width="6.5703125" style="15" customWidth="1"/>
    <col min="11780" max="11780" width="8.5703125" style="15" customWidth="1"/>
    <col min="11781" max="11781" width="9.5703125" style="15" customWidth="1"/>
    <col min="11782" max="11782" width="6.7109375" style="15" customWidth="1"/>
    <col min="11783" max="11783" width="12.85546875" style="15" customWidth="1"/>
    <col min="11784" max="11787" width="0" style="15" hidden="1" customWidth="1"/>
    <col min="11788" max="11788" width="8" style="15" customWidth="1"/>
    <col min="11789" max="12032" width="11.42578125" style="15"/>
    <col min="12033" max="12033" width="26.140625" style="15" customWidth="1"/>
    <col min="12034" max="12034" width="9.7109375" style="15" customWidth="1"/>
    <col min="12035" max="12035" width="6.5703125" style="15" customWidth="1"/>
    <col min="12036" max="12036" width="8.5703125" style="15" customWidth="1"/>
    <col min="12037" max="12037" width="9.5703125" style="15" customWidth="1"/>
    <col min="12038" max="12038" width="6.7109375" style="15" customWidth="1"/>
    <col min="12039" max="12039" width="12.85546875" style="15" customWidth="1"/>
    <col min="12040" max="12043" width="0" style="15" hidden="1" customWidth="1"/>
    <col min="12044" max="12044" width="8" style="15" customWidth="1"/>
    <col min="12045" max="12288" width="11.42578125" style="15"/>
    <col min="12289" max="12289" width="26.140625" style="15" customWidth="1"/>
    <col min="12290" max="12290" width="9.7109375" style="15" customWidth="1"/>
    <col min="12291" max="12291" width="6.5703125" style="15" customWidth="1"/>
    <col min="12292" max="12292" width="8.5703125" style="15" customWidth="1"/>
    <col min="12293" max="12293" width="9.5703125" style="15" customWidth="1"/>
    <col min="12294" max="12294" width="6.7109375" style="15" customWidth="1"/>
    <col min="12295" max="12295" width="12.85546875" style="15" customWidth="1"/>
    <col min="12296" max="12299" width="0" style="15" hidden="1" customWidth="1"/>
    <col min="12300" max="12300" width="8" style="15" customWidth="1"/>
    <col min="12301" max="12544" width="11.42578125" style="15"/>
    <col min="12545" max="12545" width="26.140625" style="15" customWidth="1"/>
    <col min="12546" max="12546" width="9.7109375" style="15" customWidth="1"/>
    <col min="12547" max="12547" width="6.5703125" style="15" customWidth="1"/>
    <col min="12548" max="12548" width="8.5703125" style="15" customWidth="1"/>
    <col min="12549" max="12549" width="9.5703125" style="15" customWidth="1"/>
    <col min="12550" max="12550" width="6.7109375" style="15" customWidth="1"/>
    <col min="12551" max="12551" width="12.85546875" style="15" customWidth="1"/>
    <col min="12552" max="12555" width="0" style="15" hidden="1" customWidth="1"/>
    <col min="12556" max="12556" width="8" style="15" customWidth="1"/>
    <col min="12557" max="12800" width="11.42578125" style="15"/>
    <col min="12801" max="12801" width="26.140625" style="15" customWidth="1"/>
    <col min="12802" max="12802" width="9.7109375" style="15" customWidth="1"/>
    <col min="12803" max="12803" width="6.5703125" style="15" customWidth="1"/>
    <col min="12804" max="12804" width="8.5703125" style="15" customWidth="1"/>
    <col min="12805" max="12805" width="9.5703125" style="15" customWidth="1"/>
    <col min="12806" max="12806" width="6.7109375" style="15" customWidth="1"/>
    <col min="12807" max="12807" width="12.85546875" style="15" customWidth="1"/>
    <col min="12808" max="12811" width="0" style="15" hidden="1" customWidth="1"/>
    <col min="12812" max="12812" width="8" style="15" customWidth="1"/>
    <col min="12813" max="13056" width="11.42578125" style="15"/>
    <col min="13057" max="13057" width="26.140625" style="15" customWidth="1"/>
    <col min="13058" max="13058" width="9.7109375" style="15" customWidth="1"/>
    <col min="13059" max="13059" width="6.5703125" style="15" customWidth="1"/>
    <col min="13060" max="13060" width="8.5703125" style="15" customWidth="1"/>
    <col min="13061" max="13061" width="9.5703125" style="15" customWidth="1"/>
    <col min="13062" max="13062" width="6.7109375" style="15" customWidth="1"/>
    <col min="13063" max="13063" width="12.85546875" style="15" customWidth="1"/>
    <col min="13064" max="13067" width="0" style="15" hidden="1" customWidth="1"/>
    <col min="13068" max="13068" width="8" style="15" customWidth="1"/>
    <col min="13069" max="13312" width="11.42578125" style="15"/>
    <col min="13313" max="13313" width="26.140625" style="15" customWidth="1"/>
    <col min="13314" max="13314" width="9.7109375" style="15" customWidth="1"/>
    <col min="13315" max="13315" width="6.5703125" style="15" customWidth="1"/>
    <col min="13316" max="13316" width="8.5703125" style="15" customWidth="1"/>
    <col min="13317" max="13317" width="9.5703125" style="15" customWidth="1"/>
    <col min="13318" max="13318" width="6.7109375" style="15" customWidth="1"/>
    <col min="13319" max="13319" width="12.85546875" style="15" customWidth="1"/>
    <col min="13320" max="13323" width="0" style="15" hidden="1" customWidth="1"/>
    <col min="13324" max="13324" width="8" style="15" customWidth="1"/>
    <col min="13325" max="13568" width="11.42578125" style="15"/>
    <col min="13569" max="13569" width="26.140625" style="15" customWidth="1"/>
    <col min="13570" max="13570" width="9.7109375" style="15" customWidth="1"/>
    <col min="13571" max="13571" width="6.5703125" style="15" customWidth="1"/>
    <col min="13572" max="13572" width="8.5703125" style="15" customWidth="1"/>
    <col min="13573" max="13573" width="9.5703125" style="15" customWidth="1"/>
    <col min="13574" max="13574" width="6.7109375" style="15" customWidth="1"/>
    <col min="13575" max="13575" width="12.85546875" style="15" customWidth="1"/>
    <col min="13576" max="13579" width="0" style="15" hidden="1" customWidth="1"/>
    <col min="13580" max="13580" width="8" style="15" customWidth="1"/>
    <col min="13581" max="13824" width="11.42578125" style="15"/>
    <col min="13825" max="13825" width="26.140625" style="15" customWidth="1"/>
    <col min="13826" max="13826" width="9.7109375" style="15" customWidth="1"/>
    <col min="13827" max="13827" width="6.5703125" style="15" customWidth="1"/>
    <col min="13828" max="13828" width="8.5703125" style="15" customWidth="1"/>
    <col min="13829" max="13829" width="9.5703125" style="15" customWidth="1"/>
    <col min="13830" max="13830" width="6.7109375" style="15" customWidth="1"/>
    <col min="13831" max="13831" width="12.85546875" style="15" customWidth="1"/>
    <col min="13832" max="13835" width="0" style="15" hidden="1" customWidth="1"/>
    <col min="13836" max="13836" width="8" style="15" customWidth="1"/>
    <col min="13837" max="14080" width="11.42578125" style="15"/>
    <col min="14081" max="14081" width="26.140625" style="15" customWidth="1"/>
    <col min="14082" max="14082" width="9.7109375" style="15" customWidth="1"/>
    <col min="14083" max="14083" width="6.5703125" style="15" customWidth="1"/>
    <col min="14084" max="14084" width="8.5703125" style="15" customWidth="1"/>
    <col min="14085" max="14085" width="9.5703125" style="15" customWidth="1"/>
    <col min="14086" max="14086" width="6.7109375" style="15" customWidth="1"/>
    <col min="14087" max="14087" width="12.85546875" style="15" customWidth="1"/>
    <col min="14088" max="14091" width="0" style="15" hidden="1" customWidth="1"/>
    <col min="14092" max="14092" width="8" style="15" customWidth="1"/>
    <col min="14093" max="14336" width="11.42578125" style="15"/>
    <col min="14337" max="14337" width="26.140625" style="15" customWidth="1"/>
    <col min="14338" max="14338" width="9.7109375" style="15" customWidth="1"/>
    <col min="14339" max="14339" width="6.5703125" style="15" customWidth="1"/>
    <col min="14340" max="14340" width="8.5703125" style="15" customWidth="1"/>
    <col min="14341" max="14341" width="9.5703125" style="15" customWidth="1"/>
    <col min="14342" max="14342" width="6.7109375" style="15" customWidth="1"/>
    <col min="14343" max="14343" width="12.85546875" style="15" customWidth="1"/>
    <col min="14344" max="14347" width="0" style="15" hidden="1" customWidth="1"/>
    <col min="14348" max="14348" width="8" style="15" customWidth="1"/>
    <col min="14349" max="14592" width="11.42578125" style="15"/>
    <col min="14593" max="14593" width="26.140625" style="15" customWidth="1"/>
    <col min="14594" max="14594" width="9.7109375" style="15" customWidth="1"/>
    <col min="14595" max="14595" width="6.5703125" style="15" customWidth="1"/>
    <col min="14596" max="14596" width="8.5703125" style="15" customWidth="1"/>
    <col min="14597" max="14597" width="9.5703125" style="15" customWidth="1"/>
    <col min="14598" max="14598" width="6.7109375" style="15" customWidth="1"/>
    <col min="14599" max="14599" width="12.85546875" style="15" customWidth="1"/>
    <col min="14600" max="14603" width="0" style="15" hidden="1" customWidth="1"/>
    <col min="14604" max="14604" width="8" style="15" customWidth="1"/>
    <col min="14605" max="14848" width="11.42578125" style="15"/>
    <col min="14849" max="14849" width="26.140625" style="15" customWidth="1"/>
    <col min="14850" max="14850" width="9.7109375" style="15" customWidth="1"/>
    <col min="14851" max="14851" width="6.5703125" style="15" customWidth="1"/>
    <col min="14852" max="14852" width="8.5703125" style="15" customWidth="1"/>
    <col min="14853" max="14853" width="9.5703125" style="15" customWidth="1"/>
    <col min="14854" max="14854" width="6.7109375" style="15" customWidth="1"/>
    <col min="14855" max="14855" width="12.85546875" style="15" customWidth="1"/>
    <col min="14856" max="14859" width="0" style="15" hidden="1" customWidth="1"/>
    <col min="14860" max="14860" width="8" style="15" customWidth="1"/>
    <col min="14861" max="15104" width="11.42578125" style="15"/>
    <col min="15105" max="15105" width="26.140625" style="15" customWidth="1"/>
    <col min="15106" max="15106" width="9.7109375" style="15" customWidth="1"/>
    <col min="15107" max="15107" width="6.5703125" style="15" customWidth="1"/>
    <col min="15108" max="15108" width="8.5703125" style="15" customWidth="1"/>
    <col min="15109" max="15109" width="9.5703125" style="15" customWidth="1"/>
    <col min="15110" max="15110" width="6.7109375" style="15" customWidth="1"/>
    <col min="15111" max="15111" width="12.85546875" style="15" customWidth="1"/>
    <col min="15112" max="15115" width="0" style="15" hidden="1" customWidth="1"/>
    <col min="15116" max="15116" width="8" style="15" customWidth="1"/>
    <col min="15117" max="15360" width="11.42578125" style="15"/>
    <col min="15361" max="15361" width="26.140625" style="15" customWidth="1"/>
    <col min="15362" max="15362" width="9.7109375" style="15" customWidth="1"/>
    <col min="15363" max="15363" width="6.5703125" style="15" customWidth="1"/>
    <col min="15364" max="15364" width="8.5703125" style="15" customWidth="1"/>
    <col min="15365" max="15365" width="9.5703125" style="15" customWidth="1"/>
    <col min="15366" max="15366" width="6.7109375" style="15" customWidth="1"/>
    <col min="15367" max="15367" width="12.85546875" style="15" customWidth="1"/>
    <col min="15368" max="15371" width="0" style="15" hidden="1" customWidth="1"/>
    <col min="15372" max="15372" width="8" style="15" customWidth="1"/>
    <col min="15373" max="15616" width="11.42578125" style="15"/>
    <col min="15617" max="15617" width="26.140625" style="15" customWidth="1"/>
    <col min="15618" max="15618" width="9.7109375" style="15" customWidth="1"/>
    <col min="15619" max="15619" width="6.5703125" style="15" customWidth="1"/>
    <col min="15620" max="15620" width="8.5703125" style="15" customWidth="1"/>
    <col min="15621" max="15621" width="9.5703125" style="15" customWidth="1"/>
    <col min="15622" max="15622" width="6.7109375" style="15" customWidth="1"/>
    <col min="15623" max="15623" width="12.85546875" style="15" customWidth="1"/>
    <col min="15624" max="15627" width="0" style="15" hidden="1" customWidth="1"/>
    <col min="15628" max="15628" width="8" style="15" customWidth="1"/>
    <col min="15629" max="15872" width="11.42578125" style="15"/>
    <col min="15873" max="15873" width="26.140625" style="15" customWidth="1"/>
    <col min="15874" max="15874" width="9.7109375" style="15" customWidth="1"/>
    <col min="15875" max="15875" width="6.5703125" style="15" customWidth="1"/>
    <col min="15876" max="15876" width="8.5703125" style="15" customWidth="1"/>
    <col min="15877" max="15877" width="9.5703125" style="15" customWidth="1"/>
    <col min="15878" max="15878" width="6.7109375" style="15" customWidth="1"/>
    <col min="15879" max="15879" width="12.85546875" style="15" customWidth="1"/>
    <col min="15880" max="15883" width="0" style="15" hidden="1" customWidth="1"/>
    <col min="15884" max="15884" width="8" style="15" customWidth="1"/>
    <col min="15885" max="16128" width="11.42578125" style="15"/>
    <col min="16129" max="16129" width="26.140625" style="15" customWidth="1"/>
    <col min="16130" max="16130" width="9.7109375" style="15" customWidth="1"/>
    <col min="16131" max="16131" width="6.5703125" style="15" customWidth="1"/>
    <col min="16132" max="16132" width="8.5703125" style="15" customWidth="1"/>
    <col min="16133" max="16133" width="9.5703125" style="15" customWidth="1"/>
    <col min="16134" max="16134" width="6.7109375" style="15" customWidth="1"/>
    <col min="16135" max="16135" width="12.85546875" style="15" customWidth="1"/>
    <col min="16136" max="16139" width="0" style="15" hidden="1" customWidth="1"/>
    <col min="16140" max="16140" width="8" style="15" customWidth="1"/>
    <col min="16141" max="16384" width="11.42578125" style="15"/>
  </cols>
  <sheetData>
    <row r="1" spans="1:12" ht="24.75" customHeight="1" thickBot="1" x14ac:dyDescent="0.3">
      <c r="A1" s="9" t="s">
        <v>756</v>
      </c>
      <c r="B1" s="10" t="s">
        <v>757</v>
      </c>
      <c r="C1" s="11" t="s">
        <v>658</v>
      </c>
      <c r="D1" s="12" t="s">
        <v>657</v>
      </c>
      <c r="E1" s="12" t="s">
        <v>656</v>
      </c>
      <c r="F1" s="13"/>
      <c r="G1" s="14" t="s">
        <v>758</v>
      </c>
      <c r="L1" s="16" t="s">
        <v>655</v>
      </c>
    </row>
    <row r="2" spans="1:12" ht="15.75" thickBot="1" x14ac:dyDescent="0.3">
      <c r="F2" s="20"/>
      <c r="G2" s="21" t="s">
        <v>759</v>
      </c>
      <c r="H2" s="22"/>
      <c r="I2" s="22"/>
      <c r="J2" s="22"/>
      <c r="K2" s="22"/>
      <c r="L2" s="22"/>
    </row>
    <row r="3" spans="1:12" ht="15" customHeight="1" x14ac:dyDescent="0.25">
      <c r="A3" s="23" t="s">
        <v>578</v>
      </c>
      <c r="B3" s="24"/>
      <c r="C3" s="24"/>
      <c r="D3" s="25">
        <v>120101</v>
      </c>
      <c r="E3" s="26">
        <v>25444</v>
      </c>
      <c r="G3" s="27" t="s">
        <v>760</v>
      </c>
      <c r="H3" s="28"/>
      <c r="I3" s="28"/>
      <c r="J3" s="28"/>
      <c r="K3" s="28"/>
      <c r="L3" s="26">
        <v>903495</v>
      </c>
    </row>
    <row r="4" spans="1:12" ht="15" customHeight="1" x14ac:dyDescent="0.25">
      <c r="A4" s="29" t="s">
        <v>624</v>
      </c>
      <c r="B4" s="30" t="s">
        <v>334</v>
      </c>
      <c r="C4" s="30" t="s">
        <v>569</v>
      </c>
      <c r="D4" s="31">
        <v>101983</v>
      </c>
      <c r="E4" s="32">
        <v>22193</v>
      </c>
      <c r="G4" s="33" t="s">
        <v>761</v>
      </c>
      <c r="H4" s="28"/>
      <c r="I4" s="28"/>
      <c r="J4" s="28"/>
      <c r="K4" s="28"/>
      <c r="L4" s="32">
        <v>21559</v>
      </c>
    </row>
    <row r="5" spans="1:12" ht="15" customHeight="1" x14ac:dyDescent="0.25">
      <c r="A5" s="29" t="s">
        <v>628</v>
      </c>
      <c r="B5" s="30" t="s">
        <v>334</v>
      </c>
      <c r="C5" s="30" t="s">
        <v>569</v>
      </c>
      <c r="D5" s="31">
        <v>101708</v>
      </c>
      <c r="E5" s="32">
        <v>21952</v>
      </c>
      <c r="G5" s="33" t="s">
        <v>760</v>
      </c>
      <c r="H5" s="28"/>
      <c r="I5" s="28"/>
      <c r="J5" s="28"/>
      <c r="K5" s="28"/>
      <c r="L5" s="32">
        <v>903495</v>
      </c>
    </row>
    <row r="6" spans="1:12" ht="15" customHeight="1" x14ac:dyDescent="0.25">
      <c r="A6" s="34" t="s">
        <v>637</v>
      </c>
      <c r="B6" s="35" t="s">
        <v>334</v>
      </c>
      <c r="C6" s="36" t="s">
        <v>635</v>
      </c>
      <c r="D6" s="31">
        <v>101606</v>
      </c>
      <c r="E6" s="32">
        <v>21998</v>
      </c>
      <c r="G6" s="37" t="s">
        <v>762</v>
      </c>
      <c r="H6" s="28"/>
      <c r="I6" s="28"/>
      <c r="J6" s="28"/>
      <c r="K6" s="28"/>
      <c r="L6" s="32">
        <v>10204</v>
      </c>
    </row>
    <row r="7" spans="1:12" ht="15" customHeight="1" x14ac:dyDescent="0.25">
      <c r="A7" s="29" t="s">
        <v>591</v>
      </c>
      <c r="B7" s="30" t="s">
        <v>334</v>
      </c>
      <c r="C7" s="30" t="s">
        <v>569</v>
      </c>
      <c r="D7" s="31">
        <v>107246</v>
      </c>
      <c r="E7" s="32">
        <v>22752</v>
      </c>
      <c r="G7" s="33" t="s">
        <v>760</v>
      </c>
      <c r="H7" s="28"/>
      <c r="I7" s="28"/>
      <c r="J7" s="28"/>
      <c r="K7" s="28"/>
      <c r="L7" s="32">
        <v>903495</v>
      </c>
    </row>
    <row r="8" spans="1:12" ht="15" customHeight="1" x14ac:dyDescent="0.25">
      <c r="A8" s="29" t="s">
        <v>589</v>
      </c>
      <c r="B8" s="30" t="s">
        <v>334</v>
      </c>
      <c r="C8" s="30" t="s">
        <v>569</v>
      </c>
      <c r="D8" s="31">
        <v>107416</v>
      </c>
      <c r="E8" s="32">
        <v>107426</v>
      </c>
      <c r="G8" s="33" t="s">
        <v>760</v>
      </c>
      <c r="H8" s="28"/>
      <c r="I8" s="28"/>
      <c r="J8" s="28"/>
      <c r="K8" s="28"/>
      <c r="L8" s="32">
        <v>903495</v>
      </c>
    </row>
    <row r="9" spans="1:12" ht="15" customHeight="1" x14ac:dyDescent="0.25">
      <c r="A9" s="29" t="s">
        <v>631</v>
      </c>
      <c r="B9" s="30" t="s">
        <v>334</v>
      </c>
      <c r="C9" s="30" t="s">
        <v>569</v>
      </c>
      <c r="D9" s="31">
        <v>101692</v>
      </c>
      <c r="E9" s="32">
        <v>101693</v>
      </c>
      <c r="G9" s="33" t="s">
        <v>760</v>
      </c>
      <c r="H9" s="28"/>
      <c r="I9" s="28"/>
      <c r="J9" s="28"/>
      <c r="K9" s="28"/>
      <c r="L9" s="32">
        <v>903495</v>
      </c>
    </row>
    <row r="10" spans="1:12" ht="15" customHeight="1" x14ac:dyDescent="0.25">
      <c r="A10" s="29" t="s">
        <v>632</v>
      </c>
      <c r="B10" s="30" t="s">
        <v>334</v>
      </c>
      <c r="C10" s="30" t="s">
        <v>569</v>
      </c>
      <c r="D10" s="31">
        <v>101665</v>
      </c>
      <c r="E10" s="32">
        <v>114621</v>
      </c>
      <c r="G10" s="33" t="s">
        <v>760</v>
      </c>
      <c r="H10" s="28"/>
      <c r="I10" s="28"/>
      <c r="J10" s="28"/>
      <c r="K10" s="28"/>
      <c r="L10" s="32">
        <v>903495</v>
      </c>
    </row>
    <row r="11" spans="1:12" ht="15" customHeight="1" x14ac:dyDescent="0.25">
      <c r="A11" s="29" t="s">
        <v>630</v>
      </c>
      <c r="B11" s="30" t="s">
        <v>334</v>
      </c>
      <c r="C11" s="30" t="s">
        <v>569</v>
      </c>
      <c r="D11" s="31">
        <v>101699</v>
      </c>
      <c r="E11" s="32">
        <v>21999</v>
      </c>
      <c r="G11" s="33" t="s">
        <v>760</v>
      </c>
      <c r="H11" s="28"/>
      <c r="I11" s="28"/>
      <c r="J11" s="28"/>
      <c r="K11" s="28"/>
      <c r="L11" s="32">
        <v>903495</v>
      </c>
    </row>
    <row r="12" spans="1:12" ht="15" customHeight="1" x14ac:dyDescent="0.25">
      <c r="A12" s="38" t="s">
        <v>588</v>
      </c>
      <c r="B12" s="35" t="s">
        <v>334</v>
      </c>
      <c r="C12" s="35" t="s">
        <v>569</v>
      </c>
      <c r="D12" s="31">
        <v>107416</v>
      </c>
      <c r="E12" s="32">
        <v>101688</v>
      </c>
      <c r="F12" s="18" t="s">
        <v>763</v>
      </c>
      <c r="G12" s="33" t="s">
        <v>760</v>
      </c>
      <c r="H12" s="28"/>
      <c r="I12" s="28"/>
      <c r="J12" s="28"/>
      <c r="K12" s="39"/>
      <c r="L12" s="32">
        <v>903495</v>
      </c>
    </row>
    <row r="13" spans="1:12" ht="15" customHeight="1" x14ac:dyDescent="0.25">
      <c r="A13" s="29" t="s">
        <v>46</v>
      </c>
      <c r="B13" s="30" t="s">
        <v>754</v>
      </c>
      <c r="C13" s="30" t="s">
        <v>569</v>
      </c>
      <c r="D13" s="31">
        <v>101699</v>
      </c>
      <c r="E13" s="32">
        <v>101776</v>
      </c>
      <c r="F13" s="18" t="s">
        <v>764</v>
      </c>
      <c r="G13" s="33" t="s">
        <v>765</v>
      </c>
      <c r="H13" s="28"/>
      <c r="I13" s="28"/>
      <c r="J13" s="28"/>
      <c r="K13" s="28"/>
      <c r="L13" s="32">
        <v>10239</v>
      </c>
    </row>
    <row r="14" spans="1:12" ht="15" customHeight="1" x14ac:dyDescent="0.25">
      <c r="A14" s="29" t="s">
        <v>47</v>
      </c>
      <c r="B14" s="30" t="s">
        <v>754</v>
      </c>
      <c r="C14" s="30" t="s">
        <v>569</v>
      </c>
      <c r="D14" s="31">
        <v>101646</v>
      </c>
      <c r="E14" s="32">
        <v>101780</v>
      </c>
      <c r="F14" s="40" t="s">
        <v>766</v>
      </c>
      <c r="G14" s="33" t="s">
        <v>765</v>
      </c>
      <c r="H14" s="28"/>
      <c r="I14" s="28"/>
      <c r="J14" s="28"/>
      <c r="K14" s="28"/>
      <c r="L14" s="32">
        <v>10239</v>
      </c>
    </row>
    <row r="15" spans="1:12" ht="15" customHeight="1" x14ac:dyDescent="0.25">
      <c r="A15" s="29" t="s">
        <v>587</v>
      </c>
      <c r="B15" s="30" t="s">
        <v>754</v>
      </c>
      <c r="C15" s="30" t="s">
        <v>569</v>
      </c>
      <c r="D15" s="31">
        <v>107416</v>
      </c>
      <c r="E15" s="32">
        <v>101785</v>
      </c>
      <c r="F15" s="18" t="s">
        <v>763</v>
      </c>
      <c r="G15" s="33" t="s">
        <v>765</v>
      </c>
      <c r="H15" s="28"/>
      <c r="I15" s="28"/>
      <c r="J15" s="28"/>
      <c r="K15" s="28"/>
      <c r="L15" s="32">
        <v>10239</v>
      </c>
    </row>
    <row r="16" spans="1:12" ht="15" customHeight="1" x14ac:dyDescent="0.25">
      <c r="A16" s="29" t="s">
        <v>49</v>
      </c>
      <c r="B16" s="30" t="s">
        <v>754</v>
      </c>
      <c r="C16" s="30" t="s">
        <v>569</v>
      </c>
      <c r="D16" s="31">
        <v>101667</v>
      </c>
      <c r="E16" s="32">
        <v>101787</v>
      </c>
      <c r="F16" s="18" t="s">
        <v>767</v>
      </c>
      <c r="G16" s="33" t="s">
        <v>765</v>
      </c>
      <c r="H16" s="28"/>
      <c r="I16" s="28"/>
      <c r="J16" s="28"/>
      <c r="K16" s="28"/>
      <c r="L16" s="32">
        <v>10239</v>
      </c>
    </row>
    <row r="17" spans="1:12" ht="15" customHeight="1" x14ac:dyDescent="0.25">
      <c r="A17" s="29" t="s">
        <v>39</v>
      </c>
      <c r="B17" s="30" t="s">
        <v>334</v>
      </c>
      <c r="C17" s="30" t="s">
        <v>569</v>
      </c>
      <c r="D17" s="31">
        <v>101676</v>
      </c>
      <c r="E17" s="32">
        <v>101678</v>
      </c>
      <c r="G17" s="33" t="s">
        <v>760</v>
      </c>
      <c r="H17" s="28"/>
      <c r="I17" s="28"/>
      <c r="J17" s="28"/>
      <c r="K17" s="28"/>
      <c r="L17" s="32">
        <v>903495</v>
      </c>
    </row>
    <row r="18" spans="1:12" ht="15" customHeight="1" x14ac:dyDescent="0.25">
      <c r="A18" s="29" t="s">
        <v>626</v>
      </c>
      <c r="B18" s="30" t="s">
        <v>334</v>
      </c>
      <c r="C18" s="30" t="s">
        <v>569</v>
      </c>
      <c r="D18" s="31">
        <v>101717</v>
      </c>
      <c r="E18" s="32">
        <v>903671</v>
      </c>
      <c r="G18" s="33" t="s">
        <v>760</v>
      </c>
      <c r="H18" s="28"/>
      <c r="I18" s="28"/>
      <c r="J18" s="28"/>
      <c r="K18" s="28"/>
      <c r="L18" s="32">
        <v>903495</v>
      </c>
    </row>
    <row r="19" spans="1:12" ht="15" customHeight="1" x14ac:dyDescent="0.25">
      <c r="A19" s="29" t="s">
        <v>625</v>
      </c>
      <c r="B19" s="30" t="s">
        <v>334</v>
      </c>
      <c r="C19" s="30" t="s">
        <v>569</v>
      </c>
      <c r="D19" s="31">
        <v>101723</v>
      </c>
      <c r="E19" s="32">
        <v>903674</v>
      </c>
      <c r="G19" s="33" t="s">
        <v>760</v>
      </c>
      <c r="H19" s="28"/>
      <c r="I19" s="28"/>
      <c r="J19" s="28"/>
      <c r="K19" s="28"/>
      <c r="L19" s="32">
        <v>903495</v>
      </c>
    </row>
    <row r="20" spans="1:12" ht="15" customHeight="1" x14ac:dyDescent="0.25">
      <c r="A20" s="29" t="s">
        <v>623</v>
      </c>
      <c r="B20" s="30" t="s">
        <v>334</v>
      </c>
      <c r="C20" s="30" t="s">
        <v>569</v>
      </c>
      <c r="D20" s="31">
        <v>101983</v>
      </c>
      <c r="E20" s="32">
        <v>110018</v>
      </c>
      <c r="G20" s="33" t="s">
        <v>760</v>
      </c>
      <c r="H20" s="28"/>
      <c r="I20" s="28"/>
      <c r="J20" s="28"/>
      <c r="K20" s="28"/>
      <c r="L20" s="32">
        <v>903495</v>
      </c>
    </row>
    <row r="21" spans="1:12" ht="15" customHeight="1" x14ac:dyDescent="0.25">
      <c r="A21" s="29" t="s">
        <v>96</v>
      </c>
      <c r="B21" s="30" t="s">
        <v>334</v>
      </c>
      <c r="C21" s="30" t="s">
        <v>569</v>
      </c>
      <c r="D21" s="31">
        <v>101685</v>
      </c>
      <c r="E21" s="32">
        <v>110000</v>
      </c>
      <c r="G21" s="33" t="s">
        <v>760</v>
      </c>
      <c r="H21" s="28"/>
      <c r="I21" s="28"/>
      <c r="J21" s="28"/>
      <c r="K21" s="28"/>
      <c r="L21" s="32">
        <v>903495</v>
      </c>
    </row>
    <row r="22" spans="1:12" ht="15" customHeight="1" x14ac:dyDescent="0.25">
      <c r="A22" s="29" t="s">
        <v>44</v>
      </c>
      <c r="B22" s="30" t="s">
        <v>334</v>
      </c>
      <c r="C22" s="30" t="s">
        <v>569</v>
      </c>
      <c r="D22" s="31">
        <v>101730</v>
      </c>
      <c r="E22" s="32">
        <v>101731</v>
      </c>
      <c r="G22" s="33" t="s">
        <v>760</v>
      </c>
      <c r="H22" s="28"/>
      <c r="I22" s="28"/>
      <c r="J22" s="28"/>
      <c r="K22" s="28"/>
      <c r="L22" s="32">
        <v>903495</v>
      </c>
    </row>
    <row r="23" spans="1:12" ht="15" customHeight="1" x14ac:dyDescent="0.25">
      <c r="A23" s="29"/>
      <c r="B23" s="30"/>
      <c r="C23" s="30"/>
      <c r="D23" s="31"/>
      <c r="E23" s="32"/>
      <c r="G23" s="33"/>
      <c r="H23" s="28"/>
      <c r="I23" s="28"/>
      <c r="J23" s="28"/>
      <c r="K23" s="28"/>
      <c r="L23" s="32"/>
    </row>
    <row r="24" spans="1:12" ht="15" customHeight="1" thickBot="1" x14ac:dyDescent="0.3">
      <c r="A24" s="41"/>
      <c r="B24" s="42"/>
      <c r="C24" s="42"/>
      <c r="D24" s="43"/>
      <c r="E24" s="44"/>
      <c r="G24" s="45"/>
      <c r="H24" s="28"/>
      <c r="I24" s="28"/>
      <c r="J24" s="28"/>
      <c r="K24" s="28"/>
      <c r="L24" s="44"/>
    </row>
    <row r="25" spans="1:12" ht="15" customHeight="1" x14ac:dyDescent="0.25"/>
    <row r="26" spans="1:12" ht="15" customHeight="1" thickBot="1" x14ac:dyDescent="0.3">
      <c r="E26" s="18"/>
    </row>
    <row r="27" spans="1:12" ht="25.5" customHeight="1" thickBot="1" x14ac:dyDescent="0.3">
      <c r="A27" s="9" t="s">
        <v>768</v>
      </c>
      <c r="B27" s="46"/>
      <c r="C27" s="46"/>
      <c r="E27" s="18"/>
    </row>
    <row r="28" spans="1:12" ht="15.75" thickBot="1" x14ac:dyDescent="0.3">
      <c r="E28" s="18"/>
    </row>
    <row r="29" spans="1:12" ht="15" customHeight="1" x14ac:dyDescent="0.25">
      <c r="A29" s="23" t="s">
        <v>592</v>
      </c>
      <c r="B29" s="24" t="s">
        <v>334</v>
      </c>
      <c r="C29" s="24" t="s">
        <v>569</v>
      </c>
      <c r="D29" s="25">
        <v>103526</v>
      </c>
      <c r="E29" s="47">
        <v>115663</v>
      </c>
      <c r="F29" s="18" t="s">
        <v>769</v>
      </c>
      <c r="G29" s="27" t="s">
        <v>770</v>
      </c>
      <c r="H29" s="27"/>
      <c r="I29" s="27"/>
      <c r="J29" s="27"/>
      <c r="K29" s="27"/>
      <c r="L29" s="26">
        <v>22317</v>
      </c>
    </row>
    <row r="30" spans="1:12" ht="15" customHeight="1" x14ac:dyDescent="0.25">
      <c r="A30" s="29"/>
      <c r="B30" s="30"/>
      <c r="C30" s="30"/>
      <c r="D30" s="31"/>
      <c r="E30" s="48"/>
      <c r="G30" s="33"/>
      <c r="H30" s="33"/>
      <c r="I30" s="33"/>
      <c r="J30" s="33"/>
      <c r="K30" s="33"/>
      <c r="L30" s="32"/>
    </row>
    <row r="31" spans="1:12" ht="15" customHeight="1" x14ac:dyDescent="0.25">
      <c r="A31" s="29" t="s">
        <v>585</v>
      </c>
      <c r="B31" s="30" t="s">
        <v>334</v>
      </c>
      <c r="C31" s="30" t="s">
        <v>569</v>
      </c>
      <c r="D31" s="31">
        <v>115061</v>
      </c>
      <c r="E31" s="48">
        <v>115061</v>
      </c>
      <c r="G31" s="33" t="s">
        <v>770</v>
      </c>
      <c r="H31" s="33"/>
      <c r="I31" s="33"/>
      <c r="J31" s="33"/>
      <c r="K31" s="33"/>
      <c r="L31" s="32">
        <v>22317</v>
      </c>
    </row>
    <row r="32" spans="1:12" ht="15" customHeight="1" x14ac:dyDescent="0.25">
      <c r="A32" s="29" t="s">
        <v>640</v>
      </c>
      <c r="B32" s="30" t="s">
        <v>334</v>
      </c>
      <c r="C32" s="30" t="s">
        <v>569</v>
      </c>
      <c r="D32" s="31">
        <v>26085</v>
      </c>
      <c r="E32" s="48">
        <v>26085</v>
      </c>
      <c r="G32" s="33" t="s">
        <v>770</v>
      </c>
      <c r="H32" s="33"/>
      <c r="I32" s="33"/>
      <c r="J32" s="33"/>
      <c r="K32" s="33"/>
      <c r="L32" s="32">
        <v>22317</v>
      </c>
    </row>
    <row r="33" spans="1:12" ht="15" customHeight="1" x14ac:dyDescent="0.25">
      <c r="A33" s="29" t="s">
        <v>633</v>
      </c>
      <c r="B33" s="30" t="s">
        <v>334</v>
      </c>
      <c r="C33" s="30" t="s">
        <v>569</v>
      </c>
      <c r="D33" s="31">
        <v>101646</v>
      </c>
      <c r="E33" s="48">
        <v>21950</v>
      </c>
      <c r="G33" s="33" t="s">
        <v>770</v>
      </c>
      <c r="H33" s="33"/>
      <c r="I33" s="33"/>
      <c r="J33" s="33"/>
      <c r="K33" s="33"/>
      <c r="L33" s="32">
        <v>22317</v>
      </c>
    </row>
    <row r="34" spans="1:12" ht="15" customHeight="1" x14ac:dyDescent="0.25">
      <c r="A34" s="29" t="s">
        <v>627</v>
      </c>
      <c r="B34" s="30" t="s">
        <v>334</v>
      </c>
      <c r="C34" s="30" t="s">
        <v>569</v>
      </c>
      <c r="D34" s="31">
        <v>101708</v>
      </c>
      <c r="E34" s="48">
        <v>21951</v>
      </c>
      <c r="G34" s="33" t="s">
        <v>770</v>
      </c>
      <c r="H34" s="33"/>
      <c r="I34" s="33"/>
      <c r="J34" s="33"/>
      <c r="K34" s="33"/>
      <c r="L34" s="32">
        <v>22317</v>
      </c>
    </row>
    <row r="35" spans="1:12" ht="15" customHeight="1" x14ac:dyDescent="0.25">
      <c r="A35" s="29" t="s">
        <v>577</v>
      </c>
      <c r="B35" s="30" t="s">
        <v>334</v>
      </c>
      <c r="C35" s="30" t="s">
        <v>569</v>
      </c>
      <c r="D35" s="31">
        <v>120119</v>
      </c>
      <c r="E35" s="48">
        <v>112119</v>
      </c>
      <c r="G35" s="33" t="s">
        <v>770</v>
      </c>
      <c r="H35" s="33"/>
      <c r="I35" s="33"/>
      <c r="J35" s="33"/>
      <c r="K35" s="33"/>
      <c r="L35" s="32">
        <v>22317</v>
      </c>
    </row>
    <row r="36" spans="1:12" s="57" customFormat="1" ht="15" customHeight="1" x14ac:dyDescent="0.25">
      <c r="A36" s="49" t="s">
        <v>636</v>
      </c>
      <c r="B36" s="50" t="s">
        <v>334</v>
      </c>
      <c r="C36" s="51" t="s">
        <v>635</v>
      </c>
      <c r="D36" s="52">
        <v>101606</v>
      </c>
      <c r="E36" s="53">
        <v>22063</v>
      </c>
      <c r="F36" s="54" t="s">
        <v>759</v>
      </c>
      <c r="G36" s="51" t="s">
        <v>771</v>
      </c>
      <c r="H36" s="55"/>
      <c r="I36" s="55"/>
      <c r="J36" s="55"/>
      <c r="K36" s="55"/>
      <c r="L36" s="56">
        <v>23645</v>
      </c>
    </row>
    <row r="37" spans="1:12" ht="15" customHeight="1" x14ac:dyDescent="0.25">
      <c r="A37" s="29" t="s">
        <v>590</v>
      </c>
      <c r="B37" s="30" t="s">
        <v>334</v>
      </c>
      <c r="C37" s="30" t="s">
        <v>569</v>
      </c>
      <c r="D37" s="31">
        <v>107246</v>
      </c>
      <c r="E37" s="48">
        <v>24280</v>
      </c>
      <c r="G37" s="33" t="s">
        <v>770</v>
      </c>
      <c r="H37" s="33"/>
      <c r="I37" s="33"/>
      <c r="J37" s="33"/>
      <c r="K37" s="33"/>
      <c r="L37" s="32">
        <v>22317</v>
      </c>
    </row>
    <row r="38" spans="1:12" ht="15" customHeight="1" x14ac:dyDescent="0.25">
      <c r="A38" s="29" t="s">
        <v>576</v>
      </c>
      <c r="B38" s="30" t="s">
        <v>334</v>
      </c>
      <c r="C38" s="30" t="s">
        <v>569</v>
      </c>
      <c r="D38" s="31">
        <v>120569</v>
      </c>
      <c r="E38" s="48">
        <v>121616</v>
      </c>
      <c r="F38" s="18" t="s">
        <v>769</v>
      </c>
      <c r="G38" s="33" t="s">
        <v>770</v>
      </c>
      <c r="H38" s="33"/>
      <c r="I38" s="33"/>
      <c r="J38" s="33"/>
      <c r="K38" s="33"/>
      <c r="L38" s="32">
        <v>22317</v>
      </c>
    </row>
    <row r="39" spans="1:12" ht="15" customHeight="1" x14ac:dyDescent="0.25">
      <c r="A39" s="29" t="s">
        <v>47</v>
      </c>
      <c r="B39" s="30" t="s">
        <v>772</v>
      </c>
      <c r="C39" s="30" t="s">
        <v>569</v>
      </c>
      <c r="D39" s="31">
        <v>101646</v>
      </c>
      <c r="E39" s="48">
        <v>120228</v>
      </c>
      <c r="F39" s="40" t="s">
        <v>766</v>
      </c>
      <c r="G39" s="33" t="s">
        <v>770</v>
      </c>
      <c r="H39" s="33"/>
      <c r="I39" s="33"/>
      <c r="J39" s="33"/>
      <c r="K39" s="33"/>
      <c r="L39" s="32">
        <v>22317</v>
      </c>
    </row>
    <row r="40" spans="1:12" ht="15" customHeight="1" x14ac:dyDescent="0.25">
      <c r="A40" s="29" t="s">
        <v>638</v>
      </c>
      <c r="B40" s="30" t="s">
        <v>334</v>
      </c>
      <c r="C40" s="30" t="s">
        <v>569</v>
      </c>
      <c r="D40" s="31">
        <v>101556</v>
      </c>
      <c r="E40" s="48">
        <v>115651</v>
      </c>
      <c r="F40" s="18" t="s">
        <v>769</v>
      </c>
      <c r="G40" s="33" t="s">
        <v>770</v>
      </c>
      <c r="H40" s="33"/>
      <c r="I40" s="33"/>
      <c r="J40" s="33"/>
      <c r="K40" s="33"/>
      <c r="L40" s="32">
        <v>22317</v>
      </c>
    </row>
    <row r="41" spans="1:12" ht="15" customHeight="1" x14ac:dyDescent="0.25">
      <c r="A41" s="29"/>
      <c r="B41" s="30"/>
      <c r="C41" s="30"/>
      <c r="D41" s="31"/>
      <c r="E41" s="48"/>
      <c r="G41" s="33"/>
      <c r="H41" s="33"/>
      <c r="I41" s="33"/>
      <c r="J41" s="33"/>
      <c r="K41" s="33"/>
      <c r="L41" s="32"/>
    </row>
    <row r="42" spans="1:12" ht="15" customHeight="1" x14ac:dyDescent="0.25">
      <c r="A42" s="29"/>
      <c r="B42" s="30"/>
      <c r="C42" s="30"/>
      <c r="D42" s="31"/>
      <c r="E42" s="48"/>
      <c r="G42" s="33"/>
      <c r="H42" s="33"/>
      <c r="I42" s="33"/>
      <c r="J42" s="33"/>
      <c r="K42" s="33"/>
      <c r="L42" s="32"/>
    </row>
    <row r="43" spans="1:12" ht="15" customHeight="1" thickBot="1" x14ac:dyDescent="0.3">
      <c r="A43" s="41"/>
      <c r="B43" s="42"/>
      <c r="C43" s="42"/>
      <c r="D43" s="43"/>
      <c r="E43" s="58"/>
      <c r="G43" s="45"/>
      <c r="H43" s="45"/>
      <c r="I43" s="45"/>
      <c r="J43" s="45"/>
      <c r="K43" s="45"/>
      <c r="L43" s="44"/>
    </row>
    <row r="44" spans="1:12" ht="15" customHeight="1" x14ac:dyDescent="0.25">
      <c r="A44" s="59"/>
      <c r="B44" s="20"/>
      <c r="C44" s="20"/>
      <c r="D44" s="60"/>
      <c r="E44" s="20"/>
      <c r="G44" s="22"/>
      <c r="H44" s="22"/>
      <c r="I44" s="22"/>
      <c r="J44" s="22"/>
      <c r="K44" s="22"/>
      <c r="L44" s="22"/>
    </row>
    <row r="45" spans="1:12" ht="15" customHeight="1" x14ac:dyDescent="0.25">
      <c r="A45" s="59"/>
      <c r="B45" s="20"/>
      <c r="C45" s="20"/>
      <c r="D45" s="60"/>
      <c r="E45" s="20"/>
      <c r="G45" s="22"/>
      <c r="H45" s="22"/>
      <c r="I45" s="22"/>
      <c r="J45" s="22"/>
      <c r="K45" s="22"/>
      <c r="L45" s="22"/>
    </row>
    <row r="46" spans="1:12" ht="15" customHeight="1" x14ac:dyDescent="0.25">
      <c r="A46" s="59"/>
      <c r="B46" s="20"/>
      <c r="C46" s="20"/>
      <c r="D46" s="60"/>
      <c r="E46" s="20"/>
      <c r="G46" s="22"/>
      <c r="L46" s="22"/>
    </row>
    <row r="47" spans="1:12" ht="15" customHeight="1" x14ac:dyDescent="0.25">
      <c r="A47" s="59"/>
      <c r="B47" s="20"/>
      <c r="C47" s="20"/>
      <c r="D47" s="60"/>
      <c r="E47" s="20"/>
      <c r="G47" s="22"/>
    </row>
    <row r="48" spans="1:12" ht="15" customHeight="1" thickBot="1" x14ac:dyDescent="0.3">
      <c r="A48" s="59"/>
      <c r="B48" s="20"/>
      <c r="C48" s="20"/>
      <c r="D48" s="60"/>
      <c r="E48" s="20"/>
      <c r="G48" s="22"/>
    </row>
    <row r="49" spans="1:12" ht="15" customHeight="1" thickBot="1" x14ac:dyDescent="0.3">
      <c r="A49" s="9" t="s">
        <v>773</v>
      </c>
      <c r="B49" s="46"/>
      <c r="C49" s="46"/>
    </row>
    <row r="50" spans="1:12" ht="15" customHeight="1" thickBot="1" x14ac:dyDescent="0.3"/>
    <row r="51" spans="1:12" ht="15" customHeight="1" x14ac:dyDescent="0.25">
      <c r="A51" s="23" t="s">
        <v>157</v>
      </c>
      <c r="B51" s="24" t="s">
        <v>334</v>
      </c>
      <c r="C51" s="24" t="s">
        <v>569</v>
      </c>
      <c r="D51" s="25">
        <v>120609</v>
      </c>
      <c r="E51" s="47">
        <v>120609</v>
      </c>
      <c r="G51" s="27" t="s">
        <v>774</v>
      </c>
      <c r="H51" s="27"/>
      <c r="I51" s="27"/>
      <c r="J51" s="27"/>
      <c r="K51" s="27"/>
      <c r="L51" s="26">
        <v>10239</v>
      </c>
    </row>
    <row r="52" spans="1:12" ht="15" customHeight="1" x14ac:dyDescent="0.25">
      <c r="A52" s="29" t="s">
        <v>629</v>
      </c>
      <c r="B52" s="30"/>
      <c r="C52" s="30" t="s">
        <v>569</v>
      </c>
      <c r="D52" s="31">
        <v>101707</v>
      </c>
      <c r="E52" s="48">
        <v>101624</v>
      </c>
      <c r="G52" s="33" t="s">
        <v>760</v>
      </c>
      <c r="H52" s="33"/>
      <c r="I52" s="33"/>
      <c r="J52" s="33"/>
      <c r="K52" s="33"/>
      <c r="L52" s="32">
        <v>903495</v>
      </c>
    </row>
    <row r="53" spans="1:12" ht="15" customHeight="1" x14ac:dyDescent="0.25">
      <c r="A53" s="29" t="s">
        <v>30</v>
      </c>
      <c r="B53" s="30" t="s">
        <v>334</v>
      </c>
      <c r="C53" s="30" t="s">
        <v>569</v>
      </c>
      <c r="D53" s="31">
        <v>101711</v>
      </c>
      <c r="E53" s="48">
        <v>101636</v>
      </c>
      <c r="G53" s="33" t="s">
        <v>760</v>
      </c>
      <c r="H53" s="33"/>
      <c r="I53" s="33"/>
      <c r="J53" s="33"/>
      <c r="K53" s="33"/>
      <c r="L53" s="32">
        <v>903495</v>
      </c>
    </row>
    <row r="54" spans="1:12" ht="15" customHeight="1" x14ac:dyDescent="0.25">
      <c r="A54" s="29" t="s">
        <v>634</v>
      </c>
      <c r="B54" s="30" t="s">
        <v>334</v>
      </c>
      <c r="C54" s="30" t="s">
        <v>569</v>
      </c>
      <c r="D54" s="31">
        <v>101641</v>
      </c>
      <c r="E54" s="48">
        <v>20148</v>
      </c>
      <c r="G54" s="33" t="s">
        <v>760</v>
      </c>
      <c r="H54" s="33"/>
      <c r="I54" s="33"/>
      <c r="J54" s="33"/>
      <c r="K54" s="33"/>
      <c r="L54" s="32">
        <v>903495</v>
      </c>
    </row>
    <row r="55" spans="1:12" ht="15" customHeight="1" x14ac:dyDescent="0.25">
      <c r="A55" s="29"/>
      <c r="B55" s="30"/>
      <c r="C55" s="30"/>
      <c r="D55" s="31"/>
      <c r="E55" s="48"/>
      <c r="G55" s="33"/>
      <c r="H55" s="33"/>
      <c r="I55" s="33"/>
      <c r="J55" s="33"/>
      <c r="K55" s="33"/>
      <c r="L55" s="32"/>
    </row>
    <row r="56" spans="1:12" ht="15" customHeight="1" thickBot="1" x14ac:dyDescent="0.3">
      <c r="A56" s="41"/>
      <c r="B56" s="42"/>
      <c r="C56" s="42"/>
      <c r="D56" s="43"/>
      <c r="E56" s="58"/>
      <c r="G56" s="45"/>
      <c r="H56" s="45"/>
      <c r="I56" s="45"/>
      <c r="J56" s="45"/>
      <c r="K56" s="45"/>
      <c r="L56" s="44"/>
    </row>
    <row r="57" spans="1:12" ht="15.75" thickBot="1" x14ac:dyDescent="0.3"/>
    <row r="58" spans="1:12" s="64" customFormat="1" ht="14.25" customHeight="1" thickBot="1" x14ac:dyDescent="0.3">
      <c r="A58" s="9" t="s">
        <v>775</v>
      </c>
      <c r="B58" s="61"/>
      <c r="C58" s="46"/>
      <c r="D58" s="62"/>
      <c r="E58" s="62"/>
      <c r="F58" s="63"/>
    </row>
    <row r="59" spans="1:12" s="64" customFormat="1" ht="14.25" customHeight="1" thickBot="1" x14ac:dyDescent="0.3">
      <c r="A59" s="65"/>
      <c r="B59" s="66"/>
      <c r="C59" s="66"/>
      <c r="D59" s="67"/>
      <c r="E59" s="67"/>
      <c r="F59" s="63"/>
    </row>
    <row r="60" spans="1:12" ht="15" customHeight="1" thickBot="1" x14ac:dyDescent="0.3">
      <c r="A60" s="23" t="s">
        <v>776</v>
      </c>
      <c r="B60" s="68" t="s">
        <v>334</v>
      </c>
      <c r="C60" s="68" t="s">
        <v>570</v>
      </c>
      <c r="D60" s="25">
        <v>20149</v>
      </c>
      <c r="E60" s="26">
        <v>20149</v>
      </c>
      <c r="G60" s="69" t="s">
        <v>777</v>
      </c>
      <c r="L60" s="69">
        <v>16404</v>
      </c>
    </row>
    <row r="61" spans="1:12" ht="15" customHeight="1" thickBot="1" x14ac:dyDescent="0.3">
      <c r="A61" s="29" t="s">
        <v>778</v>
      </c>
      <c r="B61" s="70" t="s">
        <v>334</v>
      </c>
      <c r="C61" s="70" t="s">
        <v>569</v>
      </c>
      <c r="D61" s="31">
        <v>102536</v>
      </c>
      <c r="E61" s="32">
        <v>903586</v>
      </c>
      <c r="G61" s="71" t="s">
        <v>760</v>
      </c>
      <c r="L61" s="69">
        <v>903495</v>
      </c>
    </row>
    <row r="62" spans="1:12" ht="15" customHeight="1" thickBot="1" x14ac:dyDescent="0.3">
      <c r="A62" s="72" t="s">
        <v>779</v>
      </c>
      <c r="B62" s="73" t="s">
        <v>334</v>
      </c>
      <c r="C62" s="73" t="s">
        <v>635</v>
      </c>
      <c r="D62" s="74">
        <v>906845</v>
      </c>
      <c r="E62" s="75">
        <v>906845</v>
      </c>
      <c r="G62" s="76" t="s">
        <v>762</v>
      </c>
      <c r="L62" s="69">
        <v>10204</v>
      </c>
    </row>
    <row r="63" spans="1:12" s="77" customFormat="1" ht="15" customHeight="1" x14ac:dyDescent="0.25">
      <c r="A63" s="29" t="s">
        <v>780</v>
      </c>
      <c r="B63" s="70" t="s">
        <v>334</v>
      </c>
      <c r="C63" s="70" t="s">
        <v>570</v>
      </c>
      <c r="D63" s="31">
        <v>20149</v>
      </c>
      <c r="E63" s="32">
        <v>105300</v>
      </c>
      <c r="F63" s="18"/>
      <c r="G63" s="71" t="s">
        <v>760</v>
      </c>
      <c r="H63" s="15"/>
      <c r="I63" s="15"/>
      <c r="J63" s="15"/>
      <c r="K63" s="15"/>
      <c r="L63" s="69">
        <v>903495</v>
      </c>
    </row>
    <row r="64" spans="1:12" s="57" customFormat="1" ht="15" customHeight="1" thickBot="1" x14ac:dyDescent="0.3">
      <c r="A64" s="78" t="s">
        <v>781</v>
      </c>
      <c r="B64" s="79" t="s">
        <v>334</v>
      </c>
      <c r="C64" s="79" t="s">
        <v>569</v>
      </c>
      <c r="D64" s="80">
        <v>102464</v>
      </c>
      <c r="E64" s="56">
        <v>102465</v>
      </c>
      <c r="F64" s="54" t="s">
        <v>759</v>
      </c>
      <c r="G64" s="81" t="s">
        <v>760</v>
      </c>
      <c r="L64" s="81">
        <v>903495</v>
      </c>
    </row>
    <row r="65" spans="1:12" ht="15" customHeight="1" thickBot="1" x14ac:dyDescent="0.3">
      <c r="A65" s="29" t="s">
        <v>782</v>
      </c>
      <c r="B65" s="70" t="s">
        <v>334</v>
      </c>
      <c r="C65" s="70" t="s">
        <v>569</v>
      </c>
      <c r="D65" s="31">
        <v>102512</v>
      </c>
      <c r="E65" s="32">
        <v>102513</v>
      </c>
      <c r="F65" s="18" t="s">
        <v>759</v>
      </c>
      <c r="G65" s="71" t="s">
        <v>783</v>
      </c>
      <c r="L65" s="69">
        <v>903495</v>
      </c>
    </row>
    <row r="66" spans="1:12" ht="15" customHeight="1" thickBot="1" x14ac:dyDescent="0.3">
      <c r="A66" s="29" t="s">
        <v>784</v>
      </c>
      <c r="B66" s="70" t="s">
        <v>334</v>
      </c>
      <c r="C66" s="70" t="s">
        <v>569</v>
      </c>
      <c r="D66" s="31">
        <v>102491</v>
      </c>
      <c r="E66" s="32">
        <v>102492</v>
      </c>
      <c r="G66" s="71" t="s">
        <v>760</v>
      </c>
      <c r="L66" s="69">
        <v>903495</v>
      </c>
    </row>
    <row r="67" spans="1:12" ht="15" customHeight="1" x14ac:dyDescent="0.25">
      <c r="A67" s="82" t="s">
        <v>785</v>
      </c>
      <c r="B67" s="83" t="s">
        <v>334</v>
      </c>
      <c r="C67" s="83" t="s">
        <v>569</v>
      </c>
      <c r="D67" s="74">
        <v>904570</v>
      </c>
      <c r="E67" s="75">
        <v>904570</v>
      </c>
      <c r="G67" s="71" t="s">
        <v>760</v>
      </c>
      <c r="L67" s="69">
        <v>903495</v>
      </c>
    </row>
    <row r="68" spans="1:12" ht="15" customHeight="1" x14ac:dyDescent="0.25">
      <c r="A68" s="82" t="s">
        <v>786</v>
      </c>
      <c r="B68" s="83" t="s">
        <v>334</v>
      </c>
      <c r="C68" s="83" t="s">
        <v>635</v>
      </c>
      <c r="D68" s="74">
        <v>25653</v>
      </c>
      <c r="E68" s="75">
        <v>25653</v>
      </c>
      <c r="G68" s="76" t="s">
        <v>762</v>
      </c>
      <c r="L68" s="84">
        <v>10204</v>
      </c>
    </row>
    <row r="69" spans="1:12" ht="15" customHeight="1" x14ac:dyDescent="0.25">
      <c r="A69" s="72" t="s">
        <v>787</v>
      </c>
      <c r="B69" s="73" t="s">
        <v>334</v>
      </c>
      <c r="C69" s="73" t="s">
        <v>569</v>
      </c>
      <c r="D69" s="74">
        <v>102466</v>
      </c>
      <c r="E69" s="75">
        <v>102467</v>
      </c>
      <c r="G69" s="76" t="s">
        <v>760</v>
      </c>
      <c r="L69" s="84">
        <v>903495</v>
      </c>
    </row>
    <row r="70" spans="1:12" ht="15" customHeight="1" thickBot="1" x14ac:dyDescent="0.3">
      <c r="A70" s="85"/>
      <c r="B70" s="86"/>
      <c r="C70" s="86"/>
      <c r="D70" s="43"/>
      <c r="E70" s="44"/>
      <c r="G70" s="87"/>
      <c r="L70" s="87"/>
    </row>
    <row r="71" spans="1:12" ht="15.75" thickBot="1" x14ac:dyDescent="0.3"/>
    <row r="72" spans="1:12" ht="15.75" customHeight="1" thickBot="1" x14ac:dyDescent="0.3">
      <c r="A72" s="9" t="s">
        <v>788</v>
      </c>
      <c r="B72" s="46"/>
      <c r="C72" s="46"/>
    </row>
    <row r="73" spans="1:12" ht="15.75" thickBot="1" x14ac:dyDescent="0.3"/>
    <row r="74" spans="1:12" ht="15" customHeight="1" x14ac:dyDescent="0.25">
      <c r="A74" s="23" t="s">
        <v>620</v>
      </c>
      <c r="B74" s="24" t="s">
        <v>334</v>
      </c>
      <c r="C74" s="24" t="s">
        <v>569</v>
      </c>
      <c r="D74" s="25">
        <v>102220</v>
      </c>
      <c r="E74" s="26">
        <v>903645</v>
      </c>
      <c r="G74" s="27" t="s">
        <v>760</v>
      </c>
      <c r="H74" s="27"/>
      <c r="I74" s="27"/>
      <c r="J74" s="27"/>
      <c r="K74" s="27"/>
      <c r="L74" s="26">
        <v>903495</v>
      </c>
    </row>
    <row r="75" spans="1:12" ht="15" customHeight="1" x14ac:dyDescent="0.25">
      <c r="A75" s="29" t="s">
        <v>618</v>
      </c>
      <c r="B75" s="30" t="s">
        <v>334</v>
      </c>
      <c r="C75" s="30" t="s">
        <v>569</v>
      </c>
      <c r="D75" s="31">
        <v>102221</v>
      </c>
      <c r="E75" s="32">
        <v>903644</v>
      </c>
      <c r="G75" s="33" t="s">
        <v>760</v>
      </c>
      <c r="H75" s="33"/>
      <c r="I75" s="33"/>
      <c r="J75" s="33"/>
      <c r="K75" s="33"/>
      <c r="L75" s="32">
        <v>903495</v>
      </c>
    </row>
    <row r="76" spans="1:12" ht="15" customHeight="1" x14ac:dyDescent="0.25">
      <c r="A76" s="29" t="s">
        <v>586</v>
      </c>
      <c r="B76" s="30" t="s">
        <v>334</v>
      </c>
      <c r="C76" s="30" t="s">
        <v>569</v>
      </c>
      <c r="D76" s="31">
        <v>114252</v>
      </c>
      <c r="E76" s="32">
        <v>903636</v>
      </c>
      <c r="G76" s="33" t="s">
        <v>760</v>
      </c>
      <c r="H76" s="33"/>
      <c r="I76" s="33"/>
      <c r="J76" s="33"/>
      <c r="K76" s="33"/>
      <c r="L76" s="32">
        <v>10245</v>
      </c>
    </row>
    <row r="77" spans="1:12" ht="15" customHeight="1" x14ac:dyDescent="0.25">
      <c r="A77" s="29" t="s">
        <v>617</v>
      </c>
      <c r="B77" s="30" t="s">
        <v>334</v>
      </c>
      <c r="C77" s="30" t="s">
        <v>569</v>
      </c>
      <c r="D77" s="31">
        <v>102302</v>
      </c>
      <c r="E77" s="32">
        <v>903641</v>
      </c>
      <c r="G77" s="33" t="s">
        <v>760</v>
      </c>
      <c r="H77" s="33"/>
      <c r="I77" s="33"/>
      <c r="J77" s="33"/>
      <c r="K77" s="33"/>
      <c r="L77" s="32">
        <v>903495</v>
      </c>
    </row>
    <row r="78" spans="1:12" ht="15" customHeight="1" x14ac:dyDescent="0.25">
      <c r="A78" s="29" t="s">
        <v>482</v>
      </c>
      <c r="B78" s="30" t="s">
        <v>334</v>
      </c>
      <c r="C78" s="30" t="s">
        <v>569</v>
      </c>
      <c r="D78" s="31">
        <v>102139</v>
      </c>
      <c r="E78" s="32">
        <v>903837</v>
      </c>
      <c r="G78" s="33" t="s">
        <v>760</v>
      </c>
      <c r="H78" s="33"/>
      <c r="I78" s="33"/>
      <c r="J78" s="33"/>
      <c r="K78" s="33"/>
      <c r="L78" s="32">
        <v>903495</v>
      </c>
    </row>
    <row r="79" spans="1:12" ht="15" customHeight="1" x14ac:dyDescent="0.25">
      <c r="A79" s="29"/>
      <c r="B79" s="30"/>
      <c r="C79" s="30"/>
      <c r="D79" s="31"/>
      <c r="E79" s="32"/>
      <c r="G79" s="33"/>
      <c r="H79" s="33"/>
      <c r="I79" s="33"/>
      <c r="J79" s="33"/>
      <c r="K79" s="33"/>
      <c r="L79" s="32"/>
    </row>
    <row r="80" spans="1:12" ht="15" customHeight="1" thickBot="1" x14ac:dyDescent="0.3">
      <c r="A80" s="41"/>
      <c r="B80" s="42"/>
      <c r="C80" s="42"/>
      <c r="D80" s="43"/>
      <c r="E80" s="44"/>
      <c r="G80" s="45"/>
      <c r="H80" s="45"/>
      <c r="I80" s="45"/>
      <c r="J80" s="45"/>
      <c r="K80" s="45"/>
      <c r="L80" s="44"/>
    </row>
    <row r="81" spans="1:12" ht="15.75" thickBot="1" x14ac:dyDescent="0.3"/>
    <row r="82" spans="1:12" ht="12" customHeight="1" thickBot="1" x14ac:dyDescent="0.3">
      <c r="A82" s="9" t="s">
        <v>789</v>
      </c>
      <c r="B82" s="46"/>
      <c r="C82" s="46"/>
    </row>
    <row r="83" spans="1:12" ht="15.75" thickBot="1" x14ac:dyDescent="0.3"/>
    <row r="84" spans="1:12" ht="15" customHeight="1" x14ac:dyDescent="0.25">
      <c r="A84" s="23" t="s">
        <v>616</v>
      </c>
      <c r="B84" s="24" t="s">
        <v>334</v>
      </c>
      <c r="C84" s="24" t="s">
        <v>570</v>
      </c>
      <c r="D84" s="25">
        <v>102362</v>
      </c>
      <c r="E84" s="26">
        <v>21141</v>
      </c>
      <c r="G84" s="27" t="s">
        <v>790</v>
      </c>
      <c r="H84" s="27"/>
      <c r="I84" s="27"/>
      <c r="J84" s="27"/>
      <c r="K84" s="27"/>
      <c r="L84" s="26">
        <v>16400</v>
      </c>
    </row>
    <row r="85" spans="1:12" ht="15" customHeight="1" x14ac:dyDescent="0.25">
      <c r="A85" s="29" t="s">
        <v>611</v>
      </c>
      <c r="B85" s="30" t="s">
        <v>334</v>
      </c>
      <c r="C85" s="30" t="s">
        <v>569</v>
      </c>
      <c r="D85" s="31">
        <v>102414</v>
      </c>
      <c r="E85" s="32">
        <v>107458</v>
      </c>
      <c r="G85" s="33" t="s">
        <v>790</v>
      </c>
      <c r="H85" s="33"/>
      <c r="I85" s="33"/>
      <c r="J85" s="33"/>
      <c r="K85" s="33"/>
      <c r="L85" s="32">
        <v>16400</v>
      </c>
    </row>
    <row r="86" spans="1:12" ht="15" customHeight="1" x14ac:dyDescent="0.25">
      <c r="A86" s="88" t="s">
        <v>572</v>
      </c>
      <c r="B86" s="30" t="s">
        <v>334</v>
      </c>
      <c r="C86" s="30" t="s">
        <v>570</v>
      </c>
      <c r="D86" s="30">
        <v>904669</v>
      </c>
      <c r="E86" s="48">
        <v>904669</v>
      </c>
      <c r="F86" s="18">
        <v>2.5</v>
      </c>
      <c r="G86" s="30" t="s">
        <v>791</v>
      </c>
      <c r="H86" s="33"/>
      <c r="I86" s="33"/>
      <c r="J86" s="33"/>
      <c r="K86" s="33"/>
      <c r="L86" s="48">
        <v>16406</v>
      </c>
    </row>
    <row r="87" spans="1:12" ht="15" customHeight="1" x14ac:dyDescent="0.25">
      <c r="A87" s="29" t="s">
        <v>648</v>
      </c>
      <c r="B87" s="30" t="s">
        <v>334</v>
      </c>
      <c r="C87" s="30" t="s">
        <v>570</v>
      </c>
      <c r="D87" s="31">
        <v>20663</v>
      </c>
      <c r="E87" s="32">
        <v>20663</v>
      </c>
      <c r="G87" s="33" t="s">
        <v>790</v>
      </c>
      <c r="H87" s="33"/>
      <c r="I87" s="33"/>
      <c r="J87" s="33"/>
      <c r="K87" s="33"/>
      <c r="L87" s="32">
        <v>16400</v>
      </c>
    </row>
    <row r="88" spans="1:12" ht="15" customHeight="1" x14ac:dyDescent="0.25">
      <c r="A88" s="88" t="s">
        <v>645</v>
      </c>
      <c r="B88" s="30" t="s">
        <v>334</v>
      </c>
      <c r="C88" s="30" t="s">
        <v>569</v>
      </c>
      <c r="D88" s="30">
        <v>23586</v>
      </c>
      <c r="E88" s="48">
        <v>24125</v>
      </c>
      <c r="F88" s="18">
        <v>2.5</v>
      </c>
      <c r="G88" s="30" t="s">
        <v>792</v>
      </c>
      <c r="H88" s="33"/>
      <c r="I88" s="33"/>
      <c r="J88" s="33"/>
      <c r="K88" s="33"/>
      <c r="L88" s="48"/>
    </row>
    <row r="89" spans="1:12" ht="15" customHeight="1" x14ac:dyDescent="0.25">
      <c r="A89" s="29" t="s">
        <v>613</v>
      </c>
      <c r="B89" s="30" t="s">
        <v>334</v>
      </c>
      <c r="C89" s="30" t="s">
        <v>569</v>
      </c>
      <c r="D89" s="31">
        <v>102375</v>
      </c>
      <c r="E89" s="32">
        <v>102572</v>
      </c>
      <c r="G89" s="33" t="s">
        <v>793</v>
      </c>
      <c r="H89" s="33"/>
      <c r="I89" s="33"/>
      <c r="J89" s="33"/>
      <c r="K89" s="33"/>
      <c r="L89" s="32">
        <v>16432</v>
      </c>
    </row>
    <row r="90" spans="1:12" ht="15" customHeight="1" x14ac:dyDescent="0.25">
      <c r="A90" s="29" t="s">
        <v>651</v>
      </c>
      <c r="B90" s="30" t="s">
        <v>334</v>
      </c>
      <c r="C90" s="30" t="s">
        <v>570</v>
      </c>
      <c r="D90" s="31">
        <v>20150</v>
      </c>
      <c r="E90" s="32">
        <v>20150</v>
      </c>
      <c r="G90" s="33" t="s">
        <v>793</v>
      </c>
      <c r="H90" s="33"/>
      <c r="I90" s="33"/>
      <c r="J90" s="33"/>
      <c r="K90" s="33"/>
      <c r="L90" s="32">
        <v>16432</v>
      </c>
    </row>
    <row r="91" spans="1:12" ht="15" customHeight="1" x14ac:dyDescent="0.25">
      <c r="A91" s="29" t="s">
        <v>579</v>
      </c>
      <c r="B91" s="30" t="s">
        <v>334</v>
      </c>
      <c r="C91" s="30" t="s">
        <v>569</v>
      </c>
      <c r="D91" s="31">
        <v>117762</v>
      </c>
      <c r="E91" s="32">
        <v>26283</v>
      </c>
      <c r="F91" s="20"/>
      <c r="G91" s="33"/>
      <c r="H91" s="33"/>
      <c r="I91" s="33"/>
      <c r="J91" s="33"/>
      <c r="K91" s="33"/>
      <c r="L91" s="32"/>
    </row>
    <row r="92" spans="1:12" ht="15" customHeight="1" x14ac:dyDescent="0.25">
      <c r="A92" s="88" t="s">
        <v>643</v>
      </c>
      <c r="B92" s="30" t="s">
        <v>334</v>
      </c>
      <c r="C92" s="30" t="s">
        <v>570</v>
      </c>
      <c r="D92" s="30">
        <v>24391</v>
      </c>
      <c r="E92" s="48">
        <v>24391</v>
      </c>
      <c r="F92" s="18">
        <v>2.5</v>
      </c>
      <c r="G92" s="30" t="s">
        <v>794</v>
      </c>
      <c r="H92" s="33"/>
      <c r="I92" s="33"/>
      <c r="J92" s="33"/>
      <c r="K92" s="33"/>
      <c r="L92" s="48">
        <v>16431</v>
      </c>
    </row>
    <row r="93" spans="1:12" ht="15" customHeight="1" x14ac:dyDescent="0.25">
      <c r="A93" s="29" t="s">
        <v>608</v>
      </c>
      <c r="B93" s="30" t="s">
        <v>334</v>
      </c>
      <c r="C93" s="30" t="s">
        <v>570</v>
      </c>
      <c r="D93" s="31">
        <v>102577</v>
      </c>
      <c r="E93" s="32">
        <v>20152</v>
      </c>
      <c r="G93" s="33" t="s">
        <v>795</v>
      </c>
      <c r="H93" s="33"/>
      <c r="I93" s="33"/>
      <c r="J93" s="33"/>
      <c r="K93" s="33"/>
      <c r="L93" s="32">
        <v>16405</v>
      </c>
    </row>
    <row r="94" spans="1:12" ht="15" customHeight="1" x14ac:dyDescent="0.25">
      <c r="A94" s="29" t="s">
        <v>615</v>
      </c>
      <c r="B94" s="30" t="s">
        <v>334</v>
      </c>
      <c r="C94" s="30" t="s">
        <v>570</v>
      </c>
      <c r="D94" s="31">
        <v>102362</v>
      </c>
      <c r="E94" s="32">
        <v>102581</v>
      </c>
      <c r="G94" s="33" t="s">
        <v>790</v>
      </c>
      <c r="H94" s="33"/>
      <c r="I94" s="33"/>
      <c r="J94" s="33"/>
      <c r="K94" s="33"/>
      <c r="L94" s="32">
        <v>16400</v>
      </c>
    </row>
    <row r="95" spans="1:12" ht="15" customHeight="1" x14ac:dyDescent="0.25">
      <c r="A95" s="29" t="s">
        <v>612</v>
      </c>
      <c r="B95" s="30" t="s">
        <v>334</v>
      </c>
      <c r="C95" s="30" t="s">
        <v>569</v>
      </c>
      <c r="D95" s="31">
        <v>102386</v>
      </c>
      <c r="E95" s="32">
        <v>102585</v>
      </c>
      <c r="G95" s="33" t="s">
        <v>790</v>
      </c>
      <c r="H95" s="33"/>
      <c r="I95" s="33"/>
      <c r="J95" s="33"/>
      <c r="K95" s="33"/>
      <c r="L95" s="32">
        <v>16400</v>
      </c>
    </row>
    <row r="96" spans="1:12" x14ac:dyDescent="0.25">
      <c r="A96" s="29" t="s">
        <v>580</v>
      </c>
      <c r="B96" s="30" t="s">
        <v>334</v>
      </c>
      <c r="C96" s="30" t="s">
        <v>569</v>
      </c>
      <c r="D96" s="31">
        <v>117760</v>
      </c>
      <c r="E96" s="32">
        <v>26282</v>
      </c>
      <c r="G96" s="33"/>
      <c r="H96" s="33"/>
      <c r="I96" s="33"/>
      <c r="J96" s="33"/>
      <c r="K96" s="33"/>
      <c r="L96" s="32"/>
    </row>
    <row r="97" spans="1:12" x14ac:dyDescent="0.25">
      <c r="A97" s="72" t="s">
        <v>614</v>
      </c>
      <c r="B97" s="89" t="s">
        <v>334</v>
      </c>
      <c r="C97" s="89" t="s">
        <v>570</v>
      </c>
      <c r="D97" s="74">
        <v>102374</v>
      </c>
      <c r="E97" s="75">
        <v>905230</v>
      </c>
      <c r="G97" s="90" t="s">
        <v>790</v>
      </c>
      <c r="H97" s="90"/>
      <c r="I97" s="90"/>
      <c r="J97" s="90"/>
      <c r="K97" s="90"/>
      <c r="L97" s="75">
        <v>16400</v>
      </c>
    </row>
    <row r="98" spans="1:12" x14ac:dyDescent="0.25">
      <c r="A98" s="29" t="s">
        <v>573</v>
      </c>
      <c r="B98" s="30" t="s">
        <v>334</v>
      </c>
      <c r="C98" s="30" t="s">
        <v>569</v>
      </c>
      <c r="D98" s="31">
        <v>903606</v>
      </c>
      <c r="E98" s="32">
        <v>903606</v>
      </c>
      <c r="G98" s="33" t="s">
        <v>790</v>
      </c>
      <c r="H98" s="33"/>
      <c r="I98" s="33"/>
      <c r="J98" s="33"/>
      <c r="K98" s="33"/>
      <c r="L98" s="32">
        <v>16400</v>
      </c>
    </row>
    <row r="99" spans="1:12" ht="15.75" thickBot="1" x14ac:dyDescent="0.3">
      <c r="A99" s="41"/>
      <c r="B99" s="42"/>
      <c r="C99" s="42"/>
      <c r="D99" s="43"/>
      <c r="E99" s="44"/>
      <c r="F99" s="20"/>
      <c r="G99" s="45"/>
      <c r="H99" s="45"/>
      <c r="I99" s="45"/>
      <c r="J99" s="45"/>
      <c r="K99" s="45"/>
      <c r="L99" s="44"/>
    </row>
    <row r="100" spans="1:12" ht="16.5" customHeight="1" thickBot="1" x14ac:dyDescent="0.3">
      <c r="A100" s="91" t="s">
        <v>796</v>
      </c>
      <c r="B100" s="46"/>
      <c r="C100" s="46"/>
    </row>
    <row r="101" spans="1:12" ht="14.25" customHeight="1" thickBot="1" x14ac:dyDescent="0.35">
      <c r="A101" s="92"/>
      <c r="B101" s="93"/>
      <c r="C101" s="93"/>
    </row>
    <row r="102" spans="1:12" ht="15.75" x14ac:dyDescent="0.25">
      <c r="A102" s="94" t="s">
        <v>642</v>
      </c>
      <c r="B102" s="95" t="s">
        <v>797</v>
      </c>
      <c r="C102" s="24" t="s">
        <v>570</v>
      </c>
      <c r="D102" s="25">
        <v>24391</v>
      </c>
      <c r="E102" s="26">
        <v>103394</v>
      </c>
      <c r="F102" s="18" t="s">
        <v>798</v>
      </c>
      <c r="G102" s="27" t="s">
        <v>765</v>
      </c>
      <c r="H102" s="27"/>
      <c r="I102" s="27"/>
      <c r="J102" s="27"/>
      <c r="K102" s="27"/>
      <c r="L102" s="26">
        <v>10239</v>
      </c>
    </row>
    <row r="103" spans="1:12" ht="15.75" x14ac:dyDescent="0.25">
      <c r="A103" s="96" t="s">
        <v>654</v>
      </c>
      <c r="B103" s="97" t="s">
        <v>797</v>
      </c>
      <c r="C103" s="35" t="s">
        <v>653</v>
      </c>
      <c r="D103" s="31">
        <v>20149</v>
      </c>
      <c r="E103" s="32">
        <v>103397</v>
      </c>
      <c r="F103" s="18" t="s">
        <v>799</v>
      </c>
      <c r="G103" s="33" t="s">
        <v>800</v>
      </c>
      <c r="H103" s="33"/>
      <c r="I103" s="33"/>
      <c r="J103" s="33"/>
      <c r="K103" s="33"/>
      <c r="L103" s="32">
        <v>119623</v>
      </c>
    </row>
    <row r="104" spans="1:12" s="57" customFormat="1" ht="15.75" x14ac:dyDescent="0.25">
      <c r="A104" s="98" t="s">
        <v>619</v>
      </c>
      <c r="B104" s="99" t="s">
        <v>797</v>
      </c>
      <c r="C104" s="50" t="s">
        <v>570</v>
      </c>
      <c r="D104" s="80">
        <v>102220</v>
      </c>
      <c r="E104" s="56">
        <v>103392</v>
      </c>
      <c r="F104" s="54" t="s">
        <v>801</v>
      </c>
      <c r="G104" s="55" t="s">
        <v>802</v>
      </c>
      <c r="H104" s="55"/>
      <c r="I104" s="55"/>
      <c r="J104" s="55"/>
      <c r="K104" s="55"/>
      <c r="L104" s="56">
        <v>119626</v>
      </c>
    </row>
    <row r="105" spans="1:12" s="57" customFormat="1" ht="15.75" x14ac:dyDescent="0.25">
      <c r="A105" s="98" t="s">
        <v>571</v>
      </c>
      <c r="B105" s="99" t="s">
        <v>797</v>
      </c>
      <c r="C105" s="50" t="s">
        <v>570</v>
      </c>
      <c r="D105" s="80">
        <v>904669</v>
      </c>
      <c r="E105" s="56">
        <v>103395</v>
      </c>
      <c r="F105" s="54" t="s">
        <v>803</v>
      </c>
      <c r="G105" s="55" t="s">
        <v>804</v>
      </c>
      <c r="H105" s="55"/>
      <c r="I105" s="55"/>
      <c r="J105" s="55"/>
      <c r="K105" s="55"/>
      <c r="L105" s="56">
        <v>119624</v>
      </c>
    </row>
    <row r="106" spans="1:12" ht="15.75" x14ac:dyDescent="0.25">
      <c r="A106" s="100" t="s">
        <v>607</v>
      </c>
      <c r="B106" s="101" t="s">
        <v>797</v>
      </c>
      <c r="C106" s="30" t="s">
        <v>570</v>
      </c>
      <c r="D106" s="31">
        <v>102577</v>
      </c>
      <c r="E106" s="32">
        <v>103396</v>
      </c>
      <c r="F106" s="18" t="s">
        <v>805</v>
      </c>
      <c r="G106" s="33" t="s">
        <v>806</v>
      </c>
      <c r="H106" s="33"/>
      <c r="I106" s="33"/>
      <c r="J106" s="33"/>
      <c r="K106" s="33"/>
      <c r="L106" s="32">
        <v>119625</v>
      </c>
    </row>
    <row r="107" spans="1:12" ht="15.75" x14ac:dyDescent="0.25">
      <c r="A107" s="100" t="s">
        <v>644</v>
      </c>
      <c r="B107" s="101" t="s">
        <v>797</v>
      </c>
      <c r="C107" s="30" t="s">
        <v>570</v>
      </c>
      <c r="D107" s="31">
        <v>23586</v>
      </c>
      <c r="E107" s="32">
        <v>103559</v>
      </c>
      <c r="F107" s="18" t="s">
        <v>807</v>
      </c>
      <c r="G107" s="33" t="s">
        <v>808</v>
      </c>
      <c r="H107" s="33"/>
      <c r="I107" s="33"/>
      <c r="J107" s="33"/>
      <c r="K107" s="33"/>
      <c r="L107" s="32">
        <v>119627</v>
      </c>
    </row>
    <row r="108" spans="1:12" s="57" customFormat="1" ht="15.75" x14ac:dyDescent="0.25">
      <c r="A108" s="98" t="s">
        <v>650</v>
      </c>
      <c r="B108" s="99" t="s">
        <v>797</v>
      </c>
      <c r="C108" s="50" t="s">
        <v>570</v>
      </c>
      <c r="D108" s="80">
        <v>20150</v>
      </c>
      <c r="E108" s="56">
        <v>103393</v>
      </c>
      <c r="F108" s="54" t="s">
        <v>809</v>
      </c>
      <c r="G108" s="55" t="s">
        <v>810</v>
      </c>
      <c r="H108" s="55"/>
      <c r="I108" s="55"/>
      <c r="J108" s="55"/>
      <c r="K108" s="55"/>
      <c r="L108" s="56">
        <v>119622</v>
      </c>
    </row>
    <row r="109" spans="1:12" ht="15.75" x14ac:dyDescent="0.25">
      <c r="A109" s="100"/>
      <c r="B109" s="101"/>
      <c r="C109" s="101"/>
      <c r="D109" s="31"/>
      <c r="E109" s="32"/>
      <c r="G109" s="33"/>
      <c r="H109" s="33"/>
      <c r="I109" s="33"/>
      <c r="J109" s="33"/>
      <c r="K109" s="33"/>
      <c r="L109" s="32"/>
    </row>
    <row r="110" spans="1:12" ht="16.5" thickBot="1" x14ac:dyDescent="0.3">
      <c r="A110" s="102"/>
      <c r="B110" s="103"/>
      <c r="C110" s="103"/>
      <c r="D110" s="43"/>
      <c r="E110" s="44"/>
      <c r="G110" s="45"/>
      <c r="H110" s="45"/>
      <c r="I110" s="45"/>
      <c r="J110" s="45"/>
      <c r="K110" s="45"/>
      <c r="L110" s="44"/>
    </row>
    <row r="111" spans="1:12" ht="15.75" x14ac:dyDescent="0.25">
      <c r="A111" s="104"/>
      <c r="B111" s="105"/>
      <c r="C111" s="105"/>
      <c r="D111" s="60"/>
      <c r="E111" s="22"/>
    </row>
    <row r="112" spans="1:12" ht="15.75" thickBot="1" x14ac:dyDescent="0.3"/>
    <row r="113" spans="1:13" ht="21" thickBot="1" x14ac:dyDescent="0.35">
      <c r="A113" s="106" t="s">
        <v>811</v>
      </c>
      <c r="B113" s="107"/>
      <c r="C113" s="107"/>
    </row>
    <row r="114" spans="1:13" ht="16.5" customHeight="1" thickBot="1" x14ac:dyDescent="0.35">
      <c r="A114" s="108"/>
      <c r="B114" s="107"/>
      <c r="C114" s="107"/>
    </row>
    <row r="115" spans="1:13" s="57" customFormat="1" ht="15.75" x14ac:dyDescent="0.25">
      <c r="A115" s="109" t="s">
        <v>597</v>
      </c>
      <c r="B115" s="110" t="s">
        <v>334</v>
      </c>
      <c r="C115" s="110" t="s">
        <v>569</v>
      </c>
      <c r="D115" s="111">
        <v>102632</v>
      </c>
      <c r="E115" s="112">
        <v>24790</v>
      </c>
      <c r="F115" s="54"/>
      <c r="G115" s="113" t="s">
        <v>812</v>
      </c>
      <c r="H115" s="113"/>
      <c r="I115" s="113"/>
      <c r="J115" s="113"/>
      <c r="K115" s="113"/>
      <c r="L115" s="112">
        <v>11617</v>
      </c>
    </row>
    <row r="116" spans="1:13" ht="15.75" x14ac:dyDescent="0.25">
      <c r="A116" s="100" t="s">
        <v>601</v>
      </c>
      <c r="B116" s="30" t="s">
        <v>334</v>
      </c>
      <c r="C116" s="30" t="s">
        <v>569</v>
      </c>
      <c r="D116" s="31">
        <v>102626</v>
      </c>
      <c r="E116" s="32">
        <v>102627</v>
      </c>
      <c r="G116" s="33" t="s">
        <v>813</v>
      </c>
      <c r="H116" s="33"/>
      <c r="I116" s="33"/>
      <c r="J116" s="33"/>
      <c r="K116" s="33"/>
      <c r="L116" s="32">
        <v>11625</v>
      </c>
      <c r="M116" s="15" t="s">
        <v>814</v>
      </c>
    </row>
    <row r="117" spans="1:13" ht="15.75" x14ac:dyDescent="0.25">
      <c r="A117" s="96" t="s">
        <v>599</v>
      </c>
      <c r="B117" s="35" t="s">
        <v>334</v>
      </c>
      <c r="C117" s="35" t="s">
        <v>569</v>
      </c>
      <c r="D117" s="31">
        <v>102629</v>
      </c>
      <c r="E117" s="32">
        <v>18539</v>
      </c>
      <c r="G117" s="30" t="s">
        <v>815</v>
      </c>
      <c r="H117" s="33"/>
      <c r="I117" s="33"/>
      <c r="J117" s="33"/>
      <c r="K117" s="33"/>
      <c r="L117" s="32">
        <v>11616</v>
      </c>
    </row>
    <row r="118" spans="1:13" ht="15.75" x14ac:dyDescent="0.25">
      <c r="A118" s="100" t="s">
        <v>602</v>
      </c>
      <c r="B118" s="30" t="s">
        <v>334</v>
      </c>
      <c r="C118" s="30" t="s">
        <v>569</v>
      </c>
      <c r="D118" s="31">
        <v>102621</v>
      </c>
      <c r="E118" s="32">
        <v>22326</v>
      </c>
      <c r="G118" s="33" t="s">
        <v>813</v>
      </c>
      <c r="H118" s="33"/>
      <c r="I118" s="33"/>
      <c r="J118" s="33"/>
      <c r="K118" s="33"/>
      <c r="L118" s="32">
        <v>11625</v>
      </c>
    </row>
    <row r="119" spans="1:13" ht="15.75" x14ac:dyDescent="0.25">
      <c r="A119" s="100" t="s">
        <v>641</v>
      </c>
      <c r="B119" s="30" t="s">
        <v>334</v>
      </c>
      <c r="C119" s="30" t="s">
        <v>569</v>
      </c>
      <c r="D119" s="31">
        <v>25399</v>
      </c>
      <c r="E119" s="32">
        <v>25399</v>
      </c>
      <c r="G119" s="33" t="s">
        <v>816</v>
      </c>
      <c r="H119" s="33"/>
      <c r="I119" s="33"/>
      <c r="J119" s="33"/>
      <c r="K119" s="33"/>
      <c r="L119" s="32">
        <v>904529</v>
      </c>
    </row>
    <row r="120" spans="1:13" ht="15.75" x14ac:dyDescent="0.25">
      <c r="A120" s="100" t="s">
        <v>584</v>
      </c>
      <c r="B120" s="30" t="s">
        <v>334</v>
      </c>
      <c r="C120" s="30" t="s">
        <v>569</v>
      </c>
      <c r="D120" s="31">
        <v>115405</v>
      </c>
      <c r="E120" s="32">
        <v>24100</v>
      </c>
      <c r="G120" s="114" t="s">
        <v>817</v>
      </c>
      <c r="H120" s="33"/>
      <c r="I120" s="33"/>
      <c r="J120" s="33"/>
      <c r="K120" s="33"/>
      <c r="L120" s="32">
        <v>11626</v>
      </c>
    </row>
    <row r="121" spans="1:13" ht="15.75" x14ac:dyDescent="0.25">
      <c r="A121" s="100" t="s">
        <v>604</v>
      </c>
      <c r="B121" s="30" t="s">
        <v>334</v>
      </c>
      <c r="C121" s="30" t="s">
        <v>569</v>
      </c>
      <c r="D121" s="31">
        <v>102618</v>
      </c>
      <c r="E121" s="32">
        <v>22036</v>
      </c>
      <c r="G121" s="33" t="s">
        <v>818</v>
      </c>
      <c r="H121" s="33"/>
      <c r="I121" s="33"/>
      <c r="J121" s="33"/>
      <c r="K121" s="33"/>
      <c r="L121" s="32">
        <v>11621</v>
      </c>
    </row>
    <row r="122" spans="1:13" ht="15.75" x14ac:dyDescent="0.25">
      <c r="A122" s="100" t="s">
        <v>595</v>
      </c>
      <c r="B122" s="30" t="s">
        <v>334</v>
      </c>
      <c r="C122" s="30" t="s">
        <v>569</v>
      </c>
      <c r="D122" s="31">
        <v>102638</v>
      </c>
      <c r="E122" s="32">
        <v>902520</v>
      </c>
      <c r="G122" s="33" t="s">
        <v>813</v>
      </c>
      <c r="H122" s="33"/>
      <c r="I122" s="33"/>
      <c r="J122" s="33"/>
      <c r="K122" s="33"/>
      <c r="L122" s="32">
        <v>11625</v>
      </c>
    </row>
    <row r="123" spans="1:13" s="57" customFormat="1" x14ac:dyDescent="0.25">
      <c r="A123" s="115" t="s">
        <v>581</v>
      </c>
      <c r="B123" s="50" t="s">
        <v>334</v>
      </c>
      <c r="C123" s="50" t="s">
        <v>569</v>
      </c>
      <c r="D123" s="50">
        <v>117310</v>
      </c>
      <c r="E123" s="53">
        <v>20175</v>
      </c>
      <c r="F123" s="54">
        <v>2.5</v>
      </c>
      <c r="G123" s="50" t="s">
        <v>819</v>
      </c>
      <c r="H123" s="55"/>
      <c r="I123" s="55"/>
      <c r="J123" s="55"/>
      <c r="K123" s="55"/>
      <c r="L123" s="53">
        <v>11623</v>
      </c>
    </row>
    <row r="124" spans="1:13" ht="15.75" x14ac:dyDescent="0.25">
      <c r="A124" s="100" t="s">
        <v>606</v>
      </c>
      <c r="B124" s="30" t="s">
        <v>334</v>
      </c>
      <c r="C124" s="30" t="s">
        <v>569</v>
      </c>
      <c r="D124" s="31">
        <v>102615</v>
      </c>
      <c r="E124" s="32">
        <v>20766</v>
      </c>
      <c r="G124" s="33" t="s">
        <v>820</v>
      </c>
      <c r="H124" s="33"/>
      <c r="I124" s="33"/>
      <c r="J124" s="33"/>
      <c r="K124" s="33"/>
      <c r="L124" s="32">
        <v>11620</v>
      </c>
    </row>
    <row r="125" spans="1:13" x14ac:dyDescent="0.25">
      <c r="A125" s="29" t="s">
        <v>647</v>
      </c>
      <c r="B125" s="30" t="s">
        <v>334</v>
      </c>
      <c r="C125" s="30" t="s">
        <v>569</v>
      </c>
      <c r="D125" s="31">
        <v>22866</v>
      </c>
      <c r="E125" s="32">
        <v>22866</v>
      </c>
      <c r="G125" s="33" t="s">
        <v>813</v>
      </c>
      <c r="H125" s="33"/>
      <c r="I125" s="33"/>
      <c r="J125" s="33"/>
      <c r="K125" s="33"/>
      <c r="L125" s="32">
        <v>11625</v>
      </c>
    </row>
    <row r="126" spans="1:13" ht="15.75" thickBot="1" x14ac:dyDescent="0.3">
      <c r="A126" s="72"/>
      <c r="B126" s="89"/>
      <c r="C126" s="89"/>
      <c r="D126" s="74"/>
      <c r="E126" s="75"/>
      <c r="F126" s="116"/>
      <c r="G126" s="90"/>
      <c r="H126" s="90"/>
      <c r="I126" s="90"/>
      <c r="J126" s="90"/>
      <c r="K126" s="90"/>
      <c r="L126" s="75"/>
    </row>
    <row r="127" spans="1:13" x14ac:dyDescent="0.25">
      <c r="A127" s="117"/>
      <c r="B127" s="118"/>
      <c r="C127" s="118"/>
      <c r="D127" s="119"/>
      <c r="E127" s="21"/>
      <c r="F127" s="20"/>
      <c r="G127" s="21"/>
      <c r="H127" s="21"/>
      <c r="I127" s="21"/>
      <c r="J127" s="21"/>
      <c r="K127" s="21"/>
      <c r="L127" s="21"/>
    </row>
    <row r="129" spans="1:12" ht="15.75" thickBot="1" x14ac:dyDescent="0.3"/>
    <row r="130" spans="1:12" ht="21" thickBot="1" x14ac:dyDescent="0.35">
      <c r="A130" s="106" t="s">
        <v>821</v>
      </c>
      <c r="B130" s="107"/>
      <c r="C130" s="107"/>
    </row>
    <row r="131" spans="1:12" ht="16.5" customHeight="1" thickBot="1" x14ac:dyDescent="0.35">
      <c r="A131" s="108"/>
      <c r="B131" s="107"/>
      <c r="C131" s="107"/>
    </row>
    <row r="132" spans="1:12" s="57" customFormat="1" ht="15.75" x14ac:dyDescent="0.25">
      <c r="A132" s="109" t="s">
        <v>596</v>
      </c>
      <c r="B132" s="110" t="s">
        <v>334</v>
      </c>
      <c r="C132" s="110" t="s">
        <v>569</v>
      </c>
      <c r="D132" s="111">
        <v>102632</v>
      </c>
      <c r="E132" s="112">
        <v>102634</v>
      </c>
      <c r="F132" s="54"/>
      <c r="G132" s="113" t="s">
        <v>822</v>
      </c>
      <c r="H132" s="113"/>
      <c r="I132" s="113"/>
      <c r="J132" s="113"/>
      <c r="K132" s="113"/>
      <c r="L132" s="112">
        <v>20022</v>
      </c>
    </row>
    <row r="133" spans="1:12" ht="15.75" x14ac:dyDescent="0.25">
      <c r="A133" s="100" t="s">
        <v>600</v>
      </c>
      <c r="B133" s="30" t="s">
        <v>334</v>
      </c>
      <c r="C133" s="30" t="s">
        <v>569</v>
      </c>
      <c r="D133" s="31">
        <v>102626</v>
      </c>
      <c r="E133" s="32">
        <v>102628</v>
      </c>
      <c r="G133" s="33" t="s">
        <v>822</v>
      </c>
      <c r="H133" s="33"/>
      <c r="I133" s="33"/>
      <c r="J133" s="33"/>
      <c r="K133" s="33"/>
      <c r="L133" s="32">
        <v>20022</v>
      </c>
    </row>
    <row r="134" spans="1:12" ht="15.75" x14ac:dyDescent="0.25">
      <c r="A134" s="96" t="s">
        <v>598</v>
      </c>
      <c r="B134" s="35" t="s">
        <v>334</v>
      </c>
      <c r="C134" s="35" t="s">
        <v>569</v>
      </c>
      <c r="D134" s="31">
        <v>102629</v>
      </c>
      <c r="E134" s="32">
        <v>22041</v>
      </c>
      <c r="G134" s="33" t="s">
        <v>822</v>
      </c>
      <c r="H134" s="33"/>
      <c r="I134" s="33"/>
      <c r="J134" s="33"/>
      <c r="K134" s="33"/>
      <c r="L134" s="32">
        <v>20022</v>
      </c>
    </row>
    <row r="135" spans="1:12" ht="15.75" x14ac:dyDescent="0.25">
      <c r="A135" s="100" t="s">
        <v>603</v>
      </c>
      <c r="B135" s="30" t="s">
        <v>334</v>
      </c>
      <c r="C135" s="30" t="s">
        <v>569</v>
      </c>
      <c r="D135" s="31">
        <v>102618</v>
      </c>
      <c r="E135" s="32">
        <v>22054</v>
      </c>
      <c r="G135" s="33" t="s">
        <v>822</v>
      </c>
      <c r="H135" s="33"/>
      <c r="I135" s="33"/>
      <c r="J135" s="33"/>
      <c r="K135" s="33"/>
      <c r="L135" s="32">
        <v>20022</v>
      </c>
    </row>
    <row r="136" spans="1:12" ht="15.75" x14ac:dyDescent="0.25">
      <c r="A136" s="100" t="s">
        <v>594</v>
      </c>
      <c r="B136" s="30" t="s">
        <v>334</v>
      </c>
      <c r="C136" s="30" t="s">
        <v>569</v>
      </c>
      <c r="D136" s="31">
        <v>102638</v>
      </c>
      <c r="E136" s="32">
        <v>22189</v>
      </c>
      <c r="G136" s="33" t="s">
        <v>822</v>
      </c>
      <c r="H136" s="33"/>
      <c r="I136" s="33"/>
      <c r="J136" s="33"/>
      <c r="K136" s="33"/>
      <c r="L136" s="32">
        <v>20022</v>
      </c>
    </row>
    <row r="137" spans="1:12" ht="15.75" x14ac:dyDescent="0.25">
      <c r="A137" s="100" t="s">
        <v>605</v>
      </c>
      <c r="B137" s="30" t="s">
        <v>334</v>
      </c>
      <c r="C137" s="30" t="s">
        <v>569</v>
      </c>
      <c r="D137" s="31">
        <v>102615</v>
      </c>
      <c r="E137" s="32">
        <v>23070</v>
      </c>
      <c r="G137" s="33" t="s">
        <v>822</v>
      </c>
      <c r="H137" s="33"/>
      <c r="I137" s="33"/>
      <c r="J137" s="33"/>
      <c r="K137" s="33"/>
      <c r="L137" s="32">
        <v>20022</v>
      </c>
    </row>
    <row r="138" spans="1:12" ht="15.75" x14ac:dyDescent="0.25">
      <c r="A138" s="100" t="s">
        <v>583</v>
      </c>
      <c r="B138" s="30" t="s">
        <v>334</v>
      </c>
      <c r="C138" s="30" t="s">
        <v>569</v>
      </c>
      <c r="D138" s="31">
        <v>115405</v>
      </c>
      <c r="E138" s="32">
        <v>24101</v>
      </c>
      <c r="G138" s="33" t="s">
        <v>822</v>
      </c>
      <c r="H138" s="33"/>
      <c r="I138" s="33"/>
      <c r="J138" s="33"/>
      <c r="K138" s="33"/>
      <c r="L138" s="32">
        <v>20022</v>
      </c>
    </row>
    <row r="139" spans="1:12" ht="16.5" customHeight="1" x14ac:dyDescent="0.25">
      <c r="A139" s="100" t="s">
        <v>646</v>
      </c>
      <c r="B139" s="30" t="s">
        <v>334</v>
      </c>
      <c r="C139" s="30" t="s">
        <v>569</v>
      </c>
      <c r="D139" s="31">
        <v>22866</v>
      </c>
      <c r="E139" s="32">
        <v>22867</v>
      </c>
      <c r="G139" s="33" t="s">
        <v>822</v>
      </c>
      <c r="H139" s="33"/>
      <c r="I139" s="33"/>
      <c r="J139" s="33"/>
      <c r="K139" s="33"/>
      <c r="L139" s="32">
        <v>20022</v>
      </c>
    </row>
    <row r="140" spans="1:12" ht="16.5" customHeight="1" x14ac:dyDescent="0.25">
      <c r="A140" s="120"/>
      <c r="B140" s="89"/>
      <c r="C140" s="89"/>
      <c r="D140" s="74"/>
      <c r="E140" s="75"/>
      <c r="G140" s="90"/>
      <c r="H140" s="90"/>
      <c r="I140" s="90"/>
      <c r="J140" s="90"/>
      <c r="K140" s="90"/>
      <c r="L140" s="75"/>
    </row>
    <row r="141" spans="1:12" ht="16.5" customHeight="1" x14ac:dyDescent="0.25">
      <c r="A141" s="120" t="s">
        <v>574</v>
      </c>
      <c r="B141" s="89" t="s">
        <v>334</v>
      </c>
      <c r="C141" s="89" t="s">
        <v>569</v>
      </c>
      <c r="D141" s="74">
        <v>124521</v>
      </c>
      <c r="E141" s="75">
        <v>27313</v>
      </c>
      <c r="G141" s="90" t="s">
        <v>822</v>
      </c>
      <c r="H141" s="90"/>
      <c r="I141" s="90"/>
      <c r="J141" s="90"/>
      <c r="K141" s="90"/>
      <c r="L141" s="75">
        <v>20022</v>
      </c>
    </row>
    <row r="142" spans="1:12" ht="16.5" customHeight="1" x14ac:dyDescent="0.25">
      <c r="A142" s="120" t="s">
        <v>575</v>
      </c>
      <c r="B142" s="89" t="s">
        <v>334</v>
      </c>
      <c r="C142" s="89" t="s">
        <v>569</v>
      </c>
      <c r="D142" s="74">
        <v>124520</v>
      </c>
      <c r="E142" s="75">
        <v>27312</v>
      </c>
      <c r="G142" s="90" t="s">
        <v>822</v>
      </c>
      <c r="H142" s="90"/>
      <c r="I142" s="90"/>
      <c r="J142" s="90"/>
      <c r="K142" s="90"/>
      <c r="L142" s="75">
        <v>20022</v>
      </c>
    </row>
    <row r="143" spans="1:12" ht="16.5" thickBot="1" x14ac:dyDescent="0.3">
      <c r="A143" s="102" t="s">
        <v>639</v>
      </c>
      <c r="B143" s="42"/>
      <c r="C143" s="42" t="s">
        <v>569</v>
      </c>
      <c r="D143" s="43">
        <v>27331</v>
      </c>
      <c r="E143" s="44">
        <v>27332</v>
      </c>
      <c r="G143" s="45" t="s">
        <v>822</v>
      </c>
      <c r="H143" s="45"/>
      <c r="I143" s="45"/>
      <c r="J143" s="45"/>
      <c r="K143" s="45"/>
      <c r="L143" s="44">
        <v>20022</v>
      </c>
    </row>
    <row r="144" spans="1:12" ht="15.75" x14ac:dyDescent="0.25">
      <c r="A144" s="121"/>
      <c r="B144" s="20"/>
      <c r="C144" s="20"/>
      <c r="D144" s="60"/>
      <c r="E144" s="22"/>
      <c r="G144" s="22"/>
      <c r="L144" s="22"/>
    </row>
    <row r="145" spans="1:12" ht="15.75" x14ac:dyDescent="0.25">
      <c r="A145" s="121"/>
      <c r="B145" s="20"/>
      <c r="C145" s="20"/>
      <c r="D145" s="60"/>
      <c r="E145" s="22"/>
      <c r="G145" s="22"/>
      <c r="L145" s="22"/>
    </row>
    <row r="146" spans="1:12" ht="15.75" x14ac:dyDescent="0.25">
      <c r="A146" s="104"/>
      <c r="B146" s="20"/>
      <c r="C146" s="20"/>
      <c r="D146" s="60"/>
      <c r="E146" s="22"/>
      <c r="G146" s="22"/>
      <c r="L146" s="22"/>
    </row>
    <row r="147" spans="1:12" ht="15.75" x14ac:dyDescent="0.25">
      <c r="A147" s="104"/>
      <c r="B147" s="20"/>
      <c r="C147" s="20"/>
      <c r="D147" s="60"/>
      <c r="E147" s="22"/>
      <c r="G147" s="22"/>
      <c r="L147" s="22"/>
    </row>
    <row r="148" spans="1:12" ht="15.75" x14ac:dyDescent="0.25">
      <c r="A148" s="104"/>
      <c r="B148" s="20"/>
      <c r="C148" s="20"/>
      <c r="D148" s="60"/>
      <c r="E148" s="22"/>
      <c r="G148" s="22"/>
      <c r="L148" s="22"/>
    </row>
    <row r="149" spans="1:12" ht="16.5" thickBot="1" x14ac:dyDescent="0.3">
      <c r="A149" s="122"/>
      <c r="B149" s="20"/>
      <c r="C149" s="20"/>
      <c r="D149" s="60"/>
      <c r="E149" s="22"/>
      <c r="G149" s="22"/>
    </row>
    <row r="150" spans="1:12" ht="16.5" thickBot="1" x14ac:dyDescent="0.3">
      <c r="A150" s="123" t="s">
        <v>823</v>
      </c>
      <c r="B150" s="124"/>
      <c r="C150" s="124"/>
    </row>
    <row r="151" spans="1:12" ht="16.5" thickBot="1" x14ac:dyDescent="0.3">
      <c r="A151" s="125"/>
      <c r="B151" s="124"/>
      <c r="C151" s="124"/>
    </row>
    <row r="152" spans="1:12" x14ac:dyDescent="0.25">
      <c r="A152" s="23" t="s">
        <v>649</v>
      </c>
      <c r="B152" s="24" t="s">
        <v>824</v>
      </c>
      <c r="C152" s="24" t="s">
        <v>569</v>
      </c>
      <c r="D152" s="25">
        <v>20150</v>
      </c>
      <c r="E152" s="26">
        <v>117943</v>
      </c>
      <c r="F152" s="18" t="s">
        <v>809</v>
      </c>
      <c r="G152" s="27" t="s">
        <v>825</v>
      </c>
      <c r="H152" s="27"/>
      <c r="I152" s="27"/>
      <c r="J152" s="27"/>
      <c r="K152" s="27"/>
      <c r="L152" s="26">
        <v>119628</v>
      </c>
    </row>
    <row r="153" spans="1:12" x14ac:dyDescent="0.25">
      <c r="A153" s="29" t="s">
        <v>652</v>
      </c>
      <c r="B153" s="30" t="s">
        <v>824</v>
      </c>
      <c r="C153" s="30" t="s">
        <v>569</v>
      </c>
      <c r="D153" s="31">
        <v>20149</v>
      </c>
      <c r="E153" s="32">
        <v>117941</v>
      </c>
      <c r="F153" s="18" t="s">
        <v>826</v>
      </c>
      <c r="G153" s="33" t="s">
        <v>827</v>
      </c>
      <c r="H153" s="33"/>
      <c r="I153" s="33"/>
      <c r="J153" s="33"/>
      <c r="K153" s="33"/>
      <c r="L153" s="32">
        <v>119629</v>
      </c>
    </row>
    <row r="154" spans="1:12" x14ac:dyDescent="0.25">
      <c r="A154" s="29"/>
      <c r="B154" s="30"/>
      <c r="C154" s="30"/>
      <c r="D154" s="31"/>
      <c r="E154" s="32"/>
      <c r="G154" s="33"/>
      <c r="H154" s="33"/>
      <c r="I154" s="33"/>
      <c r="J154" s="33"/>
      <c r="K154" s="33"/>
      <c r="L154" s="32"/>
    </row>
    <row r="155" spans="1:12" x14ac:dyDescent="0.25">
      <c r="A155" s="29" t="s">
        <v>622</v>
      </c>
      <c r="B155" s="30"/>
      <c r="C155" s="30" t="s">
        <v>569</v>
      </c>
      <c r="D155" s="31">
        <v>102201</v>
      </c>
      <c r="E155" s="32">
        <v>102202</v>
      </c>
      <c r="G155" s="33" t="s">
        <v>760</v>
      </c>
      <c r="H155" s="33"/>
      <c r="I155" s="33"/>
      <c r="J155" s="33"/>
      <c r="K155" s="33"/>
      <c r="L155" s="32">
        <v>903495</v>
      </c>
    </row>
    <row r="156" spans="1:12" x14ac:dyDescent="0.25">
      <c r="A156" s="29" t="s">
        <v>621</v>
      </c>
      <c r="B156" s="30"/>
      <c r="C156" s="30" t="s">
        <v>569</v>
      </c>
      <c r="D156" s="31">
        <v>102201</v>
      </c>
      <c r="E156" s="32">
        <v>102203</v>
      </c>
      <c r="G156" s="33" t="s">
        <v>828</v>
      </c>
      <c r="H156" s="33"/>
      <c r="I156" s="33"/>
      <c r="J156" s="33"/>
      <c r="K156" s="33"/>
      <c r="L156" s="32"/>
    </row>
    <row r="157" spans="1:12" x14ac:dyDescent="0.25">
      <c r="A157" s="29"/>
      <c r="B157" s="30"/>
      <c r="C157" s="30"/>
      <c r="D157" s="31"/>
      <c r="E157" s="32"/>
      <c r="G157" s="33"/>
      <c r="H157" s="33"/>
      <c r="I157" s="33"/>
      <c r="J157" s="33"/>
      <c r="K157" s="33"/>
      <c r="L157" s="32"/>
    </row>
    <row r="158" spans="1:12" x14ac:dyDescent="0.25">
      <c r="A158" s="29" t="s">
        <v>829</v>
      </c>
      <c r="B158" s="30"/>
      <c r="C158" s="30"/>
      <c r="D158" s="31">
        <v>101597</v>
      </c>
      <c r="E158" s="32">
        <v>26054</v>
      </c>
      <c r="G158" s="33"/>
      <c r="H158" s="33"/>
      <c r="I158" s="33"/>
      <c r="J158" s="33"/>
      <c r="K158" s="33"/>
      <c r="L158" s="32"/>
    </row>
    <row r="159" spans="1:12" x14ac:dyDescent="0.25">
      <c r="A159" s="29"/>
      <c r="B159" s="30"/>
      <c r="C159" s="30"/>
      <c r="D159" s="31"/>
      <c r="E159" s="32"/>
      <c r="G159" s="33"/>
      <c r="H159" s="33"/>
      <c r="I159" s="33"/>
      <c r="J159" s="33"/>
      <c r="K159" s="33"/>
      <c r="L159" s="32"/>
    </row>
    <row r="160" spans="1:12" x14ac:dyDescent="0.25">
      <c r="A160" s="29" t="s">
        <v>94</v>
      </c>
      <c r="B160" s="30" t="s">
        <v>760</v>
      </c>
      <c r="C160" s="30" t="s">
        <v>569</v>
      </c>
      <c r="D160" s="31">
        <v>906806</v>
      </c>
      <c r="E160" s="32">
        <v>107431</v>
      </c>
      <c r="G160" s="33" t="s">
        <v>830</v>
      </c>
      <c r="H160" s="33"/>
      <c r="I160" s="33"/>
      <c r="J160" s="33"/>
      <c r="K160" s="33"/>
      <c r="L160" s="32"/>
    </row>
    <row r="161" spans="1:16" x14ac:dyDescent="0.25">
      <c r="A161" s="29"/>
      <c r="B161" s="30"/>
      <c r="C161" s="30"/>
      <c r="D161" s="31"/>
      <c r="E161" s="32"/>
      <c r="G161" s="33"/>
      <c r="H161" s="33"/>
      <c r="I161" s="33"/>
      <c r="J161" s="33"/>
      <c r="K161" s="33"/>
      <c r="L161" s="32"/>
    </row>
    <row r="162" spans="1:16" x14ac:dyDescent="0.25">
      <c r="A162" s="29" t="s">
        <v>610</v>
      </c>
      <c r="B162" s="30" t="s">
        <v>760</v>
      </c>
      <c r="C162" s="30" t="s">
        <v>569</v>
      </c>
      <c r="D162" s="31">
        <v>102491</v>
      </c>
      <c r="E162" s="32">
        <v>903589</v>
      </c>
      <c r="G162" s="33" t="s">
        <v>760</v>
      </c>
      <c r="H162" s="33"/>
      <c r="I162" s="33"/>
      <c r="J162" s="33"/>
      <c r="K162" s="33"/>
      <c r="L162" s="32">
        <v>903495</v>
      </c>
    </row>
    <row r="163" spans="1:16" x14ac:dyDescent="0.25">
      <c r="A163" s="29" t="s">
        <v>582</v>
      </c>
      <c r="B163" s="30" t="s">
        <v>760</v>
      </c>
      <c r="C163" s="30" t="s">
        <v>569</v>
      </c>
      <c r="D163" s="31">
        <v>115872</v>
      </c>
      <c r="E163" s="32">
        <v>903588</v>
      </c>
      <c r="G163" s="33" t="s">
        <v>760</v>
      </c>
      <c r="H163" s="33"/>
      <c r="I163" s="33"/>
      <c r="J163" s="33"/>
      <c r="K163" s="33"/>
      <c r="L163" s="32">
        <v>903495</v>
      </c>
    </row>
    <row r="164" spans="1:16" x14ac:dyDescent="0.25">
      <c r="A164" s="29" t="s">
        <v>609</v>
      </c>
      <c r="B164" s="30" t="s">
        <v>760</v>
      </c>
      <c r="C164" s="30" t="s">
        <v>569</v>
      </c>
      <c r="D164" s="31">
        <v>102536</v>
      </c>
      <c r="E164" s="32">
        <v>903586</v>
      </c>
      <c r="G164" s="33" t="s">
        <v>760</v>
      </c>
      <c r="H164" s="33"/>
      <c r="I164" s="33"/>
      <c r="J164" s="33"/>
      <c r="K164" s="33"/>
      <c r="L164" s="32">
        <v>903495</v>
      </c>
    </row>
    <row r="165" spans="1:16" x14ac:dyDescent="0.25">
      <c r="A165" s="29" t="s">
        <v>593</v>
      </c>
      <c r="B165" s="30" t="s">
        <v>760</v>
      </c>
      <c r="C165" s="30" t="s">
        <v>569</v>
      </c>
      <c r="D165" s="31">
        <v>102788</v>
      </c>
      <c r="E165" s="32">
        <v>903587</v>
      </c>
      <c r="G165" s="33" t="s">
        <v>760</v>
      </c>
      <c r="H165" s="33"/>
      <c r="I165" s="33"/>
      <c r="J165" s="33"/>
      <c r="K165" s="33"/>
      <c r="L165" s="32">
        <v>903495</v>
      </c>
    </row>
    <row r="166" spans="1:16" ht="15.75" thickBot="1" x14ac:dyDescent="0.3"/>
    <row r="167" spans="1:16" ht="16.5" thickBot="1" x14ac:dyDescent="0.3">
      <c r="A167" s="123" t="s">
        <v>831</v>
      </c>
      <c r="B167" s="124"/>
      <c r="C167" s="124"/>
    </row>
    <row r="168" spans="1:16" ht="15.75" thickBot="1" x14ac:dyDescent="0.3">
      <c r="A168" s="126"/>
      <c r="B168" s="127"/>
      <c r="C168" s="127"/>
      <c r="D168" s="128"/>
      <c r="E168" s="129"/>
      <c r="F168" s="20"/>
      <c r="G168" s="129"/>
      <c r="H168" s="129"/>
      <c r="I168" s="129"/>
      <c r="J168" s="129"/>
      <c r="K168" s="129"/>
      <c r="L168" s="129"/>
    </row>
    <row r="169" spans="1:16" x14ac:dyDescent="0.25">
      <c r="A169" s="23" t="s">
        <v>832</v>
      </c>
      <c r="B169" s="24"/>
      <c r="C169" s="24" t="s">
        <v>569</v>
      </c>
      <c r="D169" s="25">
        <v>26741</v>
      </c>
      <c r="E169" s="26">
        <v>26741</v>
      </c>
      <c r="F169" s="20"/>
      <c r="G169" s="27" t="s">
        <v>760</v>
      </c>
      <c r="H169" s="27"/>
      <c r="I169" s="27"/>
      <c r="J169" s="27"/>
      <c r="K169" s="27"/>
      <c r="L169" s="26">
        <v>903495</v>
      </c>
    </row>
    <row r="170" spans="1:16" x14ac:dyDescent="0.25">
      <c r="A170" s="130" t="s">
        <v>833</v>
      </c>
      <c r="B170" s="30"/>
      <c r="C170" s="30" t="s">
        <v>569</v>
      </c>
      <c r="D170" s="31">
        <v>26743</v>
      </c>
      <c r="E170" s="32">
        <v>26743</v>
      </c>
      <c r="G170" s="33" t="s">
        <v>760</v>
      </c>
      <c r="H170" s="33"/>
      <c r="I170" s="33"/>
      <c r="J170" s="33"/>
      <c r="K170" s="33"/>
      <c r="L170" s="32">
        <v>903495</v>
      </c>
    </row>
    <row r="171" spans="1:16" x14ac:dyDescent="0.25">
      <c r="A171" s="130" t="s">
        <v>834</v>
      </c>
      <c r="B171" s="30"/>
      <c r="C171" s="30" t="s">
        <v>569</v>
      </c>
      <c r="D171" s="31">
        <v>26742</v>
      </c>
      <c r="E171" s="32">
        <v>26742</v>
      </c>
      <c r="G171" s="33" t="s">
        <v>760</v>
      </c>
      <c r="H171" s="33"/>
      <c r="I171" s="33"/>
      <c r="J171" s="33"/>
      <c r="K171" s="33"/>
      <c r="L171" s="32">
        <v>903495</v>
      </c>
    </row>
    <row r="172" spans="1:16" x14ac:dyDescent="0.25">
      <c r="A172" s="130"/>
      <c r="B172" s="30"/>
      <c r="C172" s="30"/>
      <c r="D172" s="31"/>
      <c r="E172" s="32"/>
      <c r="G172" s="33"/>
      <c r="H172" s="33"/>
      <c r="I172" s="33"/>
      <c r="J172" s="33"/>
      <c r="K172" s="33"/>
      <c r="L172" s="32"/>
    </row>
    <row r="173" spans="1:16" ht="15.75" thickBot="1" x14ac:dyDescent="0.3">
      <c r="A173" s="131"/>
      <c r="B173" s="42"/>
      <c r="C173" s="42"/>
      <c r="D173" s="43"/>
      <c r="E173" s="44"/>
      <c r="G173" s="45"/>
      <c r="H173" s="45"/>
      <c r="I173" s="45"/>
      <c r="J173" s="45"/>
      <c r="K173" s="45"/>
      <c r="L173" s="44"/>
    </row>
    <row r="174" spans="1:16" ht="25.5" thickBot="1" x14ac:dyDescent="0.3">
      <c r="A174" s="9" t="s">
        <v>835</v>
      </c>
      <c r="B174" s="10" t="s">
        <v>757</v>
      </c>
      <c r="C174" s="11" t="s">
        <v>658</v>
      </c>
      <c r="D174" s="12" t="s">
        <v>657</v>
      </c>
      <c r="E174" s="12" t="s">
        <v>656</v>
      </c>
      <c r="F174" s="13"/>
      <c r="G174" s="14" t="s">
        <v>758</v>
      </c>
      <c r="L174" s="16" t="s">
        <v>655</v>
      </c>
      <c r="P174" s="18"/>
    </row>
    <row r="175" spans="1:16" ht="15.75" thickBot="1" x14ac:dyDescent="0.3">
      <c r="F175" s="20"/>
      <c r="G175" s="21" t="s">
        <v>759</v>
      </c>
      <c r="H175" s="22"/>
      <c r="I175" s="22"/>
      <c r="J175" s="22"/>
      <c r="K175" s="22"/>
      <c r="L175" s="22"/>
    </row>
    <row r="176" spans="1:16" x14ac:dyDescent="0.25">
      <c r="A176" s="23" t="s">
        <v>568</v>
      </c>
      <c r="B176" s="24" t="s">
        <v>836</v>
      </c>
      <c r="C176" s="24"/>
      <c r="D176" s="25">
        <v>27020</v>
      </c>
      <c r="E176" s="26">
        <v>27020</v>
      </c>
      <c r="G176" s="27" t="s">
        <v>837</v>
      </c>
      <c r="H176" s="28"/>
      <c r="I176" s="28"/>
      <c r="J176" s="28"/>
      <c r="K176" s="28"/>
      <c r="L176" s="26">
        <v>27000</v>
      </c>
    </row>
    <row r="177" spans="1:13" x14ac:dyDescent="0.25">
      <c r="A177" s="29" t="s">
        <v>567</v>
      </c>
      <c r="B177" s="30" t="s">
        <v>836</v>
      </c>
      <c r="C177" s="30"/>
      <c r="D177" s="31">
        <v>27021</v>
      </c>
      <c r="E177" s="32">
        <v>27021</v>
      </c>
      <c r="G177" s="33" t="s">
        <v>837</v>
      </c>
      <c r="H177" s="28"/>
      <c r="I177" s="28"/>
      <c r="J177" s="28"/>
      <c r="K177" s="28"/>
      <c r="L177" s="32">
        <v>27000</v>
      </c>
    </row>
    <row r="178" spans="1:13" x14ac:dyDescent="0.25">
      <c r="A178" s="29" t="s">
        <v>566</v>
      </c>
      <c r="B178" s="30" t="s">
        <v>836</v>
      </c>
      <c r="C178" s="30"/>
      <c r="D178" s="31">
        <v>101707</v>
      </c>
      <c r="E178" s="32">
        <v>27022</v>
      </c>
      <c r="G178" s="33" t="s">
        <v>837</v>
      </c>
      <c r="H178" s="28"/>
      <c r="I178" s="28"/>
      <c r="J178" s="28"/>
      <c r="K178" s="28"/>
      <c r="L178" s="32">
        <v>27000</v>
      </c>
      <c r="M178" s="18" t="s">
        <v>838</v>
      </c>
    </row>
    <row r="179" spans="1:13" ht="15.75" x14ac:dyDescent="0.25">
      <c r="A179" s="132" t="s">
        <v>565</v>
      </c>
      <c r="B179" s="35" t="s">
        <v>836</v>
      </c>
      <c r="C179" s="36"/>
      <c r="D179" s="31">
        <v>101699</v>
      </c>
      <c r="E179" s="32">
        <v>27023</v>
      </c>
      <c r="G179" s="133" t="s">
        <v>837</v>
      </c>
      <c r="H179" s="28"/>
      <c r="I179" s="28"/>
      <c r="J179" s="28"/>
      <c r="K179" s="28"/>
      <c r="L179" s="32">
        <v>27000</v>
      </c>
      <c r="M179" s="18" t="s">
        <v>839</v>
      </c>
    </row>
    <row r="180" spans="1:13" x14ac:dyDescent="0.25">
      <c r="A180" s="29" t="s">
        <v>564</v>
      </c>
      <c r="B180" s="30" t="s">
        <v>836</v>
      </c>
      <c r="C180" s="30"/>
      <c r="D180" s="31">
        <v>27027</v>
      </c>
      <c r="E180" s="32">
        <v>27027</v>
      </c>
      <c r="G180" s="30" t="s">
        <v>837</v>
      </c>
      <c r="H180" s="28"/>
      <c r="I180" s="28"/>
      <c r="J180" s="28"/>
      <c r="K180" s="28"/>
      <c r="L180" s="32">
        <v>27000</v>
      </c>
    </row>
    <row r="181" spans="1:13" x14ac:dyDescent="0.25">
      <c r="A181" s="29" t="s">
        <v>563</v>
      </c>
      <c r="B181" s="30" t="s">
        <v>836</v>
      </c>
      <c r="C181" s="30"/>
      <c r="D181" s="31">
        <v>27028</v>
      </c>
      <c r="E181" s="32">
        <v>27028</v>
      </c>
      <c r="G181" s="30" t="s">
        <v>837</v>
      </c>
      <c r="H181" s="28"/>
      <c r="I181" s="28"/>
      <c r="J181" s="28"/>
      <c r="K181" s="28"/>
      <c r="L181" s="32">
        <v>27000</v>
      </c>
    </row>
    <row r="182" spans="1:13" x14ac:dyDescent="0.25">
      <c r="A182" s="29" t="s">
        <v>562</v>
      </c>
      <c r="B182" s="30" t="s">
        <v>836</v>
      </c>
      <c r="C182" s="30"/>
      <c r="D182" s="31">
        <v>27056</v>
      </c>
      <c r="E182" s="32">
        <v>27056</v>
      </c>
      <c r="G182" s="30" t="s">
        <v>837</v>
      </c>
      <c r="H182" s="28"/>
      <c r="I182" s="28"/>
      <c r="J182" s="28"/>
      <c r="K182" s="28"/>
      <c r="L182" s="32">
        <v>27000</v>
      </c>
    </row>
    <row r="183" spans="1:13" x14ac:dyDescent="0.25">
      <c r="A183" s="29" t="s">
        <v>561</v>
      </c>
      <c r="B183" s="30" t="s">
        <v>836</v>
      </c>
      <c r="C183" s="30"/>
      <c r="D183" s="31" t="s">
        <v>559</v>
      </c>
      <c r="E183" s="32">
        <v>27026</v>
      </c>
      <c r="G183" s="33" t="s">
        <v>837</v>
      </c>
      <c r="H183" s="28"/>
      <c r="I183" s="28"/>
      <c r="J183" s="28"/>
      <c r="K183" s="28"/>
      <c r="L183" s="32">
        <v>27000</v>
      </c>
      <c r="M183" s="15" t="s">
        <v>840</v>
      </c>
    </row>
    <row r="184" spans="1:13" x14ac:dyDescent="0.25">
      <c r="A184" s="29" t="s">
        <v>560</v>
      </c>
      <c r="B184" s="30" t="s">
        <v>836</v>
      </c>
      <c r="C184" s="30"/>
      <c r="D184" s="31" t="s">
        <v>559</v>
      </c>
      <c r="E184" s="32">
        <v>27024</v>
      </c>
      <c r="G184" s="33" t="s">
        <v>837</v>
      </c>
      <c r="H184" s="28"/>
      <c r="I184" s="28"/>
      <c r="J184" s="28"/>
      <c r="K184" s="28"/>
      <c r="L184" s="32">
        <v>27000</v>
      </c>
      <c r="M184" s="15" t="s">
        <v>840</v>
      </c>
    </row>
    <row r="185" spans="1:13" x14ac:dyDescent="0.25">
      <c r="A185" s="29" t="s">
        <v>558</v>
      </c>
      <c r="B185" s="30" t="s">
        <v>836</v>
      </c>
      <c r="C185" s="30"/>
      <c r="D185" s="31">
        <v>102221</v>
      </c>
      <c r="E185" s="32">
        <v>26266</v>
      </c>
      <c r="G185" s="33" t="s">
        <v>841</v>
      </c>
      <c r="H185" s="28"/>
      <c r="I185" s="28"/>
      <c r="J185" s="28"/>
      <c r="K185" s="28"/>
      <c r="L185" s="32">
        <v>26999</v>
      </c>
      <c r="M185" s="15" t="s">
        <v>842</v>
      </c>
    </row>
    <row r="186" spans="1:13" x14ac:dyDescent="0.25">
      <c r="A186" s="29" t="s">
        <v>557</v>
      </c>
      <c r="B186" s="30" t="s">
        <v>836</v>
      </c>
      <c r="C186" s="30"/>
      <c r="D186" s="31">
        <v>102300</v>
      </c>
      <c r="E186" s="32">
        <v>27038</v>
      </c>
      <c r="G186" s="33" t="s">
        <v>841</v>
      </c>
      <c r="H186" s="28"/>
      <c r="I186" s="28"/>
      <c r="J186" s="28"/>
      <c r="K186" s="28"/>
      <c r="L186" s="32">
        <v>26999</v>
      </c>
    </row>
    <row r="187" spans="1:13" x14ac:dyDescent="0.25">
      <c r="A187" s="29"/>
      <c r="B187" s="30"/>
      <c r="C187" s="30"/>
      <c r="D187" s="31"/>
      <c r="E187" s="32"/>
      <c r="G187" s="33"/>
      <c r="H187" s="28"/>
      <c r="I187" s="28"/>
      <c r="J187" s="28"/>
      <c r="K187" s="28"/>
      <c r="L187" s="32"/>
    </row>
    <row r="188" spans="1:13" x14ac:dyDescent="0.25">
      <c r="A188" s="29" t="s">
        <v>556</v>
      </c>
      <c r="B188" s="30" t="s">
        <v>836</v>
      </c>
      <c r="C188" s="30"/>
      <c r="D188" s="31">
        <v>26332</v>
      </c>
      <c r="E188" s="32">
        <v>27251</v>
      </c>
      <c r="G188" s="33" t="s">
        <v>843</v>
      </c>
      <c r="H188" s="28"/>
      <c r="I188" s="28"/>
      <c r="J188" s="28"/>
      <c r="K188" s="28"/>
      <c r="L188" s="32">
        <v>26984</v>
      </c>
    </row>
    <row r="189" spans="1:13" x14ac:dyDescent="0.25">
      <c r="A189" s="29"/>
      <c r="B189" s="30"/>
      <c r="C189" s="30"/>
      <c r="D189" s="31"/>
      <c r="E189" s="32"/>
      <c r="G189" s="30"/>
      <c r="H189" s="28"/>
      <c r="I189" s="28"/>
      <c r="J189" s="28"/>
      <c r="K189" s="28"/>
      <c r="L189" s="32"/>
    </row>
    <row r="190" spans="1:13" x14ac:dyDescent="0.25">
      <c r="A190" s="29" t="s">
        <v>555</v>
      </c>
      <c r="B190" s="30" t="s">
        <v>836</v>
      </c>
      <c r="C190" s="30"/>
      <c r="D190" s="31">
        <v>101641</v>
      </c>
      <c r="E190" s="32">
        <v>24418</v>
      </c>
      <c r="G190" s="30" t="s">
        <v>841</v>
      </c>
      <c r="H190" s="28"/>
      <c r="I190" s="28"/>
      <c r="J190" s="28"/>
      <c r="K190" s="28"/>
      <c r="L190" s="32">
        <v>26999</v>
      </c>
      <c r="M190" s="15" t="s">
        <v>844</v>
      </c>
    </row>
    <row r="191" spans="1:13" x14ac:dyDescent="0.25">
      <c r="A191" s="29"/>
      <c r="B191" s="30"/>
      <c r="C191" s="30"/>
      <c r="D191" s="31"/>
      <c r="E191" s="32"/>
      <c r="G191" s="33"/>
      <c r="H191" s="28"/>
      <c r="I191" s="28"/>
      <c r="J191" s="28"/>
      <c r="K191" s="28"/>
      <c r="L191" s="32"/>
    </row>
    <row r="192" spans="1:13" x14ac:dyDescent="0.25">
      <c r="A192" s="29" t="s">
        <v>554</v>
      </c>
      <c r="B192" s="30" t="s">
        <v>836</v>
      </c>
      <c r="C192" s="30"/>
      <c r="D192" s="31">
        <v>26330</v>
      </c>
      <c r="E192" s="32">
        <v>26330</v>
      </c>
      <c r="G192" s="30" t="s">
        <v>843</v>
      </c>
      <c r="H192" s="28"/>
      <c r="I192" s="28"/>
      <c r="J192" s="28"/>
      <c r="K192" s="28"/>
      <c r="L192" s="32">
        <v>26984</v>
      </c>
    </row>
    <row r="193" spans="1:13" ht="15.75" thickBot="1" x14ac:dyDescent="0.3">
      <c r="A193" s="41" t="s">
        <v>553</v>
      </c>
      <c r="B193" s="42" t="s">
        <v>836</v>
      </c>
      <c r="C193" s="42"/>
      <c r="D193" s="43">
        <v>26331</v>
      </c>
      <c r="E193" s="44">
        <v>26331</v>
      </c>
      <c r="G193" s="42" t="s">
        <v>843</v>
      </c>
      <c r="H193" s="28"/>
      <c r="I193" s="28"/>
      <c r="J193" s="28"/>
      <c r="K193" s="28"/>
      <c r="L193" s="44">
        <v>26984</v>
      </c>
    </row>
    <row r="195" spans="1:13" ht="15.75" thickBot="1" x14ac:dyDescent="0.3">
      <c r="E195" s="18"/>
    </row>
    <row r="196" spans="1:13" ht="21" thickBot="1" x14ac:dyDescent="0.3">
      <c r="A196" s="9" t="s">
        <v>835</v>
      </c>
      <c r="B196" s="46"/>
      <c r="C196" s="46"/>
      <c r="E196" s="18"/>
    </row>
    <row r="197" spans="1:13" ht="15.75" thickBot="1" x14ac:dyDescent="0.3">
      <c r="E197" s="18"/>
    </row>
    <row r="198" spans="1:13" x14ac:dyDescent="0.25">
      <c r="A198" s="23" t="s">
        <v>552</v>
      </c>
      <c r="B198" s="24" t="s">
        <v>836</v>
      </c>
      <c r="C198" s="24"/>
      <c r="D198" s="25">
        <v>20150</v>
      </c>
      <c r="E198" s="47">
        <v>26298</v>
      </c>
      <c r="G198" s="24" t="s">
        <v>845</v>
      </c>
      <c r="H198" s="27"/>
      <c r="I198" s="27"/>
      <c r="J198" s="27"/>
      <c r="K198" s="27"/>
      <c r="L198" s="26">
        <v>26989</v>
      </c>
      <c r="M198" s="18" t="s">
        <v>809</v>
      </c>
    </row>
    <row r="199" spans="1:13" x14ac:dyDescent="0.25">
      <c r="A199" s="29" t="s">
        <v>551</v>
      </c>
      <c r="B199" s="30" t="s">
        <v>836</v>
      </c>
      <c r="C199" s="30"/>
      <c r="D199" s="31">
        <v>26299</v>
      </c>
      <c r="E199" s="48">
        <v>26299</v>
      </c>
      <c r="G199" s="30" t="s">
        <v>845</v>
      </c>
      <c r="H199" s="33"/>
      <c r="I199" s="33"/>
      <c r="J199" s="33"/>
      <c r="K199" s="33"/>
      <c r="L199" s="32">
        <v>26989</v>
      </c>
    </row>
    <row r="200" spans="1:13" x14ac:dyDescent="0.25">
      <c r="A200" s="29" t="s">
        <v>550</v>
      </c>
      <c r="B200" s="30" t="s">
        <v>836</v>
      </c>
      <c r="C200" s="30"/>
      <c r="D200" s="31">
        <v>102577</v>
      </c>
      <c r="E200" s="48">
        <v>26301</v>
      </c>
      <c r="G200" s="30" t="s">
        <v>845</v>
      </c>
      <c r="H200" s="33"/>
      <c r="I200" s="33"/>
      <c r="J200" s="33"/>
      <c r="K200" s="33"/>
      <c r="L200" s="32">
        <v>26989</v>
      </c>
      <c r="M200" s="18" t="s">
        <v>805</v>
      </c>
    </row>
    <row r="201" spans="1:13" x14ac:dyDescent="0.25">
      <c r="A201" s="88" t="s">
        <v>549</v>
      </c>
      <c r="B201" s="30" t="s">
        <v>836</v>
      </c>
      <c r="C201" s="30"/>
      <c r="D201" s="30">
        <v>24391</v>
      </c>
      <c r="E201" s="48">
        <v>26302</v>
      </c>
      <c r="F201" s="18">
        <v>2.5</v>
      </c>
      <c r="G201" s="30" t="s">
        <v>845</v>
      </c>
      <c r="H201" s="33"/>
      <c r="I201" s="33"/>
      <c r="J201" s="33"/>
      <c r="K201" s="33"/>
      <c r="L201" s="48">
        <v>26989</v>
      </c>
      <c r="M201" s="18" t="s">
        <v>846</v>
      </c>
    </row>
    <row r="202" spans="1:13" x14ac:dyDescent="0.25">
      <c r="A202" s="88" t="s">
        <v>548</v>
      </c>
      <c r="B202" s="30" t="s">
        <v>836</v>
      </c>
      <c r="C202" s="30"/>
      <c r="D202" s="30">
        <v>24391</v>
      </c>
      <c r="E202" s="48">
        <v>26305</v>
      </c>
      <c r="F202" s="18">
        <v>2.5</v>
      </c>
      <c r="G202" s="30" t="s">
        <v>845</v>
      </c>
      <c r="H202" s="33"/>
      <c r="I202" s="33"/>
      <c r="J202" s="33"/>
      <c r="K202" s="33"/>
      <c r="L202" s="48">
        <v>26989</v>
      </c>
      <c r="M202" s="18" t="s">
        <v>846</v>
      </c>
    </row>
    <row r="203" spans="1:13" x14ac:dyDescent="0.25">
      <c r="A203" s="88" t="s">
        <v>547</v>
      </c>
      <c r="B203" s="30" t="s">
        <v>836</v>
      </c>
      <c r="C203" s="30"/>
      <c r="D203" s="30">
        <v>904669</v>
      </c>
      <c r="E203" s="48">
        <v>26307</v>
      </c>
      <c r="F203" s="18">
        <v>2.5</v>
      </c>
      <c r="G203" s="30" t="s">
        <v>845</v>
      </c>
      <c r="H203" s="33"/>
      <c r="I203" s="33"/>
      <c r="J203" s="33"/>
      <c r="K203" s="33"/>
      <c r="L203" s="48">
        <v>26989</v>
      </c>
      <c r="M203" s="18" t="s">
        <v>847</v>
      </c>
    </row>
    <row r="204" spans="1:13" x14ac:dyDescent="0.25">
      <c r="A204" s="88" t="s">
        <v>546</v>
      </c>
      <c r="B204" s="30" t="s">
        <v>836</v>
      </c>
      <c r="C204" s="30"/>
      <c r="D204" s="30">
        <v>904669</v>
      </c>
      <c r="E204" s="48">
        <v>27040</v>
      </c>
      <c r="F204" s="18">
        <v>2.5</v>
      </c>
      <c r="G204" s="30" t="s">
        <v>845</v>
      </c>
      <c r="H204" s="33"/>
      <c r="I204" s="33"/>
      <c r="J204" s="33"/>
      <c r="K204" s="33"/>
      <c r="L204" s="48">
        <v>26989</v>
      </c>
      <c r="M204" s="18" t="s">
        <v>847</v>
      </c>
    </row>
    <row r="205" spans="1:13" x14ac:dyDescent="0.25">
      <c r="A205" s="134" t="s">
        <v>545</v>
      </c>
      <c r="B205" s="50" t="s">
        <v>836</v>
      </c>
      <c r="C205" s="51"/>
      <c r="D205" s="52">
        <v>20663</v>
      </c>
      <c r="E205" s="53">
        <v>26306</v>
      </c>
      <c r="F205" s="54"/>
      <c r="G205" s="135" t="s">
        <v>845</v>
      </c>
      <c r="H205" s="55"/>
      <c r="I205" s="55"/>
      <c r="J205" s="55"/>
      <c r="K205" s="55"/>
      <c r="L205" s="32">
        <v>26989</v>
      </c>
      <c r="M205" s="18" t="s">
        <v>848</v>
      </c>
    </row>
    <row r="206" spans="1:13" x14ac:dyDescent="0.25">
      <c r="A206" s="29"/>
      <c r="B206" s="30"/>
      <c r="C206" s="30"/>
      <c r="D206" s="31"/>
      <c r="E206" s="48"/>
      <c r="G206" s="33"/>
      <c r="H206" s="33"/>
      <c r="I206" s="33"/>
      <c r="J206" s="33"/>
      <c r="K206" s="33"/>
      <c r="L206" s="32"/>
    </row>
    <row r="207" spans="1:13" x14ac:dyDescent="0.25">
      <c r="A207" s="88" t="s">
        <v>544</v>
      </c>
      <c r="B207" s="30" t="s">
        <v>836</v>
      </c>
      <c r="C207" s="30">
        <v>2.5</v>
      </c>
      <c r="D207" s="30">
        <v>26469</v>
      </c>
      <c r="E207" s="48">
        <v>26469</v>
      </c>
      <c r="F207" s="18">
        <v>2.5</v>
      </c>
      <c r="G207" s="135" t="s">
        <v>765</v>
      </c>
      <c r="H207" s="33"/>
      <c r="I207" s="33"/>
      <c r="J207" s="33"/>
      <c r="K207" s="33"/>
      <c r="L207" s="48">
        <v>10239</v>
      </c>
      <c r="M207" s="15" t="s">
        <v>849</v>
      </c>
    </row>
    <row r="208" spans="1:13" x14ac:dyDescent="0.25">
      <c r="A208" s="88" t="s">
        <v>543</v>
      </c>
      <c r="B208" s="30" t="s">
        <v>836</v>
      </c>
      <c r="C208" s="30">
        <v>2.5</v>
      </c>
      <c r="D208" s="30">
        <v>26293</v>
      </c>
      <c r="E208" s="48">
        <v>26293</v>
      </c>
      <c r="F208" s="40">
        <v>2.5</v>
      </c>
      <c r="G208" s="135" t="s">
        <v>765</v>
      </c>
      <c r="H208" s="33"/>
      <c r="I208" s="33"/>
      <c r="J208" s="33"/>
      <c r="K208" s="33"/>
      <c r="L208" s="48">
        <v>10239</v>
      </c>
      <c r="M208" s="15" t="s">
        <v>849</v>
      </c>
    </row>
    <row r="209" spans="1:13" x14ac:dyDescent="0.25">
      <c r="A209" s="29" t="s">
        <v>542</v>
      </c>
      <c r="B209" s="30" t="s">
        <v>836</v>
      </c>
      <c r="C209" s="30"/>
      <c r="D209" s="31">
        <v>26295</v>
      </c>
      <c r="E209" s="48">
        <v>26295</v>
      </c>
      <c r="F209" s="18" t="s">
        <v>759</v>
      </c>
      <c r="G209" s="135" t="s">
        <v>765</v>
      </c>
      <c r="H209" s="33"/>
      <c r="I209" s="33"/>
      <c r="J209" s="33"/>
      <c r="K209" s="33"/>
      <c r="L209" s="32">
        <v>10239</v>
      </c>
      <c r="M209" s="15" t="s">
        <v>849</v>
      </c>
    </row>
    <row r="210" spans="1:13" x14ac:dyDescent="0.25">
      <c r="A210" s="29"/>
      <c r="B210" s="30"/>
      <c r="C210" s="30"/>
      <c r="D210" s="31"/>
      <c r="E210" s="48"/>
      <c r="G210" s="33"/>
      <c r="H210" s="33"/>
      <c r="I210" s="33"/>
      <c r="J210" s="33"/>
      <c r="K210" s="33"/>
      <c r="L210" s="32"/>
    </row>
    <row r="211" spans="1:13" x14ac:dyDescent="0.25">
      <c r="A211" s="29"/>
      <c r="B211" s="30"/>
      <c r="C211" s="30"/>
      <c r="D211" s="31"/>
      <c r="E211" s="48"/>
      <c r="G211" s="33"/>
      <c r="H211" s="33"/>
      <c r="I211" s="33"/>
      <c r="J211" s="33"/>
      <c r="K211" s="33"/>
      <c r="L211" s="32"/>
    </row>
    <row r="212" spans="1:13" ht="15.75" thickBot="1" x14ac:dyDescent="0.3">
      <c r="A212" s="41"/>
      <c r="B212" s="42"/>
      <c r="C212" s="42"/>
      <c r="D212" s="43"/>
      <c r="E212" s="58"/>
      <c r="G212" s="45"/>
      <c r="H212" s="45"/>
      <c r="I212" s="45"/>
      <c r="J212" s="45"/>
      <c r="K212" s="45"/>
      <c r="L212" s="44"/>
    </row>
    <row r="213" spans="1:13" x14ac:dyDescent="0.25">
      <c r="A213" s="59"/>
      <c r="B213" s="20"/>
      <c r="C213" s="20"/>
      <c r="D213" s="60"/>
      <c r="E213" s="20"/>
      <c r="G213" s="22"/>
      <c r="H213" s="22"/>
      <c r="I213" s="22"/>
      <c r="J213" s="22"/>
      <c r="K213" s="22"/>
      <c r="L213" s="22"/>
    </row>
    <row r="214" spans="1:13" ht="15.75" thickBot="1" x14ac:dyDescent="0.3"/>
    <row r="215" spans="1:13" ht="21" thickBot="1" x14ac:dyDescent="0.3">
      <c r="A215" s="9" t="s">
        <v>750</v>
      </c>
      <c r="B215" s="46"/>
      <c r="C215" s="46"/>
      <c r="E215" s="18"/>
    </row>
    <row r="216" spans="1:13" ht="15.75" thickBot="1" x14ac:dyDescent="0.3">
      <c r="E216" s="18"/>
    </row>
    <row r="217" spans="1:13" x14ac:dyDescent="0.25">
      <c r="A217" s="23" t="s">
        <v>541</v>
      </c>
      <c r="B217" s="24"/>
      <c r="C217" s="24"/>
      <c r="D217" s="25"/>
      <c r="E217" s="47">
        <v>27347</v>
      </c>
      <c r="G217" s="24" t="s">
        <v>850</v>
      </c>
      <c r="H217" s="27"/>
      <c r="I217" s="27"/>
      <c r="J217" s="27"/>
      <c r="K217" s="27"/>
      <c r="L217" s="26"/>
      <c r="M217" s="18"/>
    </row>
    <row r="218" spans="1:13" x14ac:dyDescent="0.25">
      <c r="A218" s="29"/>
      <c r="B218" s="30"/>
      <c r="C218" s="30"/>
      <c r="D218" s="31"/>
      <c r="E218" s="48"/>
      <c r="G218" s="30"/>
      <c r="H218" s="33"/>
      <c r="I218" s="33"/>
      <c r="J218" s="33"/>
      <c r="K218" s="33"/>
      <c r="L218" s="32"/>
    </row>
    <row r="219" spans="1:13" x14ac:dyDescent="0.25">
      <c r="A219" s="29"/>
      <c r="B219" s="30"/>
      <c r="C219" s="30"/>
      <c r="D219" s="31"/>
      <c r="E219" s="48"/>
      <c r="G219" s="30"/>
      <c r="H219" s="33"/>
      <c r="I219" s="33"/>
      <c r="J219" s="33"/>
      <c r="K219" s="33"/>
      <c r="L219" s="32"/>
      <c r="M219" s="18"/>
    </row>
  </sheetData>
  <autoFilter ref="A1:G22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70"/>
  <sheetViews>
    <sheetView workbookViewId="0">
      <selection activeCell="E8" sqref="E8"/>
    </sheetView>
  </sheetViews>
  <sheetFormatPr baseColWidth="10" defaultRowHeight="14.25" x14ac:dyDescent="0.2"/>
  <cols>
    <col min="1" max="1" width="28.140625" style="142" bestFit="1" customWidth="1"/>
    <col min="2" max="16384" width="11.42578125" style="142"/>
  </cols>
  <sheetData>
    <row r="1" spans="1:3" x14ac:dyDescent="0.2">
      <c r="A1" s="141" t="s">
        <v>659</v>
      </c>
      <c r="B1" s="141" t="s">
        <v>657</v>
      </c>
      <c r="C1" s="141" t="s">
        <v>856</v>
      </c>
    </row>
    <row r="2" spans="1:3" x14ac:dyDescent="0.2">
      <c r="A2" s="138" t="s">
        <v>776</v>
      </c>
      <c r="B2" s="35">
        <v>20149</v>
      </c>
      <c r="C2" s="143">
        <v>20149</v>
      </c>
    </row>
    <row r="3" spans="1:3" x14ac:dyDescent="0.2">
      <c r="A3" s="138" t="s">
        <v>780</v>
      </c>
      <c r="B3" s="35">
        <v>20149</v>
      </c>
      <c r="C3" s="143">
        <v>105300</v>
      </c>
    </row>
    <row r="4" spans="1:3" x14ac:dyDescent="0.2">
      <c r="A4" s="138" t="s">
        <v>654</v>
      </c>
      <c r="B4" s="35">
        <v>20149</v>
      </c>
      <c r="C4" s="143">
        <v>103397</v>
      </c>
    </row>
    <row r="5" spans="1:3" x14ac:dyDescent="0.2">
      <c r="A5" s="138" t="s">
        <v>652</v>
      </c>
      <c r="B5" s="35">
        <v>20149</v>
      </c>
      <c r="C5" s="143">
        <v>117941</v>
      </c>
    </row>
    <row r="6" spans="1:3" x14ac:dyDescent="0.2">
      <c r="A6" s="138" t="s">
        <v>651</v>
      </c>
      <c r="B6" s="35">
        <v>20150</v>
      </c>
      <c r="C6" s="143">
        <v>20150</v>
      </c>
    </row>
    <row r="7" spans="1:3" x14ac:dyDescent="0.2">
      <c r="A7" s="138" t="s">
        <v>650</v>
      </c>
      <c r="B7" s="35">
        <v>20150</v>
      </c>
      <c r="C7" s="143">
        <v>103393</v>
      </c>
    </row>
    <row r="8" spans="1:3" x14ac:dyDescent="0.2">
      <c r="A8" s="138" t="s">
        <v>649</v>
      </c>
      <c r="B8" s="35">
        <v>20150</v>
      </c>
      <c r="C8" s="143">
        <v>117943</v>
      </c>
    </row>
    <row r="9" spans="1:3" x14ac:dyDescent="0.2">
      <c r="A9" s="138" t="s">
        <v>552</v>
      </c>
      <c r="B9" s="35">
        <v>20150</v>
      </c>
      <c r="C9" s="35">
        <v>26298</v>
      </c>
    </row>
    <row r="10" spans="1:3" x14ac:dyDescent="0.2">
      <c r="A10" s="138" t="s">
        <v>648</v>
      </c>
      <c r="B10" s="35">
        <v>20663</v>
      </c>
      <c r="C10" s="143">
        <v>20663</v>
      </c>
    </row>
    <row r="11" spans="1:3" x14ac:dyDescent="0.2">
      <c r="A11" s="139" t="s">
        <v>545</v>
      </c>
      <c r="B11" s="35">
        <v>20663</v>
      </c>
      <c r="C11" s="35">
        <v>26306</v>
      </c>
    </row>
    <row r="12" spans="1:3" x14ac:dyDescent="0.2">
      <c r="A12" s="138" t="s">
        <v>645</v>
      </c>
      <c r="B12" s="35">
        <v>23586</v>
      </c>
      <c r="C12" s="35">
        <v>24125</v>
      </c>
    </row>
    <row r="13" spans="1:3" x14ac:dyDescent="0.2">
      <c r="A13" s="138" t="s">
        <v>644</v>
      </c>
      <c r="B13" s="35">
        <v>23586</v>
      </c>
      <c r="C13" s="143">
        <v>103559</v>
      </c>
    </row>
    <row r="14" spans="1:3" x14ac:dyDescent="0.2">
      <c r="A14" s="138" t="s">
        <v>643</v>
      </c>
      <c r="B14" s="35">
        <v>24391</v>
      </c>
      <c r="C14" s="35">
        <v>24391</v>
      </c>
    </row>
    <row r="15" spans="1:3" x14ac:dyDescent="0.2">
      <c r="A15" s="138" t="s">
        <v>642</v>
      </c>
      <c r="B15" s="35">
        <v>24391</v>
      </c>
      <c r="C15" s="143">
        <v>103394</v>
      </c>
    </row>
    <row r="16" spans="1:3" x14ac:dyDescent="0.2">
      <c r="A16" s="138" t="s">
        <v>549</v>
      </c>
      <c r="B16" s="35">
        <v>24391</v>
      </c>
      <c r="C16" s="35">
        <v>26302</v>
      </c>
    </row>
    <row r="17" spans="1:3" x14ac:dyDescent="0.2">
      <c r="A17" s="138" t="s">
        <v>548</v>
      </c>
      <c r="B17" s="35">
        <v>24391</v>
      </c>
      <c r="C17" s="35">
        <v>26305</v>
      </c>
    </row>
    <row r="18" spans="1:3" x14ac:dyDescent="0.2">
      <c r="A18" s="140" t="s">
        <v>637</v>
      </c>
      <c r="B18" s="35">
        <v>101606</v>
      </c>
      <c r="C18" s="143">
        <v>21998</v>
      </c>
    </row>
    <row r="19" spans="1:3" x14ac:dyDescent="0.2">
      <c r="A19" s="140" t="s">
        <v>636</v>
      </c>
      <c r="B19" s="35">
        <v>101606</v>
      </c>
      <c r="C19" s="35">
        <v>22063</v>
      </c>
    </row>
    <row r="20" spans="1:3" x14ac:dyDescent="0.2">
      <c r="A20" s="138" t="s">
        <v>634</v>
      </c>
      <c r="B20" s="35">
        <v>101641</v>
      </c>
      <c r="C20" s="35">
        <v>20148</v>
      </c>
    </row>
    <row r="21" spans="1:3" x14ac:dyDescent="0.2">
      <c r="A21" s="138" t="s">
        <v>555</v>
      </c>
      <c r="B21" s="35">
        <v>101641</v>
      </c>
      <c r="C21" s="143">
        <v>24418</v>
      </c>
    </row>
    <row r="22" spans="1:3" x14ac:dyDescent="0.2">
      <c r="A22" s="138" t="s">
        <v>47</v>
      </c>
      <c r="B22" s="35">
        <v>101646</v>
      </c>
      <c r="C22" s="143">
        <v>101780</v>
      </c>
    </row>
    <row r="23" spans="1:3" x14ac:dyDescent="0.2">
      <c r="A23" s="138" t="s">
        <v>633</v>
      </c>
      <c r="B23" s="35">
        <v>101646</v>
      </c>
      <c r="C23" s="35">
        <v>21950</v>
      </c>
    </row>
    <row r="24" spans="1:3" x14ac:dyDescent="0.2">
      <c r="A24" s="138" t="s">
        <v>47</v>
      </c>
      <c r="B24" s="35">
        <v>101646</v>
      </c>
      <c r="C24" s="35">
        <v>120228</v>
      </c>
    </row>
    <row r="25" spans="1:3" x14ac:dyDescent="0.2">
      <c r="A25" s="138" t="s">
        <v>630</v>
      </c>
      <c r="B25" s="35">
        <v>101699</v>
      </c>
      <c r="C25" s="143">
        <v>21999</v>
      </c>
    </row>
    <row r="26" spans="1:3" x14ac:dyDescent="0.2">
      <c r="A26" s="138" t="s">
        <v>46</v>
      </c>
      <c r="B26" s="35">
        <v>101699</v>
      </c>
      <c r="C26" s="143">
        <v>101776</v>
      </c>
    </row>
    <row r="27" spans="1:3" x14ac:dyDescent="0.2">
      <c r="A27" s="138" t="s">
        <v>629</v>
      </c>
      <c r="B27" s="35">
        <v>101707</v>
      </c>
      <c r="C27" s="35">
        <v>101624</v>
      </c>
    </row>
    <row r="28" spans="1:3" x14ac:dyDescent="0.2">
      <c r="A28" s="138" t="s">
        <v>566</v>
      </c>
      <c r="B28" s="35">
        <v>101707</v>
      </c>
      <c r="C28" s="143">
        <v>27022</v>
      </c>
    </row>
    <row r="29" spans="1:3" x14ac:dyDescent="0.2">
      <c r="A29" s="138" t="s">
        <v>628</v>
      </c>
      <c r="B29" s="35">
        <v>101708</v>
      </c>
      <c r="C29" s="143">
        <v>21952</v>
      </c>
    </row>
    <row r="30" spans="1:3" x14ac:dyDescent="0.2">
      <c r="A30" s="138" t="s">
        <v>627</v>
      </c>
      <c r="B30" s="35">
        <v>101708</v>
      </c>
      <c r="C30" s="35">
        <v>21951</v>
      </c>
    </row>
    <row r="31" spans="1:3" x14ac:dyDescent="0.2">
      <c r="A31" s="138" t="s">
        <v>624</v>
      </c>
      <c r="B31" s="35">
        <v>101983</v>
      </c>
      <c r="C31" s="143">
        <v>22193</v>
      </c>
    </row>
    <row r="32" spans="1:3" x14ac:dyDescent="0.2">
      <c r="A32" s="138" t="s">
        <v>623</v>
      </c>
      <c r="B32" s="35">
        <v>101983</v>
      </c>
      <c r="C32" s="143">
        <v>110018</v>
      </c>
    </row>
    <row r="33" spans="1:3" x14ac:dyDescent="0.2">
      <c r="A33" s="138" t="s">
        <v>622</v>
      </c>
      <c r="B33" s="35">
        <v>102201</v>
      </c>
      <c r="C33" s="143">
        <v>102202</v>
      </c>
    </row>
    <row r="34" spans="1:3" x14ac:dyDescent="0.2">
      <c r="A34" s="138" t="s">
        <v>621</v>
      </c>
      <c r="B34" s="35">
        <v>102201</v>
      </c>
      <c r="C34" s="143">
        <v>102203</v>
      </c>
    </row>
    <row r="35" spans="1:3" x14ac:dyDescent="0.2">
      <c r="A35" s="138" t="s">
        <v>620</v>
      </c>
      <c r="B35" s="35">
        <v>102220</v>
      </c>
      <c r="C35" s="143">
        <v>903645</v>
      </c>
    </row>
    <row r="36" spans="1:3" x14ac:dyDescent="0.2">
      <c r="A36" s="138" t="s">
        <v>619</v>
      </c>
      <c r="B36" s="35">
        <v>102220</v>
      </c>
      <c r="C36" s="143">
        <v>103392</v>
      </c>
    </row>
    <row r="37" spans="1:3" x14ac:dyDescent="0.2">
      <c r="A37" s="138" t="s">
        <v>618</v>
      </c>
      <c r="B37" s="35">
        <v>102221</v>
      </c>
      <c r="C37" s="143">
        <v>903644</v>
      </c>
    </row>
    <row r="38" spans="1:3" x14ac:dyDescent="0.2">
      <c r="A38" s="138" t="s">
        <v>558</v>
      </c>
      <c r="B38" s="35">
        <v>102221</v>
      </c>
      <c r="C38" s="143">
        <v>26266</v>
      </c>
    </row>
    <row r="39" spans="1:3" x14ac:dyDescent="0.2">
      <c r="A39" s="138" t="s">
        <v>616</v>
      </c>
      <c r="B39" s="35">
        <v>102362</v>
      </c>
      <c r="C39" s="143">
        <v>21141</v>
      </c>
    </row>
    <row r="40" spans="1:3" x14ac:dyDescent="0.2">
      <c r="A40" s="138" t="s">
        <v>615</v>
      </c>
      <c r="B40" s="35">
        <v>102362</v>
      </c>
      <c r="C40" s="143">
        <v>102581</v>
      </c>
    </row>
    <row r="41" spans="1:3" x14ac:dyDescent="0.2">
      <c r="A41" s="138" t="s">
        <v>784</v>
      </c>
      <c r="B41" s="35">
        <v>102491</v>
      </c>
      <c r="C41" s="143">
        <v>102492</v>
      </c>
    </row>
    <row r="42" spans="1:3" x14ac:dyDescent="0.2">
      <c r="A42" s="138" t="s">
        <v>610</v>
      </c>
      <c r="B42" s="35">
        <v>102491</v>
      </c>
      <c r="C42" s="143">
        <v>903589</v>
      </c>
    </row>
    <row r="43" spans="1:3" x14ac:dyDescent="0.2">
      <c r="A43" s="138" t="s">
        <v>778</v>
      </c>
      <c r="B43" s="35">
        <v>102536</v>
      </c>
      <c r="C43" s="143">
        <v>903586</v>
      </c>
    </row>
    <row r="44" spans="1:3" x14ac:dyDescent="0.2">
      <c r="A44" s="138" t="s">
        <v>609</v>
      </c>
      <c r="B44" s="35">
        <v>102536</v>
      </c>
      <c r="C44" s="143">
        <v>903586</v>
      </c>
    </row>
    <row r="45" spans="1:3" x14ac:dyDescent="0.2">
      <c r="A45" s="138" t="s">
        <v>608</v>
      </c>
      <c r="B45" s="35">
        <v>102577</v>
      </c>
      <c r="C45" s="143">
        <v>20152</v>
      </c>
    </row>
    <row r="46" spans="1:3" x14ac:dyDescent="0.2">
      <c r="A46" s="138" t="s">
        <v>607</v>
      </c>
      <c r="B46" s="35">
        <v>102577</v>
      </c>
      <c r="C46" s="143">
        <v>103396</v>
      </c>
    </row>
    <row r="47" spans="1:3" x14ac:dyDescent="0.2">
      <c r="A47" s="138" t="s">
        <v>550</v>
      </c>
      <c r="B47" s="35">
        <v>102577</v>
      </c>
      <c r="C47" s="35">
        <v>26301</v>
      </c>
    </row>
    <row r="48" spans="1:3" x14ac:dyDescent="0.2">
      <c r="A48" s="138" t="s">
        <v>606</v>
      </c>
      <c r="B48" s="35">
        <v>102615</v>
      </c>
      <c r="C48" s="143">
        <v>20766</v>
      </c>
    </row>
    <row r="49" spans="1:3" x14ac:dyDescent="0.2">
      <c r="A49" s="138" t="s">
        <v>605</v>
      </c>
      <c r="B49" s="35">
        <v>102615</v>
      </c>
      <c r="C49" s="143">
        <v>23070</v>
      </c>
    </row>
    <row r="50" spans="1:3" x14ac:dyDescent="0.2">
      <c r="A50" s="138" t="s">
        <v>604</v>
      </c>
      <c r="B50" s="35">
        <v>102618</v>
      </c>
      <c r="C50" s="143">
        <v>22036</v>
      </c>
    </row>
    <row r="51" spans="1:3" x14ac:dyDescent="0.2">
      <c r="A51" s="138" t="s">
        <v>603</v>
      </c>
      <c r="B51" s="35">
        <v>102618</v>
      </c>
      <c r="C51" s="143">
        <v>22054</v>
      </c>
    </row>
    <row r="52" spans="1:3" x14ac:dyDescent="0.2">
      <c r="A52" s="138" t="s">
        <v>601</v>
      </c>
      <c r="B52" s="35">
        <v>102626</v>
      </c>
      <c r="C52" s="143">
        <v>102627</v>
      </c>
    </row>
    <row r="53" spans="1:3" x14ac:dyDescent="0.2">
      <c r="A53" s="138" t="s">
        <v>600</v>
      </c>
      <c r="B53" s="35">
        <v>102626</v>
      </c>
      <c r="C53" s="143">
        <v>102628</v>
      </c>
    </row>
    <row r="54" spans="1:3" x14ac:dyDescent="0.2">
      <c r="A54" s="138" t="s">
        <v>599</v>
      </c>
      <c r="B54" s="35">
        <v>102629</v>
      </c>
      <c r="C54" s="143">
        <v>18539</v>
      </c>
    </row>
    <row r="55" spans="1:3" x14ac:dyDescent="0.2">
      <c r="A55" s="138" t="s">
        <v>598</v>
      </c>
      <c r="B55" s="35">
        <v>102629</v>
      </c>
      <c r="C55" s="143">
        <v>22041</v>
      </c>
    </row>
    <row r="56" spans="1:3" x14ac:dyDescent="0.2">
      <c r="A56" s="138" t="s">
        <v>597</v>
      </c>
      <c r="B56" s="35">
        <v>102632</v>
      </c>
      <c r="C56" s="143">
        <v>24790</v>
      </c>
    </row>
    <row r="57" spans="1:3" x14ac:dyDescent="0.2">
      <c r="A57" s="138" t="s">
        <v>596</v>
      </c>
      <c r="B57" s="35">
        <v>102632</v>
      </c>
      <c r="C57" s="143">
        <v>102634</v>
      </c>
    </row>
    <row r="58" spans="1:3" x14ac:dyDescent="0.2">
      <c r="A58" s="138" t="s">
        <v>595</v>
      </c>
      <c r="B58" s="35">
        <v>102638</v>
      </c>
      <c r="C58" s="143">
        <v>902520</v>
      </c>
    </row>
    <row r="59" spans="1:3" x14ac:dyDescent="0.2">
      <c r="A59" s="138" t="s">
        <v>594</v>
      </c>
      <c r="B59" s="35">
        <v>102638</v>
      </c>
      <c r="C59" s="143">
        <v>22189</v>
      </c>
    </row>
    <row r="60" spans="1:3" x14ac:dyDescent="0.2">
      <c r="A60" s="138" t="s">
        <v>591</v>
      </c>
      <c r="B60" s="35">
        <v>107246</v>
      </c>
      <c r="C60" s="143">
        <v>22752</v>
      </c>
    </row>
    <row r="61" spans="1:3" x14ac:dyDescent="0.2">
      <c r="A61" s="138" t="s">
        <v>590</v>
      </c>
      <c r="B61" s="35">
        <v>107246</v>
      </c>
      <c r="C61" s="35">
        <v>24280</v>
      </c>
    </row>
    <row r="62" spans="1:3" x14ac:dyDescent="0.2">
      <c r="A62" s="138" t="s">
        <v>589</v>
      </c>
      <c r="B62" s="35">
        <v>107416</v>
      </c>
      <c r="C62" s="143">
        <v>107426</v>
      </c>
    </row>
    <row r="63" spans="1:3" x14ac:dyDescent="0.2">
      <c r="A63" s="138" t="s">
        <v>588</v>
      </c>
      <c r="B63" s="35">
        <v>107416</v>
      </c>
      <c r="C63" s="143">
        <v>101688</v>
      </c>
    </row>
    <row r="64" spans="1:3" x14ac:dyDescent="0.2">
      <c r="A64" s="138" t="s">
        <v>587</v>
      </c>
      <c r="B64" s="35">
        <v>107416</v>
      </c>
      <c r="C64" s="143">
        <v>101785</v>
      </c>
    </row>
    <row r="65" spans="1:3" x14ac:dyDescent="0.2">
      <c r="A65" s="138" t="s">
        <v>584</v>
      </c>
      <c r="B65" s="35">
        <v>115405</v>
      </c>
      <c r="C65" s="143">
        <v>24100</v>
      </c>
    </row>
    <row r="66" spans="1:3" x14ac:dyDescent="0.2">
      <c r="A66" s="138" t="s">
        <v>583</v>
      </c>
      <c r="B66" s="35">
        <v>115405</v>
      </c>
      <c r="C66" s="143">
        <v>24101</v>
      </c>
    </row>
    <row r="67" spans="1:3" x14ac:dyDescent="0.2">
      <c r="A67" s="138" t="s">
        <v>572</v>
      </c>
      <c r="B67" s="35">
        <v>904669</v>
      </c>
      <c r="C67" s="35">
        <v>904669</v>
      </c>
    </row>
    <row r="68" spans="1:3" x14ac:dyDescent="0.2">
      <c r="A68" s="138" t="s">
        <v>571</v>
      </c>
      <c r="B68" s="35">
        <v>904669</v>
      </c>
      <c r="C68" s="143">
        <v>103395</v>
      </c>
    </row>
    <row r="69" spans="1:3" x14ac:dyDescent="0.2">
      <c r="A69" s="138" t="s">
        <v>547</v>
      </c>
      <c r="B69" s="35">
        <v>904669</v>
      </c>
      <c r="C69" s="35">
        <v>26307</v>
      </c>
    </row>
    <row r="70" spans="1:3" x14ac:dyDescent="0.2">
      <c r="A70" s="138" t="s">
        <v>546</v>
      </c>
      <c r="B70" s="35">
        <v>904669</v>
      </c>
      <c r="C70" s="35">
        <v>27040</v>
      </c>
    </row>
  </sheetData>
  <sortState ref="A1:D217">
    <sortCondition ref="B1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N416"/>
  <sheetViews>
    <sheetView topLeftCell="A106" workbookViewId="0">
      <selection activeCell="B125" sqref="B125"/>
    </sheetView>
  </sheetViews>
  <sheetFormatPr baseColWidth="10" defaultRowHeight="15" x14ac:dyDescent="0.25"/>
  <cols>
    <col min="2" max="2" width="34" bestFit="1" customWidth="1"/>
  </cols>
  <sheetData>
    <row r="1" spans="1:14" x14ac:dyDescent="0.25">
      <c r="C1" t="s">
        <v>664</v>
      </c>
      <c r="D1" t="s">
        <v>665</v>
      </c>
      <c r="E1" t="s">
        <v>666</v>
      </c>
      <c r="F1" t="s">
        <v>667</v>
      </c>
      <c r="G1" t="s">
        <v>668</v>
      </c>
      <c r="H1" t="s">
        <v>669</v>
      </c>
      <c r="I1" t="s">
        <v>670</v>
      </c>
      <c r="J1" t="s">
        <v>671</v>
      </c>
      <c r="K1" t="s">
        <v>672</v>
      </c>
      <c r="L1" t="s">
        <v>673</v>
      </c>
      <c r="M1" t="s">
        <v>674</v>
      </c>
      <c r="N1" t="s">
        <v>675</v>
      </c>
    </row>
    <row r="2" spans="1:14" hidden="1" x14ac:dyDescent="0.25">
      <c r="C2" t="s">
        <v>696</v>
      </c>
      <c r="D2" t="s">
        <v>697</v>
      </c>
      <c r="E2" t="s">
        <v>698</v>
      </c>
      <c r="F2" t="s">
        <v>699</v>
      </c>
      <c r="G2" t="s">
        <v>700</v>
      </c>
      <c r="H2" t="s">
        <v>701</v>
      </c>
      <c r="I2" t="s">
        <v>702</v>
      </c>
      <c r="J2" t="s">
        <v>703</v>
      </c>
      <c r="K2" t="s">
        <v>704</v>
      </c>
      <c r="L2" t="s">
        <v>705</v>
      </c>
      <c r="M2" t="s">
        <v>706</v>
      </c>
      <c r="N2" t="s">
        <v>707</v>
      </c>
    </row>
    <row r="3" spans="1:14" hidden="1" x14ac:dyDescent="0.25">
      <c r="A3" t="s">
        <v>708</v>
      </c>
      <c r="C3" t="s">
        <v>709</v>
      </c>
      <c r="D3" t="s">
        <v>710</v>
      </c>
      <c r="E3" t="s">
        <v>711</v>
      </c>
      <c r="F3" t="s">
        <v>712</v>
      </c>
      <c r="G3" t="s">
        <v>713</v>
      </c>
      <c r="H3" t="s">
        <v>714</v>
      </c>
      <c r="I3" t="s">
        <v>715</v>
      </c>
      <c r="J3" t="s">
        <v>716</v>
      </c>
      <c r="K3" t="s">
        <v>717</v>
      </c>
      <c r="L3" t="s">
        <v>718</v>
      </c>
      <c r="M3" t="s">
        <v>719</v>
      </c>
      <c r="N3" t="s">
        <v>720</v>
      </c>
    </row>
    <row r="4" spans="1:14" hidden="1" x14ac:dyDescent="0.25">
      <c r="A4" s="5">
        <v>101549</v>
      </c>
      <c r="B4" t="e">
        <f>VLOOKUP(A4,Données!$C$3:$D$434,2,FALSE)</f>
        <v>#N/A</v>
      </c>
      <c r="C4">
        <v>2000</v>
      </c>
      <c r="D4">
        <v>5000</v>
      </c>
      <c r="E4">
        <v>3000</v>
      </c>
      <c r="F4">
        <v>1000</v>
      </c>
    </row>
    <row r="5" spans="1:14" hidden="1" x14ac:dyDescent="0.25">
      <c r="A5" s="5">
        <v>101607</v>
      </c>
      <c r="B5" t="e">
        <f>VLOOKUP(A5,Données!$C$3:$D$434,2,FALSE)</f>
        <v>#N/A</v>
      </c>
      <c r="C5">
        <v>4525</v>
      </c>
      <c r="D5">
        <v>2300</v>
      </c>
      <c r="E5">
        <v>2800</v>
      </c>
      <c r="F5">
        <v>1000</v>
      </c>
      <c r="G5">
        <v>2525</v>
      </c>
      <c r="H5">
        <v>1000</v>
      </c>
    </row>
    <row r="6" spans="1:14" hidden="1" x14ac:dyDescent="0.25">
      <c r="A6" s="5">
        <v>101608</v>
      </c>
      <c r="B6" t="e">
        <f>VLOOKUP(A6,Données!$C$3:$D$434,2,FALSE)</f>
        <v>#N/A</v>
      </c>
      <c r="C6">
        <v>6000</v>
      </c>
      <c r="D6">
        <v>3000</v>
      </c>
      <c r="E6">
        <v>3000</v>
      </c>
      <c r="G6">
        <v>3000</v>
      </c>
      <c r="H6">
        <v>3000</v>
      </c>
      <c r="I6">
        <v>3000</v>
      </c>
      <c r="K6">
        <v>4000</v>
      </c>
      <c r="L6">
        <v>2000</v>
      </c>
      <c r="N6">
        <v>4000</v>
      </c>
    </row>
    <row r="7" spans="1:14" x14ac:dyDescent="0.25">
      <c r="A7" s="5">
        <v>905164</v>
      </c>
      <c r="B7" t="str">
        <f>VLOOKUP(A7,Données!$C$3:$D$434,2,FALSE)</f>
        <v>ALIMENT POUSSIN DEMARRAGE MI25</v>
      </c>
      <c r="M7">
        <v>4950</v>
      </c>
    </row>
    <row r="8" spans="1:14" x14ac:dyDescent="0.25">
      <c r="A8" s="5">
        <v>20341</v>
      </c>
      <c r="B8" t="str">
        <f>VLOOKUP(A8,Données!$C$3:$D$434,2,FALSE)</f>
        <v>APLATI D'ORGE 25 KG</v>
      </c>
      <c r="I8">
        <v>250</v>
      </c>
      <c r="K8">
        <v>25</v>
      </c>
      <c r="M8">
        <v>250</v>
      </c>
    </row>
    <row r="9" spans="1:14" hidden="1" x14ac:dyDescent="0.25">
      <c r="A9" s="5">
        <v>101642</v>
      </c>
      <c r="B9" t="e">
        <f>VLOOKUP(A9,Données!$C$3:$D$434,2,FALSE)</f>
        <v>#N/A</v>
      </c>
      <c r="C9">
        <v>20300</v>
      </c>
      <c r="D9">
        <v>30100</v>
      </c>
      <c r="E9">
        <v>34175</v>
      </c>
      <c r="F9">
        <v>26625</v>
      </c>
      <c r="G9">
        <v>13600</v>
      </c>
      <c r="H9">
        <v>9250</v>
      </c>
    </row>
    <row r="10" spans="1:14" x14ac:dyDescent="0.25">
      <c r="A10" s="5">
        <v>21631</v>
      </c>
      <c r="B10" t="str">
        <f>VLOOKUP(A10,Données!$C$3:$D$434,2,FALSE)</f>
        <v>APPLICATEUR SAPHIR</v>
      </c>
      <c r="H10">
        <v>0</v>
      </c>
      <c r="I10">
        <v>2</v>
      </c>
    </row>
    <row r="11" spans="1:14" hidden="1" x14ac:dyDescent="0.25">
      <c r="A11" s="5">
        <v>101693</v>
      </c>
      <c r="B11" t="e">
        <f>VLOOKUP(A11,Données!$C$3:$D$434,2,FALSE)</f>
        <v>#N/A</v>
      </c>
      <c r="C11">
        <v>1250</v>
      </c>
      <c r="D11">
        <v>5075</v>
      </c>
      <c r="E11">
        <v>3925</v>
      </c>
      <c r="F11">
        <v>2425</v>
      </c>
      <c r="G11">
        <v>2350</v>
      </c>
      <c r="H11">
        <v>3425</v>
      </c>
      <c r="I11">
        <v>2000</v>
      </c>
      <c r="J11">
        <v>1050</v>
      </c>
      <c r="K11">
        <v>2500</v>
      </c>
      <c r="L11">
        <v>2125</v>
      </c>
      <c r="M11">
        <v>3150</v>
      </c>
      <c r="N11">
        <v>3000</v>
      </c>
    </row>
    <row r="12" spans="1:14" hidden="1" x14ac:dyDescent="0.25">
      <c r="A12" s="5">
        <v>101700</v>
      </c>
      <c r="B12" t="e">
        <f>VLOOKUP(A12,Données!$C$3:$D$434,2,FALSE)</f>
        <v>#N/A</v>
      </c>
      <c r="C12">
        <v>5000</v>
      </c>
      <c r="D12">
        <v>4300</v>
      </c>
      <c r="E12">
        <v>7025</v>
      </c>
      <c r="F12">
        <v>6300</v>
      </c>
      <c r="G12">
        <v>7000</v>
      </c>
      <c r="H12">
        <v>4000</v>
      </c>
    </row>
    <row r="13" spans="1:14" hidden="1" x14ac:dyDescent="0.25">
      <c r="A13" s="5">
        <v>101724</v>
      </c>
      <c r="B13" t="e">
        <f>VLOOKUP(A13,Données!$C$3:$D$434,2,FALSE)</f>
        <v>#N/A</v>
      </c>
      <c r="C13">
        <v>300</v>
      </c>
      <c r="D13">
        <v>300</v>
      </c>
      <c r="F13">
        <v>1000</v>
      </c>
    </row>
    <row r="14" spans="1:14" x14ac:dyDescent="0.25">
      <c r="A14" s="5">
        <v>11415</v>
      </c>
      <c r="B14" t="str">
        <f>VLOOKUP(A14,Données!$C$3:$D$434,2,FALSE)</f>
        <v>AZUR MASTER 25 KG</v>
      </c>
      <c r="C14">
        <v>1175</v>
      </c>
      <c r="D14">
        <v>475</v>
      </c>
      <c r="E14">
        <v>1275</v>
      </c>
      <c r="F14">
        <v>200</v>
      </c>
      <c r="G14">
        <v>650</v>
      </c>
      <c r="H14">
        <v>300</v>
      </c>
      <c r="I14">
        <v>200</v>
      </c>
      <c r="J14">
        <v>350</v>
      </c>
      <c r="K14">
        <v>100</v>
      </c>
      <c r="L14">
        <v>725</v>
      </c>
      <c r="M14">
        <v>750</v>
      </c>
      <c r="N14">
        <v>1425</v>
      </c>
    </row>
    <row r="15" spans="1:14" x14ac:dyDescent="0.25">
      <c r="A15" s="5">
        <v>11251</v>
      </c>
      <c r="B15" t="str">
        <f>VLOOKUP(A15,Données!$C$3:$D$434,2,FALSE)</f>
        <v>AZURBLOC MAGNESIEN 20 KG</v>
      </c>
      <c r="C15">
        <v>17080</v>
      </c>
      <c r="D15">
        <v>10480</v>
      </c>
      <c r="E15">
        <v>3020</v>
      </c>
      <c r="F15">
        <v>3120</v>
      </c>
      <c r="G15">
        <v>1620</v>
      </c>
      <c r="H15">
        <v>60</v>
      </c>
      <c r="I15">
        <v>560</v>
      </c>
      <c r="J15">
        <v>1300</v>
      </c>
      <c r="K15">
        <v>420</v>
      </c>
      <c r="M15">
        <v>120</v>
      </c>
      <c r="N15">
        <v>80</v>
      </c>
    </row>
    <row r="16" spans="1:14" hidden="1" x14ac:dyDescent="0.25">
      <c r="A16" s="5">
        <v>101774</v>
      </c>
      <c r="B16" t="e">
        <f>VLOOKUP(A16,Données!$C$3:$D$434,2,FALSE)</f>
        <v>#N/A</v>
      </c>
      <c r="C16">
        <v>0</v>
      </c>
    </row>
    <row r="17" spans="1:14" x14ac:dyDescent="0.25">
      <c r="A17" s="5">
        <v>11253</v>
      </c>
      <c r="B17" t="str">
        <f>VLOOKUP(A17,Données!$C$3:$D$434,2,FALSE)</f>
        <v>AZURBLOC UNIVERSEL 20 KG</v>
      </c>
      <c r="C17">
        <v>16000</v>
      </c>
      <c r="D17">
        <v>7680</v>
      </c>
      <c r="E17">
        <v>4460</v>
      </c>
      <c r="F17">
        <v>1580</v>
      </c>
      <c r="G17">
        <v>900</v>
      </c>
      <c r="H17">
        <v>3420</v>
      </c>
      <c r="I17">
        <v>1720</v>
      </c>
      <c r="J17">
        <v>620</v>
      </c>
      <c r="K17">
        <v>3120</v>
      </c>
      <c r="L17">
        <v>1940</v>
      </c>
      <c r="M17">
        <v>3000</v>
      </c>
      <c r="N17">
        <v>2660</v>
      </c>
    </row>
    <row r="18" spans="1:14" x14ac:dyDescent="0.25">
      <c r="A18" s="5">
        <v>11269</v>
      </c>
      <c r="B18" t="str">
        <f>VLOOKUP(A18,Données!$C$3:$D$434,2,FALSE)</f>
        <v>AZUREE FA 79% 20 KG</v>
      </c>
      <c r="C18">
        <v>5500</v>
      </c>
      <c r="D18">
        <v>8960</v>
      </c>
      <c r="E18">
        <v>3820</v>
      </c>
      <c r="F18">
        <v>100</v>
      </c>
      <c r="G18">
        <v>2420</v>
      </c>
      <c r="H18">
        <v>1240</v>
      </c>
      <c r="I18">
        <v>10100</v>
      </c>
      <c r="J18">
        <v>5360</v>
      </c>
      <c r="K18">
        <v>1560</v>
      </c>
      <c r="L18">
        <v>6620</v>
      </c>
      <c r="M18">
        <v>10560</v>
      </c>
      <c r="N18">
        <v>9620</v>
      </c>
    </row>
    <row r="19" spans="1:14" x14ac:dyDescent="0.25">
      <c r="A19" s="5">
        <v>11112</v>
      </c>
      <c r="B19" t="str">
        <f>VLOOKUP(A19,Données!$C$3:$D$434,2,FALSE)</f>
        <v>AZURHERBE SE 25 KG</v>
      </c>
      <c r="E19">
        <v>500</v>
      </c>
      <c r="F19">
        <v>1000</v>
      </c>
      <c r="K19">
        <v>300</v>
      </c>
    </row>
    <row r="20" spans="1:14" x14ac:dyDescent="0.25">
      <c r="A20" s="5">
        <v>11100</v>
      </c>
      <c r="B20" t="str">
        <f>VLOOKUP(A20,Données!$C$3:$D$434,2,FALSE)</f>
        <v>AZURMAIS FA 25 KG</v>
      </c>
      <c r="K20">
        <v>150</v>
      </c>
      <c r="N20">
        <v>50</v>
      </c>
    </row>
    <row r="21" spans="1:14" hidden="1" x14ac:dyDescent="0.25">
      <c r="A21" s="5">
        <v>101882</v>
      </c>
      <c r="B21" t="e">
        <f>VLOOKUP(A21,Données!$C$3:$D$434,2,FALSE)</f>
        <v>#N/A</v>
      </c>
      <c r="C21">
        <v>32100</v>
      </c>
      <c r="D21">
        <v>37000</v>
      </c>
      <c r="E21">
        <v>22900</v>
      </c>
      <c r="F21">
        <v>32725</v>
      </c>
      <c r="G21">
        <v>16625</v>
      </c>
      <c r="H21">
        <v>10250</v>
      </c>
    </row>
    <row r="22" spans="1:14" hidden="1" x14ac:dyDescent="0.25">
      <c r="A22" s="5">
        <v>101883</v>
      </c>
      <c r="B22" t="e">
        <f>VLOOKUP(A22,Données!$C$3:$D$434,2,FALSE)</f>
        <v>#N/A</v>
      </c>
      <c r="C22">
        <v>10000</v>
      </c>
      <c r="D22">
        <v>16000</v>
      </c>
      <c r="E22">
        <v>13000</v>
      </c>
      <c r="F22">
        <v>15000</v>
      </c>
      <c r="H22">
        <v>9000</v>
      </c>
      <c r="I22">
        <v>4000</v>
      </c>
      <c r="J22">
        <v>8000</v>
      </c>
      <c r="L22">
        <v>12000</v>
      </c>
      <c r="M22">
        <v>8000</v>
      </c>
      <c r="N22">
        <v>8000</v>
      </c>
    </row>
    <row r="23" spans="1:14" hidden="1" x14ac:dyDescent="0.25">
      <c r="A23" s="5">
        <v>101992</v>
      </c>
      <c r="B23" t="e">
        <f>VLOOKUP(A23,Données!$C$3:$D$434,2,FALSE)</f>
        <v>#N/A</v>
      </c>
      <c r="C23">
        <v>1000</v>
      </c>
      <c r="G23">
        <v>1000</v>
      </c>
    </row>
    <row r="24" spans="1:14" hidden="1" x14ac:dyDescent="0.25">
      <c r="A24" s="5">
        <v>101995</v>
      </c>
      <c r="B24" t="e">
        <f>VLOOKUP(A24,Données!$C$3:$D$434,2,FALSE)</f>
        <v>#N/A</v>
      </c>
      <c r="C24">
        <v>56000</v>
      </c>
      <c r="D24">
        <v>39000</v>
      </c>
      <c r="E24">
        <v>44500</v>
      </c>
      <c r="F24">
        <v>50500</v>
      </c>
      <c r="G24">
        <v>40500</v>
      </c>
      <c r="H24">
        <v>15000</v>
      </c>
    </row>
    <row r="25" spans="1:14" x14ac:dyDescent="0.25">
      <c r="A25" s="5">
        <v>11101</v>
      </c>
      <c r="B25" t="str">
        <f>VLOOKUP(A25,Données!$C$3:$D$434,2,FALSE)</f>
        <v>AZURMAIS FA BB 500 KG</v>
      </c>
      <c r="C25">
        <v>2000</v>
      </c>
      <c r="E25">
        <v>500</v>
      </c>
      <c r="J25">
        <v>0</v>
      </c>
      <c r="K25">
        <v>2000</v>
      </c>
      <c r="L25">
        <v>3000</v>
      </c>
      <c r="M25">
        <v>3500</v>
      </c>
      <c r="N25">
        <v>3500</v>
      </c>
    </row>
    <row r="26" spans="1:14" x14ac:dyDescent="0.25">
      <c r="A26" s="5">
        <v>11108</v>
      </c>
      <c r="B26" t="str">
        <f>VLOOKUP(A26,Données!$C$3:$D$434,2,FALSE)</f>
        <v>AZURMAIS GR 25 KG</v>
      </c>
      <c r="C26">
        <v>1225</v>
      </c>
      <c r="D26">
        <v>2000</v>
      </c>
      <c r="E26">
        <v>-750</v>
      </c>
      <c r="F26">
        <v>25</v>
      </c>
      <c r="G26">
        <v>775</v>
      </c>
      <c r="H26">
        <v>200</v>
      </c>
      <c r="I26">
        <v>275</v>
      </c>
      <c r="J26">
        <v>1800</v>
      </c>
      <c r="L26">
        <v>250</v>
      </c>
      <c r="M26">
        <v>500</v>
      </c>
      <c r="N26">
        <v>100</v>
      </c>
    </row>
    <row r="27" spans="1:14" x14ac:dyDescent="0.25">
      <c r="A27" s="5">
        <v>11110</v>
      </c>
      <c r="B27" t="str">
        <f>VLOOKUP(A27,Données!$C$3:$D$434,2,FALSE)</f>
        <v>AZURMAIS GR BB 1000 KG</v>
      </c>
      <c r="C27">
        <v>1000</v>
      </c>
      <c r="D27">
        <v>1000</v>
      </c>
      <c r="G27">
        <v>2000</v>
      </c>
      <c r="I27">
        <v>1000</v>
      </c>
    </row>
    <row r="28" spans="1:14" x14ac:dyDescent="0.25">
      <c r="A28" s="5">
        <v>11104</v>
      </c>
      <c r="B28" t="str">
        <f>VLOOKUP(A28,Données!$C$3:$D$434,2,FALSE)</f>
        <v>AZURMAIS SE 25 KG</v>
      </c>
      <c r="C28">
        <v>15350</v>
      </c>
      <c r="D28">
        <v>16050</v>
      </c>
      <c r="E28">
        <v>9550</v>
      </c>
      <c r="F28">
        <v>6450</v>
      </c>
      <c r="G28">
        <v>2350</v>
      </c>
      <c r="H28">
        <v>7050</v>
      </c>
      <c r="I28">
        <v>9700</v>
      </c>
      <c r="J28">
        <v>3875</v>
      </c>
      <c r="K28">
        <v>9300</v>
      </c>
      <c r="L28">
        <v>6350</v>
      </c>
      <c r="M28">
        <v>5600</v>
      </c>
      <c r="N28">
        <v>11150</v>
      </c>
    </row>
    <row r="29" spans="1:14" x14ac:dyDescent="0.25">
      <c r="A29" s="5">
        <v>11105</v>
      </c>
      <c r="B29" t="str">
        <f>VLOOKUP(A29,Données!$C$3:$D$434,2,FALSE)</f>
        <v>AZURMAIS SE BB 500 KG</v>
      </c>
      <c r="C29">
        <v>8500</v>
      </c>
      <c r="D29">
        <v>6000</v>
      </c>
      <c r="E29">
        <v>8000</v>
      </c>
      <c r="F29">
        <v>8000</v>
      </c>
      <c r="G29">
        <v>3500</v>
      </c>
      <c r="H29">
        <v>2500</v>
      </c>
      <c r="I29">
        <v>6000</v>
      </c>
      <c r="J29">
        <v>4000</v>
      </c>
      <c r="K29">
        <v>2500</v>
      </c>
      <c r="L29">
        <v>6000</v>
      </c>
      <c r="M29">
        <v>3500</v>
      </c>
      <c r="N29">
        <v>8500</v>
      </c>
    </row>
    <row r="30" spans="1:14" hidden="1" x14ac:dyDescent="0.25">
      <c r="A30" s="5">
        <v>102501</v>
      </c>
      <c r="B30" t="e">
        <f>VLOOKUP(A30,Données!$C$3:$D$434,2,FALSE)</f>
        <v>#N/A</v>
      </c>
      <c r="E30">
        <v>1000</v>
      </c>
    </row>
    <row r="31" spans="1:14" x14ac:dyDescent="0.25">
      <c r="A31" s="5">
        <v>11266</v>
      </c>
      <c r="B31" t="str">
        <f>VLOOKUP(A31,Données!$C$3:$D$434,2,FALSE)</f>
        <v>AZURMIXTE SE 25 KG</v>
      </c>
      <c r="C31">
        <v>2000</v>
      </c>
      <c r="D31">
        <v>0</v>
      </c>
      <c r="F31">
        <v>3000</v>
      </c>
      <c r="G31">
        <v>1000</v>
      </c>
      <c r="H31">
        <v>1000</v>
      </c>
      <c r="I31">
        <v>1000</v>
      </c>
      <c r="J31">
        <v>2000</v>
      </c>
      <c r="K31">
        <v>1500</v>
      </c>
      <c r="L31">
        <v>1000</v>
      </c>
    </row>
    <row r="32" spans="1:14" hidden="1" x14ac:dyDescent="0.25">
      <c r="A32" s="5">
        <v>102561</v>
      </c>
      <c r="B32" t="e">
        <f>VLOOKUP(A32,Données!$C$3:$D$434,2,FALSE)</f>
        <v>#N/A</v>
      </c>
      <c r="C32">
        <v>1250</v>
      </c>
      <c r="D32">
        <v>300</v>
      </c>
      <c r="E32">
        <v>325</v>
      </c>
      <c r="F32">
        <v>1250</v>
      </c>
      <c r="G32">
        <v>2800</v>
      </c>
    </row>
    <row r="33" spans="1:14" hidden="1" x14ac:dyDescent="0.25">
      <c r="A33" s="5">
        <v>102569</v>
      </c>
      <c r="B33" t="e">
        <f>VLOOKUP(A33,Données!$C$3:$D$434,2,FALSE)</f>
        <v>#N/A</v>
      </c>
      <c r="C33">
        <v>22075</v>
      </c>
      <c r="D33">
        <v>23875</v>
      </c>
      <c r="E33">
        <v>29025</v>
      </c>
      <c r="F33">
        <v>32500</v>
      </c>
      <c r="G33">
        <v>27200</v>
      </c>
      <c r="H33">
        <v>9650</v>
      </c>
    </row>
    <row r="34" spans="1:14" x14ac:dyDescent="0.25">
      <c r="A34" s="5">
        <v>11267</v>
      </c>
      <c r="B34" t="str">
        <f>VLOOKUP(A34,Données!$C$3:$D$434,2,FALSE)</f>
        <v>AZURMIXTE SE 500 KG</v>
      </c>
      <c r="C34">
        <v>1000</v>
      </c>
      <c r="E34">
        <v>1000</v>
      </c>
      <c r="F34">
        <v>1500</v>
      </c>
      <c r="J34">
        <v>1000</v>
      </c>
      <c r="K34">
        <v>500</v>
      </c>
      <c r="M34">
        <v>1000</v>
      </c>
      <c r="N34">
        <v>4980</v>
      </c>
    </row>
    <row r="35" spans="1:14" hidden="1" x14ac:dyDescent="0.25">
      <c r="A35" s="5">
        <v>102573</v>
      </c>
      <c r="B35" t="e">
        <f>VLOOKUP(A35,Données!$C$3:$D$434,2,FALSE)</f>
        <v>#N/A</v>
      </c>
      <c r="C35">
        <v>23700</v>
      </c>
      <c r="D35">
        <v>25250</v>
      </c>
      <c r="E35">
        <v>22725</v>
      </c>
      <c r="F35">
        <v>29375</v>
      </c>
      <c r="G35">
        <v>17300</v>
      </c>
      <c r="H35">
        <v>5350</v>
      </c>
      <c r="I35">
        <v>-50</v>
      </c>
    </row>
    <row r="36" spans="1:14" hidden="1" x14ac:dyDescent="0.25">
      <c r="A36" s="5">
        <v>102576</v>
      </c>
      <c r="B36" t="e">
        <f>VLOOKUP(A36,Données!$C$3:$D$434,2,FALSE)</f>
        <v>#N/A</v>
      </c>
      <c r="C36">
        <v>13175</v>
      </c>
      <c r="D36">
        <v>14150</v>
      </c>
      <c r="E36">
        <v>34350</v>
      </c>
      <c r="F36">
        <v>46575</v>
      </c>
      <c r="G36">
        <v>37100</v>
      </c>
      <c r="H36">
        <v>14575</v>
      </c>
      <c r="I36">
        <v>-75</v>
      </c>
    </row>
    <row r="37" spans="1:14" hidden="1" x14ac:dyDescent="0.25">
      <c r="A37" s="5">
        <v>102578</v>
      </c>
      <c r="B37" t="e">
        <f>VLOOKUP(A37,Données!$C$3:$D$434,2,FALSE)</f>
        <v>#N/A</v>
      </c>
      <c r="C37">
        <v>6800</v>
      </c>
      <c r="D37">
        <v>8975</v>
      </c>
      <c r="E37">
        <v>14400</v>
      </c>
      <c r="F37">
        <v>20250</v>
      </c>
      <c r="G37">
        <v>14675</v>
      </c>
      <c r="H37">
        <v>6250</v>
      </c>
      <c r="I37">
        <v>-75</v>
      </c>
    </row>
    <row r="38" spans="1:14" hidden="1" x14ac:dyDescent="0.25">
      <c r="A38" s="5">
        <v>102580</v>
      </c>
      <c r="B38" t="e">
        <f>VLOOKUP(A38,Données!$C$3:$D$434,2,FALSE)</f>
        <v>#N/A</v>
      </c>
      <c r="H38">
        <v>550</v>
      </c>
    </row>
    <row r="39" spans="1:14" x14ac:dyDescent="0.25">
      <c r="A39" s="5">
        <v>11119</v>
      </c>
      <c r="B39" t="str">
        <f>VLOOKUP(A39,Données!$C$3:$D$434,2,FALSE)</f>
        <v>AZUROLEA FA BB 500 KG</v>
      </c>
      <c r="F39">
        <v>500</v>
      </c>
      <c r="H39">
        <v>500</v>
      </c>
    </row>
    <row r="40" spans="1:14" x14ac:dyDescent="0.25">
      <c r="A40" s="5">
        <v>11127</v>
      </c>
      <c r="B40" t="str">
        <f>VLOOKUP(A40,Données!$C$3:$D$434,2,FALSE)</f>
        <v>AZURPATURE SE 25 KG</v>
      </c>
      <c r="E40">
        <v>2000</v>
      </c>
      <c r="G40">
        <v>300</v>
      </c>
      <c r="H40">
        <v>1000</v>
      </c>
      <c r="I40">
        <v>200</v>
      </c>
    </row>
    <row r="41" spans="1:14" x14ac:dyDescent="0.25">
      <c r="A41" s="5">
        <v>11262</v>
      </c>
      <c r="B41" t="str">
        <f>VLOOKUP(A41,Données!$C$3:$D$434,2,FALSE)</f>
        <v>AZURPIERRE UNIVERSEL 12 KG</v>
      </c>
      <c r="C41">
        <v>4224</v>
      </c>
      <c r="D41">
        <v>1932</v>
      </c>
      <c r="E41">
        <v>1848</v>
      </c>
      <c r="F41">
        <v>120</v>
      </c>
      <c r="G41">
        <v>696</v>
      </c>
      <c r="I41">
        <v>1152</v>
      </c>
      <c r="K41">
        <v>1200</v>
      </c>
      <c r="L41">
        <v>120</v>
      </c>
      <c r="M41">
        <v>3456</v>
      </c>
      <c r="N41">
        <v>1452</v>
      </c>
    </row>
    <row r="42" spans="1:14" hidden="1" x14ac:dyDescent="0.25">
      <c r="A42" s="5">
        <v>102616</v>
      </c>
      <c r="B42" t="e">
        <f>VLOOKUP(A42,Données!$C$3:$D$434,2,FALSE)</f>
        <v>#N/A</v>
      </c>
      <c r="C42">
        <v>3975</v>
      </c>
      <c r="D42">
        <v>5800</v>
      </c>
      <c r="E42">
        <v>5600</v>
      </c>
      <c r="F42">
        <v>4400</v>
      </c>
      <c r="G42">
        <v>4025</v>
      </c>
      <c r="H42">
        <v>1650</v>
      </c>
    </row>
    <row r="43" spans="1:14" hidden="1" x14ac:dyDescent="0.25">
      <c r="A43" s="5">
        <v>102617</v>
      </c>
      <c r="B43" t="e">
        <f>VLOOKUP(A43,Données!$C$3:$D$434,2,FALSE)</f>
        <v>#N/A</v>
      </c>
      <c r="C43">
        <v>5000</v>
      </c>
      <c r="D43">
        <v>3000</v>
      </c>
      <c r="E43">
        <v>3000</v>
      </c>
      <c r="F43">
        <v>2000</v>
      </c>
      <c r="G43">
        <v>1908</v>
      </c>
      <c r="H43">
        <v>4000</v>
      </c>
    </row>
    <row r="44" spans="1:14" hidden="1" x14ac:dyDescent="0.25">
      <c r="A44" s="5">
        <v>102619</v>
      </c>
      <c r="B44" t="e">
        <f>VLOOKUP(A44,Données!$C$3:$D$434,2,FALSE)</f>
        <v>#N/A</v>
      </c>
      <c r="C44">
        <v>20475</v>
      </c>
      <c r="D44">
        <v>11475</v>
      </c>
      <c r="E44">
        <v>21650</v>
      </c>
      <c r="F44">
        <v>12075</v>
      </c>
      <c r="G44">
        <v>8475</v>
      </c>
      <c r="H44">
        <v>2375</v>
      </c>
    </row>
    <row r="45" spans="1:14" hidden="1" x14ac:dyDescent="0.25">
      <c r="A45" s="5">
        <v>102620</v>
      </c>
      <c r="B45" t="e">
        <f>VLOOKUP(A45,Données!$C$3:$D$434,2,FALSE)</f>
        <v>#N/A</v>
      </c>
      <c r="C45">
        <v>1000</v>
      </c>
      <c r="D45">
        <v>4729</v>
      </c>
      <c r="E45">
        <v>2000</v>
      </c>
      <c r="F45">
        <v>3000</v>
      </c>
      <c r="G45">
        <v>2000</v>
      </c>
    </row>
    <row r="46" spans="1:14" hidden="1" x14ac:dyDescent="0.25">
      <c r="A46" s="5">
        <v>102622</v>
      </c>
      <c r="B46" t="e">
        <f>VLOOKUP(A46,Données!$C$3:$D$434,2,FALSE)</f>
        <v>#N/A</v>
      </c>
      <c r="F46">
        <v>500</v>
      </c>
    </row>
    <row r="47" spans="1:14" x14ac:dyDescent="0.25">
      <c r="A47" s="5">
        <v>11259</v>
      </c>
      <c r="B47" t="str">
        <f>VLOOKUP(A47,Données!$C$3:$D$434,2,FALSE)</f>
        <v>AZURSEL 12 KG</v>
      </c>
      <c r="C47">
        <v>180</v>
      </c>
      <c r="D47">
        <v>1152</v>
      </c>
      <c r="E47">
        <v>120</v>
      </c>
      <c r="G47">
        <v>2124</v>
      </c>
      <c r="I47">
        <v>1152</v>
      </c>
      <c r="J47">
        <v>1152</v>
      </c>
      <c r="K47">
        <v>2352</v>
      </c>
      <c r="L47">
        <v>24</v>
      </c>
      <c r="M47">
        <v>1512</v>
      </c>
    </row>
    <row r="48" spans="1:14" x14ac:dyDescent="0.25">
      <c r="A48" s="5">
        <v>11260</v>
      </c>
      <c r="B48" t="str">
        <f>VLOOKUP(A48,Données!$C$3:$D$434,2,FALSE)</f>
        <v>AZURSEL 25 KG</v>
      </c>
      <c r="C48">
        <v>625</v>
      </c>
      <c r="F48">
        <v>825</v>
      </c>
      <c r="G48">
        <v>400</v>
      </c>
      <c r="H48">
        <v>50</v>
      </c>
      <c r="I48">
        <v>1050</v>
      </c>
      <c r="J48">
        <v>1125</v>
      </c>
      <c r="K48">
        <v>50</v>
      </c>
      <c r="M48">
        <v>600</v>
      </c>
      <c r="N48">
        <v>150</v>
      </c>
    </row>
    <row r="49" spans="1:14" hidden="1" x14ac:dyDescent="0.25">
      <c r="A49" s="5">
        <v>102630</v>
      </c>
      <c r="B49" t="e">
        <f>VLOOKUP(A49,Données!$C$3:$D$434,2,FALSE)</f>
        <v>#N/A</v>
      </c>
      <c r="C49">
        <v>30200</v>
      </c>
      <c r="D49">
        <v>30675</v>
      </c>
      <c r="E49">
        <v>38525</v>
      </c>
      <c r="F49">
        <v>31375</v>
      </c>
      <c r="G49">
        <v>17650</v>
      </c>
      <c r="H49">
        <v>11275</v>
      </c>
    </row>
    <row r="50" spans="1:14" hidden="1" x14ac:dyDescent="0.25">
      <c r="A50" s="5">
        <v>102631</v>
      </c>
      <c r="B50" t="e">
        <f>VLOOKUP(A50,Données!$C$3:$D$434,2,FALSE)</f>
        <v>#N/A</v>
      </c>
      <c r="C50">
        <v>16000</v>
      </c>
      <c r="D50">
        <v>7962</v>
      </c>
      <c r="E50">
        <v>15000</v>
      </c>
      <c r="F50">
        <v>8000</v>
      </c>
      <c r="G50">
        <v>4000</v>
      </c>
    </row>
    <row r="51" spans="1:14" hidden="1" x14ac:dyDescent="0.25">
      <c r="A51" s="5">
        <v>102633</v>
      </c>
      <c r="B51" t="e">
        <f>VLOOKUP(A51,Données!$C$3:$D$434,2,FALSE)</f>
        <v>#N/A</v>
      </c>
      <c r="E51">
        <v>500</v>
      </c>
      <c r="F51">
        <v>50</v>
      </c>
    </row>
    <row r="52" spans="1:14" hidden="1" x14ac:dyDescent="0.25">
      <c r="A52" s="5">
        <v>102639</v>
      </c>
      <c r="B52" t="e">
        <f>VLOOKUP(A52,Données!$C$3:$D$434,2,FALSE)</f>
        <v>#N/A</v>
      </c>
      <c r="C52">
        <v>5500</v>
      </c>
      <c r="D52">
        <v>5750</v>
      </c>
      <c r="E52">
        <v>7750</v>
      </c>
      <c r="F52">
        <v>10275</v>
      </c>
      <c r="G52">
        <v>3250</v>
      </c>
      <c r="H52">
        <v>5025</v>
      </c>
    </row>
    <row r="53" spans="1:14" hidden="1" x14ac:dyDescent="0.25">
      <c r="A53" s="5">
        <v>102640</v>
      </c>
      <c r="B53" t="e">
        <f>VLOOKUP(A53,Données!$C$3:$D$434,2,FALSE)</f>
        <v>#N/A</v>
      </c>
      <c r="C53">
        <v>34943</v>
      </c>
      <c r="D53">
        <v>22000</v>
      </c>
      <c r="E53">
        <v>27977</v>
      </c>
      <c r="F53">
        <v>26000</v>
      </c>
      <c r="G53">
        <v>9979</v>
      </c>
      <c r="H53">
        <v>8000</v>
      </c>
    </row>
    <row r="54" spans="1:14" hidden="1" x14ac:dyDescent="0.25">
      <c r="A54" s="5">
        <v>102665</v>
      </c>
      <c r="B54" t="e">
        <f>VLOOKUP(A54,Données!$C$3:$D$434,2,FALSE)</f>
        <v>#N/A</v>
      </c>
      <c r="C54">
        <v>2850</v>
      </c>
      <c r="D54">
        <v>6300</v>
      </c>
      <c r="E54">
        <v>13550</v>
      </c>
      <c r="F54">
        <v>13000</v>
      </c>
      <c r="G54">
        <v>3050</v>
      </c>
      <c r="H54">
        <v>900</v>
      </c>
    </row>
    <row r="55" spans="1:14" hidden="1" x14ac:dyDescent="0.25">
      <c r="A55" s="5">
        <v>102675</v>
      </c>
      <c r="B55" t="e">
        <f>VLOOKUP(A55,Données!$C$3:$D$434,2,FALSE)</f>
        <v>#N/A</v>
      </c>
      <c r="C55">
        <v>7850</v>
      </c>
      <c r="D55">
        <v>5725</v>
      </c>
      <c r="E55">
        <v>4800</v>
      </c>
      <c r="F55">
        <v>4100</v>
      </c>
      <c r="G55">
        <v>8750</v>
      </c>
      <c r="H55">
        <v>4850</v>
      </c>
    </row>
    <row r="56" spans="1:14" x14ac:dyDescent="0.25">
      <c r="A56" s="5">
        <v>905471</v>
      </c>
      <c r="B56" t="str">
        <f>VLOOKUP(A56,Données!$C$3:$D$434,2,FALSE)</f>
        <v>AZURTECH FA 25 KG</v>
      </c>
      <c r="G56">
        <v>1000</v>
      </c>
      <c r="H56">
        <v>0</v>
      </c>
      <c r="J56">
        <v>0</v>
      </c>
      <c r="K56">
        <v>2000</v>
      </c>
      <c r="L56">
        <v>1000</v>
      </c>
      <c r="M56">
        <v>3000</v>
      </c>
      <c r="N56">
        <v>3400</v>
      </c>
    </row>
    <row r="57" spans="1:14" hidden="1" x14ac:dyDescent="0.25">
      <c r="A57" s="5">
        <v>10275</v>
      </c>
      <c r="B57" t="e">
        <f>VLOOKUP(A57,Données!$C$3:$D$434,2,FALSE)</f>
        <v>#N/A</v>
      </c>
      <c r="C57">
        <v>45</v>
      </c>
      <c r="D57">
        <v>135</v>
      </c>
      <c r="E57">
        <v>45</v>
      </c>
      <c r="F57">
        <v>90</v>
      </c>
      <c r="J57">
        <v>90</v>
      </c>
      <c r="L57">
        <v>90</v>
      </c>
      <c r="N57">
        <v>270</v>
      </c>
    </row>
    <row r="58" spans="1:14" hidden="1" x14ac:dyDescent="0.25">
      <c r="A58" s="5">
        <v>103093</v>
      </c>
      <c r="B58" t="e">
        <f>VLOOKUP(A58,Données!$C$3:$D$434,2,FALSE)</f>
        <v>#N/A</v>
      </c>
      <c r="I58">
        <v>0</v>
      </c>
    </row>
    <row r="59" spans="1:14" hidden="1" x14ac:dyDescent="0.25">
      <c r="A59" s="5">
        <v>103094</v>
      </c>
      <c r="B59" t="e">
        <f>VLOOKUP(A59,Données!$C$3:$D$434,2,FALSE)</f>
        <v>#N/A</v>
      </c>
      <c r="G59">
        <v>0</v>
      </c>
      <c r="K59">
        <v>0</v>
      </c>
    </row>
    <row r="60" spans="1:14" x14ac:dyDescent="0.25">
      <c r="A60" s="5">
        <v>18540</v>
      </c>
      <c r="B60" t="str">
        <f>VLOOKUP(A60,Données!$C$3:$D$434,2,FALSE)</f>
        <v>BASSINE 50L SANDERS</v>
      </c>
      <c r="E60">
        <v>4</v>
      </c>
      <c r="G60">
        <v>1</v>
      </c>
      <c r="I60">
        <v>2</v>
      </c>
      <c r="K60">
        <v>4</v>
      </c>
      <c r="N60">
        <v>3</v>
      </c>
    </row>
    <row r="61" spans="1:14" hidden="1" x14ac:dyDescent="0.25">
      <c r="A61" s="5">
        <v>103183</v>
      </c>
      <c r="B61" t="e">
        <f>VLOOKUP(A61,Données!$C$3:$D$434,2,FALSE)</f>
        <v>#N/A</v>
      </c>
      <c r="C61">
        <v>0</v>
      </c>
      <c r="D61">
        <v>0</v>
      </c>
    </row>
    <row r="62" spans="1:14" x14ac:dyDescent="0.25">
      <c r="A62" s="5">
        <v>25444</v>
      </c>
      <c r="B62" t="str">
        <f>VLOOKUP(A62,Données!$C$3:$D$434,2,FALSE)</f>
        <v>BLE BROYE FIN FA 25 KG</v>
      </c>
      <c r="G62">
        <v>8925</v>
      </c>
      <c r="J62">
        <v>29700</v>
      </c>
      <c r="M62">
        <v>9975</v>
      </c>
    </row>
    <row r="63" spans="1:14" hidden="1" x14ac:dyDescent="0.25">
      <c r="A63" s="5">
        <v>103194</v>
      </c>
      <c r="B63" t="e">
        <f>VLOOKUP(A63,Données!$C$3:$D$434,2,FALSE)</f>
        <v>#N/A</v>
      </c>
      <c r="C63">
        <v>300</v>
      </c>
      <c r="D63">
        <v>225</v>
      </c>
      <c r="E63">
        <v>175</v>
      </c>
      <c r="N63">
        <v>1250</v>
      </c>
    </row>
    <row r="64" spans="1:14" hidden="1" x14ac:dyDescent="0.25">
      <c r="A64" s="5">
        <v>103195</v>
      </c>
      <c r="B64" t="e">
        <f>VLOOKUP(A64,Données!$C$3:$D$434,2,FALSE)</f>
        <v>#N/A</v>
      </c>
      <c r="C64">
        <v>1200</v>
      </c>
      <c r="E64">
        <v>500</v>
      </c>
      <c r="G64">
        <v>1450</v>
      </c>
      <c r="I64">
        <v>500</v>
      </c>
      <c r="J64">
        <v>1200</v>
      </c>
      <c r="L64">
        <v>750</v>
      </c>
      <c r="N64">
        <v>2775</v>
      </c>
    </row>
    <row r="65" spans="1:14" hidden="1" x14ac:dyDescent="0.25">
      <c r="A65" s="5">
        <v>103196</v>
      </c>
      <c r="B65" t="e">
        <f>VLOOKUP(A65,Données!$C$3:$D$434,2,FALSE)</f>
        <v>#N/A</v>
      </c>
      <c r="D65">
        <v>1250</v>
      </c>
      <c r="E65">
        <v>25</v>
      </c>
    </row>
    <row r="66" spans="1:14" hidden="1" x14ac:dyDescent="0.25">
      <c r="A66" s="5">
        <v>103224</v>
      </c>
      <c r="B66" t="e">
        <f>VLOOKUP(A66,Données!$C$3:$D$434,2,FALSE)</f>
        <v>#N/A</v>
      </c>
      <c r="D66">
        <v>2100</v>
      </c>
      <c r="E66">
        <v>250</v>
      </c>
    </row>
    <row r="67" spans="1:14" x14ac:dyDescent="0.25">
      <c r="A67" s="5">
        <v>20138</v>
      </c>
      <c r="B67" t="str">
        <f>VLOOKUP(A67,Données!$C$3:$D$434,2,FALSE)</f>
        <v>BLE SAC 25 KG</v>
      </c>
      <c r="H67">
        <v>125</v>
      </c>
      <c r="J67">
        <v>1450</v>
      </c>
      <c r="K67">
        <v>200</v>
      </c>
      <c r="M67">
        <v>50</v>
      </c>
      <c r="N67">
        <v>1175</v>
      </c>
    </row>
    <row r="68" spans="1:14" hidden="1" x14ac:dyDescent="0.25">
      <c r="A68" s="5">
        <v>103235</v>
      </c>
      <c r="B68" t="e">
        <f>VLOOKUP(A68,Données!$C$3:$D$434,2,FALSE)</f>
        <v>#N/A</v>
      </c>
      <c r="C68">
        <v>275</v>
      </c>
      <c r="D68">
        <v>125</v>
      </c>
      <c r="F68">
        <v>100</v>
      </c>
      <c r="G68">
        <v>175</v>
      </c>
    </row>
    <row r="69" spans="1:14" x14ac:dyDescent="0.25">
      <c r="A69" s="5">
        <v>103237</v>
      </c>
      <c r="B69" t="str">
        <f>VLOOKUP(A69,Données!$C$3:$D$434,2,FALSE)</f>
        <v>BLE SACS</v>
      </c>
      <c r="C69">
        <v>1150</v>
      </c>
      <c r="D69">
        <v>125</v>
      </c>
      <c r="F69">
        <v>75</v>
      </c>
      <c r="G69">
        <v>1275</v>
      </c>
      <c r="H69">
        <v>25</v>
      </c>
    </row>
    <row r="70" spans="1:14" hidden="1" x14ac:dyDescent="0.25">
      <c r="A70" s="5">
        <v>10324</v>
      </c>
      <c r="B70" t="e">
        <f>VLOOKUP(A70,Données!$C$3:$D$434,2,FALSE)</f>
        <v>#N/A</v>
      </c>
      <c r="C70">
        <v>300</v>
      </c>
      <c r="D70">
        <v>200</v>
      </c>
      <c r="H70">
        <v>0</v>
      </c>
    </row>
    <row r="71" spans="1:14" x14ac:dyDescent="0.25">
      <c r="A71" s="5">
        <v>23933</v>
      </c>
      <c r="B71" t="str">
        <f>VLOOKUP(A71,Données!$C$3:$D$434,2,FALSE)</f>
        <v>BOBINE PAPIER DINDE</v>
      </c>
      <c r="C71">
        <v>1</v>
      </c>
      <c r="I71">
        <v>3</v>
      </c>
    </row>
    <row r="72" spans="1:14" x14ac:dyDescent="0.25">
      <c r="A72" s="5">
        <v>22305</v>
      </c>
      <c r="B72" t="str">
        <f>VLOOKUP(A72,Données!$C$3:$D$434,2,FALSE)</f>
        <v>BOBINE PAPIER POULET</v>
      </c>
      <c r="C72">
        <v>1</v>
      </c>
      <c r="E72">
        <v>1</v>
      </c>
      <c r="F72">
        <v>5</v>
      </c>
      <c r="G72">
        <v>1</v>
      </c>
      <c r="L72">
        <v>1</v>
      </c>
    </row>
    <row r="73" spans="1:14" x14ac:dyDescent="0.25">
      <c r="A73" s="5">
        <v>21141</v>
      </c>
      <c r="B73" t="str">
        <f>VLOOKUP(A73,Données!$C$3:$D$434,2,FALSE)</f>
        <v>CANARD OIE PIGEON 25 KG</v>
      </c>
      <c r="H73">
        <v>550</v>
      </c>
      <c r="I73">
        <v>5550</v>
      </c>
      <c r="J73">
        <v>1475</v>
      </c>
      <c r="K73">
        <v>3825</v>
      </c>
      <c r="L73">
        <v>1100</v>
      </c>
      <c r="M73">
        <v>100</v>
      </c>
      <c r="N73">
        <v>50</v>
      </c>
    </row>
    <row r="74" spans="1:14" x14ac:dyDescent="0.25">
      <c r="A74" s="5">
        <v>117646</v>
      </c>
      <c r="B74" t="str">
        <f>VLOOKUP(A74,Données!$C$3:$D$434,2,FALSE)</f>
        <v>CAPRILAC LIB</v>
      </c>
      <c r="C74">
        <v>1000</v>
      </c>
      <c r="D74">
        <v>500</v>
      </c>
      <c r="I74">
        <v>250</v>
      </c>
      <c r="J74">
        <v>500</v>
      </c>
      <c r="K74">
        <v>800</v>
      </c>
      <c r="L74">
        <v>1250</v>
      </c>
      <c r="N74">
        <v>1475</v>
      </c>
    </row>
    <row r="75" spans="1:14" x14ac:dyDescent="0.25">
      <c r="A75" s="5">
        <v>22829</v>
      </c>
      <c r="B75" t="str">
        <f>VLOOKUP(A75,Données!$C$3:$D$434,2,FALSE)</f>
        <v>CARBONATE FA 25 KG</v>
      </c>
      <c r="K75">
        <v>250</v>
      </c>
      <c r="M75">
        <v>550</v>
      </c>
    </row>
    <row r="76" spans="1:14" x14ac:dyDescent="0.25">
      <c r="A76" s="5">
        <v>103394</v>
      </c>
      <c r="B76" t="str">
        <f>VLOOKUP(A76,Données!$C$3:$D$434,2,FALSE)</f>
        <v>CELIA BASSE COUR</v>
      </c>
      <c r="C76">
        <v>1000</v>
      </c>
      <c r="D76">
        <v>1000</v>
      </c>
      <c r="E76">
        <v>1000</v>
      </c>
      <c r="G76">
        <v>5000</v>
      </c>
      <c r="H76">
        <v>3000</v>
      </c>
      <c r="I76">
        <v>3000</v>
      </c>
      <c r="J76">
        <v>2000</v>
      </c>
      <c r="K76">
        <v>2000</v>
      </c>
      <c r="L76">
        <v>1000</v>
      </c>
      <c r="M76">
        <v>1000</v>
      </c>
      <c r="N76">
        <v>1000</v>
      </c>
    </row>
    <row r="77" spans="1:14" x14ac:dyDescent="0.25">
      <c r="A77" s="5">
        <v>10273</v>
      </c>
      <c r="B77" t="str">
        <f>VLOOKUP(A77,Données!$C$3:$D$434,2,FALSE)</f>
        <v>CELIA CROC 25/12 15 KG</v>
      </c>
      <c r="C77">
        <v>3825</v>
      </c>
      <c r="D77">
        <v>1350</v>
      </c>
      <c r="E77">
        <v>2025</v>
      </c>
      <c r="F77">
        <v>5400</v>
      </c>
      <c r="G77">
        <v>2700</v>
      </c>
      <c r="H77">
        <v>2025</v>
      </c>
      <c r="I77">
        <v>4725</v>
      </c>
      <c r="J77">
        <v>1350</v>
      </c>
      <c r="K77">
        <v>1350</v>
      </c>
      <c r="L77">
        <v>4035</v>
      </c>
      <c r="M77">
        <v>2700</v>
      </c>
      <c r="N77">
        <v>2700</v>
      </c>
    </row>
    <row r="78" spans="1:14" hidden="1" x14ac:dyDescent="0.25">
      <c r="A78" s="5">
        <v>103434</v>
      </c>
      <c r="B78" t="e">
        <f>VLOOKUP(A78,Données!$C$3:$D$434,2,FALSE)</f>
        <v>#N/A</v>
      </c>
      <c r="D78">
        <v>0</v>
      </c>
      <c r="E78">
        <v>0</v>
      </c>
      <c r="F78">
        <v>0</v>
      </c>
      <c r="G78">
        <v>0</v>
      </c>
      <c r="H78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 hidden="1" x14ac:dyDescent="0.25">
      <c r="A79" s="5">
        <v>103453</v>
      </c>
      <c r="B79" t="e">
        <f>VLOOKUP(A79,Données!$C$3:$D$434,2,FALSE)</f>
        <v>#N/A</v>
      </c>
      <c r="M79">
        <v>1000</v>
      </c>
      <c r="N79">
        <v>1000</v>
      </c>
    </row>
    <row r="80" spans="1:14" hidden="1" x14ac:dyDescent="0.25">
      <c r="A80" s="5">
        <v>103554</v>
      </c>
      <c r="B80" t="e">
        <f>VLOOKUP(A80,Données!$C$3:$D$434,2,FALSE)</f>
        <v>#N/A</v>
      </c>
      <c r="C80">
        <v>5000</v>
      </c>
      <c r="D80">
        <v>4850</v>
      </c>
      <c r="E80">
        <v>6575</v>
      </c>
      <c r="F80">
        <v>6950</v>
      </c>
      <c r="G80">
        <v>5925</v>
      </c>
      <c r="H80">
        <v>5175</v>
      </c>
    </row>
    <row r="81" spans="1:14" hidden="1" x14ac:dyDescent="0.25">
      <c r="A81" s="5">
        <v>103555</v>
      </c>
      <c r="B81" t="e">
        <f>VLOOKUP(A81,Données!$C$3:$D$434,2,FALSE)</f>
        <v>#N/A</v>
      </c>
      <c r="C81">
        <v>3200</v>
      </c>
      <c r="D81">
        <v>3000</v>
      </c>
      <c r="E81">
        <v>5450</v>
      </c>
      <c r="F81">
        <v>6200</v>
      </c>
      <c r="G81">
        <v>3975</v>
      </c>
      <c r="H81">
        <v>1350</v>
      </c>
    </row>
    <row r="82" spans="1:14" x14ac:dyDescent="0.25">
      <c r="A82" s="5">
        <v>103559</v>
      </c>
      <c r="B82" t="str">
        <f>VLOOKUP(A82,Données!$C$3:$D$434,2,FALSE)</f>
        <v>CELIA GIBIER ENTRETIEN</v>
      </c>
      <c r="C82">
        <v>4425</v>
      </c>
      <c r="D82">
        <v>2000</v>
      </c>
      <c r="E82">
        <v>2500</v>
      </c>
      <c r="F82">
        <v>1000</v>
      </c>
      <c r="G82">
        <v>2000</v>
      </c>
      <c r="H82">
        <v>4350</v>
      </c>
      <c r="I82">
        <v>6000</v>
      </c>
      <c r="J82">
        <v>6100</v>
      </c>
      <c r="K82">
        <v>3800</v>
      </c>
      <c r="L82">
        <v>3250</v>
      </c>
      <c r="M82">
        <v>4000</v>
      </c>
      <c r="N82">
        <v>2000</v>
      </c>
    </row>
    <row r="83" spans="1:14" x14ac:dyDescent="0.25">
      <c r="A83" s="5">
        <v>103397</v>
      </c>
      <c r="B83" t="str">
        <f>VLOOKUP(A83,Données!$C$3:$D$434,2,FALSE)</f>
        <v>CELIA LAPIN</v>
      </c>
      <c r="C83">
        <v>29625</v>
      </c>
      <c r="D83">
        <v>19000</v>
      </c>
      <c r="E83">
        <v>29050</v>
      </c>
      <c r="F83">
        <v>30350</v>
      </c>
      <c r="G83">
        <v>37625</v>
      </c>
      <c r="H83">
        <v>50425</v>
      </c>
      <c r="I83">
        <v>37875</v>
      </c>
      <c r="J83">
        <v>32150</v>
      </c>
      <c r="K83">
        <v>43750</v>
      </c>
      <c r="L83">
        <v>32600</v>
      </c>
      <c r="M83">
        <v>24000</v>
      </c>
      <c r="N83">
        <v>25000</v>
      </c>
    </row>
    <row r="84" spans="1:14" hidden="1" x14ac:dyDescent="0.25">
      <c r="A84" s="5">
        <v>107239</v>
      </c>
      <c r="B84" t="e">
        <f>VLOOKUP(A84,Données!$C$3:$D$434,2,FALSE)</f>
        <v>#N/A</v>
      </c>
      <c r="C84">
        <v>1000</v>
      </c>
      <c r="D84">
        <v>3200</v>
      </c>
      <c r="E84">
        <v>3000</v>
      </c>
      <c r="F84">
        <v>2000</v>
      </c>
      <c r="G84">
        <v>1200</v>
      </c>
      <c r="H84">
        <v>1150</v>
      </c>
    </row>
    <row r="85" spans="1:14" hidden="1" x14ac:dyDescent="0.25">
      <c r="A85" s="5">
        <v>107247</v>
      </c>
      <c r="B85" t="e">
        <f>VLOOKUP(A85,Données!$C$3:$D$434,2,FALSE)</f>
        <v>#N/A</v>
      </c>
      <c r="C85">
        <v>3000</v>
      </c>
      <c r="D85">
        <v>2700</v>
      </c>
      <c r="E85">
        <v>4950</v>
      </c>
      <c r="F85">
        <v>5100</v>
      </c>
      <c r="G85">
        <v>5375</v>
      </c>
      <c r="H85">
        <v>2000</v>
      </c>
    </row>
    <row r="86" spans="1:14" hidden="1" x14ac:dyDescent="0.25">
      <c r="A86" s="5">
        <v>107342</v>
      </c>
      <c r="B86" t="e">
        <f>VLOOKUP(A86,Données!$C$3:$D$434,2,FALSE)</f>
        <v>#N/A</v>
      </c>
      <c r="C86">
        <v>1000</v>
      </c>
      <c r="D86">
        <v>50</v>
      </c>
    </row>
    <row r="87" spans="1:14" x14ac:dyDescent="0.25">
      <c r="A87" s="5">
        <v>103393</v>
      </c>
      <c r="B87" t="str">
        <f>VLOOKUP(A87,Données!$C$3:$D$434,2,FALSE)</f>
        <v>CELIA PONDEUSE</v>
      </c>
      <c r="C87">
        <v>7000</v>
      </c>
      <c r="D87">
        <v>8000</v>
      </c>
      <c r="E87">
        <v>4975</v>
      </c>
      <c r="F87">
        <v>9000</v>
      </c>
      <c r="G87">
        <v>6975</v>
      </c>
      <c r="H87">
        <v>11000</v>
      </c>
      <c r="I87">
        <v>7000</v>
      </c>
      <c r="J87">
        <v>9000</v>
      </c>
      <c r="K87">
        <v>9000</v>
      </c>
      <c r="L87">
        <v>12000</v>
      </c>
      <c r="M87">
        <v>10975</v>
      </c>
      <c r="N87">
        <v>5500</v>
      </c>
    </row>
    <row r="88" spans="1:14" x14ac:dyDescent="0.25">
      <c r="A88" s="5">
        <v>103392</v>
      </c>
      <c r="B88" t="str">
        <f>VLOOKUP(A88,Données!$C$3:$D$434,2,FALSE)</f>
        <v>CELIA PORC</v>
      </c>
      <c r="C88">
        <v>3950</v>
      </c>
      <c r="E88">
        <v>1975</v>
      </c>
      <c r="F88">
        <v>5925</v>
      </c>
      <c r="G88">
        <v>7825</v>
      </c>
      <c r="H88">
        <v>4975</v>
      </c>
      <c r="I88">
        <v>6925</v>
      </c>
      <c r="J88">
        <v>7000</v>
      </c>
      <c r="K88">
        <v>5000</v>
      </c>
      <c r="L88">
        <v>6825</v>
      </c>
      <c r="M88">
        <v>3000</v>
      </c>
      <c r="N88">
        <v>2000</v>
      </c>
    </row>
    <row r="89" spans="1:14" x14ac:dyDescent="0.25">
      <c r="A89" s="5">
        <v>103395</v>
      </c>
      <c r="B89" t="str">
        <f>VLOOKUP(A89,Données!$C$3:$D$434,2,FALSE)</f>
        <v>CELIA VOLAILLE GR</v>
      </c>
      <c r="C89">
        <v>5325</v>
      </c>
      <c r="D89">
        <v>7000</v>
      </c>
      <c r="E89">
        <v>8000</v>
      </c>
      <c r="F89">
        <v>18225</v>
      </c>
      <c r="G89">
        <v>25950</v>
      </c>
      <c r="H89">
        <v>31500</v>
      </c>
      <c r="I89">
        <v>21000</v>
      </c>
      <c r="J89">
        <v>10500</v>
      </c>
      <c r="K89">
        <v>21000</v>
      </c>
      <c r="L89">
        <v>12000</v>
      </c>
      <c r="M89">
        <v>7675</v>
      </c>
      <c r="N89">
        <v>6225</v>
      </c>
    </row>
    <row r="90" spans="1:14" hidden="1" x14ac:dyDescent="0.25">
      <c r="A90" s="5">
        <v>107438</v>
      </c>
      <c r="B90" t="e">
        <f>VLOOKUP(A90,Données!$C$3:$D$434,2,FALSE)</f>
        <v>#N/A</v>
      </c>
      <c r="C90">
        <v>16200</v>
      </c>
      <c r="D90">
        <v>11350</v>
      </c>
      <c r="E90">
        <v>6800</v>
      </c>
      <c r="F90">
        <v>10250</v>
      </c>
      <c r="G90">
        <v>5550</v>
      </c>
      <c r="H90">
        <v>3675</v>
      </c>
    </row>
    <row r="91" spans="1:14" x14ac:dyDescent="0.25">
      <c r="A91" s="5">
        <v>103396</v>
      </c>
      <c r="B91" t="str">
        <f>VLOOKUP(A91,Données!$C$3:$D$434,2,FALSE)</f>
        <v>CELIA VOLAILLE SE</v>
      </c>
      <c r="D91">
        <v>3100</v>
      </c>
      <c r="E91">
        <v>8900</v>
      </c>
      <c r="F91">
        <v>9000</v>
      </c>
      <c r="G91">
        <v>13000</v>
      </c>
      <c r="H91">
        <v>8100</v>
      </c>
      <c r="I91">
        <v>11500</v>
      </c>
      <c r="J91">
        <v>3000</v>
      </c>
      <c r="K91">
        <v>4350</v>
      </c>
      <c r="L91">
        <v>2500</v>
      </c>
      <c r="N91">
        <v>1000</v>
      </c>
    </row>
    <row r="92" spans="1:14" hidden="1" x14ac:dyDescent="0.25">
      <c r="A92" s="5">
        <v>109691</v>
      </c>
      <c r="B92" t="e">
        <f>VLOOKUP(A92,Données!$C$3:$D$434,2,FALSE)</f>
        <v>#N/A</v>
      </c>
      <c r="C92">
        <v>1000</v>
      </c>
      <c r="D92">
        <v>3500</v>
      </c>
      <c r="E92">
        <v>2000</v>
      </c>
      <c r="F92">
        <v>1000</v>
      </c>
      <c r="G92">
        <v>2000</v>
      </c>
      <c r="H92">
        <v>1175</v>
      </c>
    </row>
    <row r="93" spans="1:14" hidden="1" x14ac:dyDescent="0.25">
      <c r="A93" s="5">
        <v>109758</v>
      </c>
      <c r="B93" t="e">
        <f>VLOOKUP(A93,Données!$C$3:$D$434,2,FALSE)</f>
        <v>#N/A</v>
      </c>
      <c r="C93">
        <v>36500</v>
      </c>
      <c r="D93">
        <v>26000</v>
      </c>
      <c r="E93">
        <v>29500</v>
      </c>
      <c r="F93">
        <v>25000</v>
      </c>
      <c r="G93">
        <v>16000</v>
      </c>
      <c r="H93">
        <v>7000</v>
      </c>
    </row>
    <row r="94" spans="1:14" x14ac:dyDescent="0.25">
      <c r="A94" s="5">
        <v>21305</v>
      </c>
      <c r="B94" t="str">
        <f>VLOOKUP(A94,Données!$C$3:$D$434,2,FALSE)</f>
        <v>CERTIACIDE 25KG</v>
      </c>
      <c r="J94">
        <v>25</v>
      </c>
      <c r="K94">
        <v>50</v>
      </c>
      <c r="M94">
        <v>200</v>
      </c>
    </row>
    <row r="95" spans="1:14" x14ac:dyDescent="0.25">
      <c r="A95" s="5">
        <v>21316</v>
      </c>
      <c r="B95" t="str">
        <f>VLOOKUP(A95,Données!$C$3:$D$434,2,FALSE)</f>
        <v>CERTIACIDE 70 KG</v>
      </c>
      <c r="C95">
        <v>140</v>
      </c>
      <c r="F95">
        <v>140</v>
      </c>
      <c r="G95">
        <v>0</v>
      </c>
      <c r="H95">
        <v>210</v>
      </c>
      <c r="I95">
        <v>70</v>
      </c>
      <c r="J95">
        <v>70</v>
      </c>
      <c r="K95">
        <v>0</v>
      </c>
      <c r="L95">
        <v>70</v>
      </c>
      <c r="M95">
        <v>420</v>
      </c>
      <c r="N95">
        <v>140</v>
      </c>
    </row>
    <row r="96" spans="1:14" x14ac:dyDescent="0.25">
      <c r="A96" s="5">
        <v>21285</v>
      </c>
      <c r="B96" t="str">
        <f>VLOOKUP(A96,Données!$C$3:$D$434,2,FALSE)</f>
        <v>CERTIACTIF 10 KG</v>
      </c>
      <c r="C96">
        <v>90</v>
      </c>
      <c r="D96">
        <v>10</v>
      </c>
      <c r="E96">
        <v>10</v>
      </c>
      <c r="G96">
        <v>10</v>
      </c>
      <c r="I96">
        <v>20</v>
      </c>
      <c r="K96">
        <v>40</v>
      </c>
      <c r="L96">
        <v>10</v>
      </c>
      <c r="M96">
        <v>110</v>
      </c>
      <c r="N96">
        <v>60</v>
      </c>
    </row>
    <row r="97" spans="1:14" x14ac:dyDescent="0.25">
      <c r="A97" s="5">
        <v>21303</v>
      </c>
      <c r="B97" t="str">
        <f>VLOOKUP(A97,Données!$C$3:$D$434,2,FALSE)</f>
        <v>CERTIBASE 25 KG</v>
      </c>
      <c r="C97">
        <v>25</v>
      </c>
      <c r="I97">
        <v>25</v>
      </c>
      <c r="J97">
        <v>25</v>
      </c>
      <c r="K97">
        <v>50</v>
      </c>
    </row>
    <row r="98" spans="1:14" x14ac:dyDescent="0.25">
      <c r="A98" s="5">
        <v>21319</v>
      </c>
      <c r="B98" t="str">
        <f>VLOOKUP(A98,Données!$C$3:$D$434,2,FALSE)</f>
        <v>CERTIBASE 70KG</v>
      </c>
      <c r="E98">
        <v>70</v>
      </c>
      <c r="F98">
        <v>70</v>
      </c>
      <c r="G98">
        <v>140</v>
      </c>
      <c r="H98">
        <v>0</v>
      </c>
      <c r="I98">
        <v>210</v>
      </c>
      <c r="J98">
        <v>70</v>
      </c>
      <c r="K98">
        <v>0</v>
      </c>
      <c r="L98">
        <v>70</v>
      </c>
      <c r="M98">
        <v>420</v>
      </c>
      <c r="N98">
        <v>210</v>
      </c>
    </row>
    <row r="99" spans="1:14" x14ac:dyDescent="0.25">
      <c r="A99" s="5">
        <v>21297</v>
      </c>
      <c r="B99" t="str">
        <f>VLOOKUP(A99,Données!$C$3:$D$434,2,FALSE)</f>
        <v>CERTICREME 22 KG</v>
      </c>
      <c r="G99">
        <v>22</v>
      </c>
      <c r="H99">
        <v>44</v>
      </c>
      <c r="I99">
        <v>44</v>
      </c>
      <c r="J99">
        <v>132</v>
      </c>
    </row>
    <row r="100" spans="1:14" x14ac:dyDescent="0.25">
      <c r="A100" s="5">
        <v>21272</v>
      </c>
      <c r="B100" t="str">
        <f>VLOOKUP(A100,Données!$C$3:$D$434,2,FALSE)</f>
        <v>CERTILINGETTE (CART.3 BOBINES)</v>
      </c>
      <c r="C100">
        <v>2</v>
      </c>
      <c r="D100">
        <v>2</v>
      </c>
      <c r="F100">
        <v>3</v>
      </c>
      <c r="I100">
        <v>1</v>
      </c>
      <c r="K100">
        <v>1</v>
      </c>
      <c r="M100">
        <v>2</v>
      </c>
    </row>
    <row r="101" spans="1:14" x14ac:dyDescent="0.25">
      <c r="A101" s="5">
        <v>21293</v>
      </c>
      <c r="B101" t="str">
        <f>VLOOKUP(A101,Données!$C$3:$D$434,2,FALSE)</f>
        <v>CERTIMOUSSE 20KG</v>
      </c>
      <c r="C101">
        <v>20</v>
      </c>
      <c r="D101">
        <v>40</v>
      </c>
      <c r="E101">
        <v>40</v>
      </c>
      <c r="I101">
        <v>20</v>
      </c>
      <c r="J101">
        <v>120</v>
      </c>
      <c r="L101">
        <v>120</v>
      </c>
      <c r="N101">
        <v>2660</v>
      </c>
    </row>
    <row r="102" spans="1:14" x14ac:dyDescent="0.25">
      <c r="A102" s="5">
        <v>21291</v>
      </c>
      <c r="B102" t="str">
        <f>VLOOKUP(A102,Données!$C$3:$D$434,2,FALSE)</f>
        <v>CERTINET 10 KG</v>
      </c>
      <c r="J102">
        <v>50</v>
      </c>
    </row>
    <row r="103" spans="1:14" x14ac:dyDescent="0.25">
      <c r="A103" s="5">
        <v>20190</v>
      </c>
      <c r="B103" t="str">
        <f>VLOOKUP(A103,Données!$C$3:$D$434,2,FALSE)</f>
        <v>CERTINET 24 KG</v>
      </c>
      <c r="J103">
        <v>0</v>
      </c>
      <c r="K103">
        <v>264</v>
      </c>
    </row>
    <row r="104" spans="1:14" x14ac:dyDescent="0.25">
      <c r="A104" s="5">
        <v>21016</v>
      </c>
      <c r="B104" t="str">
        <f>VLOOKUP(A104,Données!$C$3:$D$434,2,FALSE)</f>
        <v>CERTIOR 2 X 10 KG</v>
      </c>
      <c r="C104">
        <v>40</v>
      </c>
      <c r="D104">
        <v>40</v>
      </c>
      <c r="J104">
        <v>40</v>
      </c>
      <c r="L104">
        <v>60</v>
      </c>
      <c r="N104">
        <v>20</v>
      </c>
    </row>
    <row r="105" spans="1:14" x14ac:dyDescent="0.25">
      <c r="A105" s="5">
        <v>21295</v>
      </c>
      <c r="B105" t="str">
        <f>VLOOKUP(A105,Données!$C$3:$D$434,2,FALSE)</f>
        <v>CERTIPROTECT BIDON 22KG</v>
      </c>
      <c r="C105">
        <v>22</v>
      </c>
      <c r="D105">
        <v>44</v>
      </c>
      <c r="E105">
        <v>88</v>
      </c>
      <c r="F105">
        <v>44</v>
      </c>
      <c r="G105">
        <v>66</v>
      </c>
      <c r="H105">
        <v>22</v>
      </c>
      <c r="I105">
        <v>88</v>
      </c>
      <c r="J105">
        <v>22</v>
      </c>
      <c r="K105">
        <v>66</v>
      </c>
      <c r="L105">
        <v>198</v>
      </c>
      <c r="N105">
        <v>22</v>
      </c>
    </row>
    <row r="106" spans="1:14" x14ac:dyDescent="0.25">
      <c r="A106" s="5">
        <v>18001</v>
      </c>
      <c r="B106" t="str">
        <f>VLOOKUP(A106,Données!$C$3:$D$434,2,FALSE)</f>
        <v>CERTIPROTECT BIDON 60KG</v>
      </c>
      <c r="L106">
        <v>240</v>
      </c>
    </row>
    <row r="107" spans="1:14" hidden="1" x14ac:dyDescent="0.25">
      <c r="A107" s="5">
        <v>11142</v>
      </c>
      <c r="B107" t="e">
        <f>VLOOKUP(A107,Données!$C$3:$D$434,2,FALSE)</f>
        <v>#N/A</v>
      </c>
      <c r="G107">
        <v>250</v>
      </c>
    </row>
    <row r="108" spans="1:14" x14ac:dyDescent="0.25">
      <c r="A108" s="5">
        <v>21296</v>
      </c>
      <c r="B108" t="str">
        <f>VLOOKUP(A108,Données!$C$3:$D$434,2,FALSE)</f>
        <v>CERTISAN 22 KG</v>
      </c>
      <c r="F108">
        <v>22</v>
      </c>
    </row>
    <row r="109" spans="1:14" x14ac:dyDescent="0.25">
      <c r="A109" s="5">
        <v>21270</v>
      </c>
      <c r="B109" t="str">
        <f>VLOOKUP(A109,Données!$C$3:$D$434,2,FALSE)</f>
        <v>CERTISEC (PACK 6 RLX)</v>
      </c>
      <c r="C109">
        <v>5</v>
      </c>
      <c r="F109">
        <v>1</v>
      </c>
      <c r="M109">
        <v>1</v>
      </c>
    </row>
    <row r="110" spans="1:14" x14ac:dyDescent="0.25">
      <c r="A110" s="5">
        <v>21038</v>
      </c>
      <c r="B110" t="str">
        <f>VLOOKUP(A110,Données!$C$3:$D$434,2,FALSE)</f>
        <v>CERTISPRAY 60 L</v>
      </c>
      <c r="L110">
        <v>240</v>
      </c>
    </row>
    <row r="111" spans="1:14" x14ac:dyDescent="0.25">
      <c r="A111" s="5">
        <v>120609</v>
      </c>
      <c r="B111" t="str">
        <f>VLOOKUP(A111,Données!$C$3:$D$434,2,FALSE)</f>
        <v>CHEVRETTE INRA</v>
      </c>
      <c r="D111">
        <v>4200</v>
      </c>
    </row>
    <row r="112" spans="1:14" x14ac:dyDescent="0.25">
      <c r="A112" s="5">
        <v>21304</v>
      </c>
      <c r="B112" t="str">
        <f>VLOOKUP(A112,Données!$C$3:$D$434,2,FALSE)</f>
        <v>CHLOROBASIC AC 25KG</v>
      </c>
      <c r="F112">
        <v>25</v>
      </c>
      <c r="H112">
        <v>0</v>
      </c>
    </row>
    <row r="113" spans="1:14" x14ac:dyDescent="0.25">
      <c r="A113" s="5">
        <v>21317</v>
      </c>
      <c r="B113" t="str">
        <f>VLOOKUP(A113,Données!$C$3:$D$434,2,FALSE)</f>
        <v>CHLOROBASIC AC 70KG</v>
      </c>
      <c r="C113">
        <v>140</v>
      </c>
      <c r="G113">
        <v>0</v>
      </c>
      <c r="H113">
        <v>210</v>
      </c>
      <c r="I113">
        <v>70</v>
      </c>
    </row>
    <row r="114" spans="1:14" x14ac:dyDescent="0.25">
      <c r="A114" s="5">
        <v>17917</v>
      </c>
      <c r="B114" t="str">
        <f>VLOOKUP(A114,Données!$C$3:$D$434,2,FALSE)</f>
        <v>CLASSIC BLOC (4 X 4.5)</v>
      </c>
      <c r="C114">
        <v>234</v>
      </c>
      <c r="D114">
        <v>234</v>
      </c>
      <c r="E114">
        <v>126</v>
      </c>
      <c r="G114">
        <v>108</v>
      </c>
      <c r="H114">
        <v>162</v>
      </c>
      <c r="I114">
        <v>216</v>
      </c>
      <c r="J114">
        <v>72</v>
      </c>
      <c r="L114">
        <v>36</v>
      </c>
      <c r="M114">
        <v>576</v>
      </c>
      <c r="N114">
        <v>342</v>
      </c>
    </row>
    <row r="115" spans="1:14" x14ac:dyDescent="0.25">
      <c r="A115" s="5">
        <v>17926</v>
      </c>
      <c r="B115" t="str">
        <f>VLOOKUP(A115,Données!$C$3:$D$434,2,FALSE)</f>
        <v>CLASSIC BLOC 4 X (4,5KG+0,5KG)</v>
      </c>
      <c r="E115">
        <v>440</v>
      </c>
      <c r="F115">
        <v>380</v>
      </c>
      <c r="G115">
        <v>220</v>
      </c>
      <c r="H115">
        <v>100</v>
      </c>
      <c r="I115">
        <v>0</v>
      </c>
      <c r="J115">
        <v>260</v>
      </c>
      <c r="K115">
        <v>400</v>
      </c>
      <c r="L115">
        <v>700</v>
      </c>
    </row>
    <row r="116" spans="1:14" x14ac:dyDescent="0.25">
      <c r="A116" s="5">
        <v>24790</v>
      </c>
      <c r="B116" t="str">
        <f>VLOOKUP(A116,Données!$C$3:$D$434,2,FALSE)</f>
        <v>CLASSIC COMPLEMENTAIRE 25 KG</v>
      </c>
      <c r="I116">
        <v>200</v>
      </c>
      <c r="K116">
        <v>1550</v>
      </c>
      <c r="L116">
        <v>1050</v>
      </c>
      <c r="M116">
        <v>250</v>
      </c>
      <c r="N116">
        <v>775</v>
      </c>
    </row>
    <row r="117" spans="1:14" x14ac:dyDescent="0.25">
      <c r="A117" s="5">
        <v>102627</v>
      </c>
      <c r="B117" t="str">
        <f>VLOOKUP(A117,Données!$C$3:$D$434,2,FALSE)</f>
        <v>CLASSIC CUBES</v>
      </c>
      <c r="C117">
        <v>1000</v>
      </c>
      <c r="D117">
        <v>350</v>
      </c>
      <c r="F117">
        <v>500</v>
      </c>
      <c r="G117">
        <v>1000</v>
      </c>
      <c r="J117">
        <v>125</v>
      </c>
      <c r="K117">
        <v>600</v>
      </c>
      <c r="L117">
        <v>300</v>
      </c>
      <c r="M117">
        <v>2325</v>
      </c>
      <c r="N117">
        <v>450</v>
      </c>
    </row>
    <row r="118" spans="1:14" x14ac:dyDescent="0.25">
      <c r="A118" s="5">
        <v>102628</v>
      </c>
      <c r="B118" t="str">
        <f>VLOOKUP(A118,Données!$C$3:$D$434,2,FALSE)</f>
        <v>CLASSIC CUBES BO BB 1000 KG</v>
      </c>
      <c r="E118">
        <v>2000</v>
      </c>
      <c r="F118">
        <v>3000</v>
      </c>
      <c r="G118">
        <v>3000</v>
      </c>
      <c r="H118">
        <v>2000</v>
      </c>
      <c r="I118">
        <v>2000</v>
      </c>
      <c r="J118">
        <v>3000</v>
      </c>
      <c r="K118">
        <v>2000</v>
      </c>
      <c r="L118">
        <v>4000</v>
      </c>
      <c r="M118">
        <v>4000</v>
      </c>
      <c r="N118">
        <v>4000</v>
      </c>
    </row>
    <row r="119" spans="1:14" x14ac:dyDescent="0.25">
      <c r="A119" s="5">
        <v>21070</v>
      </c>
      <c r="B119" t="str">
        <f>VLOOKUP(A119,Données!$C$3:$D$434,2,FALSE)</f>
        <v>CLASSIC FLOCONNE 25 KG</v>
      </c>
      <c r="C119">
        <v>2250</v>
      </c>
      <c r="D119">
        <v>2050</v>
      </c>
      <c r="E119">
        <v>2525</v>
      </c>
      <c r="F119">
        <v>1575</v>
      </c>
      <c r="G119">
        <v>350</v>
      </c>
      <c r="H119">
        <v>1950</v>
      </c>
      <c r="I119">
        <v>1850</v>
      </c>
      <c r="J119">
        <v>50</v>
      </c>
      <c r="K119">
        <v>3750</v>
      </c>
      <c r="L119">
        <v>75</v>
      </c>
      <c r="M119">
        <v>1850</v>
      </c>
      <c r="N119">
        <v>3250</v>
      </c>
    </row>
    <row r="120" spans="1:14" x14ac:dyDescent="0.25">
      <c r="A120" s="5">
        <v>21072</v>
      </c>
      <c r="B120" t="str">
        <f>VLOOKUP(A120,Données!$C$3:$D$434,2,FALSE)</f>
        <v>CLASSIC MASH 20 KG</v>
      </c>
      <c r="C120">
        <v>1540</v>
      </c>
      <c r="D120">
        <v>780</v>
      </c>
      <c r="E120">
        <v>1500</v>
      </c>
      <c r="F120">
        <v>300</v>
      </c>
      <c r="G120">
        <v>540</v>
      </c>
      <c r="H120">
        <v>380</v>
      </c>
      <c r="I120">
        <v>700</v>
      </c>
      <c r="J120">
        <v>500</v>
      </c>
      <c r="K120">
        <v>1080</v>
      </c>
      <c r="L120">
        <v>200</v>
      </c>
      <c r="M120">
        <v>260</v>
      </c>
      <c r="N120">
        <v>440</v>
      </c>
    </row>
    <row r="121" spans="1:14" hidden="1" x14ac:dyDescent="0.25">
      <c r="A121" s="5">
        <v>11254</v>
      </c>
      <c r="B121" t="e">
        <f>VLOOKUP(A121,Données!$C$3:$D$434,2,FALSE)</f>
        <v>#N/A</v>
      </c>
      <c r="C121">
        <v>140</v>
      </c>
      <c r="D121">
        <v>250</v>
      </c>
    </row>
    <row r="122" spans="1:14" x14ac:dyDescent="0.25">
      <c r="A122" s="5">
        <v>11859</v>
      </c>
      <c r="B122" t="str">
        <f>VLOOKUP(A122,Données!$C$3:$D$434,2,FALSE)</f>
        <v>CLASSIC MINERAL 25 KG</v>
      </c>
      <c r="C122">
        <v>100</v>
      </c>
      <c r="D122">
        <v>125</v>
      </c>
      <c r="E122">
        <v>225</v>
      </c>
      <c r="F122">
        <v>125</v>
      </c>
      <c r="G122">
        <v>50</v>
      </c>
      <c r="H122">
        <v>50</v>
      </c>
      <c r="I122">
        <v>75</v>
      </c>
      <c r="J122">
        <v>25</v>
      </c>
      <c r="K122">
        <v>150</v>
      </c>
      <c r="L122">
        <v>50</v>
      </c>
      <c r="M122">
        <v>225</v>
      </c>
      <c r="N122">
        <v>250</v>
      </c>
    </row>
    <row r="123" spans="1:14" x14ac:dyDescent="0.25">
      <c r="A123" s="5">
        <v>17905</v>
      </c>
      <c r="B123" t="str">
        <f>VLOOKUP(A123,Données!$C$3:$D$434,2,FALSE)</f>
        <v>CLASSIC PASTURE PROMO</v>
      </c>
      <c r="E123">
        <v>774</v>
      </c>
      <c r="F123">
        <v>648</v>
      </c>
      <c r="G123">
        <v>504</v>
      </c>
      <c r="H123">
        <v>810</v>
      </c>
      <c r="I123">
        <v>144</v>
      </c>
      <c r="J123">
        <v>1026</v>
      </c>
      <c r="K123">
        <v>612</v>
      </c>
      <c r="L123">
        <v>1638</v>
      </c>
      <c r="M123">
        <v>1620</v>
      </c>
    </row>
    <row r="124" spans="1:14" x14ac:dyDescent="0.25">
      <c r="A124" s="5">
        <v>17916</v>
      </c>
      <c r="B124" t="str">
        <f>VLOOKUP(A124,Données!$C$3:$D$434,2,FALSE)</f>
        <v>CLASSIC PASTURE SEAU 16 KG</v>
      </c>
      <c r="C124">
        <v>944</v>
      </c>
      <c r="D124">
        <v>912</v>
      </c>
      <c r="E124">
        <v>336</v>
      </c>
      <c r="M124">
        <v>464</v>
      </c>
      <c r="N124">
        <v>1040</v>
      </c>
    </row>
    <row r="125" spans="1:14" x14ac:dyDescent="0.25">
      <c r="A125" s="5">
        <v>18539</v>
      </c>
      <c r="B125" t="str">
        <f>VLOOKUP(A125,Données!$C$3:$D$434,2,FALSE)</f>
        <v>CLASSIC UNIQUE 25 KG</v>
      </c>
      <c r="H125">
        <v>12150</v>
      </c>
      <c r="I125">
        <v>23250</v>
      </c>
      <c r="J125">
        <v>20625</v>
      </c>
      <c r="K125">
        <v>27025</v>
      </c>
      <c r="L125">
        <v>20750</v>
      </c>
      <c r="M125">
        <v>22825</v>
      </c>
      <c r="N125">
        <v>26950</v>
      </c>
    </row>
    <row r="126" spans="1:14" x14ac:dyDescent="0.25">
      <c r="A126" s="5">
        <v>22041</v>
      </c>
      <c r="B126" t="str">
        <f>VLOOKUP(A126,Données!$C$3:$D$434,2,FALSE)</f>
        <v>CLASSIC UNIQUE BB</v>
      </c>
      <c r="H126">
        <v>1000</v>
      </c>
      <c r="I126">
        <v>8000</v>
      </c>
      <c r="J126">
        <v>5000</v>
      </c>
      <c r="K126">
        <v>6000</v>
      </c>
      <c r="L126">
        <v>8000</v>
      </c>
      <c r="M126">
        <v>9000</v>
      </c>
      <c r="N126">
        <v>13000</v>
      </c>
    </row>
    <row r="127" spans="1:14" x14ac:dyDescent="0.25">
      <c r="A127" s="5">
        <v>107458</v>
      </c>
      <c r="B127" t="str">
        <f>VLOOKUP(A127,Données!$C$3:$D$434,2,FALSE)</f>
        <v>CMAV VOLIANE MI</v>
      </c>
      <c r="C127">
        <v>1000</v>
      </c>
      <c r="D127">
        <v>2100</v>
      </c>
      <c r="H127">
        <v>1000</v>
      </c>
      <c r="I127">
        <v>2175</v>
      </c>
      <c r="J127">
        <v>1000</v>
      </c>
      <c r="K127">
        <v>1000</v>
      </c>
      <c r="L127">
        <v>2000</v>
      </c>
      <c r="N127">
        <v>1000</v>
      </c>
    </row>
    <row r="128" spans="1:14" x14ac:dyDescent="0.25">
      <c r="A128" s="5">
        <v>905034</v>
      </c>
      <c r="B128" t="str">
        <f>VLOOKUP(A128,Données!$C$3:$D$434,2,FALSE)</f>
        <v>CONCENTRE POULET CHAIR MI 25 K</v>
      </c>
      <c r="M128">
        <v>55050</v>
      </c>
    </row>
    <row r="129" spans="1:14" x14ac:dyDescent="0.25">
      <c r="A129" s="5">
        <v>114686</v>
      </c>
      <c r="B129" t="str">
        <f>VLOOKUP(A129,Données!$C$3:$D$434,2,FALSE)</f>
        <v>CONCENTRE POULET DE CHAIR</v>
      </c>
      <c r="E129">
        <v>19500</v>
      </c>
    </row>
    <row r="130" spans="1:14" x14ac:dyDescent="0.25">
      <c r="A130" s="5">
        <v>17064</v>
      </c>
      <c r="B130" t="str">
        <f>VLOOKUP(A130,Données!$C$3:$D$434,2,FALSE)</f>
        <v>CONDITIONING FIBRE 20 KG</v>
      </c>
      <c r="C130">
        <v>120</v>
      </c>
      <c r="G130">
        <v>120</v>
      </c>
      <c r="I130">
        <v>700</v>
      </c>
      <c r="J130">
        <v>120</v>
      </c>
      <c r="K130">
        <v>580</v>
      </c>
      <c r="L130">
        <v>100</v>
      </c>
    </row>
    <row r="131" spans="1:14" hidden="1" x14ac:dyDescent="0.25">
      <c r="A131" s="5">
        <v>114367</v>
      </c>
      <c r="B131" t="e">
        <f>VLOOKUP(A131,Données!$C$3:$D$434,2,FALSE)</f>
        <v>#N/A</v>
      </c>
      <c r="D131">
        <v>4920</v>
      </c>
      <c r="E131">
        <v>2800</v>
      </c>
    </row>
    <row r="132" spans="1:14" hidden="1" x14ac:dyDescent="0.25">
      <c r="A132" s="5">
        <v>114621</v>
      </c>
      <c r="B132" t="e">
        <f>VLOOKUP(A132,Données!$C$3:$D$434,2,FALSE)</f>
        <v>#N/A</v>
      </c>
      <c r="C132">
        <v>0</v>
      </c>
      <c r="D132">
        <v>2000</v>
      </c>
      <c r="E132">
        <v>1300</v>
      </c>
      <c r="F132">
        <v>1000</v>
      </c>
      <c r="G132">
        <v>1000</v>
      </c>
      <c r="H132">
        <v>1000</v>
      </c>
      <c r="I132">
        <v>1000</v>
      </c>
      <c r="J132">
        <v>2000</v>
      </c>
      <c r="K132">
        <v>1000</v>
      </c>
      <c r="L132">
        <v>1000</v>
      </c>
      <c r="M132">
        <v>1000</v>
      </c>
      <c r="N132">
        <v>2000</v>
      </c>
    </row>
    <row r="133" spans="1:14" hidden="1" x14ac:dyDescent="0.25">
      <c r="A133" s="5">
        <v>114685</v>
      </c>
      <c r="B133" t="e">
        <f>VLOOKUP(A133,Données!$C$3:$D$434,2,FALSE)</f>
        <v>#N/A</v>
      </c>
      <c r="E133">
        <v>2800</v>
      </c>
    </row>
    <row r="134" spans="1:14" x14ac:dyDescent="0.25">
      <c r="A134" s="5">
        <v>902980</v>
      </c>
      <c r="B134" t="str">
        <f>VLOOKUP(A134,Données!$C$3:$D$434,2,FALSE)</f>
        <v>CONTAINER BC SANDERS</v>
      </c>
      <c r="L134">
        <v>120</v>
      </c>
      <c r="M134">
        <v>32</v>
      </c>
      <c r="N134">
        <v>10</v>
      </c>
    </row>
    <row r="135" spans="1:14" x14ac:dyDescent="0.25">
      <c r="A135" s="5">
        <v>22277</v>
      </c>
      <c r="B135" t="str">
        <f>VLOOKUP(A135,Données!$C$3:$D$434,2,FALSE)</f>
        <v>CONTAINER DIELNA</v>
      </c>
      <c r="E135">
        <v>2</v>
      </c>
      <c r="H135">
        <v>1</v>
      </c>
      <c r="K135">
        <v>9</v>
      </c>
      <c r="L135">
        <v>2</v>
      </c>
      <c r="M135">
        <v>1</v>
      </c>
      <c r="N135">
        <v>1</v>
      </c>
    </row>
    <row r="136" spans="1:14" x14ac:dyDescent="0.25">
      <c r="A136" s="5">
        <v>17022</v>
      </c>
      <c r="B136" t="str">
        <f>VLOOKUP(A136,Données!$C$3:$D$434,2,FALSE)</f>
        <v>COOL FIBRE</v>
      </c>
      <c r="C136">
        <v>0</v>
      </c>
      <c r="D136">
        <v>820</v>
      </c>
      <c r="E136">
        <v>840</v>
      </c>
      <c r="G136">
        <v>800</v>
      </c>
      <c r="I136">
        <v>860</v>
      </c>
      <c r="J136">
        <v>800</v>
      </c>
      <c r="K136">
        <v>800</v>
      </c>
      <c r="L136">
        <v>1380</v>
      </c>
      <c r="M136">
        <v>800</v>
      </c>
      <c r="N136">
        <v>180</v>
      </c>
    </row>
    <row r="137" spans="1:14" hidden="1" x14ac:dyDescent="0.25">
      <c r="A137" s="5">
        <v>115406</v>
      </c>
      <c r="B137" t="e">
        <f>VLOOKUP(A137,Données!$C$3:$D$434,2,FALSE)</f>
        <v>#N/A</v>
      </c>
      <c r="C137">
        <v>5225</v>
      </c>
      <c r="D137">
        <v>3700</v>
      </c>
      <c r="E137">
        <v>7900</v>
      </c>
      <c r="F137">
        <v>7000</v>
      </c>
      <c r="G137">
        <v>5175</v>
      </c>
      <c r="H137">
        <v>8150</v>
      </c>
    </row>
    <row r="138" spans="1:14" hidden="1" x14ac:dyDescent="0.25">
      <c r="A138" s="5">
        <v>115513</v>
      </c>
      <c r="B138" t="e">
        <f>VLOOKUP(A138,Données!$C$3:$D$434,2,FALSE)</f>
        <v>#N/A</v>
      </c>
      <c r="C138">
        <v>2000</v>
      </c>
      <c r="D138">
        <v>1000</v>
      </c>
      <c r="E138">
        <v>13915</v>
      </c>
      <c r="F138">
        <v>9000</v>
      </c>
      <c r="G138">
        <v>15000</v>
      </c>
      <c r="H138">
        <v>12786</v>
      </c>
    </row>
    <row r="139" spans="1:14" hidden="1" x14ac:dyDescent="0.25">
      <c r="A139" s="5">
        <v>115516</v>
      </c>
      <c r="B139" t="e">
        <f>VLOOKUP(A139,Données!$C$3:$D$434,2,FALSE)</f>
        <v>#N/A</v>
      </c>
      <c r="E139">
        <v>31500</v>
      </c>
    </row>
    <row r="140" spans="1:14" x14ac:dyDescent="0.25">
      <c r="A140" s="5">
        <v>17011</v>
      </c>
      <c r="B140" t="str">
        <f>VLOOKUP(A140,Données!$C$3:$D$434,2,FALSE)</f>
        <v>COOL MIX</v>
      </c>
      <c r="D140">
        <v>320</v>
      </c>
      <c r="E140">
        <v>600</v>
      </c>
      <c r="F140">
        <v>620</v>
      </c>
      <c r="I140">
        <v>600</v>
      </c>
      <c r="J140">
        <v>580</v>
      </c>
      <c r="K140">
        <v>0</v>
      </c>
      <c r="N140">
        <v>180</v>
      </c>
    </row>
    <row r="141" spans="1:14" x14ac:dyDescent="0.25">
      <c r="A141" s="5">
        <v>25435</v>
      </c>
      <c r="B141" t="str">
        <f>VLOOKUP(A141,Données!$C$3:$D$434,2,FALSE)</f>
        <v>COPEAUX FC1 BS 19.5 KG</v>
      </c>
      <c r="G141">
        <v>5928</v>
      </c>
      <c r="H141">
        <v>6920</v>
      </c>
      <c r="I141">
        <v>11271</v>
      </c>
      <c r="J141">
        <v>7527</v>
      </c>
      <c r="K141">
        <v>10276.5</v>
      </c>
      <c r="L141">
        <v>8931</v>
      </c>
      <c r="M141">
        <v>8482.5</v>
      </c>
      <c r="N141">
        <v>8502</v>
      </c>
    </row>
    <row r="142" spans="1:14" x14ac:dyDescent="0.25">
      <c r="A142" s="5">
        <v>902981</v>
      </c>
      <c r="B142" t="str">
        <f>VLOOKUP(A142,Données!$C$3:$D$434,2,FALSE)</f>
        <v>COUVERCLE CONT BC SANDERS</v>
      </c>
      <c r="L142">
        <v>120</v>
      </c>
      <c r="M142">
        <v>32</v>
      </c>
      <c r="N142">
        <v>10</v>
      </c>
    </row>
    <row r="143" spans="1:14" x14ac:dyDescent="0.25">
      <c r="A143" s="5">
        <v>21639</v>
      </c>
      <c r="B143" t="str">
        <f>VLOOKUP(A143,Données!$C$3:$D$434,2,FALSE)</f>
        <v>CREMAGNEAU-CHEVREAU 25 KG</v>
      </c>
      <c r="C143">
        <v>1075</v>
      </c>
      <c r="D143">
        <v>3200</v>
      </c>
      <c r="E143">
        <v>1950</v>
      </c>
      <c r="F143">
        <v>1200</v>
      </c>
      <c r="G143">
        <v>950</v>
      </c>
      <c r="H143">
        <v>375</v>
      </c>
      <c r="I143">
        <v>475</v>
      </c>
      <c r="J143">
        <v>50</v>
      </c>
      <c r="K143">
        <v>100</v>
      </c>
      <c r="L143">
        <v>475</v>
      </c>
      <c r="M143">
        <v>1275</v>
      </c>
      <c r="N143">
        <v>525</v>
      </c>
    </row>
    <row r="144" spans="1:14" hidden="1" x14ac:dyDescent="0.25">
      <c r="A144" s="5">
        <v>115996</v>
      </c>
      <c r="B144" t="e">
        <f>VLOOKUP(A144,Données!$C$3:$D$434,2,FALSE)</f>
        <v>#N/A</v>
      </c>
      <c r="C144">
        <v>1800</v>
      </c>
      <c r="D144">
        <v>2000</v>
      </c>
      <c r="E144">
        <v>250</v>
      </c>
      <c r="F144">
        <v>3100</v>
      </c>
      <c r="G144">
        <v>4450</v>
      </c>
      <c r="H144">
        <v>2000</v>
      </c>
    </row>
    <row r="145" spans="1:14" hidden="1" x14ac:dyDescent="0.25">
      <c r="A145" s="5">
        <v>116692</v>
      </c>
      <c r="B145" t="e">
        <f>VLOOKUP(A145,Données!$C$3:$D$434,2,FALSE)</f>
        <v>#N/A</v>
      </c>
      <c r="C145">
        <v>2500</v>
      </c>
      <c r="D145">
        <v>1500</v>
      </c>
      <c r="E145">
        <v>3000</v>
      </c>
      <c r="F145">
        <v>2000</v>
      </c>
      <c r="H145">
        <v>1500</v>
      </c>
    </row>
    <row r="146" spans="1:14" x14ac:dyDescent="0.25">
      <c r="A146" s="5">
        <v>12980</v>
      </c>
      <c r="B146" t="str">
        <f>VLOOKUP(A146,Données!$C$3:$D$434,2,FALSE)</f>
        <v>CREMANDINE 2</v>
      </c>
      <c r="E146">
        <v>75</v>
      </c>
      <c r="F146">
        <v>75</v>
      </c>
      <c r="G146">
        <v>25</v>
      </c>
      <c r="H146">
        <v>75</v>
      </c>
      <c r="I146">
        <v>75</v>
      </c>
      <c r="K146">
        <v>50</v>
      </c>
      <c r="L146">
        <v>100</v>
      </c>
    </row>
    <row r="147" spans="1:14" hidden="1" x14ac:dyDescent="0.25">
      <c r="A147" s="5">
        <v>117282</v>
      </c>
      <c r="B147" t="e">
        <f>VLOOKUP(A147,Données!$C$3:$D$434,2,FALSE)</f>
        <v>#N/A</v>
      </c>
      <c r="C147">
        <v>13160</v>
      </c>
    </row>
    <row r="148" spans="1:14" hidden="1" x14ac:dyDescent="0.25">
      <c r="A148" s="5">
        <v>117286</v>
      </c>
      <c r="B148" t="e">
        <f>VLOOKUP(A148,Données!$C$3:$D$434,2,FALSE)</f>
        <v>#N/A</v>
      </c>
      <c r="C148">
        <v>6980</v>
      </c>
    </row>
    <row r="149" spans="1:14" hidden="1" x14ac:dyDescent="0.25">
      <c r="A149" s="5">
        <v>117310</v>
      </c>
      <c r="B149" t="e">
        <f>VLOOKUP(A149,Données!$C$3:$D$434,2,FALSE)</f>
        <v>#N/A</v>
      </c>
      <c r="C149">
        <v>4000</v>
      </c>
      <c r="E149">
        <v>5000</v>
      </c>
      <c r="F149">
        <v>5000</v>
      </c>
      <c r="G149">
        <v>4850</v>
      </c>
      <c r="H149">
        <v>10000</v>
      </c>
    </row>
    <row r="150" spans="1:14" hidden="1" x14ac:dyDescent="0.25">
      <c r="A150" s="5">
        <v>117443</v>
      </c>
      <c r="B150" t="e">
        <f>VLOOKUP(A150,Données!$C$3:$D$434,2,FALSE)</f>
        <v>#N/A</v>
      </c>
      <c r="E150">
        <v>19000</v>
      </c>
    </row>
    <row r="151" spans="1:14" hidden="1" x14ac:dyDescent="0.25">
      <c r="A151" s="5">
        <v>117444</v>
      </c>
      <c r="B151" t="e">
        <f>VLOOKUP(A151,Données!$C$3:$D$434,2,FALSE)</f>
        <v>#N/A</v>
      </c>
      <c r="D151">
        <v>15000</v>
      </c>
      <c r="E151">
        <v>5000</v>
      </c>
    </row>
    <row r="152" spans="1:14" hidden="1" x14ac:dyDescent="0.25">
      <c r="A152" s="5">
        <v>117497</v>
      </c>
      <c r="B152" t="e">
        <f>VLOOKUP(A152,Données!$C$3:$D$434,2,FALSE)</f>
        <v>#N/A</v>
      </c>
      <c r="C152">
        <v>1100</v>
      </c>
      <c r="D152">
        <v>1000</v>
      </c>
      <c r="E152">
        <v>500</v>
      </c>
      <c r="F152">
        <v>4000</v>
      </c>
      <c r="G152">
        <v>5575</v>
      </c>
      <c r="H152">
        <v>5075</v>
      </c>
      <c r="I152">
        <v>4350</v>
      </c>
      <c r="J152">
        <v>3200</v>
      </c>
      <c r="K152">
        <v>825</v>
      </c>
      <c r="L152">
        <v>250</v>
      </c>
    </row>
    <row r="153" spans="1:14" x14ac:dyDescent="0.25">
      <c r="A153" s="5">
        <v>20948</v>
      </c>
      <c r="B153" t="str">
        <f>VLOOKUP(A153,Données!$C$3:$D$434,2,FALSE)</f>
        <v>CREMO 10 10 KG</v>
      </c>
      <c r="C153">
        <v>700</v>
      </c>
      <c r="D153">
        <v>1610</v>
      </c>
      <c r="E153">
        <v>1170</v>
      </c>
      <c r="F153">
        <v>450</v>
      </c>
      <c r="G153">
        <v>430</v>
      </c>
      <c r="H153">
        <v>100</v>
      </c>
      <c r="I153">
        <v>40</v>
      </c>
      <c r="J153">
        <v>120</v>
      </c>
      <c r="K153">
        <v>170</v>
      </c>
      <c r="L153">
        <v>130</v>
      </c>
      <c r="M153">
        <v>260</v>
      </c>
      <c r="N153">
        <v>1070</v>
      </c>
    </row>
    <row r="154" spans="1:14" hidden="1" x14ac:dyDescent="0.25">
      <c r="A154" s="5">
        <v>117843</v>
      </c>
      <c r="B154" t="e">
        <f>VLOOKUP(A154,Données!$C$3:$D$434,2,FALSE)</f>
        <v>#N/A</v>
      </c>
      <c r="C154">
        <v>3837</v>
      </c>
      <c r="E154">
        <v>6000</v>
      </c>
    </row>
    <row r="155" spans="1:14" x14ac:dyDescent="0.25">
      <c r="A155" s="5">
        <v>21183</v>
      </c>
      <c r="B155" t="str">
        <f>VLOOKUP(A155,Données!$C$3:$D$434,2,FALSE)</f>
        <v>CREMO ECLAIR</v>
      </c>
      <c r="C155">
        <v>1700</v>
      </c>
      <c r="D155">
        <v>850</v>
      </c>
      <c r="E155">
        <v>1025</v>
      </c>
      <c r="F155">
        <v>1500</v>
      </c>
      <c r="G155">
        <v>750</v>
      </c>
      <c r="H155">
        <v>250</v>
      </c>
      <c r="I155">
        <v>9350</v>
      </c>
      <c r="J155">
        <v>650</v>
      </c>
      <c r="K155">
        <v>1300</v>
      </c>
      <c r="L155">
        <v>550</v>
      </c>
      <c r="M155">
        <v>1050</v>
      </c>
      <c r="N155">
        <v>1150</v>
      </c>
    </row>
    <row r="156" spans="1:14" x14ac:dyDescent="0.25">
      <c r="A156" s="5">
        <v>20955</v>
      </c>
      <c r="B156" t="str">
        <f>VLOOKUP(A156,Données!$C$3:$D$434,2,FALSE)</f>
        <v>CREMO ELEVAGE</v>
      </c>
      <c r="C156">
        <v>13450</v>
      </c>
      <c r="D156">
        <v>12250</v>
      </c>
      <c r="E156">
        <v>4200</v>
      </c>
      <c r="F156">
        <v>9950</v>
      </c>
      <c r="G156">
        <v>9550</v>
      </c>
      <c r="H156">
        <v>8775</v>
      </c>
      <c r="I156">
        <v>43800</v>
      </c>
      <c r="J156">
        <v>1500</v>
      </c>
      <c r="K156">
        <v>7150</v>
      </c>
      <c r="L156">
        <v>9475</v>
      </c>
      <c r="M156">
        <v>14750</v>
      </c>
      <c r="N156">
        <v>7875</v>
      </c>
    </row>
    <row r="157" spans="1:14" x14ac:dyDescent="0.25">
      <c r="A157" s="5">
        <v>10325</v>
      </c>
      <c r="B157" t="str">
        <f>VLOOKUP(A157,Données!$C$3:$D$434,2,FALSE)</f>
        <v>CREMO PROLAC 25 KG</v>
      </c>
      <c r="D157">
        <v>1200</v>
      </c>
    </row>
    <row r="158" spans="1:14" hidden="1" x14ac:dyDescent="0.25">
      <c r="A158" s="5">
        <v>118239</v>
      </c>
      <c r="B158" t="e">
        <f>VLOOKUP(A158,Données!$C$3:$D$434,2,FALSE)</f>
        <v>#N/A</v>
      </c>
      <c r="C158">
        <v>5000</v>
      </c>
    </row>
    <row r="159" spans="1:14" hidden="1" x14ac:dyDescent="0.25">
      <c r="A159" s="5">
        <v>11835</v>
      </c>
      <c r="B159" t="e">
        <f>VLOOKUP(A159,Données!$C$3:$D$434,2,FALSE)</f>
        <v>#N/A</v>
      </c>
      <c r="C159">
        <v>600</v>
      </c>
      <c r="D159">
        <v>650</v>
      </c>
      <c r="E159">
        <v>300</v>
      </c>
      <c r="F159">
        <v>500</v>
      </c>
      <c r="G159">
        <v>200</v>
      </c>
    </row>
    <row r="160" spans="1:14" hidden="1" x14ac:dyDescent="0.25">
      <c r="A160" s="5">
        <v>11848</v>
      </c>
      <c r="B160" t="e">
        <f>VLOOKUP(A160,Données!$C$3:$D$434,2,FALSE)</f>
        <v>#N/A</v>
      </c>
      <c r="C160">
        <v>1525</v>
      </c>
      <c r="D160">
        <v>1725</v>
      </c>
      <c r="E160">
        <v>2875</v>
      </c>
      <c r="F160">
        <v>2150</v>
      </c>
      <c r="G160">
        <v>725</v>
      </c>
      <c r="H160">
        <v>950</v>
      </c>
      <c r="I160">
        <v>1750</v>
      </c>
    </row>
    <row r="161" spans="1:14" x14ac:dyDescent="0.25">
      <c r="A161" s="5">
        <v>20976</v>
      </c>
      <c r="B161" t="str">
        <f>VLOOKUP(A161,Données!$C$3:$D$434,2,FALSE)</f>
        <v>CREMOPREMIUM</v>
      </c>
      <c r="C161">
        <v>4150</v>
      </c>
      <c r="D161">
        <v>5650</v>
      </c>
      <c r="E161">
        <v>1850</v>
      </c>
      <c r="F161">
        <v>2300</v>
      </c>
      <c r="G161">
        <v>1150</v>
      </c>
      <c r="H161">
        <v>3950</v>
      </c>
      <c r="I161">
        <v>13450</v>
      </c>
      <c r="J161">
        <v>200</v>
      </c>
      <c r="K161">
        <v>1700</v>
      </c>
      <c r="L161">
        <v>2950</v>
      </c>
      <c r="M161">
        <v>1850</v>
      </c>
      <c r="N161">
        <v>1925</v>
      </c>
    </row>
    <row r="162" spans="1:14" x14ac:dyDescent="0.25">
      <c r="A162" s="5">
        <v>903398</v>
      </c>
      <c r="B162" t="str">
        <f>VLOOKUP(A162,Données!$C$3:$D$434,2,FALSE)</f>
        <v>CREMOSTRAL PO 25 KG</v>
      </c>
      <c r="C162">
        <v>450</v>
      </c>
      <c r="E162">
        <v>500</v>
      </c>
      <c r="F162">
        <v>200</v>
      </c>
      <c r="G162">
        <v>550</v>
      </c>
      <c r="H162">
        <v>550</v>
      </c>
      <c r="I162">
        <v>1000</v>
      </c>
      <c r="K162">
        <v>200</v>
      </c>
      <c r="L162">
        <v>500</v>
      </c>
      <c r="M162">
        <v>200</v>
      </c>
      <c r="N162">
        <v>750</v>
      </c>
    </row>
    <row r="163" spans="1:14" x14ac:dyDescent="0.25">
      <c r="A163" s="5">
        <v>20968</v>
      </c>
      <c r="B163" t="str">
        <f>VLOOKUP(A163,Données!$C$3:$D$434,2,FALSE)</f>
        <v>CREMUNIC SANDERS 25 KG</v>
      </c>
      <c r="C163">
        <v>1700</v>
      </c>
      <c r="D163">
        <v>1575</v>
      </c>
      <c r="E163">
        <v>250</v>
      </c>
      <c r="F163">
        <v>1325</v>
      </c>
      <c r="G163">
        <v>75</v>
      </c>
      <c r="I163">
        <v>1200</v>
      </c>
      <c r="J163">
        <v>100</v>
      </c>
      <c r="K163">
        <v>375</v>
      </c>
      <c r="L163">
        <v>1650</v>
      </c>
      <c r="M163">
        <v>550</v>
      </c>
      <c r="N163">
        <v>250</v>
      </c>
    </row>
    <row r="164" spans="1:14" hidden="1" x14ac:dyDescent="0.25">
      <c r="A164" s="5">
        <v>119890</v>
      </c>
      <c r="B164" t="e">
        <f>VLOOKUP(A164,Données!$C$3:$D$434,2,FALSE)</f>
        <v>#N/A</v>
      </c>
      <c r="E164">
        <v>2900</v>
      </c>
    </row>
    <row r="165" spans="1:14" hidden="1" x14ac:dyDescent="0.25">
      <c r="A165" s="5">
        <v>119970</v>
      </c>
      <c r="B165" t="e">
        <f>VLOOKUP(A165,Données!$C$3:$D$434,2,FALSE)</f>
        <v>#N/A</v>
      </c>
      <c r="F165">
        <v>1000</v>
      </c>
    </row>
    <row r="166" spans="1:14" hidden="1" x14ac:dyDescent="0.25">
      <c r="A166" s="5">
        <v>120102</v>
      </c>
      <c r="B166" t="e">
        <f>VLOOKUP(A166,Données!$C$3:$D$434,2,FALSE)</f>
        <v>#N/A</v>
      </c>
      <c r="E166">
        <v>9000</v>
      </c>
    </row>
    <row r="167" spans="1:14" hidden="1" x14ac:dyDescent="0.25">
      <c r="A167" s="5">
        <v>120118</v>
      </c>
      <c r="B167" t="e">
        <f>VLOOKUP(A167,Données!$C$3:$D$434,2,FALSE)</f>
        <v>#N/A</v>
      </c>
      <c r="E167">
        <v>7000</v>
      </c>
      <c r="J167">
        <v>40000</v>
      </c>
      <c r="L167">
        <v>20000</v>
      </c>
    </row>
    <row r="168" spans="1:14" hidden="1" x14ac:dyDescent="0.25">
      <c r="A168" s="5">
        <v>120228</v>
      </c>
      <c r="B168" t="e">
        <f>VLOOKUP(A168,Données!$C$3:$D$434,2,FALSE)</f>
        <v>#N/A</v>
      </c>
      <c r="C168">
        <v>1000</v>
      </c>
      <c r="E168">
        <v>500</v>
      </c>
      <c r="F168">
        <v>500</v>
      </c>
      <c r="H168">
        <v>500</v>
      </c>
      <c r="I168">
        <v>500</v>
      </c>
      <c r="J168">
        <v>500</v>
      </c>
      <c r="K168">
        <v>500</v>
      </c>
      <c r="L168">
        <v>1000</v>
      </c>
      <c r="M168">
        <v>1000</v>
      </c>
      <c r="N168">
        <v>2500</v>
      </c>
    </row>
    <row r="169" spans="1:14" hidden="1" x14ac:dyDescent="0.25">
      <c r="A169" s="5">
        <v>120543</v>
      </c>
      <c r="B169" t="e">
        <f>VLOOKUP(A169,Données!$C$3:$D$434,2,FALSE)</f>
        <v>#N/A</v>
      </c>
      <c r="D169">
        <v>6000</v>
      </c>
    </row>
    <row r="170" spans="1:14" x14ac:dyDescent="0.25">
      <c r="A170" s="5">
        <v>906332</v>
      </c>
      <c r="B170" t="str">
        <f>VLOOKUP(A170,Données!$C$3:$D$434,2,FALSE)</f>
        <v>CREMYGOLD 25 KG</v>
      </c>
      <c r="N170">
        <v>600</v>
      </c>
    </row>
    <row r="171" spans="1:14" hidden="1" x14ac:dyDescent="0.25">
      <c r="A171" s="5">
        <v>120620</v>
      </c>
      <c r="B171" t="e">
        <f>VLOOKUP(A171,Données!$C$3:$D$434,2,FALSE)</f>
        <v>#N/A</v>
      </c>
      <c r="E171">
        <v>0</v>
      </c>
      <c r="F171">
        <v>1000</v>
      </c>
      <c r="G171">
        <v>3000</v>
      </c>
      <c r="H171">
        <v>5000</v>
      </c>
      <c r="I171">
        <v>2000</v>
      </c>
      <c r="J171">
        <v>4000</v>
      </c>
      <c r="K171">
        <v>6000</v>
      </c>
      <c r="L171">
        <v>4000</v>
      </c>
      <c r="M171">
        <v>3000</v>
      </c>
      <c r="N171">
        <v>1000</v>
      </c>
    </row>
    <row r="172" spans="1:14" x14ac:dyDescent="0.25">
      <c r="A172" s="5">
        <v>20537</v>
      </c>
      <c r="B172" t="str">
        <f>VLOOKUP(A172,Données!$C$3:$D$434,2,FALSE)</f>
        <v>CREMYOR</v>
      </c>
      <c r="M172">
        <v>0</v>
      </c>
      <c r="N172">
        <v>25</v>
      </c>
    </row>
    <row r="173" spans="1:14" x14ac:dyDescent="0.25">
      <c r="A173" s="5">
        <v>12883</v>
      </c>
      <c r="B173" t="str">
        <f>VLOOKUP(A173,Données!$C$3:$D$434,2,FALSE)</f>
        <v>CREMYSTAR</v>
      </c>
      <c r="C173">
        <v>1950</v>
      </c>
      <c r="D173">
        <v>1100</v>
      </c>
      <c r="E173">
        <v>1100</v>
      </c>
      <c r="F173">
        <v>1000</v>
      </c>
      <c r="G173">
        <v>400</v>
      </c>
      <c r="H173">
        <v>1750</v>
      </c>
      <c r="I173">
        <v>1250</v>
      </c>
      <c r="J173">
        <v>1100</v>
      </c>
      <c r="K173">
        <v>900</v>
      </c>
      <c r="L173">
        <v>350</v>
      </c>
      <c r="M173">
        <v>350</v>
      </c>
      <c r="N173">
        <v>700</v>
      </c>
    </row>
    <row r="174" spans="1:14" x14ac:dyDescent="0.25">
      <c r="A174" s="5">
        <v>18095</v>
      </c>
      <c r="B174" t="str">
        <f>VLOOKUP(A174,Données!$C$3:$D$434,2,FALSE)</f>
        <v>CRISTAL VERIMAIS 14 SE 25 KG</v>
      </c>
      <c r="J174">
        <v>1000</v>
      </c>
      <c r="L174">
        <v>2000</v>
      </c>
      <c r="M174">
        <v>1000</v>
      </c>
    </row>
    <row r="175" spans="1:14" x14ac:dyDescent="0.25">
      <c r="A175" s="5">
        <v>21630</v>
      </c>
      <c r="B175" t="str">
        <f>VLOOKUP(A175,Données!$C$3:$D$434,2,FALSE)</f>
        <v>CRISTAL VERIMAIS 14 SE BB 500</v>
      </c>
      <c r="I175">
        <v>1000</v>
      </c>
      <c r="J175">
        <v>1000</v>
      </c>
      <c r="L175">
        <v>2000</v>
      </c>
      <c r="N175">
        <v>500</v>
      </c>
    </row>
    <row r="176" spans="1:14" x14ac:dyDescent="0.25">
      <c r="A176" s="5">
        <v>21035</v>
      </c>
      <c r="B176" t="str">
        <f>VLOOKUP(A176,Données!$C$3:$D$434,2,FALSE)</f>
        <v>CRISTALCALCILEVURE 25 KG</v>
      </c>
      <c r="L176">
        <v>300</v>
      </c>
    </row>
    <row r="177" spans="1:14" x14ac:dyDescent="0.25">
      <c r="A177" s="5">
        <v>11139</v>
      </c>
      <c r="B177" t="str">
        <f>VLOOKUP(A177,Données!$C$3:$D$434,2,FALSE)</f>
        <v>CRISTALNUTRIS MAIS SE 25 KG</v>
      </c>
      <c r="C177">
        <v>4000</v>
      </c>
      <c r="D177">
        <v>2700</v>
      </c>
      <c r="E177">
        <v>2650</v>
      </c>
      <c r="F177">
        <v>3500</v>
      </c>
      <c r="G177">
        <v>2000</v>
      </c>
      <c r="H177">
        <v>1100</v>
      </c>
      <c r="I177">
        <v>1000</v>
      </c>
      <c r="J177">
        <v>4000</v>
      </c>
      <c r="K177">
        <v>1000</v>
      </c>
      <c r="L177">
        <v>3000</v>
      </c>
      <c r="M177">
        <v>5000</v>
      </c>
      <c r="N177">
        <v>4000</v>
      </c>
    </row>
    <row r="178" spans="1:14" x14ac:dyDescent="0.25">
      <c r="A178" s="5">
        <v>11140</v>
      </c>
      <c r="B178" t="str">
        <f>VLOOKUP(A178,Données!$C$3:$D$434,2,FALSE)</f>
        <v>CRISTALNUTRIS MAIS SE BB 500KG</v>
      </c>
      <c r="C178">
        <v>500</v>
      </c>
      <c r="D178">
        <v>2000</v>
      </c>
      <c r="E178">
        <v>2500</v>
      </c>
      <c r="F178">
        <v>1500</v>
      </c>
      <c r="G178">
        <v>3000</v>
      </c>
      <c r="H178">
        <v>2000</v>
      </c>
      <c r="I178">
        <v>3000</v>
      </c>
      <c r="J178">
        <v>3000</v>
      </c>
      <c r="K178">
        <v>2000</v>
      </c>
      <c r="L178">
        <v>2500</v>
      </c>
      <c r="M178">
        <v>2000</v>
      </c>
      <c r="N178">
        <v>3000</v>
      </c>
    </row>
    <row r="179" spans="1:14" x14ac:dyDescent="0.25">
      <c r="A179" s="5">
        <v>11148</v>
      </c>
      <c r="B179" t="str">
        <f>VLOOKUP(A179,Données!$C$3:$D$434,2,FALSE)</f>
        <v>CRISTALNUTRIS MIXTE GR 25 KG</v>
      </c>
      <c r="C179">
        <v>350</v>
      </c>
      <c r="D179">
        <v>2000</v>
      </c>
      <c r="E179">
        <v>100</v>
      </c>
      <c r="H179">
        <v>1600</v>
      </c>
      <c r="I179">
        <v>2000</v>
      </c>
      <c r="J179">
        <v>1750</v>
      </c>
      <c r="K179">
        <v>350</v>
      </c>
      <c r="L179">
        <v>2250</v>
      </c>
      <c r="M179">
        <v>625</v>
      </c>
      <c r="N179">
        <v>1600</v>
      </c>
    </row>
    <row r="180" spans="1:14" x14ac:dyDescent="0.25">
      <c r="A180" s="5">
        <v>11150</v>
      </c>
      <c r="B180" t="str">
        <f>VLOOKUP(A180,Données!$C$3:$D$434,2,FALSE)</f>
        <v>CRISTALNUTRIS MIXTE GR BB1000</v>
      </c>
      <c r="C180">
        <v>1000</v>
      </c>
      <c r="D180">
        <v>3000</v>
      </c>
      <c r="E180">
        <v>1000</v>
      </c>
      <c r="F180">
        <v>1000</v>
      </c>
      <c r="G180">
        <v>1000</v>
      </c>
      <c r="I180">
        <v>1000</v>
      </c>
      <c r="K180">
        <v>1000</v>
      </c>
      <c r="M180">
        <v>1000</v>
      </c>
      <c r="N180">
        <v>1000</v>
      </c>
    </row>
    <row r="181" spans="1:14" x14ac:dyDescent="0.25">
      <c r="A181" s="5">
        <v>11145</v>
      </c>
      <c r="B181" t="str">
        <f>VLOOKUP(A181,Données!$C$3:$D$434,2,FALSE)</f>
        <v>CRISTALNUTRIS MIXTE SE 25 KG</v>
      </c>
      <c r="C181">
        <v>12800</v>
      </c>
      <c r="D181">
        <v>3200</v>
      </c>
      <c r="E181">
        <v>6400</v>
      </c>
      <c r="F181">
        <v>6625</v>
      </c>
      <c r="G181">
        <v>5325</v>
      </c>
      <c r="H181">
        <v>6975</v>
      </c>
      <c r="I181">
        <v>8400</v>
      </c>
      <c r="J181">
        <v>4875</v>
      </c>
      <c r="K181">
        <v>4250</v>
      </c>
      <c r="L181">
        <v>3400</v>
      </c>
      <c r="M181">
        <v>4675</v>
      </c>
      <c r="N181">
        <v>6950</v>
      </c>
    </row>
    <row r="182" spans="1:14" x14ac:dyDescent="0.25">
      <c r="A182" s="5">
        <v>11146</v>
      </c>
      <c r="B182" t="str">
        <f>VLOOKUP(A182,Données!$C$3:$D$434,2,FALSE)</f>
        <v>CRISTALNUTRIS MIXTE SE BB500KG</v>
      </c>
      <c r="C182">
        <v>3000</v>
      </c>
      <c r="D182">
        <v>4000</v>
      </c>
      <c r="E182">
        <v>5000</v>
      </c>
      <c r="F182">
        <v>5000</v>
      </c>
      <c r="H182">
        <v>9000</v>
      </c>
      <c r="I182">
        <v>4000</v>
      </c>
      <c r="J182">
        <v>5500</v>
      </c>
      <c r="K182">
        <v>5000</v>
      </c>
      <c r="L182">
        <v>2000</v>
      </c>
      <c r="M182">
        <v>4000</v>
      </c>
      <c r="N182">
        <v>2000</v>
      </c>
    </row>
    <row r="183" spans="1:14" x14ac:dyDescent="0.25">
      <c r="A183" s="5">
        <v>11158</v>
      </c>
      <c r="B183" t="str">
        <f>VLOOKUP(A183,Données!$C$3:$D$434,2,FALSE)</f>
        <v>CRISTALNUTRIS OLEA SE BB 500 K</v>
      </c>
      <c r="C183">
        <v>500</v>
      </c>
      <c r="D183">
        <v>1000</v>
      </c>
      <c r="E183">
        <v>1000</v>
      </c>
      <c r="F183">
        <v>1000</v>
      </c>
      <c r="G183">
        <v>1000</v>
      </c>
      <c r="H183">
        <v>2000</v>
      </c>
      <c r="J183">
        <v>3500</v>
      </c>
      <c r="K183">
        <v>3000</v>
      </c>
      <c r="L183">
        <v>0</v>
      </c>
      <c r="M183">
        <v>1500</v>
      </c>
      <c r="N183">
        <v>1000</v>
      </c>
    </row>
    <row r="184" spans="1:14" x14ac:dyDescent="0.25">
      <c r="A184" s="5">
        <v>905438</v>
      </c>
      <c r="B184" t="str">
        <f>VLOOKUP(A184,Données!$C$3:$D$434,2,FALSE)</f>
        <v>CRISTALOR HP CELL FA 25 KG</v>
      </c>
      <c r="M184">
        <v>1000</v>
      </c>
      <c r="N184">
        <v>0</v>
      </c>
    </row>
    <row r="185" spans="1:14" x14ac:dyDescent="0.25">
      <c r="A185" s="5">
        <v>903697</v>
      </c>
      <c r="B185" t="str">
        <f>VLOOKUP(A185,Données!$C$3:$D$434,2,FALSE)</f>
        <v>CRISTALOR OMNICELL FA 25 KG</v>
      </c>
      <c r="C185">
        <v>4150</v>
      </c>
      <c r="D185">
        <v>8500</v>
      </c>
      <c r="E185">
        <v>8500</v>
      </c>
      <c r="F185">
        <v>12175</v>
      </c>
      <c r="G185">
        <v>14550</v>
      </c>
      <c r="H185">
        <v>19000</v>
      </c>
      <c r="I185">
        <v>20425</v>
      </c>
      <c r="J185">
        <v>18950</v>
      </c>
      <c r="K185">
        <v>23300</v>
      </c>
      <c r="L185">
        <v>19100</v>
      </c>
      <c r="M185">
        <v>17000</v>
      </c>
      <c r="N185">
        <v>24375</v>
      </c>
    </row>
    <row r="186" spans="1:14" x14ac:dyDescent="0.25">
      <c r="A186" s="5">
        <v>903698</v>
      </c>
      <c r="B186" t="str">
        <f>VLOOKUP(A186,Données!$C$3:$D$434,2,FALSE)</f>
        <v>CRISTALOR PARACELL FA 25 KG</v>
      </c>
      <c r="K186">
        <v>1000</v>
      </c>
      <c r="L186">
        <v>3500</v>
      </c>
      <c r="M186">
        <v>2500</v>
      </c>
      <c r="N186">
        <v>3000</v>
      </c>
    </row>
    <row r="187" spans="1:14" hidden="1" x14ac:dyDescent="0.25">
      <c r="A187" s="5">
        <v>16314</v>
      </c>
      <c r="B187" t="e">
        <f>VLOOKUP(A187,Données!$C$3:$D$434,2,FALSE)</f>
        <v>#N/A</v>
      </c>
      <c r="I187">
        <v>0</v>
      </c>
    </row>
    <row r="188" spans="1:14" x14ac:dyDescent="0.25">
      <c r="A188" s="5">
        <v>11205</v>
      </c>
      <c r="B188" t="str">
        <f>VLOOKUP(A188,Données!$C$3:$D$434,2,FALSE)</f>
        <v>CRISTALOR SMALTO FA 25 KG</v>
      </c>
      <c r="C188">
        <v>3000</v>
      </c>
      <c r="D188">
        <v>12275</v>
      </c>
      <c r="E188">
        <v>34150</v>
      </c>
      <c r="F188">
        <v>8000</v>
      </c>
      <c r="G188">
        <v>2600</v>
      </c>
      <c r="H188">
        <v>550</v>
      </c>
      <c r="I188">
        <v>250</v>
      </c>
      <c r="J188">
        <v>1050</v>
      </c>
      <c r="K188">
        <v>3200</v>
      </c>
      <c r="L188">
        <v>1000</v>
      </c>
      <c r="N188">
        <v>2250</v>
      </c>
    </row>
    <row r="189" spans="1:14" x14ac:dyDescent="0.25">
      <c r="A189" s="5">
        <v>11206</v>
      </c>
      <c r="B189" t="str">
        <f>VLOOKUP(A189,Données!$C$3:$D$434,2,FALSE)</f>
        <v>CRISTALOR SMALTO FA BB 500 KG</v>
      </c>
      <c r="D189">
        <v>500</v>
      </c>
      <c r="E189">
        <v>4000</v>
      </c>
      <c r="F189">
        <v>2000</v>
      </c>
    </row>
    <row r="190" spans="1:14" x14ac:dyDescent="0.25">
      <c r="A190" s="5">
        <v>11223</v>
      </c>
      <c r="B190" t="str">
        <f>VLOOKUP(A190,Données!$C$3:$D$434,2,FALSE)</f>
        <v>CRISTALOR TARIE GR 25 KG</v>
      </c>
      <c r="C190">
        <v>2300</v>
      </c>
      <c r="D190">
        <v>2125</v>
      </c>
      <c r="E190">
        <v>1950</v>
      </c>
      <c r="F190">
        <v>500</v>
      </c>
      <c r="G190">
        <v>1975</v>
      </c>
      <c r="H190">
        <v>875</v>
      </c>
      <c r="I190">
        <v>2025</v>
      </c>
      <c r="J190">
        <v>2525</v>
      </c>
      <c r="K190">
        <v>3275</v>
      </c>
      <c r="L190">
        <v>1950</v>
      </c>
      <c r="M190">
        <v>1850</v>
      </c>
      <c r="N190">
        <v>2775</v>
      </c>
    </row>
    <row r="191" spans="1:14" x14ac:dyDescent="0.25">
      <c r="A191" s="5">
        <v>903696</v>
      </c>
      <c r="B191" t="str">
        <f>VLOOKUP(A191,Données!$C$3:$D$434,2,FALSE)</f>
        <v>CRISTALOR TARIGEN 25 KG</v>
      </c>
      <c r="C191">
        <v>825</v>
      </c>
      <c r="D191">
        <v>1200</v>
      </c>
      <c r="E191">
        <v>750</v>
      </c>
      <c r="F191">
        <v>1925</v>
      </c>
      <c r="G191">
        <v>1600</v>
      </c>
      <c r="H191">
        <v>2425</v>
      </c>
      <c r="I191">
        <v>4575</v>
      </c>
      <c r="J191">
        <v>3250</v>
      </c>
      <c r="K191">
        <v>2900</v>
      </c>
      <c r="L191">
        <v>2150</v>
      </c>
      <c r="M191">
        <v>2900</v>
      </c>
      <c r="N191">
        <v>2500</v>
      </c>
    </row>
    <row r="192" spans="1:14" x14ac:dyDescent="0.25">
      <c r="A192" s="5">
        <v>11190</v>
      </c>
      <c r="B192" t="str">
        <f>VLOOKUP(A192,Données!$C$3:$D$434,2,FALSE)</f>
        <v>CRISTALOR TEMPO FA 25 KG</v>
      </c>
      <c r="C192">
        <v>16300</v>
      </c>
      <c r="D192">
        <v>10350</v>
      </c>
      <c r="E192">
        <v>6150</v>
      </c>
      <c r="F192">
        <v>1550</v>
      </c>
      <c r="G192">
        <v>4525</v>
      </c>
      <c r="H192">
        <v>3100</v>
      </c>
      <c r="I192">
        <v>6475</v>
      </c>
      <c r="J192">
        <v>7500</v>
      </c>
      <c r="K192">
        <v>25650</v>
      </c>
      <c r="L192">
        <v>38725</v>
      </c>
      <c r="M192">
        <v>11000</v>
      </c>
      <c r="N192">
        <v>11075</v>
      </c>
    </row>
    <row r="193" spans="1:14" x14ac:dyDescent="0.25">
      <c r="A193" s="5">
        <v>11191</v>
      </c>
      <c r="B193" t="str">
        <f>VLOOKUP(A193,Données!$C$3:$D$434,2,FALSE)</f>
        <v>CRISTALOR TEMPO FA BB 500 KG</v>
      </c>
      <c r="C193">
        <v>3500</v>
      </c>
      <c r="D193">
        <v>5000</v>
      </c>
      <c r="E193">
        <v>1500</v>
      </c>
      <c r="F193">
        <v>1000</v>
      </c>
      <c r="G193">
        <v>1500</v>
      </c>
      <c r="J193">
        <v>2500</v>
      </c>
      <c r="K193">
        <v>4000</v>
      </c>
      <c r="L193">
        <v>13000</v>
      </c>
      <c r="M193">
        <v>2500</v>
      </c>
      <c r="N193">
        <v>3000</v>
      </c>
    </row>
    <row r="194" spans="1:14" x14ac:dyDescent="0.25">
      <c r="A194" s="5">
        <v>11208</v>
      </c>
      <c r="B194" t="str">
        <f>VLOOKUP(A194,Données!$C$3:$D$434,2,FALSE)</f>
        <v>CRISTALOR TP SE 25 KG</v>
      </c>
      <c r="C194">
        <v>2650</v>
      </c>
      <c r="D194">
        <v>4000</v>
      </c>
      <c r="E194">
        <v>1500</v>
      </c>
      <c r="F194">
        <v>4850</v>
      </c>
      <c r="G194">
        <v>2000</v>
      </c>
      <c r="H194">
        <v>3975</v>
      </c>
      <c r="I194">
        <v>2000</v>
      </c>
      <c r="J194">
        <v>3000</v>
      </c>
      <c r="K194">
        <v>1000</v>
      </c>
      <c r="L194">
        <v>5000</v>
      </c>
      <c r="N194">
        <v>4000</v>
      </c>
    </row>
    <row r="195" spans="1:14" x14ac:dyDescent="0.25">
      <c r="A195" s="5">
        <v>904548</v>
      </c>
      <c r="B195" t="str">
        <f>VLOOKUP(A195,Données!$C$3:$D$434,2,FALSE)</f>
        <v>CRISTALORBLOC ALLAITANTE 20 KG</v>
      </c>
      <c r="C195">
        <v>1800</v>
      </c>
      <c r="D195">
        <v>1040</v>
      </c>
      <c r="E195">
        <v>1600</v>
      </c>
      <c r="G195">
        <v>560</v>
      </c>
      <c r="H195">
        <v>340</v>
      </c>
      <c r="I195">
        <v>800</v>
      </c>
      <c r="M195">
        <v>120</v>
      </c>
      <c r="N195">
        <v>80</v>
      </c>
    </row>
    <row r="196" spans="1:14" x14ac:dyDescent="0.25">
      <c r="A196" s="5">
        <v>904547</v>
      </c>
      <c r="B196" t="str">
        <f>VLOOKUP(A196,Données!$C$3:$D$434,2,FALSE)</f>
        <v>CRISTALORBLOC OVIN 20 KG</v>
      </c>
      <c r="F196">
        <v>200</v>
      </c>
      <c r="G196">
        <v>40</v>
      </c>
      <c r="I196">
        <v>20</v>
      </c>
      <c r="J196">
        <v>100</v>
      </c>
      <c r="M196">
        <v>40</v>
      </c>
      <c r="N196">
        <v>20</v>
      </c>
    </row>
    <row r="197" spans="1:14" x14ac:dyDescent="0.25">
      <c r="A197" s="5">
        <v>11256</v>
      </c>
      <c r="B197" t="str">
        <f>VLOOKUP(A197,Données!$C$3:$D$434,2,FALSE)</f>
        <v>CRISTALORBLOC PREPARTUM 20 KG</v>
      </c>
      <c r="C197">
        <v>3000</v>
      </c>
      <c r="D197">
        <v>4160</v>
      </c>
      <c r="E197">
        <v>620</v>
      </c>
      <c r="F197">
        <v>2100</v>
      </c>
      <c r="G197">
        <v>420</v>
      </c>
      <c r="H197">
        <v>1520</v>
      </c>
      <c r="I197">
        <v>2960</v>
      </c>
      <c r="J197">
        <v>880</v>
      </c>
      <c r="K197">
        <v>2200</v>
      </c>
      <c r="L197">
        <v>2000</v>
      </c>
      <c r="M197">
        <v>1100</v>
      </c>
      <c r="N197">
        <v>1000</v>
      </c>
    </row>
    <row r="198" spans="1:14" x14ac:dyDescent="0.25">
      <c r="A198" s="5">
        <v>11257</v>
      </c>
      <c r="B198" t="str">
        <f>VLOOKUP(A198,Données!$C$3:$D$434,2,FALSE)</f>
        <v>CRISTALORBLOC VEAU 20 KG</v>
      </c>
      <c r="C198">
        <v>2500</v>
      </c>
      <c r="D198">
        <v>2220</v>
      </c>
      <c r="E198">
        <v>1400</v>
      </c>
      <c r="F198">
        <v>620</v>
      </c>
      <c r="G198">
        <v>380</v>
      </c>
      <c r="H198">
        <v>540</v>
      </c>
      <c r="I198">
        <v>280</v>
      </c>
      <c r="J198">
        <v>400</v>
      </c>
      <c r="K198">
        <v>860</v>
      </c>
      <c r="L198">
        <v>340</v>
      </c>
      <c r="M198">
        <v>1460</v>
      </c>
      <c r="N198">
        <v>280</v>
      </c>
    </row>
    <row r="199" spans="1:14" x14ac:dyDescent="0.25">
      <c r="A199" s="5">
        <v>16358</v>
      </c>
      <c r="B199" t="str">
        <f>VLOOKUP(A199,Données!$C$3:$D$434,2,FALSE)</f>
        <v>CROC ACTIVITY 27/12</v>
      </c>
      <c r="C199">
        <v>4500</v>
      </c>
      <c r="D199">
        <v>4660</v>
      </c>
      <c r="E199">
        <v>11260</v>
      </c>
      <c r="F199">
        <v>4460</v>
      </c>
      <c r="G199">
        <v>2040</v>
      </c>
      <c r="H199">
        <v>4320</v>
      </c>
      <c r="I199">
        <v>13120</v>
      </c>
      <c r="J199">
        <v>2840</v>
      </c>
      <c r="K199">
        <v>2120</v>
      </c>
      <c r="L199">
        <v>4160</v>
      </c>
      <c r="M199">
        <v>9320</v>
      </c>
      <c r="N199">
        <v>1420</v>
      </c>
    </row>
    <row r="200" spans="1:14" x14ac:dyDescent="0.25">
      <c r="A200" s="5">
        <v>16300</v>
      </c>
      <c r="B200" t="str">
        <f>VLOOKUP(A200,Données!$C$3:$D$434,2,FALSE)</f>
        <v>CROC MAINTENANCE 25/10 20 KG</v>
      </c>
      <c r="C200">
        <v>2880</v>
      </c>
      <c r="D200">
        <v>6840</v>
      </c>
      <c r="E200">
        <v>5200</v>
      </c>
      <c r="F200">
        <v>2200</v>
      </c>
      <c r="G200">
        <v>4000</v>
      </c>
      <c r="H200">
        <v>2740</v>
      </c>
      <c r="I200">
        <v>3860</v>
      </c>
      <c r="J200">
        <v>4280</v>
      </c>
      <c r="K200">
        <v>2660</v>
      </c>
      <c r="L200">
        <v>1940</v>
      </c>
      <c r="M200">
        <v>2820</v>
      </c>
      <c r="N200">
        <v>2560</v>
      </c>
    </row>
    <row r="201" spans="1:14" x14ac:dyDescent="0.25">
      <c r="A201" s="5">
        <v>16063</v>
      </c>
      <c r="B201" t="str">
        <f>VLOOKUP(A201,Données!$C$3:$D$434,2,FALSE)</f>
        <v>CROUSTI ADULTE 15 + 3 KG</v>
      </c>
      <c r="E201">
        <v>1242</v>
      </c>
      <c r="F201">
        <v>1386</v>
      </c>
      <c r="G201">
        <v>180</v>
      </c>
      <c r="H201">
        <v>90</v>
      </c>
      <c r="I201">
        <v>810</v>
      </c>
      <c r="J201">
        <v>1008</v>
      </c>
      <c r="K201">
        <v>1926</v>
      </c>
      <c r="L201">
        <v>1440</v>
      </c>
      <c r="M201">
        <v>1062</v>
      </c>
      <c r="N201">
        <v>252</v>
      </c>
    </row>
    <row r="202" spans="1:14" x14ac:dyDescent="0.25">
      <c r="A202" s="5">
        <v>16062</v>
      </c>
      <c r="B202" t="str">
        <f>VLOOKUP(A202,Données!$C$3:$D$434,2,FALSE)</f>
        <v>CROUSTI ADULTE 15 KG</v>
      </c>
      <c r="C202">
        <v>645</v>
      </c>
      <c r="D202">
        <v>525</v>
      </c>
      <c r="E202">
        <v>360</v>
      </c>
      <c r="G202">
        <v>3975</v>
      </c>
      <c r="H202">
        <v>1800</v>
      </c>
      <c r="I202">
        <v>240</v>
      </c>
      <c r="M202">
        <v>1380</v>
      </c>
      <c r="N202">
        <v>1575</v>
      </c>
    </row>
    <row r="203" spans="1:14" x14ac:dyDescent="0.25">
      <c r="A203" s="5">
        <v>902278</v>
      </c>
      <c r="B203" t="str">
        <f>VLOOKUP(A203,Données!$C$3:$D$434,2,FALSE)</f>
        <v>CROUSTI CAT VIANDES 12 + 2 KG</v>
      </c>
      <c r="E203">
        <v>28</v>
      </c>
      <c r="F203">
        <v>308</v>
      </c>
      <c r="G203">
        <v>84</v>
      </c>
      <c r="H203">
        <v>70</v>
      </c>
      <c r="I203">
        <v>56</v>
      </c>
      <c r="J203">
        <v>98</v>
      </c>
      <c r="K203">
        <v>252</v>
      </c>
      <c r="L203">
        <v>378</v>
      </c>
      <c r="M203">
        <v>350</v>
      </c>
      <c r="N203">
        <v>182</v>
      </c>
    </row>
    <row r="204" spans="1:14" x14ac:dyDescent="0.25">
      <c r="A204" s="5">
        <v>16074</v>
      </c>
      <c r="B204" t="str">
        <f>VLOOKUP(A204,Données!$C$3:$D$434,2,FALSE)</f>
        <v>CROUSTI CAT VIANDES 12 KG</v>
      </c>
      <c r="C204">
        <v>48</v>
      </c>
      <c r="D204">
        <v>36</v>
      </c>
      <c r="E204">
        <v>12</v>
      </c>
      <c r="G204">
        <v>120</v>
      </c>
      <c r="H204">
        <v>60</v>
      </c>
      <c r="I204">
        <v>12</v>
      </c>
      <c r="J204">
        <v>72</v>
      </c>
    </row>
    <row r="205" spans="1:14" x14ac:dyDescent="0.25">
      <c r="A205" s="5">
        <v>902279</v>
      </c>
      <c r="B205" t="str">
        <f>VLOOKUP(A205,Données!$C$3:$D$434,2,FALSE)</f>
        <v>CROUSTI CAT VOLAILLES 12 + 2KG</v>
      </c>
      <c r="F205">
        <v>98</v>
      </c>
      <c r="G205">
        <v>140</v>
      </c>
      <c r="H205">
        <v>28</v>
      </c>
      <c r="I205">
        <v>42</v>
      </c>
      <c r="J205">
        <v>154</v>
      </c>
      <c r="K205">
        <v>140</v>
      </c>
      <c r="L205">
        <v>238</v>
      </c>
      <c r="M205">
        <v>238</v>
      </c>
      <c r="N205">
        <v>322</v>
      </c>
    </row>
    <row r="206" spans="1:14" x14ac:dyDescent="0.25">
      <c r="A206" s="5">
        <v>16080</v>
      </c>
      <c r="B206" t="str">
        <f>VLOOKUP(A206,Données!$C$3:$D$434,2,FALSE)</f>
        <v>CROUSTI CAT VOLAILLES 12 KG</v>
      </c>
      <c r="C206">
        <v>24</v>
      </c>
      <c r="D206">
        <v>12</v>
      </c>
      <c r="E206">
        <v>96</v>
      </c>
      <c r="H206">
        <v>36</v>
      </c>
      <c r="I206">
        <v>144</v>
      </c>
      <c r="J206">
        <v>24</v>
      </c>
      <c r="K206">
        <v>24</v>
      </c>
    </row>
    <row r="207" spans="1:14" x14ac:dyDescent="0.25">
      <c r="A207" s="5">
        <v>16073</v>
      </c>
      <c r="B207" t="str">
        <f>VLOOKUP(A207,Données!$C$3:$D$434,2,FALSE)</f>
        <v>CROUSTI CROC 20 + 4 KG NG</v>
      </c>
      <c r="E207">
        <v>984</v>
      </c>
      <c r="F207">
        <v>1440</v>
      </c>
      <c r="G207">
        <v>72</v>
      </c>
      <c r="I207">
        <v>120</v>
      </c>
      <c r="J207">
        <v>768</v>
      </c>
      <c r="K207">
        <v>1872</v>
      </c>
      <c r="L207">
        <v>984</v>
      </c>
      <c r="M207">
        <v>384</v>
      </c>
      <c r="N207">
        <v>1776</v>
      </c>
    </row>
    <row r="208" spans="1:14" x14ac:dyDescent="0.25">
      <c r="A208" s="5">
        <v>16072</v>
      </c>
      <c r="B208" t="str">
        <f>VLOOKUP(A208,Données!$C$3:$D$434,2,FALSE)</f>
        <v>CROUSTI CROC NG 20 KG</v>
      </c>
      <c r="C208">
        <v>200</v>
      </c>
      <c r="D208">
        <v>1480</v>
      </c>
      <c r="E208">
        <v>200</v>
      </c>
      <c r="G208">
        <v>500</v>
      </c>
      <c r="H208">
        <v>880</v>
      </c>
      <c r="I208">
        <v>100</v>
      </c>
      <c r="J208">
        <v>460</v>
      </c>
      <c r="K208">
        <v>60</v>
      </c>
    </row>
    <row r="209" spans="1:14" x14ac:dyDescent="0.25">
      <c r="A209" s="5">
        <v>16060</v>
      </c>
      <c r="B209" t="str">
        <f>VLOOKUP(A209,Données!$C$3:$D$434,2,FALSE)</f>
        <v>CROUSTI JUNIOR 12 KG</v>
      </c>
      <c r="D209">
        <v>0</v>
      </c>
    </row>
    <row r="210" spans="1:14" x14ac:dyDescent="0.25">
      <c r="A210" s="5">
        <v>906168</v>
      </c>
      <c r="B210" t="str">
        <f>VLOOKUP(A210,Données!$C$3:$D$434,2,FALSE)</f>
        <v>CROUSTI TONIC 15 + 3 KG</v>
      </c>
      <c r="K210">
        <v>558</v>
      </c>
      <c r="M210">
        <v>378</v>
      </c>
      <c r="N210">
        <v>198</v>
      </c>
    </row>
    <row r="211" spans="1:14" x14ac:dyDescent="0.25">
      <c r="A211" s="5">
        <v>16065</v>
      </c>
      <c r="B211" t="str">
        <f>VLOOKUP(A211,Données!$C$3:$D$434,2,FALSE)</f>
        <v>CROUSTI TONIC 15 DONT 3 KG</v>
      </c>
      <c r="G211">
        <v>0</v>
      </c>
      <c r="K211">
        <v>0</v>
      </c>
    </row>
    <row r="212" spans="1:14" x14ac:dyDescent="0.25">
      <c r="A212" s="5">
        <v>16064</v>
      </c>
      <c r="B212" t="str">
        <f>VLOOKUP(A212,Données!$C$3:$D$434,2,FALSE)</f>
        <v>CROUSTI TONIC NG 15 KG</v>
      </c>
      <c r="D212">
        <v>420</v>
      </c>
      <c r="E212">
        <v>120</v>
      </c>
      <c r="F212">
        <v>390</v>
      </c>
      <c r="G212">
        <v>180</v>
      </c>
      <c r="H212">
        <v>525</v>
      </c>
      <c r="I212">
        <v>90</v>
      </c>
      <c r="J212">
        <v>360</v>
      </c>
      <c r="M212">
        <v>30</v>
      </c>
      <c r="N212">
        <v>30</v>
      </c>
    </row>
    <row r="213" spans="1:14" x14ac:dyDescent="0.25">
      <c r="A213" s="5">
        <v>20154</v>
      </c>
      <c r="B213" t="str">
        <f>VLOOKUP(A213,Données!$C$3:$D$434,2,FALSE)</f>
        <v>DIN/PIN/FAI 1 A MI 10 KG</v>
      </c>
      <c r="C213">
        <v>70</v>
      </c>
      <c r="D213">
        <v>90</v>
      </c>
      <c r="E213">
        <v>620</v>
      </c>
      <c r="F213">
        <v>240</v>
      </c>
      <c r="G213">
        <v>700</v>
      </c>
      <c r="H213">
        <v>610</v>
      </c>
      <c r="I213">
        <v>750</v>
      </c>
      <c r="J213">
        <v>400</v>
      </c>
      <c r="K213">
        <v>80</v>
      </c>
      <c r="L213">
        <v>180</v>
      </c>
      <c r="M213">
        <v>80</v>
      </c>
      <c r="N213">
        <v>50</v>
      </c>
    </row>
    <row r="214" spans="1:14" x14ac:dyDescent="0.25">
      <c r="A214" s="5">
        <v>20663</v>
      </c>
      <c r="B214" t="str">
        <f>VLOOKUP(A214,Données!$C$3:$D$434,2,FALSE)</f>
        <v>DIN/PIN/FAI 1 A MI 25 KG</v>
      </c>
      <c r="H214">
        <v>2350</v>
      </c>
      <c r="I214">
        <v>5250</v>
      </c>
      <c r="J214">
        <v>4450</v>
      </c>
      <c r="K214">
        <v>1100</v>
      </c>
      <c r="L214">
        <v>1450</v>
      </c>
      <c r="M214">
        <v>2400</v>
      </c>
      <c r="N214">
        <v>2300</v>
      </c>
    </row>
    <row r="215" spans="1:14" x14ac:dyDescent="0.25">
      <c r="A215" s="5">
        <v>904669</v>
      </c>
      <c r="B215" t="str">
        <f>VLOOKUP(A215,Données!$C$3:$D$434,2,FALSE)</f>
        <v>DINDE PINTADE FAISAN VE 25 KG</v>
      </c>
      <c r="H215">
        <v>3550</v>
      </c>
      <c r="I215">
        <v>18700</v>
      </c>
      <c r="J215">
        <v>8200</v>
      </c>
      <c r="K215">
        <v>11225</v>
      </c>
      <c r="L215">
        <v>6725</v>
      </c>
      <c r="M215">
        <v>5400</v>
      </c>
      <c r="N215">
        <v>5950</v>
      </c>
    </row>
    <row r="216" spans="1:14" x14ac:dyDescent="0.25">
      <c r="A216" s="5">
        <v>20225</v>
      </c>
      <c r="B216" t="str">
        <f>VLOOKUP(A216,Données!$C$3:$D$434,2,FALSE)</f>
        <v>ENERGIE TONIC 10 KG</v>
      </c>
      <c r="C216">
        <v>20</v>
      </c>
      <c r="D216">
        <v>20</v>
      </c>
      <c r="E216">
        <v>10</v>
      </c>
      <c r="F216">
        <v>10</v>
      </c>
      <c r="G216">
        <v>60</v>
      </c>
      <c r="H216">
        <v>10</v>
      </c>
      <c r="I216">
        <v>20</v>
      </c>
      <c r="J216">
        <v>10</v>
      </c>
      <c r="K216">
        <v>0</v>
      </c>
      <c r="N216">
        <v>30</v>
      </c>
    </row>
    <row r="217" spans="1:14" x14ac:dyDescent="0.25">
      <c r="A217" s="5">
        <v>906217</v>
      </c>
      <c r="B217" t="str">
        <f>VLOOKUP(A217,Données!$C$3:$D$434,2,FALSE)</f>
        <v>ENTREE PONTE HL FA 25 KG</v>
      </c>
      <c r="J217">
        <v>0</v>
      </c>
      <c r="L217">
        <v>0</v>
      </c>
      <c r="M217">
        <v>40000</v>
      </c>
      <c r="N217">
        <v>40000</v>
      </c>
    </row>
    <row r="218" spans="1:14" x14ac:dyDescent="0.25">
      <c r="A218" s="5">
        <v>22496</v>
      </c>
      <c r="B218" t="str">
        <f>VLOOKUP(A218,Données!$C$3:$D$434,2,FALSE)</f>
        <v>EQUIPRIMO FIBRES 20 KG</v>
      </c>
      <c r="C218">
        <v>3740</v>
      </c>
      <c r="D218">
        <v>3900</v>
      </c>
      <c r="E218">
        <v>3360</v>
      </c>
      <c r="F218">
        <v>1760</v>
      </c>
      <c r="G218">
        <v>2000</v>
      </c>
      <c r="H218">
        <v>1680</v>
      </c>
      <c r="I218">
        <v>1500</v>
      </c>
      <c r="J218">
        <v>780</v>
      </c>
      <c r="K218">
        <v>2080</v>
      </c>
      <c r="L218">
        <v>3700</v>
      </c>
      <c r="M218">
        <v>5400</v>
      </c>
      <c r="N218">
        <v>3400</v>
      </c>
    </row>
    <row r="219" spans="1:14" x14ac:dyDescent="0.25">
      <c r="A219" s="5">
        <v>22659</v>
      </c>
      <c r="B219" t="str">
        <f>VLOOKUP(A219,Données!$C$3:$D$434,2,FALSE)</f>
        <v>EQUIPRIMO FIBRES ELEVAGE 20 KG</v>
      </c>
      <c r="C219">
        <v>400</v>
      </c>
      <c r="D219">
        <v>1220</v>
      </c>
      <c r="E219">
        <v>420</v>
      </c>
      <c r="F219">
        <v>10400</v>
      </c>
      <c r="G219">
        <v>440</v>
      </c>
      <c r="H219">
        <v>1580</v>
      </c>
      <c r="I219">
        <v>12900</v>
      </c>
      <c r="J219">
        <v>2800</v>
      </c>
      <c r="K219">
        <v>7880</v>
      </c>
      <c r="L219">
        <v>10640</v>
      </c>
      <c r="M219">
        <v>520</v>
      </c>
      <c r="N219">
        <v>10880</v>
      </c>
    </row>
    <row r="220" spans="1:14" x14ac:dyDescent="0.25">
      <c r="A220" s="5">
        <v>22877</v>
      </c>
      <c r="B220" t="str">
        <f>VLOOKUP(A220,Données!$C$3:$D$434,2,FALSE)</f>
        <v>EQUIPRIMO FLOCONNE 1000 KG</v>
      </c>
      <c r="F220">
        <v>1000</v>
      </c>
      <c r="G220">
        <v>2190</v>
      </c>
      <c r="H220">
        <v>1031</v>
      </c>
      <c r="I220">
        <v>215</v>
      </c>
      <c r="J220">
        <v>2095</v>
      </c>
    </row>
    <row r="221" spans="1:14" x14ac:dyDescent="0.25">
      <c r="A221" s="5">
        <v>22206</v>
      </c>
      <c r="B221" t="str">
        <f>VLOOKUP(A221,Données!$C$3:$D$434,2,FALSE)</f>
        <v>EQUIPRIMO FLOCONNE 25 KG</v>
      </c>
      <c r="C221">
        <v>8950</v>
      </c>
      <c r="D221">
        <v>13500</v>
      </c>
      <c r="E221">
        <v>11275</v>
      </c>
      <c r="F221">
        <v>10625</v>
      </c>
      <c r="G221">
        <v>3225</v>
      </c>
      <c r="H221">
        <v>4325</v>
      </c>
      <c r="I221">
        <v>4775</v>
      </c>
      <c r="J221">
        <v>4600</v>
      </c>
      <c r="K221">
        <v>6050</v>
      </c>
      <c r="L221">
        <v>5850</v>
      </c>
      <c r="M221">
        <v>8600</v>
      </c>
      <c r="N221">
        <v>9150</v>
      </c>
    </row>
    <row r="222" spans="1:14" x14ac:dyDescent="0.25">
      <c r="A222" s="5">
        <v>20237</v>
      </c>
      <c r="B222" t="str">
        <f>VLOOKUP(A222,Données!$C$3:$D$434,2,FALSE)</f>
        <v>ESSENTIAL TONUS SEAU 3 KG</v>
      </c>
      <c r="D222">
        <v>3</v>
      </c>
      <c r="F222">
        <v>3</v>
      </c>
      <c r="G222">
        <v>6</v>
      </c>
      <c r="K222">
        <v>9</v>
      </c>
      <c r="N222">
        <v>9</v>
      </c>
    </row>
    <row r="223" spans="1:14" x14ac:dyDescent="0.25">
      <c r="A223" s="5">
        <v>115663</v>
      </c>
      <c r="B223" t="str">
        <f>VLOOKUP(A223,Données!$C$3:$D$434,2,FALSE)</f>
        <v>FARMEL CROISSANCE</v>
      </c>
      <c r="C223">
        <v>5500</v>
      </c>
      <c r="D223">
        <v>12000</v>
      </c>
      <c r="E223">
        <v>12000</v>
      </c>
      <c r="F223">
        <v>14000</v>
      </c>
      <c r="G223">
        <v>4000</v>
      </c>
      <c r="H223">
        <v>21000</v>
      </c>
      <c r="I223">
        <v>4000</v>
      </c>
      <c r="J223">
        <v>6000</v>
      </c>
      <c r="K223">
        <v>20000</v>
      </c>
      <c r="L223">
        <v>12000</v>
      </c>
      <c r="M223">
        <v>4000</v>
      </c>
      <c r="N223">
        <v>10000</v>
      </c>
    </row>
    <row r="224" spans="1:14" hidden="1" x14ac:dyDescent="0.25">
      <c r="A224" s="5">
        <v>20303</v>
      </c>
      <c r="B224" t="e">
        <f>VLOOKUP(A224,Données!$C$3:$D$434,2,FALSE)</f>
        <v>#N/A</v>
      </c>
      <c r="C224">
        <v>25</v>
      </c>
      <c r="D224">
        <v>25</v>
      </c>
      <c r="F224">
        <v>75</v>
      </c>
    </row>
    <row r="225" spans="1:14" x14ac:dyDescent="0.25">
      <c r="A225" s="5">
        <v>10218</v>
      </c>
      <c r="B225" t="str">
        <f>VLOOKUP(A225,Données!$C$3:$D$434,2,FALSE)</f>
        <v>FERTI MISE BAS</v>
      </c>
      <c r="C225">
        <v>220</v>
      </c>
      <c r="D225">
        <v>180</v>
      </c>
      <c r="E225">
        <v>260</v>
      </c>
      <c r="F225">
        <v>180</v>
      </c>
      <c r="G225">
        <v>360</v>
      </c>
      <c r="H225">
        <v>520</v>
      </c>
      <c r="I225">
        <v>220</v>
      </c>
      <c r="J225">
        <v>340</v>
      </c>
      <c r="K225">
        <v>320</v>
      </c>
      <c r="L225">
        <v>40</v>
      </c>
      <c r="M225">
        <v>220</v>
      </c>
      <c r="N225">
        <v>300</v>
      </c>
    </row>
    <row r="226" spans="1:14" x14ac:dyDescent="0.25">
      <c r="A226" s="5">
        <v>22077</v>
      </c>
      <c r="B226" t="str">
        <f>VLOOKUP(A226,Données!$C$3:$D$434,2,FALSE)</f>
        <v>FERTIAMINE*</v>
      </c>
      <c r="D226">
        <v>0</v>
      </c>
    </row>
    <row r="227" spans="1:14" x14ac:dyDescent="0.25">
      <c r="A227" s="5">
        <v>905111</v>
      </c>
      <c r="B227" t="str">
        <f>VLOOKUP(A227,Données!$C$3:$D$434,2,FALSE)</f>
        <v>FERTIKIT</v>
      </c>
      <c r="H227">
        <v>25</v>
      </c>
      <c r="I227">
        <v>75</v>
      </c>
      <c r="K227">
        <v>25</v>
      </c>
      <c r="M227">
        <v>50</v>
      </c>
      <c r="N227">
        <v>100</v>
      </c>
    </row>
    <row r="228" spans="1:14" hidden="1" x14ac:dyDescent="0.25">
      <c r="A228" s="5">
        <v>20392</v>
      </c>
      <c r="B228" t="e">
        <f>VLOOKUP(A228,Données!$C$3:$D$434,2,FALSE)</f>
        <v>#N/A</v>
      </c>
      <c r="F228">
        <v>90</v>
      </c>
      <c r="H228">
        <v>120</v>
      </c>
      <c r="I228">
        <v>120</v>
      </c>
      <c r="J228">
        <v>240</v>
      </c>
      <c r="L228">
        <v>330</v>
      </c>
      <c r="M228">
        <v>270</v>
      </c>
      <c r="N228">
        <v>840</v>
      </c>
    </row>
    <row r="229" spans="1:14" x14ac:dyDescent="0.25">
      <c r="A229" s="5">
        <v>21788</v>
      </c>
      <c r="B229" t="str">
        <f>VLOOKUP(A229,Données!$C$3:$D$434,2,FALSE)</f>
        <v>FERTILAC 40 25 KG</v>
      </c>
      <c r="C229">
        <v>75</v>
      </c>
      <c r="D229">
        <v>150</v>
      </c>
      <c r="E229">
        <v>50</v>
      </c>
      <c r="G229">
        <v>25</v>
      </c>
      <c r="H229">
        <v>25</v>
      </c>
      <c r="I229">
        <v>150</v>
      </c>
      <c r="L229">
        <v>100</v>
      </c>
      <c r="M229">
        <v>50</v>
      </c>
      <c r="N229">
        <v>25</v>
      </c>
    </row>
    <row r="230" spans="1:14" x14ac:dyDescent="0.25">
      <c r="A230" s="5">
        <v>21088</v>
      </c>
      <c r="B230" t="str">
        <f>VLOOKUP(A230,Données!$C$3:$D$434,2,FALSE)</f>
        <v>FLOC HORSE 25 KG</v>
      </c>
      <c r="C230">
        <v>500</v>
      </c>
      <c r="G230">
        <v>375</v>
      </c>
      <c r="J230">
        <v>300</v>
      </c>
      <c r="L230">
        <v>250</v>
      </c>
    </row>
    <row r="231" spans="1:14" x14ac:dyDescent="0.25">
      <c r="A231" s="5">
        <v>22193</v>
      </c>
      <c r="B231" t="str">
        <f>VLOOKUP(A231,Données!$C$3:$D$434,2,FALSE)</f>
        <v>FLORI ECLAIR 25 KG</v>
      </c>
      <c r="H231">
        <v>3725</v>
      </c>
      <c r="I231">
        <v>12325</v>
      </c>
      <c r="J231">
        <v>13575</v>
      </c>
      <c r="K231">
        <v>13475</v>
      </c>
      <c r="L231">
        <v>17275</v>
      </c>
      <c r="M231">
        <v>19900</v>
      </c>
      <c r="N231">
        <v>19425</v>
      </c>
    </row>
    <row r="232" spans="1:14" x14ac:dyDescent="0.25">
      <c r="A232" s="5">
        <v>115061</v>
      </c>
      <c r="B232" t="str">
        <f>VLOOKUP(A232,Données!$C$3:$D$434,2,FALSE)</f>
        <v>FLORI MEMO</v>
      </c>
      <c r="C232">
        <v>8000</v>
      </c>
      <c r="D232">
        <v>6000</v>
      </c>
      <c r="E232">
        <v>5000</v>
      </c>
      <c r="F232">
        <v>10000</v>
      </c>
      <c r="G232">
        <v>4000</v>
      </c>
      <c r="H232">
        <v>7000</v>
      </c>
      <c r="I232">
        <v>4000</v>
      </c>
      <c r="K232">
        <v>4000</v>
      </c>
      <c r="L232">
        <v>3000</v>
      </c>
      <c r="M232">
        <v>4000</v>
      </c>
      <c r="N232">
        <v>4000</v>
      </c>
    </row>
    <row r="233" spans="1:14" x14ac:dyDescent="0.25">
      <c r="A233" s="5">
        <v>21950</v>
      </c>
      <c r="B233" t="str">
        <f>VLOOKUP(A233,Données!$C$3:$D$434,2,FALSE)</f>
        <v>FLORIBELLE BB 500 KG</v>
      </c>
      <c r="H233">
        <v>42500</v>
      </c>
      <c r="I233">
        <v>55500</v>
      </c>
      <c r="J233">
        <v>67000</v>
      </c>
      <c r="K233">
        <v>57500</v>
      </c>
      <c r="L233">
        <v>81500</v>
      </c>
      <c r="M233">
        <v>83000</v>
      </c>
      <c r="N233">
        <v>76000</v>
      </c>
    </row>
    <row r="234" spans="1:14" x14ac:dyDescent="0.25">
      <c r="A234" s="5">
        <v>21952</v>
      </c>
      <c r="B234" t="str">
        <f>VLOOKUP(A234,Données!$C$3:$D$434,2,FALSE)</f>
        <v>FLORIJUNIOR 25 KG</v>
      </c>
      <c r="H234">
        <v>16425</v>
      </c>
      <c r="I234">
        <v>16250</v>
      </c>
      <c r="J234">
        <v>22800</v>
      </c>
      <c r="K234">
        <v>27050</v>
      </c>
      <c r="L234">
        <v>15750</v>
      </c>
      <c r="M234">
        <v>20950</v>
      </c>
      <c r="N234">
        <v>28550</v>
      </c>
    </row>
    <row r="235" spans="1:14" x14ac:dyDescent="0.25">
      <c r="A235" s="5">
        <v>115907</v>
      </c>
      <c r="B235" t="str">
        <f>VLOOKUP(A235,Données!$C$3:$D$434,2,FALSE)</f>
        <v>FLORIJUNIOR GR 500 KG BB</v>
      </c>
      <c r="C235">
        <v>4000</v>
      </c>
      <c r="D235">
        <v>3000</v>
      </c>
      <c r="E235">
        <v>2000</v>
      </c>
      <c r="F235">
        <v>1000</v>
      </c>
      <c r="G235">
        <v>2000</v>
      </c>
      <c r="H235">
        <v>2500</v>
      </c>
      <c r="I235">
        <v>2000</v>
      </c>
      <c r="J235">
        <v>1500</v>
      </c>
      <c r="K235">
        <v>1500</v>
      </c>
      <c r="L235">
        <v>1500</v>
      </c>
      <c r="M235">
        <v>2000</v>
      </c>
      <c r="N235">
        <v>2000</v>
      </c>
    </row>
    <row r="236" spans="1:14" x14ac:dyDescent="0.25">
      <c r="A236" s="5">
        <v>20942</v>
      </c>
      <c r="B236" t="str">
        <f>VLOOKUP(A236,Données!$C$3:$D$434,2,FALSE)</f>
        <v>FLORISAVEUR FIBRE</v>
      </c>
      <c r="C236">
        <v>4850</v>
      </c>
      <c r="D236">
        <v>3800</v>
      </c>
      <c r="E236">
        <v>825</v>
      </c>
      <c r="F236">
        <v>1875</v>
      </c>
      <c r="G236">
        <v>1400</v>
      </c>
      <c r="H236">
        <v>1550</v>
      </c>
      <c r="I236">
        <v>4700</v>
      </c>
      <c r="J236">
        <v>4925</v>
      </c>
      <c r="K236">
        <v>3975</v>
      </c>
      <c r="L236">
        <v>5225</v>
      </c>
      <c r="M236">
        <v>4175</v>
      </c>
      <c r="N236">
        <v>5700</v>
      </c>
    </row>
    <row r="237" spans="1:14" x14ac:dyDescent="0.25">
      <c r="A237" s="5">
        <v>115354</v>
      </c>
      <c r="B237" t="str">
        <f>VLOOKUP(A237,Données!$C$3:$D$434,2,FALSE)</f>
        <v>FLUVIA 210</v>
      </c>
      <c r="C237">
        <v>1000</v>
      </c>
      <c r="D237">
        <v>1000</v>
      </c>
      <c r="E237">
        <v>1950</v>
      </c>
      <c r="F237">
        <v>1000</v>
      </c>
      <c r="G237">
        <v>975</v>
      </c>
      <c r="H237">
        <v>1500</v>
      </c>
      <c r="I237">
        <v>2100</v>
      </c>
      <c r="J237">
        <v>1000</v>
      </c>
      <c r="K237">
        <v>2000</v>
      </c>
      <c r="L237">
        <v>1000</v>
      </c>
      <c r="M237">
        <v>1000</v>
      </c>
      <c r="N237">
        <v>1000</v>
      </c>
    </row>
    <row r="238" spans="1:14" hidden="1" x14ac:dyDescent="0.25">
      <c r="A238" s="5">
        <v>20929</v>
      </c>
      <c r="B238" t="e">
        <f>VLOOKUP(A238,Données!$C$3:$D$434,2,FALSE)</f>
        <v>#N/A</v>
      </c>
      <c r="H238">
        <v>3</v>
      </c>
      <c r="K238">
        <v>3</v>
      </c>
    </row>
    <row r="239" spans="1:14" x14ac:dyDescent="0.25">
      <c r="A239" s="5">
        <v>902705</v>
      </c>
      <c r="B239" t="str">
        <f>VLOOKUP(A239,Données!$C$3:$D$434,2,FALSE)</f>
        <v>FORTISAN 20 KG</v>
      </c>
      <c r="C239">
        <v>520</v>
      </c>
      <c r="D239">
        <v>340</v>
      </c>
      <c r="E239">
        <v>420</v>
      </c>
      <c r="F239">
        <v>620</v>
      </c>
      <c r="G239">
        <v>860</v>
      </c>
      <c r="H239">
        <v>480</v>
      </c>
      <c r="I239">
        <v>560</v>
      </c>
      <c r="J239">
        <v>480</v>
      </c>
      <c r="K239">
        <v>700</v>
      </c>
      <c r="L239">
        <v>540</v>
      </c>
      <c r="M239">
        <v>340</v>
      </c>
      <c r="N239">
        <v>540</v>
      </c>
    </row>
    <row r="240" spans="1:14" x14ac:dyDescent="0.25">
      <c r="A240" s="5">
        <v>10208</v>
      </c>
      <c r="B240" t="str">
        <f>VLOOKUP(A240,Données!$C$3:$D$434,2,FALSE)</f>
        <v>FRIANDINE</v>
      </c>
      <c r="C240">
        <v>200</v>
      </c>
      <c r="D240">
        <v>100</v>
      </c>
      <c r="E240">
        <v>175</v>
      </c>
      <c r="F240">
        <v>100</v>
      </c>
      <c r="G240">
        <v>100</v>
      </c>
      <c r="H240">
        <v>175</v>
      </c>
      <c r="I240">
        <v>175</v>
      </c>
      <c r="J240">
        <v>150</v>
      </c>
      <c r="K240">
        <v>150</v>
      </c>
      <c r="L240">
        <v>200</v>
      </c>
      <c r="M240">
        <v>50</v>
      </c>
      <c r="N240">
        <v>150</v>
      </c>
    </row>
    <row r="241" spans="1:14" x14ac:dyDescent="0.25">
      <c r="A241" s="5">
        <v>24101</v>
      </c>
      <c r="B241" t="str">
        <f>VLOOKUP(A241,Données!$C$3:$D$434,2,FALSE)</f>
        <v>GH TRAIN STOMACH BB 1000 KG</v>
      </c>
      <c r="H241">
        <v>2000</v>
      </c>
      <c r="I241">
        <v>26000</v>
      </c>
      <c r="J241">
        <v>18738</v>
      </c>
      <c r="K241">
        <v>18000</v>
      </c>
      <c r="L241">
        <v>15834</v>
      </c>
      <c r="M241">
        <v>8881</v>
      </c>
      <c r="N241">
        <v>10000</v>
      </c>
    </row>
    <row r="242" spans="1:14" x14ac:dyDescent="0.25">
      <c r="A242" s="5">
        <v>905162</v>
      </c>
      <c r="B242" t="str">
        <f>VLOOKUP(A242,Données!$C$3:$D$434,2,FALSE)</f>
        <v>GIBIANE 2EME AGE VE 25 KG</v>
      </c>
      <c r="H242">
        <v>4075</v>
      </c>
      <c r="I242">
        <v>6825</v>
      </c>
      <c r="J242">
        <v>8725</v>
      </c>
      <c r="K242">
        <v>7000</v>
      </c>
      <c r="L242">
        <v>2775</v>
      </c>
      <c r="M242">
        <v>1000</v>
      </c>
      <c r="N242">
        <v>1000</v>
      </c>
    </row>
    <row r="243" spans="1:14" x14ac:dyDescent="0.25">
      <c r="A243" s="5">
        <v>22922</v>
      </c>
      <c r="B243" t="str">
        <f>VLOOKUP(A243,Données!$C$3:$D$434,2,FALSE)</f>
        <v>GIBIANE FAISAN ENTRETIEN VE25</v>
      </c>
      <c r="H243">
        <v>5250</v>
      </c>
      <c r="I243">
        <v>12050</v>
      </c>
      <c r="J243">
        <v>13475</v>
      </c>
      <c r="K243">
        <v>11250</v>
      </c>
      <c r="L243">
        <v>21750</v>
      </c>
      <c r="M243">
        <v>1650</v>
      </c>
      <c r="N243">
        <v>9500</v>
      </c>
    </row>
    <row r="244" spans="1:14" x14ac:dyDescent="0.25">
      <c r="A244" s="5">
        <v>22901</v>
      </c>
      <c r="B244" t="str">
        <f>VLOOKUP(A244,Données!$C$3:$D$434,2,FALSE)</f>
        <v>GIBIANE REPRO HYTOP VE 25 KG</v>
      </c>
      <c r="H244">
        <v>400</v>
      </c>
      <c r="I244">
        <v>950</v>
      </c>
      <c r="J244">
        <v>1050</v>
      </c>
      <c r="K244">
        <v>650</v>
      </c>
      <c r="M244">
        <v>350</v>
      </c>
      <c r="N244">
        <v>350</v>
      </c>
    </row>
    <row r="245" spans="1:14" x14ac:dyDescent="0.25">
      <c r="A245" s="5">
        <v>23597</v>
      </c>
      <c r="B245" t="str">
        <f>VLOOKUP(A245,Données!$C$3:$D$434,2,FALSE)</f>
        <v>GIBIANE REPRO TOP 25 KG</v>
      </c>
      <c r="L245">
        <v>50</v>
      </c>
    </row>
    <row r="246" spans="1:14" x14ac:dyDescent="0.25">
      <c r="A246" s="5">
        <v>102611</v>
      </c>
      <c r="B246" t="str">
        <f>VLOOKUP(A246,Données!$C$3:$D$434,2,FALSE)</f>
        <v>GIBIANE VERMISTOP VE 25 KG</v>
      </c>
      <c r="C246">
        <v>1450</v>
      </c>
      <c r="D246">
        <v>2400</v>
      </c>
      <c r="E246">
        <v>825</v>
      </c>
      <c r="F246">
        <v>500</v>
      </c>
      <c r="G246">
        <v>525</v>
      </c>
      <c r="H246">
        <v>725</v>
      </c>
      <c r="I246">
        <v>1900</v>
      </c>
      <c r="J246">
        <v>2550</v>
      </c>
      <c r="K246">
        <v>2100</v>
      </c>
      <c r="L246">
        <v>1625</v>
      </c>
      <c r="M246">
        <v>1575</v>
      </c>
      <c r="N246">
        <v>750</v>
      </c>
    </row>
    <row r="247" spans="1:14" x14ac:dyDescent="0.25">
      <c r="A247" s="5">
        <v>25399</v>
      </c>
      <c r="B247" t="str">
        <f>VLOOKUP(A247,Données!$C$3:$D$434,2,FALSE)</f>
        <v>GOLDEN HORSE OSTEOFLEX 25 KG</v>
      </c>
      <c r="I247">
        <v>75</v>
      </c>
      <c r="K247">
        <v>3000</v>
      </c>
      <c r="L247">
        <v>125</v>
      </c>
      <c r="N247">
        <v>75</v>
      </c>
    </row>
    <row r="248" spans="1:14" x14ac:dyDescent="0.25">
      <c r="A248" s="5">
        <v>24100</v>
      </c>
      <c r="B248" t="str">
        <f>VLOOKUP(A248,Données!$C$3:$D$434,2,FALSE)</f>
        <v>GOLDEN HORSE STOMACH 25 KG</v>
      </c>
      <c r="H248">
        <v>1000</v>
      </c>
      <c r="I248">
        <v>6625</v>
      </c>
      <c r="J248">
        <v>3725</v>
      </c>
      <c r="K248">
        <v>5825</v>
      </c>
      <c r="L248">
        <v>5125</v>
      </c>
      <c r="M248">
        <v>3600</v>
      </c>
      <c r="N248">
        <v>6375</v>
      </c>
    </row>
    <row r="249" spans="1:14" x14ac:dyDescent="0.25">
      <c r="A249" s="5">
        <v>905488</v>
      </c>
      <c r="B249" t="str">
        <f>VLOOKUP(A249,Données!$C$3:$D$434,2,FALSE)</f>
        <v>GOLDEN HORSE STOMACH FLOC 25 K</v>
      </c>
      <c r="I249">
        <v>1750</v>
      </c>
      <c r="J249">
        <v>3900</v>
      </c>
      <c r="K249">
        <v>1400</v>
      </c>
      <c r="L249">
        <v>1275</v>
      </c>
      <c r="M249">
        <v>1200</v>
      </c>
      <c r="N249">
        <v>2750</v>
      </c>
    </row>
    <row r="250" spans="1:14" x14ac:dyDescent="0.25">
      <c r="A250" s="5">
        <v>21959</v>
      </c>
      <c r="B250" t="str">
        <f>VLOOKUP(A250,Données!$C$3:$D$434,2,FALSE)</f>
        <v>GRIT 3/5 MOYEN 25 KG</v>
      </c>
      <c r="C250">
        <v>100</v>
      </c>
      <c r="D250">
        <v>350</v>
      </c>
      <c r="E250">
        <v>125</v>
      </c>
      <c r="F250">
        <v>300</v>
      </c>
      <c r="G250">
        <v>100</v>
      </c>
      <c r="H250">
        <v>150</v>
      </c>
      <c r="I250">
        <v>200</v>
      </c>
      <c r="J250">
        <v>425</v>
      </c>
      <c r="K250">
        <v>100</v>
      </c>
      <c r="L250">
        <v>100</v>
      </c>
      <c r="M250">
        <v>425</v>
      </c>
      <c r="N250">
        <v>75</v>
      </c>
    </row>
    <row r="251" spans="1:14" x14ac:dyDescent="0.25">
      <c r="A251" s="5">
        <v>17015</v>
      </c>
      <c r="B251" t="str">
        <f>VLOOKUP(A251,Données!$C$3:$D$434,2,FALSE)</f>
        <v>HAPPY HOOF</v>
      </c>
      <c r="D251">
        <v>120</v>
      </c>
      <c r="E251">
        <v>0</v>
      </c>
      <c r="F251">
        <v>120</v>
      </c>
      <c r="G251">
        <v>40</v>
      </c>
      <c r="H251">
        <v>40</v>
      </c>
      <c r="I251">
        <v>60</v>
      </c>
      <c r="J251">
        <v>60</v>
      </c>
      <c r="K251">
        <v>180</v>
      </c>
      <c r="N251">
        <v>180</v>
      </c>
    </row>
    <row r="252" spans="1:14" x14ac:dyDescent="0.25">
      <c r="A252" s="5">
        <v>17008</v>
      </c>
      <c r="B252" t="str">
        <f>VLOOKUP(A252,Données!$C$3:$D$434,2,FALSE)</f>
        <v>HDF POWER CUBES 25 KG</v>
      </c>
      <c r="D252">
        <v>200</v>
      </c>
      <c r="E252">
        <v>1000</v>
      </c>
      <c r="H252">
        <v>500</v>
      </c>
      <c r="I252">
        <v>500</v>
      </c>
      <c r="J252">
        <v>500</v>
      </c>
      <c r="K252">
        <v>200</v>
      </c>
    </row>
    <row r="253" spans="1:14" x14ac:dyDescent="0.25">
      <c r="A253" s="5">
        <v>107411</v>
      </c>
      <c r="B253" t="str">
        <f>VLOOKUP(A253,Données!$C$3:$D$434,2,FALSE)</f>
        <v>HUILE DE COLZA 1000L</v>
      </c>
      <c r="H253">
        <v>880</v>
      </c>
      <c r="M253">
        <v>900</v>
      </c>
      <c r="N253">
        <v>1620</v>
      </c>
    </row>
    <row r="254" spans="1:14" x14ac:dyDescent="0.25">
      <c r="A254" s="5">
        <v>103182</v>
      </c>
      <c r="B254" t="str">
        <f>VLOOKUP(A254,Données!$C$3:$D$434,2,FALSE)</f>
        <v>KAOLIN</v>
      </c>
      <c r="C254">
        <v>100</v>
      </c>
      <c r="D254">
        <v>200</v>
      </c>
      <c r="E254">
        <v>200</v>
      </c>
      <c r="F254">
        <v>225</v>
      </c>
      <c r="G254">
        <v>175</v>
      </c>
      <c r="H254">
        <v>25</v>
      </c>
      <c r="I254">
        <v>325</v>
      </c>
      <c r="J254">
        <v>125</v>
      </c>
      <c r="K254">
        <v>225</v>
      </c>
      <c r="L254">
        <v>175</v>
      </c>
      <c r="M254">
        <v>125</v>
      </c>
      <c r="N254">
        <v>175</v>
      </c>
    </row>
    <row r="255" spans="1:14" hidden="1" x14ac:dyDescent="0.25">
      <c r="A255" s="5">
        <v>21271</v>
      </c>
      <c r="B255" t="e">
        <f>VLOOKUP(A255,Données!$C$3:$D$434,2,FALSE)</f>
        <v>#N/A</v>
      </c>
      <c r="G255">
        <v>2</v>
      </c>
    </row>
    <row r="256" spans="1:14" x14ac:dyDescent="0.25">
      <c r="A256" s="5">
        <v>903586</v>
      </c>
      <c r="B256" t="str">
        <f>VLOOKUP(A256,Données!$C$3:$D$434,2,FALSE)</f>
        <v>LAPI LIB 25 KG</v>
      </c>
      <c r="J256">
        <v>1200</v>
      </c>
      <c r="K256">
        <v>1850</v>
      </c>
      <c r="L256">
        <v>2350</v>
      </c>
      <c r="M256">
        <v>2200</v>
      </c>
      <c r="N256">
        <v>3600</v>
      </c>
    </row>
    <row r="257" spans="1:14" x14ac:dyDescent="0.25">
      <c r="A257" s="5">
        <v>906845</v>
      </c>
      <c r="B257" t="str">
        <f>VLOOKUP(A257,Données!$C$3:$D$434,2,FALSE)</f>
        <v>LAPI LIB R TSD 25 KG</v>
      </c>
      <c r="N257">
        <v>3900</v>
      </c>
    </row>
    <row r="258" spans="1:14" x14ac:dyDescent="0.25">
      <c r="A258" s="5">
        <v>903588</v>
      </c>
      <c r="B258" t="str">
        <f>VLOOKUP(A258,Données!$C$3:$D$434,2,FALSE)</f>
        <v>LAPI PROTECT 25 KG</v>
      </c>
      <c r="K258">
        <v>750</v>
      </c>
    </row>
    <row r="259" spans="1:14" x14ac:dyDescent="0.25">
      <c r="A259" s="5">
        <v>20155</v>
      </c>
      <c r="B259" t="str">
        <f>VLOOKUP(A259,Données!$C$3:$D$434,2,FALSE)</f>
        <v>LAPICLAPIER 10 KG</v>
      </c>
      <c r="C259">
        <v>1800</v>
      </c>
      <c r="D259">
        <v>3000</v>
      </c>
      <c r="E259">
        <v>2000</v>
      </c>
      <c r="F259">
        <v>4070</v>
      </c>
      <c r="G259">
        <v>3180</v>
      </c>
      <c r="H259">
        <v>4480</v>
      </c>
      <c r="I259">
        <v>2830</v>
      </c>
      <c r="J259">
        <v>4610</v>
      </c>
      <c r="K259">
        <v>2740</v>
      </c>
      <c r="L259">
        <v>1660</v>
      </c>
      <c r="M259">
        <v>2180</v>
      </c>
      <c r="N259">
        <v>4220</v>
      </c>
    </row>
    <row r="260" spans="1:14" x14ac:dyDescent="0.25">
      <c r="A260" s="5">
        <v>20149</v>
      </c>
      <c r="B260" t="str">
        <f>VLOOKUP(A260,Données!$C$3:$D$434,2,FALSE)</f>
        <v>LAPICLAPIER 25 KG</v>
      </c>
      <c r="H260">
        <v>18325</v>
      </c>
      <c r="I260">
        <v>36775</v>
      </c>
      <c r="J260">
        <v>34650</v>
      </c>
      <c r="K260">
        <v>38000</v>
      </c>
      <c r="L260">
        <v>21150</v>
      </c>
      <c r="M260">
        <v>22025</v>
      </c>
      <c r="N260">
        <v>19775</v>
      </c>
    </row>
    <row r="261" spans="1:14" x14ac:dyDescent="0.25">
      <c r="A261" s="5">
        <v>105300</v>
      </c>
      <c r="B261" t="str">
        <f>VLOOKUP(A261,Données!$C$3:$D$434,2,FALSE)</f>
        <v>LAPIN CLAPIER ELEVAGE</v>
      </c>
      <c r="C261">
        <v>9000</v>
      </c>
      <c r="D261">
        <v>9000</v>
      </c>
      <c r="E261">
        <v>11000</v>
      </c>
      <c r="F261">
        <v>8000</v>
      </c>
      <c r="G261">
        <v>11000</v>
      </c>
      <c r="H261">
        <v>12000</v>
      </c>
      <c r="I261">
        <v>16950</v>
      </c>
      <c r="J261">
        <v>11000</v>
      </c>
      <c r="K261">
        <v>12275</v>
      </c>
      <c r="L261">
        <v>9725</v>
      </c>
      <c r="M261">
        <v>10000</v>
      </c>
      <c r="N261">
        <v>8025</v>
      </c>
    </row>
    <row r="262" spans="1:14" x14ac:dyDescent="0.25">
      <c r="A262" s="5">
        <v>117941</v>
      </c>
      <c r="B262" t="str">
        <f>VLOOKUP(A262,Données!$C$3:$D$434,2,FALSE)</f>
        <v>LAPIN FERMIER SOUFFLET</v>
      </c>
      <c r="C262">
        <v>5000</v>
      </c>
      <c r="E262">
        <v>5000</v>
      </c>
      <c r="F262">
        <v>5000</v>
      </c>
      <c r="G262">
        <v>5175</v>
      </c>
      <c r="H262">
        <v>0</v>
      </c>
      <c r="I262">
        <v>10000</v>
      </c>
      <c r="J262">
        <v>5000</v>
      </c>
      <c r="L262">
        <v>5000</v>
      </c>
      <c r="M262">
        <v>4875</v>
      </c>
    </row>
    <row r="263" spans="1:14" x14ac:dyDescent="0.25">
      <c r="A263" s="5">
        <v>22240</v>
      </c>
      <c r="B263" t="str">
        <f>VLOOKUP(A263,Données!$C$3:$D$434,2,FALSE)</f>
        <v>LITIERE DESINFECTANTE 25 KG</v>
      </c>
      <c r="G263">
        <v>50</v>
      </c>
      <c r="K263">
        <v>25</v>
      </c>
      <c r="M263">
        <v>25</v>
      </c>
    </row>
    <row r="264" spans="1:14" x14ac:dyDescent="0.25">
      <c r="A264" s="5">
        <v>23262</v>
      </c>
      <c r="B264" t="str">
        <f>VLOOKUP(A264,Données!$C$3:$D$434,2,FALSE)</f>
        <v>LUZERNE DESHYDRATEE 25 KG</v>
      </c>
      <c r="H264">
        <v>0</v>
      </c>
      <c r="I264">
        <v>200</v>
      </c>
      <c r="J264">
        <v>50</v>
      </c>
      <c r="K264">
        <v>125</v>
      </c>
      <c r="L264">
        <v>125</v>
      </c>
    </row>
    <row r="265" spans="1:14" x14ac:dyDescent="0.25">
      <c r="A265" s="5">
        <v>20180</v>
      </c>
      <c r="B265" t="str">
        <f>VLOOKUP(A265,Données!$C$3:$D$434,2,FALSE)</f>
        <v>MAIS 25 KG</v>
      </c>
      <c r="I265">
        <v>50</v>
      </c>
      <c r="K265">
        <v>150</v>
      </c>
      <c r="L265">
        <v>50</v>
      </c>
      <c r="N265">
        <v>125</v>
      </c>
    </row>
    <row r="266" spans="1:14" x14ac:dyDescent="0.25">
      <c r="A266" s="5">
        <v>103228</v>
      </c>
      <c r="B266" t="str">
        <f>VLOOKUP(A266,Données!$C$3:$D$434,2,FALSE)</f>
        <v>MAIS CASSE 25 KG</v>
      </c>
      <c r="C266">
        <v>425</v>
      </c>
      <c r="D266">
        <v>200</v>
      </c>
      <c r="E266">
        <v>575</v>
      </c>
      <c r="F266">
        <v>300</v>
      </c>
      <c r="G266">
        <v>400</v>
      </c>
      <c r="H266">
        <v>150</v>
      </c>
      <c r="I266">
        <v>25</v>
      </c>
      <c r="J266">
        <v>125</v>
      </c>
      <c r="K266">
        <v>200</v>
      </c>
      <c r="L266">
        <v>250</v>
      </c>
      <c r="M266">
        <v>175</v>
      </c>
      <c r="N266">
        <v>400</v>
      </c>
    </row>
    <row r="267" spans="1:14" x14ac:dyDescent="0.25">
      <c r="A267" s="5">
        <v>21281</v>
      </c>
      <c r="B267" t="str">
        <f>VLOOKUP(A267,Données!$C$3:$D$434,2,FALSE)</f>
        <v>MAMELNET 10KG</v>
      </c>
      <c r="C267">
        <v>50</v>
      </c>
      <c r="D267">
        <v>30</v>
      </c>
      <c r="E267">
        <v>70</v>
      </c>
      <c r="G267">
        <v>30</v>
      </c>
      <c r="H267">
        <v>40</v>
      </c>
      <c r="I267">
        <v>30</v>
      </c>
      <c r="J267">
        <v>40</v>
      </c>
      <c r="K267">
        <v>70</v>
      </c>
      <c r="L267">
        <v>20</v>
      </c>
      <c r="M267">
        <v>30</v>
      </c>
      <c r="N267">
        <v>40</v>
      </c>
    </row>
    <row r="268" spans="1:14" x14ac:dyDescent="0.25">
      <c r="A268" s="5">
        <v>902874</v>
      </c>
      <c r="B268" t="str">
        <f>VLOOKUP(A268,Données!$C$3:$D$434,2,FALSE)</f>
        <v>MESURE GRAIN BC SANDERS</v>
      </c>
      <c r="I268">
        <v>0</v>
      </c>
      <c r="N268">
        <v>10</v>
      </c>
    </row>
    <row r="269" spans="1:14" x14ac:dyDescent="0.25">
      <c r="A269" s="5">
        <v>12666</v>
      </c>
      <c r="B269" t="str">
        <f>VLOOKUP(A269,Données!$C$3:$D$434,2,FALSE)</f>
        <v>MESURE GRAIN CHEVAL</v>
      </c>
      <c r="C269">
        <v>2</v>
      </c>
      <c r="D269">
        <v>4</v>
      </c>
      <c r="E269">
        <v>184</v>
      </c>
      <c r="F269">
        <v>53</v>
      </c>
      <c r="G269">
        <v>2</v>
      </c>
      <c r="H269">
        <v>15</v>
      </c>
      <c r="J269">
        <v>17</v>
      </c>
      <c r="K269">
        <v>2</v>
      </c>
      <c r="L269">
        <v>4</v>
      </c>
      <c r="M269">
        <v>17</v>
      </c>
      <c r="N269">
        <v>12</v>
      </c>
    </row>
    <row r="270" spans="1:14" x14ac:dyDescent="0.25">
      <c r="A270" s="5">
        <v>24038</v>
      </c>
      <c r="B270" t="str">
        <f>VLOOKUP(A270,Données!$C$3:$D$434,2,FALSE)</f>
        <v>MISTRAL FA 15 KG</v>
      </c>
      <c r="L270">
        <v>45</v>
      </c>
      <c r="M270">
        <v>150</v>
      </c>
    </row>
    <row r="271" spans="1:14" x14ac:dyDescent="0.25">
      <c r="A271" s="5">
        <v>21757</v>
      </c>
      <c r="B271" t="str">
        <f>VLOOKUP(A271,Données!$C$3:$D$434,2,FALSE)</f>
        <v>MISTRAL FA 25 KG</v>
      </c>
      <c r="C271">
        <v>9650</v>
      </c>
      <c r="D271">
        <v>8650</v>
      </c>
      <c r="E271">
        <v>6475</v>
      </c>
      <c r="F271">
        <v>4500</v>
      </c>
      <c r="G271">
        <v>700</v>
      </c>
      <c r="H271">
        <v>3400</v>
      </c>
      <c r="I271">
        <v>2500</v>
      </c>
      <c r="J271">
        <v>5275</v>
      </c>
      <c r="K271">
        <v>13425</v>
      </c>
      <c r="L271">
        <v>12200</v>
      </c>
      <c r="M271">
        <v>1750</v>
      </c>
      <c r="N271">
        <v>8775</v>
      </c>
    </row>
    <row r="272" spans="1:14" hidden="1" x14ac:dyDescent="0.25">
      <c r="A272" s="5">
        <v>21313</v>
      </c>
      <c r="B272" t="e">
        <f>VLOOKUP(A272,Données!$C$3:$D$434,2,FALSE)</f>
        <v>#N/A</v>
      </c>
      <c r="M272">
        <v>240</v>
      </c>
    </row>
    <row r="273" spans="1:14" x14ac:dyDescent="0.25">
      <c r="A273" s="5">
        <v>11889</v>
      </c>
      <c r="B273" t="str">
        <f>VLOOKUP(A273,Données!$C$3:$D$434,2,FALSE)</f>
        <v>NATACROISSANCE 25 KG</v>
      </c>
      <c r="C273">
        <v>4950</v>
      </c>
      <c r="D273">
        <v>1500</v>
      </c>
      <c r="E273">
        <v>100</v>
      </c>
      <c r="F273">
        <v>1750</v>
      </c>
      <c r="G273">
        <v>1475</v>
      </c>
      <c r="H273">
        <v>5950</v>
      </c>
      <c r="I273">
        <v>9600</v>
      </c>
      <c r="J273">
        <v>3975</v>
      </c>
      <c r="K273">
        <v>4600</v>
      </c>
      <c r="L273">
        <v>5250</v>
      </c>
      <c r="M273">
        <v>2825</v>
      </c>
      <c r="N273">
        <v>4025</v>
      </c>
    </row>
    <row r="274" spans="1:14" x14ac:dyDescent="0.25">
      <c r="A274" s="5">
        <v>11888</v>
      </c>
      <c r="B274" t="str">
        <f>VLOOKUP(A274,Données!$C$3:$D$434,2,FALSE)</f>
        <v>NATAVEAU 25 KG</v>
      </c>
      <c r="C274">
        <v>300</v>
      </c>
      <c r="D274">
        <v>2650</v>
      </c>
      <c r="E274">
        <v>200</v>
      </c>
      <c r="F274">
        <v>250</v>
      </c>
      <c r="G274">
        <v>900</v>
      </c>
      <c r="H274">
        <v>775</v>
      </c>
      <c r="I274">
        <v>2400</v>
      </c>
      <c r="J274">
        <v>950</v>
      </c>
      <c r="K274">
        <v>1300</v>
      </c>
      <c r="M274">
        <v>575</v>
      </c>
      <c r="N274">
        <v>800</v>
      </c>
    </row>
    <row r="275" spans="1:14" x14ac:dyDescent="0.25">
      <c r="A275" s="5">
        <v>24253</v>
      </c>
      <c r="B275" t="str">
        <f>VLOOKUP(A275,Données!$C$3:$D$434,2,FALSE)</f>
        <v>OPTI DRAINE 25 KG</v>
      </c>
      <c r="F275">
        <v>25</v>
      </c>
    </row>
    <row r="276" spans="1:14" x14ac:dyDescent="0.25">
      <c r="A276" s="5">
        <v>116755</v>
      </c>
      <c r="B276" t="str">
        <f>VLOOKUP(A276,Données!$C$3:$D$434,2,FALSE)</f>
        <v>OVILINE CLASSIC SAC 25 KG</v>
      </c>
      <c r="C276">
        <v>200</v>
      </c>
      <c r="D276">
        <v>200</v>
      </c>
      <c r="J276">
        <v>500</v>
      </c>
      <c r="L276">
        <v>200</v>
      </c>
    </row>
    <row r="277" spans="1:14" x14ac:dyDescent="0.25">
      <c r="A277" s="5">
        <v>5941</v>
      </c>
      <c r="B277" t="str">
        <f>VLOOKUP(A277,Données!$C$3:$D$434,2,FALSE)</f>
        <v>OXYDE DE MAGNESIE</v>
      </c>
      <c r="G277">
        <v>1200</v>
      </c>
    </row>
    <row r="278" spans="1:14" x14ac:dyDescent="0.25">
      <c r="A278" s="5">
        <v>902987</v>
      </c>
      <c r="B278" t="str">
        <f>VLOOKUP(A278,Données!$C$3:$D$434,2,FALSE)</f>
        <v>POLAIRE SANDERS L</v>
      </c>
      <c r="C278">
        <v>7</v>
      </c>
    </row>
    <row r="279" spans="1:14" hidden="1" x14ac:dyDescent="0.25">
      <c r="A279" s="5">
        <v>21568</v>
      </c>
      <c r="B279" t="e">
        <f>VLOOKUP(A279,Données!$C$3:$D$434,2,FALSE)</f>
        <v>#N/A</v>
      </c>
      <c r="C279">
        <v>1</v>
      </c>
      <c r="E279">
        <v>2</v>
      </c>
    </row>
    <row r="280" spans="1:14" hidden="1" x14ac:dyDescent="0.25">
      <c r="A280" s="5">
        <v>21569</v>
      </c>
      <c r="B280" t="e">
        <f>VLOOKUP(A280,Données!$C$3:$D$434,2,FALSE)</f>
        <v>#N/A</v>
      </c>
      <c r="D280">
        <v>1</v>
      </c>
      <c r="E280">
        <v>31</v>
      </c>
      <c r="F280">
        <v>42</v>
      </c>
      <c r="I280">
        <v>20</v>
      </c>
    </row>
    <row r="281" spans="1:14" hidden="1" x14ac:dyDescent="0.25">
      <c r="A281" s="5">
        <v>21571</v>
      </c>
      <c r="B281" t="e">
        <f>VLOOKUP(A281,Données!$C$3:$D$434,2,FALSE)</f>
        <v>#N/A</v>
      </c>
      <c r="D281">
        <v>20</v>
      </c>
      <c r="E281">
        <v>10</v>
      </c>
      <c r="H281">
        <v>20</v>
      </c>
    </row>
    <row r="282" spans="1:14" x14ac:dyDescent="0.25">
      <c r="A282" s="5">
        <v>21274</v>
      </c>
      <c r="B282" t="str">
        <f>VLOOKUP(A282,Données!$C$3:$D$434,2,FALSE)</f>
        <v>POMPE POUR BIDON 10/20L</v>
      </c>
      <c r="J282">
        <v>0</v>
      </c>
    </row>
    <row r="283" spans="1:14" x14ac:dyDescent="0.25">
      <c r="A283" s="5">
        <v>21276</v>
      </c>
      <c r="B283" t="str">
        <f>VLOOKUP(A283,Données!$C$3:$D$434,2,FALSE)</f>
        <v>POMPE POUR BIDON 60/200L</v>
      </c>
      <c r="C283">
        <v>1</v>
      </c>
      <c r="F283">
        <v>1</v>
      </c>
      <c r="I283">
        <v>2</v>
      </c>
      <c r="K283">
        <v>3</v>
      </c>
      <c r="L283">
        <v>0</v>
      </c>
    </row>
    <row r="284" spans="1:14" x14ac:dyDescent="0.25">
      <c r="A284" s="5">
        <v>20156</v>
      </c>
      <c r="B284" t="str">
        <f>VLOOKUP(A284,Données!$C$3:$D$434,2,FALSE)</f>
        <v>PONDEUSE 10 KG</v>
      </c>
      <c r="C284">
        <v>4070</v>
      </c>
      <c r="D284">
        <v>2700</v>
      </c>
      <c r="E284">
        <v>4690</v>
      </c>
      <c r="F284">
        <v>3990</v>
      </c>
      <c r="G284">
        <v>3490</v>
      </c>
      <c r="H284">
        <v>2670</v>
      </c>
      <c r="I284">
        <v>4370</v>
      </c>
      <c r="J284">
        <v>4560</v>
      </c>
      <c r="K284">
        <v>2160</v>
      </c>
      <c r="L284">
        <v>4050</v>
      </c>
      <c r="M284">
        <v>2720</v>
      </c>
      <c r="N284">
        <v>3820</v>
      </c>
    </row>
    <row r="285" spans="1:14" hidden="1" x14ac:dyDescent="0.25">
      <c r="A285" s="5">
        <v>21584</v>
      </c>
      <c r="B285" t="e">
        <f>VLOOKUP(A285,Données!$C$3:$D$434,2,FALSE)</f>
        <v>#N/A</v>
      </c>
      <c r="C285">
        <v>150</v>
      </c>
      <c r="D285">
        <v>400</v>
      </c>
      <c r="E285">
        <v>200</v>
      </c>
      <c r="F285">
        <v>750</v>
      </c>
      <c r="G285">
        <v>125</v>
      </c>
      <c r="H285">
        <v>300</v>
      </c>
      <c r="I285">
        <v>75</v>
      </c>
    </row>
    <row r="286" spans="1:14" x14ac:dyDescent="0.25">
      <c r="A286" s="5">
        <v>20150</v>
      </c>
      <c r="B286" t="str">
        <f>VLOOKUP(A286,Données!$C$3:$D$434,2,FALSE)</f>
        <v>PONDEUSE 25 KG</v>
      </c>
      <c r="H286">
        <v>25825</v>
      </c>
      <c r="I286">
        <v>18325</v>
      </c>
      <c r="J286">
        <v>28100</v>
      </c>
      <c r="K286">
        <v>28050</v>
      </c>
      <c r="L286">
        <v>28650</v>
      </c>
      <c r="M286">
        <v>18050</v>
      </c>
      <c r="N286">
        <v>24875</v>
      </c>
    </row>
    <row r="287" spans="1:14" x14ac:dyDescent="0.25">
      <c r="A287" s="5">
        <v>102572</v>
      </c>
      <c r="B287" t="str">
        <f>VLOOKUP(A287,Données!$C$3:$D$434,2,FALSE)</f>
        <v>PONDEUSE FA 25KG</v>
      </c>
      <c r="C287">
        <v>1200</v>
      </c>
      <c r="D287">
        <v>400</v>
      </c>
      <c r="E287">
        <v>2250</v>
      </c>
      <c r="F287">
        <v>1000</v>
      </c>
      <c r="G287">
        <v>1075</v>
      </c>
      <c r="H287">
        <v>1300</v>
      </c>
      <c r="I287">
        <v>250</v>
      </c>
      <c r="J287">
        <v>825</v>
      </c>
      <c r="K287">
        <v>200</v>
      </c>
      <c r="L287">
        <v>2000</v>
      </c>
      <c r="M287">
        <v>500</v>
      </c>
      <c r="N287">
        <v>1750</v>
      </c>
    </row>
    <row r="288" spans="1:14" x14ac:dyDescent="0.25">
      <c r="A288" s="5">
        <v>117943</v>
      </c>
      <c r="B288" t="str">
        <f>VLOOKUP(A288,Données!$C$3:$D$434,2,FALSE)</f>
        <v>PONDEUSE SOUFFLET</v>
      </c>
      <c r="C288">
        <v>1000</v>
      </c>
      <c r="D288">
        <v>1000</v>
      </c>
      <c r="E288">
        <v>5000</v>
      </c>
    </row>
    <row r="289" spans="1:14" hidden="1" x14ac:dyDescent="0.25">
      <c r="A289" s="5">
        <v>21593</v>
      </c>
      <c r="B289" t="e">
        <f>VLOOKUP(A289,Données!$C$3:$D$434,2,FALSE)</f>
        <v>#N/A</v>
      </c>
      <c r="C289">
        <v>180</v>
      </c>
      <c r="D289">
        <v>60</v>
      </c>
      <c r="E289">
        <v>60</v>
      </c>
      <c r="M289">
        <v>60</v>
      </c>
    </row>
    <row r="290" spans="1:14" x14ac:dyDescent="0.25">
      <c r="A290" s="5">
        <v>903645</v>
      </c>
      <c r="B290" t="str">
        <f>VLOOKUP(A290,Données!$C$3:$D$434,2,FALSE)</f>
        <v>PORCIANE ENGRAIS TEC</v>
      </c>
      <c r="D290">
        <v>1000</v>
      </c>
      <c r="E290">
        <v>500</v>
      </c>
      <c r="F290">
        <v>4225</v>
      </c>
      <c r="G290">
        <v>1500</v>
      </c>
      <c r="H290">
        <v>1200</v>
      </c>
      <c r="I290">
        <v>2075</v>
      </c>
      <c r="J290">
        <v>1250</v>
      </c>
      <c r="K290">
        <v>1800</v>
      </c>
      <c r="L290">
        <v>2950</v>
      </c>
      <c r="M290">
        <v>1850</v>
      </c>
      <c r="N290">
        <v>50</v>
      </c>
    </row>
    <row r="291" spans="1:14" x14ac:dyDescent="0.25">
      <c r="A291" s="5">
        <v>903644</v>
      </c>
      <c r="B291" t="str">
        <f>VLOOKUP(A291,Données!$C$3:$D$434,2,FALSE)</f>
        <v>PORCIANE ENGRAIS TEC 25 KG</v>
      </c>
      <c r="C291">
        <v>3100</v>
      </c>
      <c r="D291">
        <v>3100</v>
      </c>
      <c r="E291">
        <v>2400</v>
      </c>
      <c r="F291">
        <v>6025</v>
      </c>
      <c r="G291">
        <v>2675</v>
      </c>
      <c r="H291">
        <v>1150</v>
      </c>
      <c r="I291">
        <v>2875</v>
      </c>
      <c r="J291">
        <v>4575</v>
      </c>
      <c r="K291">
        <v>7000</v>
      </c>
      <c r="L291">
        <v>4550</v>
      </c>
      <c r="M291">
        <v>3225</v>
      </c>
      <c r="N291">
        <v>6900</v>
      </c>
    </row>
    <row r="292" spans="1:14" x14ac:dyDescent="0.25">
      <c r="A292" s="5">
        <v>903636</v>
      </c>
      <c r="B292" t="str">
        <f>VLOOKUP(A292,Données!$C$3:$D$434,2,FALSE)</f>
        <v>PORCIANE FERMIOR PC30</v>
      </c>
      <c r="C292">
        <v>1000</v>
      </c>
      <c r="D292">
        <v>1300</v>
      </c>
      <c r="F292">
        <v>200</v>
      </c>
      <c r="I292">
        <v>1000</v>
      </c>
      <c r="J292">
        <v>550</v>
      </c>
      <c r="K292">
        <v>400</v>
      </c>
      <c r="L292">
        <v>1500</v>
      </c>
      <c r="M292">
        <v>1000</v>
      </c>
      <c r="N292">
        <v>1100</v>
      </c>
    </row>
    <row r="293" spans="1:14" hidden="1" x14ac:dyDescent="0.25">
      <c r="A293" s="5">
        <v>21644</v>
      </c>
      <c r="B293" t="e">
        <f>VLOOKUP(A293,Données!$C$3:$D$434,2,FALSE)</f>
        <v>#N/A</v>
      </c>
      <c r="C293">
        <v>1320</v>
      </c>
      <c r="E293">
        <v>440</v>
      </c>
      <c r="H293">
        <v>440</v>
      </c>
      <c r="I293">
        <v>0</v>
      </c>
      <c r="J293">
        <v>880</v>
      </c>
      <c r="K293">
        <v>0</v>
      </c>
      <c r="L293">
        <v>880</v>
      </c>
    </row>
    <row r="294" spans="1:14" hidden="1" x14ac:dyDescent="0.25">
      <c r="A294" s="5">
        <v>21678</v>
      </c>
      <c r="B294" t="e">
        <f>VLOOKUP(A294,Données!$C$3:$D$434,2,FALSE)</f>
        <v>#N/A</v>
      </c>
      <c r="C294">
        <v>2860</v>
      </c>
      <c r="D294">
        <v>1760</v>
      </c>
      <c r="E294">
        <v>1760</v>
      </c>
      <c r="F294">
        <v>1760</v>
      </c>
      <c r="G294">
        <v>1320</v>
      </c>
      <c r="H294">
        <v>1320</v>
      </c>
      <c r="I294">
        <v>440</v>
      </c>
      <c r="J294">
        <v>1760</v>
      </c>
      <c r="K294">
        <v>1760</v>
      </c>
      <c r="L294">
        <v>4400</v>
      </c>
      <c r="M294">
        <v>3520</v>
      </c>
      <c r="N294">
        <v>3520</v>
      </c>
    </row>
    <row r="295" spans="1:14" x14ac:dyDescent="0.25">
      <c r="A295" s="5">
        <v>903641</v>
      </c>
      <c r="B295" t="str">
        <f>VLOOKUP(A295,Données!$C$3:$D$434,2,FALSE)</f>
        <v>PORCIANE PORCELET 2AGE 25 KG</v>
      </c>
      <c r="C295">
        <v>100</v>
      </c>
      <c r="D295">
        <v>250</v>
      </c>
      <c r="F295">
        <v>100</v>
      </c>
      <c r="G295">
        <v>100</v>
      </c>
      <c r="H295">
        <v>2500</v>
      </c>
      <c r="I295">
        <v>200</v>
      </c>
      <c r="J295">
        <v>425</v>
      </c>
      <c r="K295">
        <v>100</v>
      </c>
      <c r="L295">
        <v>250</v>
      </c>
    </row>
    <row r="296" spans="1:14" x14ac:dyDescent="0.25">
      <c r="A296" s="5">
        <v>903837</v>
      </c>
      <c r="B296" t="str">
        <f>VLOOKUP(A296,Données!$C$3:$D$434,2,FALSE)</f>
        <v>PORCIANE TRUIE VERRAT</v>
      </c>
      <c r="C296">
        <v>200</v>
      </c>
      <c r="D296">
        <v>200</v>
      </c>
      <c r="F296">
        <v>3125</v>
      </c>
      <c r="G296">
        <v>4250</v>
      </c>
      <c r="H296">
        <v>200</v>
      </c>
      <c r="I296">
        <v>5425</v>
      </c>
      <c r="J296">
        <v>5100</v>
      </c>
      <c r="L296">
        <v>150</v>
      </c>
      <c r="M296">
        <v>250</v>
      </c>
      <c r="N296">
        <v>200</v>
      </c>
    </row>
    <row r="297" spans="1:14" x14ac:dyDescent="0.25">
      <c r="A297" s="5">
        <v>20157</v>
      </c>
      <c r="B297" t="str">
        <f>VLOOKUP(A297,Données!$C$3:$D$434,2,FALSE)</f>
        <v>POULET POULETTE 10 KG</v>
      </c>
      <c r="C297">
        <v>1900</v>
      </c>
      <c r="D297">
        <v>640</v>
      </c>
      <c r="E297">
        <v>1470</v>
      </c>
      <c r="F297">
        <v>2530</v>
      </c>
      <c r="G297">
        <v>2120</v>
      </c>
      <c r="H297">
        <v>3080</v>
      </c>
      <c r="I297">
        <v>2530</v>
      </c>
      <c r="J297">
        <v>2540</v>
      </c>
      <c r="K297">
        <v>2030</v>
      </c>
      <c r="L297">
        <v>620</v>
      </c>
      <c r="M297">
        <v>670</v>
      </c>
      <c r="N297">
        <v>640</v>
      </c>
    </row>
    <row r="298" spans="1:14" x14ac:dyDescent="0.25">
      <c r="A298" s="5">
        <v>24391</v>
      </c>
      <c r="B298" t="str">
        <f>VLOOKUP(A298,Données!$C$3:$D$434,2,FALSE)</f>
        <v>POULET POULETTE VE 25 KG</v>
      </c>
      <c r="H298">
        <v>15700</v>
      </c>
      <c r="I298">
        <v>34075</v>
      </c>
      <c r="J298">
        <v>29600</v>
      </c>
      <c r="K298">
        <v>20175</v>
      </c>
      <c r="L298">
        <v>15025</v>
      </c>
      <c r="M298">
        <v>14650</v>
      </c>
      <c r="N298">
        <v>6250</v>
      </c>
    </row>
    <row r="299" spans="1:14" x14ac:dyDescent="0.25">
      <c r="A299" s="5">
        <v>20153</v>
      </c>
      <c r="B299" t="str">
        <f>VLOOKUP(A299,Données!$C$3:$D$434,2,FALSE)</f>
        <v>POUS/CAN/OIS MI 10KG</v>
      </c>
      <c r="C299">
        <v>230</v>
      </c>
      <c r="D299">
        <v>2510</v>
      </c>
      <c r="E299">
        <v>3510</v>
      </c>
      <c r="F299">
        <v>5510</v>
      </c>
      <c r="G299">
        <v>7750</v>
      </c>
      <c r="H299">
        <v>3770</v>
      </c>
      <c r="I299">
        <v>5030</v>
      </c>
      <c r="J299">
        <v>5040</v>
      </c>
      <c r="K299">
        <v>1080</v>
      </c>
      <c r="L299">
        <v>1780</v>
      </c>
      <c r="M299">
        <v>-110</v>
      </c>
      <c r="N299">
        <v>100</v>
      </c>
    </row>
    <row r="300" spans="1:14" x14ac:dyDescent="0.25">
      <c r="A300" s="5">
        <v>20152</v>
      </c>
      <c r="B300" t="str">
        <f>VLOOKUP(A300,Données!$C$3:$D$434,2,FALSE)</f>
        <v>POUS/CAN/OIS MI 25 KG</v>
      </c>
      <c r="H300">
        <v>5625</v>
      </c>
      <c r="I300">
        <v>13075</v>
      </c>
      <c r="J300">
        <v>7075</v>
      </c>
      <c r="K300">
        <v>5250</v>
      </c>
      <c r="L300">
        <v>1675</v>
      </c>
      <c r="M300">
        <v>2250</v>
      </c>
      <c r="N300">
        <v>3250</v>
      </c>
    </row>
    <row r="301" spans="1:14" x14ac:dyDescent="0.25">
      <c r="A301" s="5">
        <v>16319</v>
      </c>
      <c r="B301" t="str">
        <f>VLOOKUP(A301,Données!$C$3:$D$434,2,FALSE)</f>
        <v>PREMIENCE PRO ADULT 20 KG</v>
      </c>
      <c r="C301">
        <v>320</v>
      </c>
      <c r="D301">
        <v>60</v>
      </c>
      <c r="E301">
        <v>1100</v>
      </c>
      <c r="F301">
        <v>900</v>
      </c>
      <c r="G301">
        <v>60</v>
      </c>
      <c r="H301">
        <v>1300</v>
      </c>
      <c r="I301">
        <v>1240</v>
      </c>
      <c r="J301">
        <v>1380</v>
      </c>
      <c r="K301">
        <v>540</v>
      </c>
      <c r="L301">
        <v>1920</v>
      </c>
      <c r="M301">
        <v>480</v>
      </c>
      <c r="N301">
        <v>1580</v>
      </c>
    </row>
    <row r="302" spans="1:14" x14ac:dyDescent="0.25">
      <c r="A302" s="5">
        <v>16302</v>
      </c>
      <c r="B302" t="str">
        <f>VLOOKUP(A302,Données!$C$3:$D$434,2,FALSE)</f>
        <v>PREMIENCE PRO EQUILIBRE 20KG</v>
      </c>
      <c r="C302">
        <v>500</v>
      </c>
      <c r="D302">
        <v>360</v>
      </c>
      <c r="E302">
        <v>1460</v>
      </c>
      <c r="F302">
        <v>560</v>
      </c>
      <c r="G302">
        <v>1000</v>
      </c>
      <c r="H302">
        <v>720</v>
      </c>
      <c r="I302">
        <v>720</v>
      </c>
      <c r="J302">
        <v>660</v>
      </c>
      <c r="K302">
        <v>1640</v>
      </c>
      <c r="L302">
        <v>1740</v>
      </c>
      <c r="M302">
        <v>720</v>
      </c>
      <c r="N302">
        <v>1780</v>
      </c>
    </row>
    <row r="303" spans="1:14" hidden="1" x14ac:dyDescent="0.25">
      <c r="A303" s="5">
        <v>21980</v>
      </c>
      <c r="B303" t="e">
        <f>VLOOKUP(A303,Données!$C$3:$D$434,2,FALSE)</f>
        <v>#N/A</v>
      </c>
      <c r="C303">
        <v>420</v>
      </c>
      <c r="D303">
        <v>60</v>
      </c>
      <c r="E303">
        <v>60</v>
      </c>
      <c r="F303">
        <v>60</v>
      </c>
      <c r="K303">
        <v>120</v>
      </c>
      <c r="M303">
        <v>60</v>
      </c>
      <c r="N303">
        <v>240</v>
      </c>
    </row>
    <row r="304" spans="1:14" x14ac:dyDescent="0.25">
      <c r="A304" s="5">
        <v>16318</v>
      </c>
      <c r="B304" t="str">
        <f>VLOOKUP(A304,Données!$C$3:$D$434,2,FALSE)</f>
        <v>PREMIENCE PRO JUNIOR 20 KG</v>
      </c>
      <c r="C304">
        <v>260</v>
      </c>
      <c r="D304">
        <v>320</v>
      </c>
      <c r="E304">
        <v>980</v>
      </c>
      <c r="F304">
        <v>640</v>
      </c>
      <c r="G304">
        <v>500</v>
      </c>
      <c r="H304">
        <v>520</v>
      </c>
      <c r="I304">
        <v>400</v>
      </c>
      <c r="J304">
        <v>1140</v>
      </c>
      <c r="K304">
        <v>580</v>
      </c>
      <c r="L304">
        <v>580</v>
      </c>
      <c r="M304">
        <v>260</v>
      </c>
      <c r="N304">
        <v>820</v>
      </c>
    </row>
    <row r="305" spans="1:14" x14ac:dyDescent="0.25">
      <c r="A305" s="5">
        <v>905583</v>
      </c>
      <c r="B305" t="str">
        <f>VLOOKUP(A305,Données!$C$3:$D$434,2,FALSE)</f>
        <v>PREMIENCE PRO LIGHT SENIOR 20K</v>
      </c>
      <c r="G305">
        <v>120</v>
      </c>
      <c r="H305">
        <v>20</v>
      </c>
      <c r="I305">
        <v>220</v>
      </c>
      <c r="J305">
        <v>40</v>
      </c>
      <c r="K305">
        <v>120</v>
      </c>
      <c r="L305">
        <v>100</v>
      </c>
      <c r="M305">
        <v>120</v>
      </c>
      <c r="N305">
        <v>120</v>
      </c>
    </row>
    <row r="306" spans="1:14" x14ac:dyDescent="0.25">
      <c r="A306" s="5">
        <v>905582</v>
      </c>
      <c r="B306" t="str">
        <f>VLOOKUP(A306,Données!$C$3:$D$434,2,FALSE)</f>
        <v>PREMIENCE PRO MAXI ADULTE 20KG</v>
      </c>
      <c r="G306">
        <v>120</v>
      </c>
      <c r="I306">
        <v>40</v>
      </c>
      <c r="K306">
        <v>120</v>
      </c>
      <c r="L306">
        <v>200</v>
      </c>
      <c r="M306">
        <v>60</v>
      </c>
    </row>
    <row r="307" spans="1:14" x14ac:dyDescent="0.25">
      <c r="A307" s="5">
        <v>23686</v>
      </c>
      <c r="B307" t="str">
        <f>VLOOKUP(A307,Données!$C$3:$D$434,2,FALSE)</f>
        <v>RAT SOURIS 10 MM BO 25 KG</v>
      </c>
      <c r="J307">
        <v>1500</v>
      </c>
      <c r="K307">
        <v>0</v>
      </c>
      <c r="M307">
        <v>600</v>
      </c>
    </row>
    <row r="308" spans="1:14" x14ac:dyDescent="0.25">
      <c r="A308" s="5">
        <v>22036</v>
      </c>
      <c r="B308" t="str">
        <f>VLOOKUP(A308,Données!$C$3:$D$434,2,FALSE)</f>
        <v>REPRO COMPLEMENTAIRE 25 KG</v>
      </c>
      <c r="H308">
        <v>3650</v>
      </c>
      <c r="I308">
        <v>12575</v>
      </c>
      <c r="J308">
        <v>7675</v>
      </c>
      <c r="K308">
        <v>11950</v>
      </c>
      <c r="L308">
        <v>4475</v>
      </c>
      <c r="M308">
        <v>11075</v>
      </c>
      <c r="N308">
        <v>14850</v>
      </c>
    </row>
    <row r="309" spans="1:14" x14ac:dyDescent="0.25">
      <c r="A309" s="5">
        <v>22054</v>
      </c>
      <c r="B309" t="str">
        <f>VLOOKUP(A309,Données!$C$3:$D$434,2,FALSE)</f>
        <v>REPRO COMPLEMENTAIRE BB 1000 K</v>
      </c>
      <c r="I309">
        <v>6000</v>
      </c>
      <c r="J309">
        <v>1000</v>
      </c>
      <c r="K309">
        <v>2000</v>
      </c>
      <c r="L309">
        <v>4000</v>
      </c>
      <c r="M309">
        <v>4000</v>
      </c>
      <c r="N309">
        <v>4894</v>
      </c>
    </row>
    <row r="310" spans="1:14" x14ac:dyDescent="0.25">
      <c r="A310" s="5">
        <v>902520</v>
      </c>
      <c r="B310" t="str">
        <f>VLOOKUP(A310,Données!$C$3:$D$434,2,FALSE)</f>
        <v>REPRO CUBES 25 KG</v>
      </c>
      <c r="H310">
        <v>3200</v>
      </c>
      <c r="I310">
        <v>10550</v>
      </c>
      <c r="J310">
        <v>12550</v>
      </c>
      <c r="K310">
        <v>9825</v>
      </c>
      <c r="L310">
        <v>4000</v>
      </c>
      <c r="M310">
        <v>11550</v>
      </c>
      <c r="N310">
        <v>11400</v>
      </c>
    </row>
    <row r="311" spans="1:14" hidden="1" x14ac:dyDescent="0.25">
      <c r="A311" s="5">
        <v>22192</v>
      </c>
      <c r="B311" t="e">
        <f>VLOOKUP(A311,Données!$C$3:$D$434,2,FALSE)</f>
        <v>#N/A</v>
      </c>
      <c r="K311">
        <v>0</v>
      </c>
    </row>
    <row r="312" spans="1:14" x14ac:dyDescent="0.25">
      <c r="A312" s="5">
        <v>22189</v>
      </c>
      <c r="B312" t="str">
        <f>VLOOKUP(A312,Données!$C$3:$D$434,2,FALSE)</f>
        <v>REPRO CUBES BO BB 1000 KG</v>
      </c>
      <c r="H312">
        <v>4000</v>
      </c>
      <c r="I312">
        <v>10000</v>
      </c>
      <c r="J312">
        <v>17769</v>
      </c>
      <c r="K312">
        <v>8000</v>
      </c>
      <c r="L312">
        <v>25693</v>
      </c>
      <c r="M312">
        <v>18923</v>
      </c>
      <c r="N312">
        <v>31000</v>
      </c>
    </row>
    <row r="313" spans="1:14" x14ac:dyDescent="0.25">
      <c r="A313" s="5">
        <v>21054</v>
      </c>
      <c r="B313" t="str">
        <f>VLOOKUP(A313,Données!$C$3:$D$434,2,FALSE)</f>
        <v>REPRO FLOCONNE 25 KG</v>
      </c>
      <c r="C313">
        <v>525</v>
      </c>
      <c r="D313">
        <v>1700</v>
      </c>
      <c r="E313">
        <v>325</v>
      </c>
      <c r="F313">
        <v>1350</v>
      </c>
      <c r="G313">
        <v>575</v>
      </c>
      <c r="H313">
        <v>775</v>
      </c>
      <c r="I313">
        <v>1025</v>
      </c>
      <c r="J313">
        <v>100</v>
      </c>
      <c r="K313">
        <v>1650</v>
      </c>
      <c r="L313">
        <v>500</v>
      </c>
      <c r="N313">
        <v>1400</v>
      </c>
    </row>
    <row r="314" spans="1:14" hidden="1" x14ac:dyDescent="0.25">
      <c r="A314" s="5">
        <v>22236</v>
      </c>
      <c r="B314" t="e">
        <f>VLOOKUP(A314,Données!$C$3:$D$434,2,FALSE)</f>
        <v>#N/A</v>
      </c>
      <c r="C314">
        <v>7</v>
      </c>
      <c r="D314">
        <v>1</v>
      </c>
      <c r="E314">
        <v>1</v>
      </c>
      <c r="F314">
        <v>1</v>
      </c>
      <c r="K314">
        <v>2</v>
      </c>
      <c r="M314">
        <v>1</v>
      </c>
      <c r="N314">
        <v>4</v>
      </c>
    </row>
    <row r="315" spans="1:14" x14ac:dyDescent="0.25">
      <c r="A315" s="5">
        <v>20175</v>
      </c>
      <c r="B315" t="str">
        <f>VLOOKUP(A315,Données!$C$3:$D$434,2,FALSE)</f>
        <v>REPRO FOAL 25 KG</v>
      </c>
      <c r="C315">
        <v>2325</v>
      </c>
      <c r="D315">
        <v>0</v>
      </c>
      <c r="E315">
        <v>2250</v>
      </c>
      <c r="F315">
        <v>1150</v>
      </c>
      <c r="G315">
        <v>2075</v>
      </c>
      <c r="H315">
        <v>1075</v>
      </c>
      <c r="I315">
        <v>14450</v>
      </c>
      <c r="J315">
        <v>2125</v>
      </c>
      <c r="K315">
        <v>14950</v>
      </c>
      <c r="L315">
        <v>12400</v>
      </c>
      <c r="M315">
        <v>2250</v>
      </c>
      <c r="N315">
        <v>2850</v>
      </c>
    </row>
    <row r="316" spans="1:14" x14ac:dyDescent="0.25">
      <c r="A316" s="5">
        <v>17914</v>
      </c>
      <c r="B316" t="str">
        <f>VLOOKUP(A316,Données!$C$3:$D$434,2,FALSE)</f>
        <v>REPRO LAC</v>
      </c>
      <c r="C316">
        <v>10</v>
      </c>
      <c r="D316">
        <v>0</v>
      </c>
      <c r="E316">
        <v>60</v>
      </c>
      <c r="F316">
        <v>110</v>
      </c>
      <c r="G316">
        <v>100</v>
      </c>
      <c r="H316">
        <v>90</v>
      </c>
      <c r="I316">
        <v>160</v>
      </c>
      <c r="J316">
        <v>160</v>
      </c>
      <c r="K316">
        <v>100</v>
      </c>
      <c r="L316">
        <v>0</v>
      </c>
      <c r="M316">
        <v>10</v>
      </c>
      <c r="N316">
        <v>30</v>
      </c>
    </row>
    <row r="317" spans="1:14" x14ac:dyDescent="0.25">
      <c r="A317" s="5">
        <v>17932</v>
      </c>
      <c r="B317" t="str">
        <f>VLOOKUP(A317,Données!$C$3:$D$434,2,FALSE)</f>
        <v>REPRO PASTURE 18 KG</v>
      </c>
      <c r="D317">
        <v>180</v>
      </c>
      <c r="F317">
        <v>18</v>
      </c>
      <c r="G317">
        <v>54</v>
      </c>
      <c r="I317">
        <v>18</v>
      </c>
      <c r="L317">
        <v>972</v>
      </c>
      <c r="M317">
        <v>180</v>
      </c>
      <c r="N317">
        <v>18</v>
      </c>
    </row>
    <row r="318" spans="1:14" hidden="1" x14ac:dyDescent="0.25">
      <c r="A318" s="5">
        <v>22445</v>
      </c>
      <c r="B318" t="e">
        <f>VLOOKUP(A318,Données!$C$3:$D$434,2,FALSE)</f>
        <v>#N/A</v>
      </c>
      <c r="H318">
        <v>1</v>
      </c>
    </row>
    <row r="319" spans="1:14" hidden="1" x14ac:dyDescent="0.25">
      <c r="A319" s="5">
        <v>22446</v>
      </c>
      <c r="B319" t="e">
        <f>VLOOKUP(A319,Données!$C$3:$D$434,2,FALSE)</f>
        <v>#N/A</v>
      </c>
      <c r="E319">
        <v>3</v>
      </c>
      <c r="H319">
        <v>1</v>
      </c>
      <c r="K319">
        <v>1</v>
      </c>
      <c r="L319">
        <v>1</v>
      </c>
      <c r="M319">
        <v>1</v>
      </c>
      <c r="N319">
        <v>1</v>
      </c>
    </row>
    <row r="320" spans="1:14" x14ac:dyDescent="0.25">
      <c r="A320" s="5">
        <v>20766</v>
      </c>
      <c r="B320" t="str">
        <f>VLOOKUP(A320,Données!$C$3:$D$434,2,FALSE)</f>
        <v>REPRO UNIQUE 25 KG</v>
      </c>
      <c r="H320">
        <v>2300</v>
      </c>
      <c r="I320">
        <v>2850</v>
      </c>
      <c r="J320">
        <v>5875</v>
      </c>
      <c r="K320">
        <v>2400</v>
      </c>
      <c r="L320">
        <v>2900</v>
      </c>
      <c r="M320">
        <v>3925</v>
      </c>
      <c r="N320">
        <v>5375</v>
      </c>
    </row>
    <row r="321" spans="1:14" x14ac:dyDescent="0.25">
      <c r="A321" s="5">
        <v>23070</v>
      </c>
      <c r="B321" t="str">
        <f>VLOOKUP(A321,Données!$C$3:$D$434,2,FALSE)</f>
        <v>REPRO UNIQUE BB 1000 KG</v>
      </c>
      <c r="I321">
        <v>5855</v>
      </c>
      <c r="J321">
        <v>2000</v>
      </c>
      <c r="K321">
        <v>2000</v>
      </c>
      <c r="L321">
        <v>8914</v>
      </c>
      <c r="N321">
        <v>10000</v>
      </c>
    </row>
    <row r="322" spans="1:14" hidden="1" x14ac:dyDescent="0.25">
      <c r="A322" s="5">
        <v>22689</v>
      </c>
      <c r="B322" t="e">
        <f>VLOOKUP(A322,Données!$C$3:$D$434,2,FALSE)</f>
        <v>#N/A</v>
      </c>
      <c r="I322">
        <v>1</v>
      </c>
    </row>
    <row r="323" spans="1:14" hidden="1" x14ac:dyDescent="0.25">
      <c r="A323" s="5">
        <v>22693</v>
      </c>
      <c r="B323" t="e">
        <f>VLOOKUP(A323,Données!$C$3:$D$434,2,FALSE)</f>
        <v>#N/A</v>
      </c>
      <c r="C323">
        <v>1</v>
      </c>
      <c r="F323">
        <v>1</v>
      </c>
      <c r="L323">
        <v>1</v>
      </c>
      <c r="M323">
        <v>1</v>
      </c>
    </row>
    <row r="324" spans="1:14" hidden="1" x14ac:dyDescent="0.25">
      <c r="A324" s="5">
        <v>22694</v>
      </c>
      <c r="B324" t="e">
        <f>VLOOKUP(A324,Données!$C$3:$D$434,2,FALSE)</f>
        <v>#N/A</v>
      </c>
      <c r="G324">
        <v>2</v>
      </c>
    </row>
    <row r="325" spans="1:14" hidden="1" x14ac:dyDescent="0.25">
      <c r="A325" s="5">
        <v>22695</v>
      </c>
      <c r="B325" t="e">
        <f>VLOOKUP(A325,Données!$C$3:$D$434,2,FALSE)</f>
        <v>#N/A</v>
      </c>
      <c r="F325">
        <v>1</v>
      </c>
      <c r="H325">
        <v>2</v>
      </c>
      <c r="K325">
        <v>2</v>
      </c>
      <c r="L325">
        <v>2</v>
      </c>
      <c r="M325">
        <v>1</v>
      </c>
    </row>
    <row r="326" spans="1:14" x14ac:dyDescent="0.25">
      <c r="A326" s="5">
        <v>21998</v>
      </c>
      <c r="B326" t="str">
        <f>VLOOKUP(A326,Données!$C$3:$D$434,2,FALSE)</f>
        <v>RUMIDECOX S25</v>
      </c>
      <c r="H326">
        <v>3600</v>
      </c>
      <c r="I326">
        <v>2850</v>
      </c>
      <c r="J326">
        <v>3300</v>
      </c>
      <c r="K326">
        <v>4050</v>
      </c>
      <c r="L326">
        <v>2000</v>
      </c>
      <c r="M326">
        <v>4900</v>
      </c>
      <c r="N326">
        <v>5000</v>
      </c>
    </row>
    <row r="327" spans="1:14" x14ac:dyDescent="0.25">
      <c r="A327" s="5">
        <v>21999</v>
      </c>
      <c r="B327" t="str">
        <f>VLOOKUP(A327,Données!$C$3:$D$434,2,FALSE)</f>
        <v>SANDI LAIT 25 KG</v>
      </c>
      <c r="H327">
        <v>4000</v>
      </c>
      <c r="I327">
        <v>6000</v>
      </c>
      <c r="J327">
        <v>9000</v>
      </c>
      <c r="K327">
        <v>6650</v>
      </c>
      <c r="L327">
        <v>9650</v>
      </c>
      <c r="M327">
        <v>1050</v>
      </c>
      <c r="N327">
        <v>7200</v>
      </c>
    </row>
    <row r="328" spans="1:14" x14ac:dyDescent="0.25">
      <c r="A328" s="5">
        <v>107426</v>
      </c>
      <c r="B328" t="str">
        <f>VLOOKUP(A328,Données!$C$3:$D$434,2,FALSE)</f>
        <v>SANDI PEPTIDES 25 KG</v>
      </c>
      <c r="C328">
        <v>10500</v>
      </c>
      <c r="D328">
        <v>7200</v>
      </c>
      <c r="E328">
        <v>9650</v>
      </c>
      <c r="F328">
        <v>4000</v>
      </c>
      <c r="G328">
        <v>4475</v>
      </c>
      <c r="H328">
        <v>2125</v>
      </c>
      <c r="I328">
        <v>3250</v>
      </c>
      <c r="J328">
        <v>3000</v>
      </c>
      <c r="K328">
        <v>5150</v>
      </c>
      <c r="L328">
        <v>8800</v>
      </c>
      <c r="M328">
        <v>8525</v>
      </c>
      <c r="N328">
        <v>10650</v>
      </c>
    </row>
    <row r="329" spans="1:14" x14ac:dyDescent="0.25">
      <c r="A329" s="5">
        <v>22752</v>
      </c>
      <c r="B329" t="str">
        <f>VLOOKUP(A329,Données!$C$3:$D$434,2,FALSE)</f>
        <v>SANDI TREMPLIN 25 KG</v>
      </c>
      <c r="H329">
        <v>2200</v>
      </c>
      <c r="I329">
        <v>1325</v>
      </c>
      <c r="J329">
        <v>3400</v>
      </c>
      <c r="K329">
        <v>8000</v>
      </c>
      <c r="L329">
        <v>4700</v>
      </c>
      <c r="M329">
        <v>6125</v>
      </c>
      <c r="N329">
        <v>3875</v>
      </c>
    </row>
    <row r="330" spans="1:14" x14ac:dyDescent="0.25">
      <c r="A330" s="5">
        <v>24280</v>
      </c>
      <c r="B330" t="str">
        <f>VLOOKUP(A330,Données!$C$3:$D$434,2,FALSE)</f>
        <v>SANDI TREMPLIN BB 500 KG</v>
      </c>
      <c r="H330">
        <v>1500</v>
      </c>
      <c r="I330">
        <v>3000</v>
      </c>
      <c r="J330">
        <v>11000</v>
      </c>
      <c r="K330">
        <v>2500</v>
      </c>
      <c r="L330">
        <v>3952</v>
      </c>
      <c r="M330">
        <v>4500</v>
      </c>
      <c r="N330">
        <v>3500</v>
      </c>
    </row>
    <row r="331" spans="1:14" x14ac:dyDescent="0.25">
      <c r="A331" s="5">
        <v>118021</v>
      </c>
      <c r="B331" t="str">
        <f>VLOOKUP(A331,Données!$C$3:$D$434,2,FALSE)</f>
        <v>SANDI TREMPLIN EURONUTRITION</v>
      </c>
      <c r="C331">
        <v>1993</v>
      </c>
      <c r="I331">
        <v>2900</v>
      </c>
      <c r="K331">
        <v>2939</v>
      </c>
      <c r="M331">
        <v>3000</v>
      </c>
    </row>
    <row r="332" spans="1:14" x14ac:dyDescent="0.25">
      <c r="A332" s="5">
        <v>25705</v>
      </c>
      <c r="B332" t="str">
        <f>VLOOKUP(A332,Données!$C$3:$D$434,2,FALSE)</f>
        <v>SANDIFOURRAGE IVOMEC 25 KG</v>
      </c>
      <c r="J332">
        <v>8875</v>
      </c>
    </row>
    <row r="333" spans="1:14" x14ac:dyDescent="0.25">
      <c r="A333" s="5">
        <v>121616</v>
      </c>
      <c r="B333" t="str">
        <f>VLOOKUP(A333,Données!$C$3:$D$434,2,FALSE)</f>
        <v>SANDIMIX JUNIOR</v>
      </c>
      <c r="N333">
        <v>5468</v>
      </c>
    </row>
    <row r="334" spans="1:14" x14ac:dyDescent="0.25">
      <c r="A334" s="5">
        <v>101688</v>
      </c>
      <c r="B334" t="str">
        <f>VLOOKUP(A334,Données!$C$3:$D$434,2,FALSE)</f>
        <v>SANDIPRO BZH 25 KG</v>
      </c>
      <c r="C334">
        <v>4975</v>
      </c>
      <c r="D334">
        <v>10000</v>
      </c>
      <c r="E334">
        <v>4925</v>
      </c>
      <c r="I334">
        <v>8850</v>
      </c>
      <c r="J334">
        <v>4000</v>
      </c>
      <c r="K334">
        <v>2000</v>
      </c>
      <c r="L334">
        <v>8000</v>
      </c>
      <c r="M334">
        <v>1975</v>
      </c>
      <c r="N334">
        <v>11875</v>
      </c>
    </row>
    <row r="335" spans="1:14" hidden="1" x14ac:dyDescent="0.25">
      <c r="A335" s="5">
        <v>23704</v>
      </c>
      <c r="B335" t="e">
        <f>VLOOKUP(A335,Données!$C$3:$D$434,2,FALSE)</f>
        <v>#N/A</v>
      </c>
      <c r="K335">
        <v>25</v>
      </c>
    </row>
    <row r="336" spans="1:14" hidden="1" x14ac:dyDescent="0.25">
      <c r="A336" s="5">
        <v>23931</v>
      </c>
      <c r="B336" t="e">
        <f>VLOOKUP(A336,Données!$C$3:$D$434,2,FALSE)</f>
        <v>#N/A</v>
      </c>
      <c r="C336">
        <v>7656</v>
      </c>
      <c r="D336">
        <v>8316</v>
      </c>
      <c r="E336">
        <v>8382</v>
      </c>
      <c r="F336">
        <v>7018</v>
      </c>
      <c r="G336">
        <v>2750</v>
      </c>
    </row>
    <row r="337" spans="1:14" x14ac:dyDescent="0.25">
      <c r="A337" s="5">
        <v>904148</v>
      </c>
      <c r="B337" t="str">
        <f>VLOOKUP(A337,Données!$C$3:$D$434,2,FALSE)</f>
        <v>SAPHIR DIGEST (1 BLISTER)</v>
      </c>
      <c r="E337">
        <v>6</v>
      </c>
      <c r="K337">
        <v>3</v>
      </c>
    </row>
    <row r="338" spans="1:14" x14ac:dyDescent="0.25">
      <c r="A338" s="5">
        <v>904538</v>
      </c>
      <c r="B338" t="str">
        <f>VLOOKUP(A338,Données!$C$3:$D$434,2,FALSE)</f>
        <v>SAPHIR ENERGIE 25 KG</v>
      </c>
      <c r="I338">
        <v>175</v>
      </c>
      <c r="K338">
        <v>675</v>
      </c>
      <c r="L338">
        <v>500</v>
      </c>
      <c r="N338">
        <v>350</v>
      </c>
    </row>
    <row r="339" spans="1:14" x14ac:dyDescent="0.25">
      <c r="A339" s="5">
        <v>902767</v>
      </c>
      <c r="B339" t="str">
        <f>VLOOKUP(A339,Données!$C$3:$D$434,2,FALSE)</f>
        <v>SAPHIR FORCE 25 KG</v>
      </c>
      <c r="C339">
        <v>450</v>
      </c>
      <c r="D339">
        <v>3700</v>
      </c>
      <c r="F339">
        <v>1000</v>
      </c>
      <c r="I339">
        <v>700</v>
      </c>
      <c r="L339">
        <v>1625</v>
      </c>
      <c r="M339">
        <v>3000</v>
      </c>
      <c r="N339">
        <v>500</v>
      </c>
    </row>
    <row r="340" spans="1:14" x14ac:dyDescent="0.25">
      <c r="A340" s="5">
        <v>902873</v>
      </c>
      <c r="B340" t="str">
        <f>VLOOKUP(A340,Données!$C$3:$D$434,2,FALSE)</f>
        <v>SAPHIR JUNIOR 25 KG</v>
      </c>
      <c r="C340">
        <v>75</v>
      </c>
      <c r="E340">
        <v>25</v>
      </c>
    </row>
    <row r="341" spans="1:14" x14ac:dyDescent="0.25">
      <c r="A341" s="5">
        <v>21578</v>
      </c>
      <c r="B341" t="str">
        <f>VLOOKUP(A341,Données!$C$3:$D$434,2,FALSE)</f>
        <v>SAPHIR LEVURE 25 KG</v>
      </c>
      <c r="C341">
        <v>5925</v>
      </c>
      <c r="D341">
        <v>5675</v>
      </c>
      <c r="E341">
        <v>3225</v>
      </c>
      <c r="F341">
        <v>2575</v>
      </c>
      <c r="G341">
        <v>1925</v>
      </c>
      <c r="H341">
        <v>1525</v>
      </c>
      <c r="I341">
        <v>2125</v>
      </c>
      <c r="J341">
        <v>1375</v>
      </c>
      <c r="K341">
        <v>7400</v>
      </c>
      <c r="L341">
        <v>6900</v>
      </c>
      <c r="M341">
        <v>5800</v>
      </c>
      <c r="N341">
        <v>5200</v>
      </c>
    </row>
    <row r="342" spans="1:14" x14ac:dyDescent="0.25">
      <c r="A342" s="5">
        <v>904145</v>
      </c>
      <c r="B342" t="str">
        <f>VLOOKUP(A342,Données!$C$3:$D$434,2,FALSE)</f>
        <v>SAPHIR MOUTON 12 KG</v>
      </c>
      <c r="H342">
        <v>48</v>
      </c>
      <c r="K342">
        <v>12</v>
      </c>
      <c r="M342">
        <v>0</v>
      </c>
      <c r="N342">
        <v>12</v>
      </c>
    </row>
    <row r="343" spans="1:14" x14ac:dyDescent="0.25">
      <c r="A343" s="5">
        <v>904453</v>
      </c>
      <c r="B343" t="str">
        <f>VLOOKUP(A343,Données!$C$3:$D$434,2,FALSE)</f>
        <v>SAPHIR OLIDIF BTE 1.5 KG</v>
      </c>
      <c r="C343">
        <v>10</v>
      </c>
      <c r="D343">
        <v>11</v>
      </c>
      <c r="E343">
        <v>18</v>
      </c>
      <c r="F343">
        <v>5</v>
      </c>
      <c r="G343">
        <v>9</v>
      </c>
      <c r="H343">
        <v>10</v>
      </c>
      <c r="I343">
        <v>6</v>
      </c>
      <c r="J343">
        <v>4</v>
      </c>
      <c r="K343">
        <v>22</v>
      </c>
      <c r="L343">
        <v>11</v>
      </c>
      <c r="M343">
        <v>10</v>
      </c>
    </row>
    <row r="344" spans="1:14" hidden="1" x14ac:dyDescent="0.25">
      <c r="A344" s="5">
        <v>24349</v>
      </c>
      <c r="B344" t="e">
        <f>VLOOKUP(A344,Données!$C$3:$D$434,2,FALSE)</f>
        <v>#N/A</v>
      </c>
      <c r="G344">
        <v>5</v>
      </c>
    </row>
    <row r="345" spans="1:14" x14ac:dyDescent="0.25">
      <c r="A345" s="5">
        <v>21582</v>
      </c>
      <c r="B345" t="str">
        <f>VLOOKUP(A345,Données!$C$3:$D$434,2,FALSE)</f>
        <v>SAPHIR PROLIN 25 KG</v>
      </c>
      <c r="C345">
        <v>7200</v>
      </c>
      <c r="D345">
        <v>3500</v>
      </c>
      <c r="E345">
        <v>1250</v>
      </c>
      <c r="F345">
        <v>1050</v>
      </c>
      <c r="G345">
        <v>2250</v>
      </c>
      <c r="H345">
        <v>1700</v>
      </c>
      <c r="I345">
        <v>2075</v>
      </c>
      <c r="J345">
        <v>75</v>
      </c>
      <c r="K345">
        <v>1925</v>
      </c>
      <c r="L345">
        <v>1925</v>
      </c>
      <c r="M345">
        <v>800</v>
      </c>
      <c r="N345">
        <v>1925</v>
      </c>
    </row>
    <row r="346" spans="1:14" x14ac:dyDescent="0.25">
      <c r="A346" s="5">
        <v>904149</v>
      </c>
      <c r="B346" t="str">
        <f>VLOOKUP(A346,Données!$C$3:$D$434,2,FALSE)</f>
        <v>SAPHIRBOLUS (BT 5 BOLUS 72G)</v>
      </c>
      <c r="K346">
        <v>2</v>
      </c>
      <c r="M346">
        <v>1</v>
      </c>
      <c r="N346">
        <v>6</v>
      </c>
    </row>
    <row r="347" spans="1:14" x14ac:dyDescent="0.25">
      <c r="A347" s="5">
        <v>904173</v>
      </c>
      <c r="B347" t="str">
        <f>VLOOKUP(A347,Données!$C$3:$D$434,2,FALSE)</f>
        <v>SAPHIRDUO 25 KG</v>
      </c>
      <c r="C347">
        <v>850</v>
      </c>
      <c r="D347">
        <v>425</v>
      </c>
      <c r="E347">
        <v>675</v>
      </c>
      <c r="F347">
        <v>750</v>
      </c>
      <c r="G347">
        <v>300</v>
      </c>
      <c r="I347">
        <v>925</v>
      </c>
      <c r="K347">
        <v>1150</v>
      </c>
      <c r="L347">
        <v>1000</v>
      </c>
      <c r="M347">
        <v>1375</v>
      </c>
      <c r="N347">
        <v>275</v>
      </c>
    </row>
    <row r="348" spans="1:14" x14ac:dyDescent="0.25">
      <c r="A348" s="5">
        <v>21589</v>
      </c>
      <c r="B348" t="str">
        <f>VLOOKUP(A348,Données!$C$3:$D$434,2,FALSE)</f>
        <v>SAPHIRESSENTIEL 25 KG</v>
      </c>
      <c r="C348">
        <v>300</v>
      </c>
      <c r="E348">
        <v>300</v>
      </c>
      <c r="F348">
        <v>50</v>
      </c>
      <c r="H348">
        <v>0</v>
      </c>
      <c r="J348">
        <v>50</v>
      </c>
      <c r="L348">
        <v>50</v>
      </c>
      <c r="N348">
        <v>100</v>
      </c>
    </row>
    <row r="349" spans="1:14" x14ac:dyDescent="0.25">
      <c r="A349" s="5">
        <v>21586</v>
      </c>
      <c r="B349" t="str">
        <f>VLOOKUP(A349,Données!$C$3:$D$434,2,FALSE)</f>
        <v>SAPHIRFIBROR 25 KG</v>
      </c>
      <c r="C349">
        <v>50</v>
      </c>
      <c r="D349">
        <v>75</v>
      </c>
      <c r="H349">
        <v>25</v>
      </c>
      <c r="I349">
        <v>25</v>
      </c>
    </row>
    <row r="350" spans="1:14" hidden="1" x14ac:dyDescent="0.25">
      <c r="A350" s="5">
        <v>25451</v>
      </c>
      <c r="B350" t="e">
        <f>VLOOKUP(A350,Données!$C$3:$D$434,2,FALSE)</f>
        <v>#N/A</v>
      </c>
      <c r="H350">
        <v>3</v>
      </c>
      <c r="I350">
        <v>6</v>
      </c>
      <c r="J350">
        <v>2</v>
      </c>
      <c r="L350">
        <v>1</v>
      </c>
      <c r="M350">
        <v>2</v>
      </c>
      <c r="N350">
        <v>1</v>
      </c>
    </row>
    <row r="351" spans="1:14" x14ac:dyDescent="0.25">
      <c r="A351" s="5">
        <v>902694</v>
      </c>
      <c r="B351" t="str">
        <f>VLOOKUP(A351,Données!$C$3:$D$434,2,FALSE)</f>
        <v>SAPHIRFIX 20 KG</v>
      </c>
      <c r="C351">
        <v>80</v>
      </c>
      <c r="D351">
        <v>580</v>
      </c>
      <c r="E351">
        <v>600</v>
      </c>
      <c r="F351">
        <v>460</v>
      </c>
      <c r="G351">
        <v>100</v>
      </c>
      <c r="J351">
        <v>300</v>
      </c>
      <c r="K351">
        <v>260</v>
      </c>
      <c r="L351">
        <v>380</v>
      </c>
      <c r="M351">
        <v>80</v>
      </c>
      <c r="N351">
        <v>840</v>
      </c>
    </row>
    <row r="352" spans="1:14" x14ac:dyDescent="0.25">
      <c r="A352" s="5">
        <v>904171</v>
      </c>
      <c r="B352" t="str">
        <f>VLOOKUP(A352,Données!$C$3:$D$434,2,FALSE)</f>
        <v>SAPHIRGLUCO 300 10L</v>
      </c>
      <c r="M352">
        <v>50</v>
      </c>
      <c r="N352">
        <v>40</v>
      </c>
    </row>
    <row r="353" spans="1:14" hidden="1" x14ac:dyDescent="0.25">
      <c r="A353" s="5">
        <v>5712</v>
      </c>
      <c r="B353" t="e">
        <f>VLOOKUP(A353,Données!$C$3:$D$434,2,FALSE)</f>
        <v>#N/A</v>
      </c>
      <c r="K353">
        <v>0</v>
      </c>
    </row>
    <row r="354" spans="1:14" x14ac:dyDescent="0.25">
      <c r="A354" s="5">
        <v>21792</v>
      </c>
      <c r="B354" t="str">
        <f>VLOOKUP(A354,Données!$C$3:$D$434,2,FALSE)</f>
        <v>SAPHIRGUM 10 KG</v>
      </c>
      <c r="C354">
        <v>10</v>
      </c>
      <c r="D354">
        <v>20</v>
      </c>
      <c r="M354">
        <v>0</v>
      </c>
      <c r="N354">
        <v>20</v>
      </c>
    </row>
    <row r="355" spans="1:14" x14ac:dyDescent="0.25">
      <c r="A355" s="5">
        <v>21592</v>
      </c>
      <c r="B355" t="str">
        <f>VLOOKUP(A355,Données!$C$3:$D$434,2,FALSE)</f>
        <v>SAPHIRINTENSE 25 KG</v>
      </c>
      <c r="C355">
        <v>8425</v>
      </c>
      <c r="D355">
        <v>10825</v>
      </c>
      <c r="E355">
        <v>8375</v>
      </c>
      <c r="F355">
        <v>5100</v>
      </c>
      <c r="G355">
        <v>3200</v>
      </c>
      <c r="H355">
        <v>6475</v>
      </c>
      <c r="I355">
        <v>1600</v>
      </c>
      <c r="J355">
        <v>5400</v>
      </c>
      <c r="K355">
        <v>1000</v>
      </c>
      <c r="L355">
        <v>3025</v>
      </c>
      <c r="M355">
        <v>3250</v>
      </c>
      <c r="N355">
        <v>2950</v>
      </c>
    </row>
    <row r="356" spans="1:14" x14ac:dyDescent="0.25">
      <c r="A356" s="5">
        <v>20334</v>
      </c>
      <c r="B356" t="str">
        <f>VLOOKUP(A356,Données!$C$3:$D$434,2,FALSE)</f>
        <v>SAPHIRPROPYLIC  1 FUT 220KG*</v>
      </c>
      <c r="D356">
        <v>660</v>
      </c>
      <c r="I356">
        <v>220</v>
      </c>
      <c r="J356">
        <v>1100</v>
      </c>
      <c r="M356">
        <v>220</v>
      </c>
      <c r="N356">
        <v>440</v>
      </c>
    </row>
    <row r="357" spans="1:14" x14ac:dyDescent="0.25">
      <c r="A357" s="5">
        <v>21680</v>
      </c>
      <c r="B357" t="str">
        <f>VLOOKUP(A357,Données!$C$3:$D$434,2,FALSE)</f>
        <v>SAPHIRPROPYLIC CUVE 1200 KG</v>
      </c>
      <c r="D357">
        <v>1200</v>
      </c>
      <c r="H357">
        <v>1200</v>
      </c>
      <c r="J357">
        <v>1200</v>
      </c>
      <c r="K357">
        <v>1200</v>
      </c>
      <c r="N357">
        <v>1200</v>
      </c>
    </row>
    <row r="358" spans="1:14" hidden="1" x14ac:dyDescent="0.25">
      <c r="A358" s="5">
        <v>902393</v>
      </c>
      <c r="B358" t="e">
        <f>VLOOKUP(A358,Données!$C$3:$D$434,2,FALSE)</f>
        <v>#N/A</v>
      </c>
      <c r="E358">
        <v>200</v>
      </c>
    </row>
    <row r="359" spans="1:14" hidden="1" x14ac:dyDescent="0.25">
      <c r="A359" s="5">
        <v>902400</v>
      </c>
      <c r="B359" t="e">
        <f>VLOOKUP(A359,Données!$C$3:$D$434,2,FALSE)</f>
        <v>#N/A</v>
      </c>
      <c r="I359">
        <v>210</v>
      </c>
      <c r="M359">
        <v>210</v>
      </c>
      <c r="N359">
        <v>210</v>
      </c>
    </row>
    <row r="360" spans="1:14" x14ac:dyDescent="0.25">
      <c r="A360" s="5">
        <v>21158</v>
      </c>
      <c r="B360" t="str">
        <f>VLOOKUP(A360,Données!$C$3:$D$434,2,FALSE)</f>
        <v>SAPHIRPROPYPLUS 1 FUT 220 KG*</v>
      </c>
      <c r="C360">
        <v>2200</v>
      </c>
      <c r="D360">
        <v>1760</v>
      </c>
      <c r="E360">
        <v>1980</v>
      </c>
      <c r="F360">
        <v>1540</v>
      </c>
      <c r="G360">
        <v>1320</v>
      </c>
      <c r="H360">
        <v>1320</v>
      </c>
      <c r="I360">
        <v>2200</v>
      </c>
      <c r="J360">
        <v>1540</v>
      </c>
      <c r="K360">
        <v>4400</v>
      </c>
      <c r="L360">
        <v>1980</v>
      </c>
      <c r="M360">
        <v>1320</v>
      </c>
      <c r="N360">
        <v>1540</v>
      </c>
    </row>
    <row r="361" spans="1:14" x14ac:dyDescent="0.25">
      <c r="A361" s="5">
        <v>904530</v>
      </c>
      <c r="B361" t="str">
        <f>VLOOKUP(A361,Données!$C$3:$D$434,2,FALSE)</f>
        <v>SAPHIRSMART 25 KG</v>
      </c>
      <c r="D361">
        <v>250</v>
      </c>
      <c r="E361">
        <v>300</v>
      </c>
      <c r="F361">
        <v>100</v>
      </c>
      <c r="G361">
        <v>450</v>
      </c>
      <c r="H361">
        <v>200</v>
      </c>
      <c r="I361">
        <v>550</v>
      </c>
      <c r="J361">
        <v>500</v>
      </c>
      <c r="K361">
        <v>450</v>
      </c>
      <c r="L361">
        <v>200</v>
      </c>
      <c r="M361">
        <v>600</v>
      </c>
      <c r="N361">
        <v>1200</v>
      </c>
    </row>
    <row r="362" spans="1:14" x14ac:dyDescent="0.25">
      <c r="A362" s="5">
        <v>902402</v>
      </c>
      <c r="B362" t="str">
        <f>VLOOKUP(A362,Données!$C$3:$D$434,2,FALSE)</f>
        <v>SAPHIRSTIM 15 KG</v>
      </c>
      <c r="C362">
        <v>420</v>
      </c>
      <c r="D362">
        <v>135</v>
      </c>
      <c r="E362">
        <v>225</v>
      </c>
      <c r="F362">
        <v>30</v>
      </c>
      <c r="G362">
        <v>75</v>
      </c>
      <c r="H362">
        <v>30</v>
      </c>
      <c r="J362">
        <v>30</v>
      </c>
      <c r="K362">
        <v>45</v>
      </c>
      <c r="L362">
        <v>990</v>
      </c>
      <c r="M362">
        <v>675</v>
      </c>
      <c r="N362">
        <v>8575</v>
      </c>
    </row>
    <row r="363" spans="1:14" x14ac:dyDescent="0.25">
      <c r="A363" s="5">
        <v>904142</v>
      </c>
      <c r="B363" t="str">
        <f>VLOOKUP(A363,Données!$C$3:$D$434,2,FALSE)</f>
        <v>SAPHIRSTRUM 6X15 ML</v>
      </c>
      <c r="C363">
        <v>4</v>
      </c>
      <c r="D363">
        <v>2</v>
      </c>
      <c r="K363">
        <v>2</v>
      </c>
      <c r="L363">
        <v>1</v>
      </c>
      <c r="M363">
        <v>3</v>
      </c>
      <c r="N363">
        <v>15</v>
      </c>
    </row>
    <row r="364" spans="1:14" x14ac:dyDescent="0.25">
      <c r="A364" s="5">
        <v>904141</v>
      </c>
      <c r="B364" t="str">
        <f>VLOOKUP(A364,Données!$C$3:$D$434,2,FALSE)</f>
        <v>SAPHIRTONIC PLUS 15 KG</v>
      </c>
      <c r="C364">
        <v>1485</v>
      </c>
      <c r="D364">
        <v>555</v>
      </c>
      <c r="E364">
        <v>450</v>
      </c>
      <c r="F364">
        <v>225</v>
      </c>
      <c r="G364">
        <v>465</v>
      </c>
      <c r="H364">
        <v>270</v>
      </c>
      <c r="I364">
        <v>555</v>
      </c>
      <c r="J364">
        <v>75</v>
      </c>
      <c r="K364">
        <v>435</v>
      </c>
      <c r="L364">
        <v>2610</v>
      </c>
      <c r="M364">
        <v>1815</v>
      </c>
      <c r="N364">
        <v>3750</v>
      </c>
    </row>
    <row r="365" spans="1:14" x14ac:dyDescent="0.25">
      <c r="A365" s="5">
        <v>20082</v>
      </c>
      <c r="B365" t="str">
        <f>VLOOKUP(A365,Données!$C$3:$D$434,2,FALSE)</f>
        <v>SEAU JAUNE SANDERS</v>
      </c>
      <c r="C365">
        <v>121</v>
      </c>
      <c r="D365">
        <v>141</v>
      </c>
      <c r="E365">
        <v>415</v>
      </c>
      <c r="F365">
        <v>185</v>
      </c>
      <c r="G365">
        <v>77</v>
      </c>
      <c r="H365">
        <v>97</v>
      </c>
      <c r="I365">
        <v>139</v>
      </c>
      <c r="J365">
        <v>143</v>
      </c>
      <c r="K365">
        <v>188</v>
      </c>
      <c r="L365">
        <v>156</v>
      </c>
      <c r="M365">
        <v>117</v>
      </c>
      <c r="N365">
        <v>140</v>
      </c>
    </row>
    <row r="366" spans="1:14" x14ac:dyDescent="0.25">
      <c r="A366" s="5">
        <v>21460</v>
      </c>
      <c r="B366" t="str">
        <f>VLOOKUP(A366,Données!$C$3:$D$434,2,FALSE)</f>
        <v>SEAU VIGALA 15L BLANC</v>
      </c>
      <c r="L366">
        <v>10</v>
      </c>
    </row>
    <row r="367" spans="1:14" x14ac:dyDescent="0.25">
      <c r="A367" s="5">
        <v>24044</v>
      </c>
      <c r="B367" t="str">
        <f>VLOOKUP(A367,Données!$C$3:$D$434,2,FALSE)</f>
        <v>SEL EGRUGE RUMINANT 25 KG</v>
      </c>
      <c r="C367">
        <v>1425</v>
      </c>
      <c r="D367">
        <v>175</v>
      </c>
      <c r="E367">
        <v>475</v>
      </c>
      <c r="F367">
        <v>575</v>
      </c>
      <c r="G367">
        <v>375</v>
      </c>
      <c r="H367">
        <v>1350</v>
      </c>
      <c r="I367">
        <v>825</v>
      </c>
      <c r="J367">
        <v>950</v>
      </c>
      <c r="K367">
        <v>1225</v>
      </c>
      <c r="L367">
        <v>425</v>
      </c>
      <c r="M367">
        <v>875</v>
      </c>
      <c r="N367">
        <v>1875</v>
      </c>
    </row>
    <row r="368" spans="1:14" x14ac:dyDescent="0.25">
      <c r="A368" s="5">
        <v>20596</v>
      </c>
      <c r="B368" t="str">
        <f>VLOOKUP(A368,Données!$C$3:$D$434,2,FALSE)</f>
        <v>SEVRYFRI 25 KG</v>
      </c>
      <c r="J368">
        <v>25</v>
      </c>
      <c r="L368">
        <v>2000</v>
      </c>
      <c r="M368">
        <v>500</v>
      </c>
    </row>
    <row r="369" spans="1:14" x14ac:dyDescent="0.25">
      <c r="A369" s="5">
        <v>20581</v>
      </c>
      <c r="B369" t="str">
        <f>VLOOKUP(A369,Données!$C$3:$D$434,2,FALSE)</f>
        <v>SEVRYFRI LYSO 66 25 KG</v>
      </c>
      <c r="G369">
        <v>650</v>
      </c>
      <c r="H369">
        <v>800</v>
      </c>
      <c r="I369">
        <v>800</v>
      </c>
      <c r="K369">
        <v>800</v>
      </c>
      <c r="L369">
        <v>700</v>
      </c>
      <c r="N369">
        <v>800</v>
      </c>
    </row>
    <row r="370" spans="1:14" hidden="1" x14ac:dyDescent="0.25">
      <c r="A370" s="5">
        <v>903083</v>
      </c>
      <c r="B370" t="e">
        <f>VLOOKUP(A370,Données!$C$3:$D$434,2,FALSE)</f>
        <v>#N/A</v>
      </c>
      <c r="D370">
        <v>500</v>
      </c>
    </row>
    <row r="371" spans="1:14" x14ac:dyDescent="0.25">
      <c r="A371" s="5">
        <v>20706</v>
      </c>
      <c r="B371" t="str">
        <f>VLOOKUP(A371,Données!$C$3:$D$434,2,FALSE)</f>
        <v>SEVRYFRI TIA 25 KG</v>
      </c>
      <c r="D371">
        <v>725</v>
      </c>
    </row>
    <row r="372" spans="1:14" x14ac:dyDescent="0.25">
      <c r="A372" s="5">
        <v>20505</v>
      </c>
      <c r="B372" t="str">
        <f>VLOOKUP(A372,Données!$C$3:$D$434,2,FALSE)</f>
        <v>SEVRYPLUS 25 KG</v>
      </c>
      <c r="C372">
        <v>200</v>
      </c>
      <c r="D372">
        <v>2000</v>
      </c>
      <c r="E372">
        <v>2550</v>
      </c>
      <c r="F372">
        <v>1200</v>
      </c>
      <c r="G372">
        <v>25</v>
      </c>
      <c r="H372">
        <v>1650</v>
      </c>
      <c r="I372">
        <v>1950</v>
      </c>
      <c r="J372">
        <v>1575</v>
      </c>
      <c r="K372">
        <v>400</v>
      </c>
      <c r="L372">
        <v>1250</v>
      </c>
      <c r="M372">
        <v>75</v>
      </c>
      <c r="N372">
        <v>500</v>
      </c>
    </row>
    <row r="373" spans="1:14" x14ac:dyDescent="0.25">
      <c r="A373" s="5">
        <v>903223</v>
      </c>
      <c r="B373" t="str">
        <f>VLOOKUP(A373,Données!$C$3:$D$434,2,FALSE)</f>
        <v>SEVRYPLUS ACF 25 KG</v>
      </c>
      <c r="C373">
        <v>825</v>
      </c>
      <c r="J373">
        <v>500</v>
      </c>
      <c r="K373">
        <v>700</v>
      </c>
      <c r="L373">
        <v>750</v>
      </c>
      <c r="M373">
        <v>500</v>
      </c>
    </row>
    <row r="374" spans="1:14" x14ac:dyDescent="0.25">
      <c r="A374" s="5">
        <v>20472</v>
      </c>
      <c r="B374" t="str">
        <f>VLOOKUP(A374,Données!$C$3:$D$434,2,FALSE)</f>
        <v>SEVRYPLUS NEO 25 KG</v>
      </c>
      <c r="C374">
        <v>1000</v>
      </c>
      <c r="D374">
        <v>1700</v>
      </c>
      <c r="E374">
        <v>500</v>
      </c>
      <c r="F374">
        <v>2000</v>
      </c>
      <c r="G374">
        <v>1000</v>
      </c>
      <c r="H374">
        <v>1000</v>
      </c>
      <c r="I374">
        <v>2200</v>
      </c>
      <c r="J374">
        <v>1200</v>
      </c>
      <c r="K374">
        <v>3050</v>
      </c>
      <c r="L374">
        <v>1400</v>
      </c>
      <c r="M374">
        <v>1200</v>
      </c>
      <c r="N374">
        <v>2575</v>
      </c>
    </row>
    <row r="375" spans="1:14" x14ac:dyDescent="0.25">
      <c r="A375" s="5">
        <v>20925</v>
      </c>
      <c r="B375" t="str">
        <f>VLOOKUP(A375,Données!$C$3:$D$434,2,FALSE)</f>
        <v>SIROCCO 25 KG</v>
      </c>
      <c r="D375">
        <v>250</v>
      </c>
      <c r="I375">
        <v>250</v>
      </c>
      <c r="M375">
        <v>200</v>
      </c>
    </row>
    <row r="376" spans="1:14" x14ac:dyDescent="0.25">
      <c r="A376" s="5">
        <v>101772</v>
      </c>
      <c r="B376" t="str">
        <f>VLOOKUP(A376,Données!$C$3:$D$434,2,FALSE)</f>
        <v>SOFRALAIT 1ER AGE</v>
      </c>
      <c r="C376">
        <v>2025</v>
      </c>
      <c r="D376">
        <v>2400</v>
      </c>
      <c r="F376">
        <v>2000</v>
      </c>
      <c r="K376">
        <v>1975</v>
      </c>
    </row>
    <row r="377" spans="1:14" x14ac:dyDescent="0.25">
      <c r="A377" s="5">
        <v>101776</v>
      </c>
      <c r="B377" t="str">
        <f>VLOOKUP(A377,Données!$C$3:$D$434,2,FALSE)</f>
        <v>SOFRALAIT 3L</v>
      </c>
      <c r="C377">
        <v>4000</v>
      </c>
      <c r="I377">
        <v>1200</v>
      </c>
    </row>
    <row r="378" spans="1:14" x14ac:dyDescent="0.25">
      <c r="A378" s="5">
        <v>101780</v>
      </c>
      <c r="B378" t="str">
        <f>VLOOKUP(A378,Données!$C$3:$D$434,2,FALSE)</f>
        <v>SOFRALAIT JB</v>
      </c>
      <c r="C378">
        <v>5925</v>
      </c>
      <c r="D378">
        <v>3000</v>
      </c>
      <c r="E378">
        <v>3450</v>
      </c>
      <c r="F378">
        <v>2025</v>
      </c>
      <c r="G378">
        <v>3000</v>
      </c>
      <c r="I378">
        <v>4225</v>
      </c>
      <c r="K378">
        <v>2250</v>
      </c>
      <c r="L378">
        <v>2950</v>
      </c>
      <c r="M378">
        <v>4850</v>
      </c>
      <c r="N378">
        <v>3025</v>
      </c>
    </row>
    <row r="379" spans="1:14" x14ac:dyDescent="0.25">
      <c r="A379" s="5">
        <v>101785</v>
      </c>
      <c r="B379" t="str">
        <f>VLOOKUP(A379,Données!$C$3:$D$434,2,FALSE)</f>
        <v>SOFRALAIT PROTEINE SAC</v>
      </c>
      <c r="C379">
        <v>2425</v>
      </c>
      <c r="D379">
        <v>1475</v>
      </c>
      <c r="L379">
        <v>2100</v>
      </c>
    </row>
    <row r="380" spans="1:14" x14ac:dyDescent="0.25">
      <c r="A380" s="5">
        <v>101787</v>
      </c>
      <c r="B380" t="str">
        <f>VLOOKUP(A380,Données!$C$3:$D$434,2,FALSE)</f>
        <v>SOFRALAIT UNIQUE</v>
      </c>
      <c r="C380">
        <v>4625</v>
      </c>
      <c r="D380">
        <v>2425</v>
      </c>
      <c r="E380">
        <v>2075</v>
      </c>
      <c r="F380">
        <v>3925</v>
      </c>
      <c r="G380">
        <v>3100</v>
      </c>
      <c r="I380">
        <v>2925</v>
      </c>
      <c r="K380">
        <v>3175</v>
      </c>
      <c r="L380">
        <v>2925</v>
      </c>
      <c r="M380">
        <v>2875</v>
      </c>
      <c r="N380">
        <v>2475</v>
      </c>
    </row>
    <row r="381" spans="1:14" x14ac:dyDescent="0.25">
      <c r="A381" s="5">
        <v>102465</v>
      </c>
      <c r="B381" t="str">
        <f>VLOOKUP(A381,Données!$C$3:$D$434,2,FALSE)</f>
        <v>STABICOBAYE 25 KG</v>
      </c>
      <c r="C381">
        <v>50</v>
      </c>
      <c r="D381">
        <v>1500</v>
      </c>
      <c r="E381">
        <v>25</v>
      </c>
      <c r="F381">
        <v>500</v>
      </c>
      <c r="G381">
        <v>500</v>
      </c>
      <c r="H381">
        <v>200</v>
      </c>
      <c r="I381">
        <v>500</v>
      </c>
      <c r="J381">
        <v>1525</v>
      </c>
      <c r="K381">
        <v>200</v>
      </c>
      <c r="L381">
        <v>1500</v>
      </c>
      <c r="M381">
        <v>1300</v>
      </c>
      <c r="N381">
        <v>1500</v>
      </c>
    </row>
    <row r="382" spans="1:14" x14ac:dyDescent="0.25">
      <c r="A382" s="5">
        <v>102513</v>
      </c>
      <c r="B382" t="str">
        <f>VLOOKUP(A382,Données!$C$3:$D$434,2,FALSE)</f>
        <v>STABICROISSANCE M</v>
      </c>
      <c r="J382">
        <v>950</v>
      </c>
      <c r="L382">
        <v>1000</v>
      </c>
      <c r="N382">
        <v>1000</v>
      </c>
    </row>
    <row r="383" spans="1:14" x14ac:dyDescent="0.25">
      <c r="A383" s="5">
        <v>102492</v>
      </c>
      <c r="B383" t="str">
        <f>VLOOKUP(A383,Données!$C$3:$D$434,2,FALSE)</f>
        <v>STABILOURD H.E</v>
      </c>
      <c r="C383">
        <v>200</v>
      </c>
      <c r="D383">
        <v>1000</v>
      </c>
      <c r="E383">
        <v>1150</v>
      </c>
      <c r="G383">
        <v>1300</v>
      </c>
      <c r="H383">
        <v>300</v>
      </c>
      <c r="I383">
        <v>1100</v>
      </c>
      <c r="J383">
        <v>150</v>
      </c>
      <c r="K383">
        <v>1000</v>
      </c>
      <c r="L383">
        <v>100</v>
      </c>
      <c r="N383">
        <v>1500</v>
      </c>
    </row>
    <row r="384" spans="1:14" x14ac:dyDescent="0.25">
      <c r="A384" s="5">
        <v>11081</v>
      </c>
      <c r="B384" t="str">
        <f>VLOOKUP(A384,Données!$C$3:$D$434,2,FALSE)</f>
        <v>STABINE 15 KG</v>
      </c>
      <c r="C384">
        <v>1320</v>
      </c>
      <c r="D384">
        <v>945</v>
      </c>
      <c r="E384">
        <v>1170</v>
      </c>
      <c r="F384">
        <v>1110</v>
      </c>
      <c r="G384">
        <v>1245</v>
      </c>
      <c r="H384">
        <v>1290</v>
      </c>
      <c r="I384">
        <v>1395</v>
      </c>
      <c r="J384">
        <v>1755</v>
      </c>
      <c r="K384">
        <v>1695</v>
      </c>
      <c r="L384">
        <v>1725</v>
      </c>
      <c r="M384">
        <v>1215</v>
      </c>
      <c r="N384">
        <v>1305</v>
      </c>
    </row>
    <row r="385" spans="1:14" x14ac:dyDescent="0.25">
      <c r="A385" s="5">
        <v>107431</v>
      </c>
      <c r="B385" t="str">
        <f>VLOOKUP(A385,Données!$C$3:$D$434,2,FALSE)</f>
        <v>STABIPLUS TA</v>
      </c>
      <c r="D385">
        <v>6025</v>
      </c>
      <c r="E385">
        <v>6000</v>
      </c>
      <c r="G385">
        <v>10000</v>
      </c>
      <c r="K385">
        <v>4000</v>
      </c>
    </row>
    <row r="386" spans="1:14" hidden="1" x14ac:dyDescent="0.25">
      <c r="A386" s="5">
        <v>904143</v>
      </c>
      <c r="B386" t="e">
        <f>VLOOKUP(A386,Données!$C$3:$D$434,2,FALSE)</f>
        <v>#N/A</v>
      </c>
      <c r="C386">
        <v>140</v>
      </c>
    </row>
    <row r="387" spans="1:14" hidden="1" x14ac:dyDescent="0.25">
      <c r="A387" s="5">
        <v>904144</v>
      </c>
      <c r="B387" t="e">
        <f>VLOOKUP(A387,Données!$C$3:$D$434,2,FALSE)</f>
        <v>#N/A</v>
      </c>
      <c r="C387">
        <v>95</v>
      </c>
      <c r="D387">
        <v>180</v>
      </c>
      <c r="E387">
        <v>110</v>
      </c>
      <c r="H387">
        <v>25</v>
      </c>
      <c r="I387">
        <v>30</v>
      </c>
      <c r="J387">
        <v>30</v>
      </c>
      <c r="K387">
        <v>70</v>
      </c>
      <c r="L387">
        <v>225</v>
      </c>
      <c r="M387">
        <v>240</v>
      </c>
      <c r="N387">
        <v>25880</v>
      </c>
    </row>
    <row r="388" spans="1:14" x14ac:dyDescent="0.25">
      <c r="A388" s="5">
        <v>25653</v>
      </c>
      <c r="B388" t="str">
        <f>VLOOKUP(A388,Données!$C$3:$D$434,2,FALSE)</f>
        <v>STABIPRO 3S R TSD 25 KG</v>
      </c>
      <c r="I388">
        <v>950</v>
      </c>
      <c r="N388">
        <v>950</v>
      </c>
    </row>
    <row r="389" spans="1:14" x14ac:dyDescent="0.25">
      <c r="A389" s="5">
        <v>102467</v>
      </c>
      <c r="B389" t="str">
        <f>VLOOKUP(A389,Données!$C$3:$D$434,2,FALSE)</f>
        <v>STABITOP</v>
      </c>
      <c r="M389">
        <v>950</v>
      </c>
      <c r="N389">
        <v>500</v>
      </c>
    </row>
    <row r="390" spans="1:14" x14ac:dyDescent="0.25">
      <c r="A390" s="5">
        <v>17020</v>
      </c>
      <c r="B390" t="str">
        <f>VLOOKUP(A390,Données!$C$3:$D$434,2,FALSE)</f>
        <v>STUD CUBES</v>
      </c>
      <c r="M390">
        <v>1000</v>
      </c>
    </row>
    <row r="391" spans="1:14" x14ac:dyDescent="0.25">
      <c r="A391" s="5">
        <v>115844</v>
      </c>
      <c r="B391" t="str">
        <f>VLOOKUP(A391,Données!$C$3:$D$434,2,FALSE)</f>
        <v>SUBLINE NURSE</v>
      </c>
      <c r="G391">
        <v>500</v>
      </c>
      <c r="H391">
        <v>0</v>
      </c>
      <c r="I391">
        <v>500</v>
      </c>
      <c r="L391">
        <v>1000</v>
      </c>
    </row>
    <row r="392" spans="1:14" x14ac:dyDescent="0.25">
      <c r="A392" s="5">
        <v>901980</v>
      </c>
      <c r="B392" t="str">
        <f>VLOOKUP(A392,Données!$C$3:$D$434,2,FALSE)</f>
        <v>SUNI PS MAX BB 1000 KG</v>
      </c>
      <c r="D392">
        <v>1000</v>
      </c>
      <c r="F392">
        <v>992</v>
      </c>
    </row>
    <row r="393" spans="1:14" x14ac:dyDescent="0.25">
      <c r="A393" s="5">
        <v>21902</v>
      </c>
      <c r="B393" t="str">
        <f>VLOOKUP(A393,Données!$C$3:$D$434,2,FALSE)</f>
        <v>SUNIPORC PL8 PHYT BB 1000 KG</v>
      </c>
      <c r="D393">
        <v>3000</v>
      </c>
      <c r="F393">
        <v>5000</v>
      </c>
    </row>
    <row r="394" spans="1:14" x14ac:dyDescent="0.25">
      <c r="A394" s="5">
        <v>21378</v>
      </c>
      <c r="B394" t="str">
        <f>VLOOKUP(A394,Données!$C$3:$D$434,2,FALSE)</f>
        <v>SUPPORT DE CRISTALPIERRE</v>
      </c>
      <c r="C394">
        <v>25</v>
      </c>
    </row>
    <row r="395" spans="1:14" x14ac:dyDescent="0.25">
      <c r="A395" s="5">
        <v>103186</v>
      </c>
      <c r="B395" t="str">
        <f>VLOOKUP(A395,Données!$C$3:$D$434,2,FALSE)</f>
        <v>TALC SAC</v>
      </c>
      <c r="C395">
        <v>50</v>
      </c>
      <c r="D395">
        <v>25</v>
      </c>
      <c r="E395">
        <v>25</v>
      </c>
      <c r="F395">
        <v>25</v>
      </c>
      <c r="G395">
        <v>25</v>
      </c>
      <c r="H395">
        <v>25</v>
      </c>
      <c r="I395">
        <v>125</v>
      </c>
      <c r="J395">
        <v>75</v>
      </c>
      <c r="L395">
        <v>25</v>
      </c>
      <c r="N395">
        <v>50</v>
      </c>
    </row>
    <row r="396" spans="1:14" x14ac:dyDescent="0.25">
      <c r="A396" s="5">
        <v>101636</v>
      </c>
      <c r="B396" t="str">
        <f>VLOOKUP(A396,Données!$C$3:$D$434,2,FALSE)</f>
        <v>TENOR ALLEGRO</v>
      </c>
      <c r="C396">
        <v>3725</v>
      </c>
      <c r="D396">
        <v>2800</v>
      </c>
      <c r="E396">
        <v>2575</v>
      </c>
      <c r="F396">
        <v>3200</v>
      </c>
      <c r="G396">
        <v>3725</v>
      </c>
      <c r="H396">
        <v>1525</v>
      </c>
      <c r="I396">
        <v>2425</v>
      </c>
      <c r="J396">
        <v>3975</v>
      </c>
      <c r="K396">
        <v>550</v>
      </c>
      <c r="L396">
        <v>3050</v>
      </c>
      <c r="M396">
        <v>1750</v>
      </c>
      <c r="N396">
        <v>1825</v>
      </c>
    </row>
    <row r="397" spans="1:14" x14ac:dyDescent="0.25">
      <c r="A397" s="5">
        <v>20148</v>
      </c>
      <c r="B397" t="str">
        <f>VLOOKUP(A397,Données!$C$3:$D$434,2,FALSE)</f>
        <v>TENOR BREBIS AGNEAU 25 KG</v>
      </c>
      <c r="H397">
        <v>8325</v>
      </c>
      <c r="I397">
        <v>12750</v>
      </c>
      <c r="J397">
        <v>8875</v>
      </c>
      <c r="K397">
        <v>15425</v>
      </c>
      <c r="L397">
        <v>8425</v>
      </c>
      <c r="M397">
        <v>10550</v>
      </c>
      <c r="N397">
        <v>14050</v>
      </c>
    </row>
    <row r="398" spans="1:14" hidden="1" x14ac:dyDescent="0.25">
      <c r="A398" s="5">
        <v>904570</v>
      </c>
      <c r="B398" t="e">
        <f>VLOOKUP(A398,Données!$C$3:$D$434,2,FALSE)</f>
        <v>#N/A</v>
      </c>
      <c r="I398">
        <v>1100</v>
      </c>
      <c r="J398">
        <v>1850</v>
      </c>
      <c r="K398">
        <v>1050</v>
      </c>
      <c r="L398">
        <v>1200</v>
      </c>
      <c r="M398">
        <v>400</v>
      </c>
      <c r="N398">
        <v>1100</v>
      </c>
    </row>
    <row r="399" spans="1:14" x14ac:dyDescent="0.25">
      <c r="A399" s="5">
        <v>101639</v>
      </c>
      <c r="B399" t="str">
        <f>VLOOKUP(A399,Données!$C$3:$D$434,2,FALSE)</f>
        <v>TENOR PREMIUM 1ER A</v>
      </c>
      <c r="C399">
        <v>1400</v>
      </c>
      <c r="D399">
        <v>1250</v>
      </c>
      <c r="E399">
        <v>300</v>
      </c>
      <c r="F399">
        <v>1150</v>
      </c>
      <c r="N399">
        <v>125</v>
      </c>
    </row>
    <row r="400" spans="1:14" x14ac:dyDescent="0.25">
      <c r="A400" s="5">
        <v>20059</v>
      </c>
      <c r="B400" t="str">
        <f>VLOOKUP(A400,Données!$C$3:$D$434,2,FALSE)</f>
        <v>TH5 5 L</v>
      </c>
      <c r="C400">
        <v>5</v>
      </c>
      <c r="E400">
        <v>15</v>
      </c>
      <c r="F400">
        <v>5</v>
      </c>
      <c r="G400">
        <v>10</v>
      </c>
      <c r="H400">
        <v>5</v>
      </c>
      <c r="I400">
        <v>10</v>
      </c>
      <c r="J400">
        <v>20</v>
      </c>
      <c r="N400">
        <v>5</v>
      </c>
    </row>
    <row r="401" spans="1:14" x14ac:dyDescent="0.25">
      <c r="A401" s="5">
        <v>903671</v>
      </c>
      <c r="B401" t="str">
        <f>VLOOKUP(A401,Données!$C$3:$D$434,2,FALSE)</f>
        <v>TONI FORME 25 KG</v>
      </c>
      <c r="H401">
        <v>1000</v>
      </c>
      <c r="I401">
        <v>2450</v>
      </c>
      <c r="J401">
        <v>1225</v>
      </c>
      <c r="K401">
        <v>1700</v>
      </c>
      <c r="L401">
        <v>2450</v>
      </c>
      <c r="M401">
        <v>450</v>
      </c>
      <c r="N401">
        <v>3000</v>
      </c>
    </row>
    <row r="402" spans="1:14" x14ac:dyDescent="0.25">
      <c r="A402" s="5">
        <v>110018</v>
      </c>
      <c r="B402" t="str">
        <f>VLOOKUP(A402,Données!$C$3:$D$434,2,FALSE)</f>
        <v>TONI PRODIGE</v>
      </c>
      <c r="L402">
        <v>500</v>
      </c>
    </row>
    <row r="403" spans="1:14" x14ac:dyDescent="0.25">
      <c r="A403" s="5">
        <v>115651</v>
      </c>
      <c r="B403" t="str">
        <f>VLOOKUP(A403,Données!$C$3:$D$434,2,FALSE)</f>
        <v>TONIMIX FINITION</v>
      </c>
      <c r="C403">
        <v>1000</v>
      </c>
      <c r="F403">
        <v>2000</v>
      </c>
      <c r="G403">
        <v>2000</v>
      </c>
      <c r="H403">
        <v>5500</v>
      </c>
      <c r="I403">
        <v>4000</v>
      </c>
      <c r="J403">
        <v>1500</v>
      </c>
      <c r="K403">
        <v>2000</v>
      </c>
      <c r="L403">
        <v>1971</v>
      </c>
      <c r="M403">
        <v>0</v>
      </c>
      <c r="N403">
        <v>500</v>
      </c>
    </row>
    <row r="404" spans="1:14" x14ac:dyDescent="0.25">
      <c r="A404" s="5">
        <v>101731</v>
      </c>
      <c r="B404" t="str">
        <f>VLOOKUP(A404,Données!$C$3:$D$434,2,FALSE)</f>
        <v>TONIVIANDE</v>
      </c>
      <c r="C404">
        <v>3700</v>
      </c>
      <c r="D404">
        <v>2000</v>
      </c>
      <c r="E404">
        <v>2500</v>
      </c>
      <c r="F404">
        <v>2000</v>
      </c>
      <c r="G404">
        <v>3000</v>
      </c>
      <c r="H404">
        <v>2000</v>
      </c>
      <c r="I404">
        <v>2000</v>
      </c>
      <c r="J404">
        <v>2925</v>
      </c>
      <c r="K404">
        <v>1500</v>
      </c>
      <c r="L404">
        <v>1150</v>
      </c>
      <c r="M404">
        <v>1000</v>
      </c>
      <c r="N404">
        <v>2200</v>
      </c>
    </row>
    <row r="405" spans="1:14" x14ac:dyDescent="0.25">
      <c r="A405" s="5">
        <v>906314</v>
      </c>
      <c r="B405" t="str">
        <f>VLOOKUP(A405,Données!$C$3:$D$434,2,FALSE)</f>
        <v>TRACTEUR MINIATURE</v>
      </c>
      <c r="K405">
        <v>3</v>
      </c>
      <c r="L405">
        <v>154</v>
      </c>
      <c r="M405">
        <v>22</v>
      </c>
      <c r="N405">
        <v>44</v>
      </c>
    </row>
    <row r="406" spans="1:14" x14ac:dyDescent="0.25">
      <c r="A406" s="5">
        <v>21301</v>
      </c>
      <c r="B406" t="str">
        <f>VLOOKUP(A406,Données!$C$3:$D$434,2,FALSE)</f>
        <v>TREMPASEPT FPA 22KG</v>
      </c>
      <c r="C406">
        <v>22</v>
      </c>
      <c r="E406">
        <v>132</v>
      </c>
      <c r="G406">
        <v>0</v>
      </c>
      <c r="H406">
        <v>44</v>
      </c>
      <c r="I406">
        <v>22</v>
      </c>
      <c r="J406">
        <v>528</v>
      </c>
      <c r="L406">
        <v>308</v>
      </c>
    </row>
    <row r="407" spans="1:14" x14ac:dyDescent="0.25">
      <c r="A407" s="5">
        <v>21310</v>
      </c>
      <c r="B407" t="str">
        <f>VLOOKUP(A407,Données!$C$3:$D$434,2,FALSE)</f>
        <v>TREMPASEPT FPA 60KG</v>
      </c>
      <c r="M407">
        <v>60</v>
      </c>
    </row>
    <row r="408" spans="1:14" x14ac:dyDescent="0.25">
      <c r="A408" s="5">
        <v>21314</v>
      </c>
      <c r="B408" t="str">
        <f>VLOOKUP(A408,Données!$C$3:$D$434,2,FALSE)</f>
        <v>TREMPASEPT IODE  60KG</v>
      </c>
      <c r="C408">
        <v>60</v>
      </c>
    </row>
    <row r="409" spans="1:14" x14ac:dyDescent="0.25">
      <c r="A409" s="5">
        <v>21294</v>
      </c>
      <c r="B409" t="str">
        <f>VLOOKUP(A409,Données!$C$3:$D$434,2,FALSE)</f>
        <v>TREMPASEPT IODE 22 KG</v>
      </c>
      <c r="C409">
        <v>22</v>
      </c>
      <c r="D409">
        <v>22</v>
      </c>
      <c r="E409">
        <v>22</v>
      </c>
      <c r="F409">
        <v>22</v>
      </c>
      <c r="G409">
        <v>110</v>
      </c>
      <c r="H409">
        <v>198</v>
      </c>
      <c r="J409">
        <v>528</v>
      </c>
      <c r="L409">
        <v>44</v>
      </c>
    </row>
    <row r="410" spans="1:14" x14ac:dyDescent="0.25">
      <c r="A410" s="5">
        <v>20304</v>
      </c>
      <c r="B410" t="str">
        <f>VLOOKUP(A410,Données!$C$3:$D$434,2,FALSE)</f>
        <v>TRUFFYS</v>
      </c>
      <c r="E410">
        <v>20</v>
      </c>
      <c r="K410">
        <v>20</v>
      </c>
    </row>
    <row r="411" spans="1:14" x14ac:dyDescent="0.25">
      <c r="A411" s="5">
        <v>102581</v>
      </c>
      <c r="B411" t="str">
        <f>VLOOKUP(A411,Données!$C$3:$D$434,2,FALSE)</f>
        <v>VOLAILLE CROISSANCE 25KG</v>
      </c>
      <c r="C411">
        <v>2500</v>
      </c>
      <c r="D411">
        <v>700</v>
      </c>
      <c r="E411">
        <v>2000</v>
      </c>
      <c r="F411">
        <v>3300</v>
      </c>
      <c r="G411">
        <v>2900</v>
      </c>
      <c r="H411">
        <v>600</v>
      </c>
      <c r="K411">
        <v>400</v>
      </c>
      <c r="L411">
        <v>500</v>
      </c>
      <c r="M411">
        <v>600</v>
      </c>
      <c r="N411">
        <v>200</v>
      </c>
    </row>
    <row r="412" spans="1:14" hidden="1" x14ac:dyDescent="0.25">
      <c r="A412" s="5">
        <v>906232</v>
      </c>
      <c r="B412" t="e">
        <f>VLOOKUP(A412,Données!$C$3:$D$434,2,FALSE)</f>
        <v>#N/A</v>
      </c>
      <c r="J412">
        <v>8750</v>
      </c>
    </row>
    <row r="413" spans="1:14" x14ac:dyDescent="0.25">
      <c r="A413" s="5">
        <v>102585</v>
      </c>
      <c r="B413" t="str">
        <f>VLOOKUP(A413,Données!$C$3:$D$434,2,FALSE)</f>
        <v>VOLAILLE FINITION 25KG</v>
      </c>
      <c r="C413">
        <v>2075</v>
      </c>
      <c r="D413">
        <v>1775</v>
      </c>
      <c r="E413">
        <v>6325</v>
      </c>
      <c r="F413">
        <v>13350</v>
      </c>
      <c r="G413">
        <v>9000</v>
      </c>
      <c r="H413">
        <v>6475</v>
      </c>
      <c r="I413">
        <v>9200</v>
      </c>
      <c r="J413">
        <v>2500</v>
      </c>
      <c r="K413">
        <v>8800</v>
      </c>
      <c r="L413">
        <v>5250</v>
      </c>
      <c r="M413">
        <v>2550</v>
      </c>
      <c r="N413">
        <v>500</v>
      </c>
    </row>
    <row r="414" spans="1:14" x14ac:dyDescent="0.25">
      <c r="A414" s="5">
        <v>905230</v>
      </c>
      <c r="B414" t="str">
        <f>VLOOKUP(A414,Données!$C$3:$D$434,2,FALSE)</f>
        <v>VOLIANE CROISSANCE MI 25 KG</v>
      </c>
      <c r="D414">
        <v>1775</v>
      </c>
      <c r="E414">
        <v>500</v>
      </c>
      <c r="H414">
        <v>750</v>
      </c>
      <c r="K414">
        <v>0</v>
      </c>
    </row>
    <row r="415" spans="1:14" hidden="1" x14ac:dyDescent="0.25">
      <c r="A415" s="5">
        <v>906775</v>
      </c>
      <c r="B415" t="e">
        <f>VLOOKUP(A415,Données!$C$3:$D$434,2,FALSE)</f>
        <v>#N/A</v>
      </c>
      <c r="N415">
        <v>3000</v>
      </c>
    </row>
    <row r="416" spans="1:14" x14ac:dyDescent="0.25">
      <c r="A416" s="5">
        <v>21572</v>
      </c>
      <c r="B416" t="str">
        <f>VLOOKUP(A416,Données!$C$3:$D$434,2,FALSE)</f>
        <v>X SAPHIRGLUCO 300 10L</v>
      </c>
      <c r="C416">
        <v>10</v>
      </c>
      <c r="D416">
        <v>10</v>
      </c>
      <c r="E416">
        <v>10</v>
      </c>
      <c r="F416">
        <v>10</v>
      </c>
      <c r="J416">
        <v>10</v>
      </c>
      <c r="K416">
        <v>20</v>
      </c>
      <c r="L416">
        <v>50</v>
      </c>
      <c r="M416">
        <v>20</v>
      </c>
    </row>
  </sheetData>
  <autoFilter ref="A1:N416">
    <filterColumn colId="1">
      <filters>
        <filter val="ALIMENT POUSSIN DEMARRAGE MI25"/>
        <filter val="APLATI D'ORGE 25 KG"/>
        <filter val="APPLICATEUR SAPHIR"/>
        <filter val="AZUR MASTER 25 KG"/>
        <filter val="AZURBLOC MAGNESIEN 20 KG"/>
        <filter val="AZURBLOC UNIVERSEL 20 KG"/>
        <filter val="AZUREE FA 79% 20 KG"/>
        <filter val="AZURHERBE SE 25 KG"/>
        <filter val="AZURMAIS FA 25 KG"/>
        <filter val="AZURMAIS FA BB 500 KG"/>
        <filter val="AZURMAIS GR 25 KG"/>
        <filter val="AZURMAIS GR BB 1000 KG"/>
        <filter val="AZURMAIS SE 25 KG"/>
        <filter val="AZURMAIS SE BB 500 KG"/>
        <filter val="AZURMIXTE SE 25 KG"/>
        <filter val="AZURMIXTE SE 500 KG"/>
        <filter val="AZUROLEA FA BB 500 KG"/>
        <filter val="AZURPATURE SE 25 KG"/>
        <filter val="AZURPIERRE UNIVERSEL 12 KG"/>
        <filter val="AZURSEL 12 KG"/>
        <filter val="AZURSEL 25 KG"/>
        <filter val="AZURTECH FA 25 KG"/>
        <filter val="BASSINE 50L SANDERS"/>
        <filter val="BLE BROYE FIN FA 25 KG"/>
        <filter val="BLE SAC 25 KG"/>
        <filter val="BLE SACS"/>
        <filter val="BOBINE PAPIER DINDE"/>
        <filter val="BOBINE PAPIER POULET"/>
        <filter val="CANARD OIE PIGEON 25 KG"/>
        <filter val="CAPRILAC LIB"/>
        <filter val="CARBONATE FA 25 KG"/>
        <filter val="CELIA BASSE COUR"/>
        <filter val="CELIA CROC 25/12 15 KG"/>
        <filter val="CELIA GIBIER ENTRETIEN"/>
        <filter val="CELIA LAPIN"/>
        <filter val="CELIA PONDEUSE"/>
        <filter val="CELIA PORC"/>
        <filter val="CELIA VOLAILLE GR"/>
        <filter val="CELIA VOLAILLE SE"/>
        <filter val="CERTIACIDE 25KG"/>
        <filter val="CERTIACIDE 70 KG"/>
        <filter val="CERTIACTIF 10 KG"/>
        <filter val="CERTIBASE 25 KG"/>
        <filter val="CERTIBASE 70KG"/>
        <filter val="CERTICREME 22 KG"/>
        <filter val="CERTILINGETTE (CART.3 BOBINES)"/>
        <filter val="CERTIMOUSSE 20KG"/>
        <filter val="CERTINET 10 KG"/>
        <filter val="CERTINET 24 KG"/>
        <filter val="CERTIOR 2 X 10 KG"/>
        <filter val="CERTIPROTECT BIDON 22KG"/>
        <filter val="CERTIPROTECT BIDON 60KG"/>
        <filter val="CERTISAN 22 KG"/>
        <filter val="CERTISEC (PACK 6 RLX)"/>
        <filter val="CERTISPRAY 60 L"/>
        <filter val="CHEVRETTE INRA"/>
        <filter val="CHLOROBASIC AC 25KG"/>
        <filter val="CHLOROBASIC AC 70KG"/>
        <filter val="CLASSIC BLOC (4 X 4.5)"/>
        <filter val="CLASSIC BLOC 4 X (4,5KG+0,5KG)"/>
        <filter val="CLASSIC COMPLEMENTAIRE 25 KG"/>
        <filter val="CLASSIC CUBES"/>
        <filter val="CLASSIC CUBES BO BB 1000 KG"/>
        <filter val="CLASSIC FLOCONNE 25 KG"/>
        <filter val="CLASSIC MASH 20 KG"/>
        <filter val="CLASSIC MINERAL 25 KG"/>
        <filter val="CLASSIC PASTURE PROMO"/>
        <filter val="CLASSIC PASTURE SEAU 16 KG"/>
        <filter val="CLASSIC UNIQUE 25 KG"/>
        <filter val="CLASSIC UNIQUE BB"/>
        <filter val="CMAV VOLIANE MI"/>
        <filter val="CONCENTRE POULET CHAIR MI 25 K"/>
        <filter val="CONCENTRE POULET DE CHAIR"/>
        <filter val="CONDITIONING FIBRE 20 KG"/>
        <filter val="CONTAINER BC SANDERS"/>
        <filter val="CONTAINER DIELNA"/>
        <filter val="COOL FIBRE"/>
        <filter val="COOL MIX"/>
        <filter val="COPEAUX FC1 BS 19.5 KG"/>
        <filter val="COUVERCLE CONT BC SANDERS"/>
        <filter val="CREMAGNEAU-CHEVREAU 25 KG"/>
        <filter val="CREMANDINE 2"/>
        <filter val="CREMO 10 10 KG"/>
        <filter val="CREMO ECLAIR"/>
        <filter val="CREMO ELEVAGE"/>
        <filter val="CREMO PROLAC 25 KG"/>
        <filter val="CREMOPREMIUM"/>
        <filter val="CREMOSTRAL PO 25 KG"/>
        <filter val="CREMUNIC SANDERS 25 KG"/>
        <filter val="CREMYGOLD 25 KG"/>
        <filter val="CREMYOR"/>
        <filter val="CREMYSTAR"/>
        <filter val="CRISTAL VERIMAIS 14 SE 25 KG"/>
        <filter val="CRISTAL VERIMAIS 14 SE BB 500"/>
        <filter val="CRISTALCALCILEVURE 25 KG"/>
        <filter val="CRISTALNUTRIS MAIS SE 25 KG"/>
        <filter val="CRISTALNUTRIS MAIS SE BB 500KG"/>
        <filter val="CRISTALNUTRIS MIXTE GR 25 KG"/>
        <filter val="CRISTALNUTRIS MIXTE GR BB1000"/>
        <filter val="CRISTALNUTRIS MIXTE SE 25 KG"/>
        <filter val="CRISTALNUTRIS MIXTE SE BB500KG"/>
        <filter val="CRISTALNUTRIS OLEA SE BB 500 K"/>
        <filter val="CRISTALOR HP CELL FA 25 KG"/>
        <filter val="CRISTALOR OMNICELL FA 25 KG"/>
        <filter val="CRISTALOR PARACELL FA 25 KG"/>
        <filter val="CRISTALOR SMALTO FA 25 KG"/>
        <filter val="CRISTALOR SMALTO FA BB 500 KG"/>
        <filter val="CRISTALOR TARIE GR 25 KG"/>
        <filter val="CRISTALOR TARIGEN 25 KG"/>
        <filter val="CRISTALOR TEMPO FA 25 KG"/>
        <filter val="CRISTALOR TEMPO FA BB 500 KG"/>
        <filter val="CRISTALOR TP SE 25 KG"/>
        <filter val="CRISTALORBLOC ALLAITANTE 20 KG"/>
        <filter val="CRISTALORBLOC OVIN 20 KG"/>
        <filter val="CRISTALORBLOC PREPARTUM 20 KG"/>
        <filter val="CRISTALORBLOC VEAU 20 KG"/>
        <filter val="CROC ACTIVITY 27/12"/>
        <filter val="CROC MAINTENANCE 25/10 20 KG"/>
        <filter val="CROUSTI ADULTE 15 + 3 KG"/>
        <filter val="CROUSTI ADULTE 15 KG"/>
        <filter val="CROUSTI CAT VIANDES 12 + 2 KG"/>
        <filter val="CROUSTI CAT VIANDES 12 KG"/>
        <filter val="CROUSTI CAT VOLAILLES 12 + 2KG"/>
        <filter val="CROUSTI CAT VOLAILLES 12 KG"/>
        <filter val="CROUSTI CROC 20 + 4 KG NG"/>
        <filter val="CROUSTI CROC NG 20 KG"/>
        <filter val="CROUSTI JUNIOR 12 KG"/>
        <filter val="CROUSTI TONIC 15 + 3 KG"/>
        <filter val="CROUSTI TONIC 15 DONT 3 KG"/>
        <filter val="CROUSTI TONIC NG 15 KG"/>
        <filter val="DIN/PIN/FAI 1 A MI 10 KG"/>
        <filter val="DIN/PIN/FAI 1 A MI 25 KG"/>
        <filter val="DINDE PINTADE FAISAN VE 25 KG"/>
        <filter val="ENERGIE TONIC 10 KG"/>
        <filter val="ENTREE PONTE HL FA 25 KG"/>
        <filter val="EQUIPRIMO FIBRES 20 KG"/>
        <filter val="EQUIPRIMO FIBRES ELEVAGE 20 KG"/>
        <filter val="EQUIPRIMO FLOCONNE 1000 KG"/>
        <filter val="EQUIPRIMO FLOCONNE 25 KG"/>
        <filter val="ESSENTIAL TONUS SEAU 3 KG"/>
        <filter val="FARMEL CROISSANCE"/>
        <filter val="FERTI MISE BAS"/>
        <filter val="FERTIAMINE*"/>
        <filter val="FERTIKIT"/>
        <filter val="FERTILAC 40 25 KG"/>
        <filter val="FLOC HORSE 25 KG"/>
        <filter val="FLORI ECLAIR 25 KG"/>
        <filter val="FLORI MEMO"/>
        <filter val="FLORIBELLE BB 500 KG"/>
        <filter val="FLORIJUNIOR 25 KG"/>
        <filter val="FLORIJUNIOR GR 500 KG BB"/>
        <filter val="FLORISAVEUR FIBRE"/>
        <filter val="FLUVIA 210"/>
        <filter val="FORTISAN 20 KG"/>
        <filter val="FRIANDINE"/>
        <filter val="GH TRAIN STOMACH BB 1000 KG"/>
        <filter val="GIBIANE 2EME AGE VE 25 KG"/>
        <filter val="GIBIANE FAISAN ENTRETIEN VE25"/>
        <filter val="GIBIANE REPRO HYTOP VE 25 KG"/>
        <filter val="GIBIANE REPRO TOP 25 KG"/>
        <filter val="GIBIANE VERMISTOP VE 25 KG"/>
        <filter val="GOLDEN HORSE OSTEOFLEX 25 KG"/>
        <filter val="GOLDEN HORSE STOMACH 25 KG"/>
        <filter val="GOLDEN HORSE STOMACH FLOC 25 K"/>
        <filter val="GRIT 3/5 MOYEN 25 KG"/>
        <filter val="HAPPY HOOF"/>
        <filter val="HDF POWER CUBES 25 KG"/>
        <filter val="HUILE DE COLZA 1000L"/>
        <filter val="KAOLIN"/>
        <filter val="LAPI LIB 25 KG"/>
        <filter val="LAPI LIB R TSD 25 KG"/>
        <filter val="LAPI PROTECT 25 KG"/>
        <filter val="LAPICLAPIER 10 KG"/>
        <filter val="LAPICLAPIER 25 KG"/>
        <filter val="LAPIN CLAPIER ELEVAGE"/>
        <filter val="LAPIN FERMIER SOUFFLET"/>
        <filter val="LITIERE DESINFECTANTE 25 KG"/>
        <filter val="LUZERNE DESHYDRATEE 25 KG"/>
        <filter val="MAIS 25 KG"/>
        <filter val="MAIS CASSE 25 KG"/>
        <filter val="MAMELNET 10KG"/>
        <filter val="MESURE GRAIN BC SANDERS"/>
        <filter val="MESURE GRAIN CHEVAL"/>
        <filter val="MISTRAL FA 15 KG"/>
        <filter val="MISTRAL FA 25 KG"/>
        <filter val="NATACROISSANCE 25 KG"/>
        <filter val="NATAVEAU 25 KG"/>
        <filter val="OPTI DRAINE 25 KG"/>
        <filter val="OVILINE CLASSIC SAC 25 KG"/>
        <filter val="OXYDE DE MAGNESIE"/>
        <filter val="POLAIRE SANDERS L"/>
        <filter val="POMPE POUR BIDON 10/20L"/>
        <filter val="POMPE POUR BIDON 60/200L"/>
        <filter val="PONDEUSE 10 KG"/>
        <filter val="PONDEUSE 25 KG"/>
        <filter val="PONDEUSE FA 25KG"/>
        <filter val="PONDEUSE SOUFFLET"/>
        <filter val="PORCIANE ENGRAIS TEC"/>
        <filter val="PORCIANE ENGRAIS TEC 25 KG"/>
        <filter val="PORCIANE FERMIOR PC30"/>
        <filter val="PORCIANE PORCELET 2AGE 25 KG"/>
        <filter val="PORCIANE TRUIE VERRAT"/>
        <filter val="POULET POULETTE 10 KG"/>
        <filter val="POULET POULETTE VE 25 KG"/>
        <filter val="POUS/CAN/OIS MI 10KG"/>
        <filter val="POUS/CAN/OIS MI 25 KG"/>
        <filter val="PREMIENCE PRO ADULT 20 KG"/>
        <filter val="PREMIENCE PRO EQUILIBRE 20KG"/>
        <filter val="PREMIENCE PRO JUNIOR 20 KG"/>
        <filter val="PREMIENCE PRO LIGHT SENIOR 20K"/>
        <filter val="PREMIENCE PRO MAXI ADULTE 20KG"/>
        <filter val="RAT SOURIS 10 MM BO 25 KG"/>
        <filter val="REPRO COMPLEMENTAIRE 25 KG"/>
        <filter val="REPRO COMPLEMENTAIRE BB 1000 K"/>
        <filter val="REPRO CUBES 25 KG"/>
        <filter val="REPRO CUBES BO BB 1000 KG"/>
        <filter val="REPRO FLOCONNE 25 KG"/>
        <filter val="REPRO FOAL 25 KG"/>
        <filter val="REPRO LAC"/>
        <filter val="REPRO PASTURE 18 KG"/>
        <filter val="REPRO UNIQUE 25 KG"/>
        <filter val="REPRO UNIQUE BB 1000 KG"/>
        <filter val="RUMIDECOX S25"/>
        <filter val="SANDI LAIT 25 KG"/>
        <filter val="SANDI PEPTIDES 25 KG"/>
        <filter val="SANDI TREMPLIN 25 KG"/>
        <filter val="SANDI TREMPLIN BB 500 KG"/>
        <filter val="SANDI TREMPLIN EURONUTRITION"/>
        <filter val="SANDIFOURRAGE IVOMEC 25 KG"/>
        <filter val="SANDIMIX JUNIOR"/>
        <filter val="SANDIPRO BZH 25 KG"/>
        <filter val="SAPHIR DIGEST (1 BLISTER)"/>
        <filter val="SAPHIR ENERGIE 25 KG"/>
        <filter val="SAPHIR FORCE 25 KG"/>
        <filter val="SAPHIR JUNIOR 25 KG"/>
        <filter val="SAPHIR LEVURE 25 KG"/>
        <filter val="SAPHIR MOUTON 12 KG"/>
        <filter val="SAPHIR OLIDIF BTE 1.5 KG"/>
        <filter val="SAPHIR PROLIN 25 KG"/>
        <filter val="SAPHIRBOLUS (BT 5 BOLUS 72G)"/>
        <filter val="SAPHIRDUO 25 KG"/>
        <filter val="SAPHIRESSENTIEL 25 KG"/>
        <filter val="SAPHIRFIBROR 25 KG"/>
        <filter val="SAPHIRFIX 20 KG"/>
        <filter val="SAPHIRGLUCO 300 10L"/>
        <filter val="SAPHIRGUM 10 KG"/>
        <filter val="SAPHIRINTENSE 25 KG"/>
        <filter val="SAPHIRPROPYLIC  1 FUT 220KG*"/>
        <filter val="SAPHIRPROPYLIC CUVE 1200 KG"/>
        <filter val="SAPHIRPROPYPLUS 1 FUT 220 KG*"/>
        <filter val="SAPHIRSMART 25 KG"/>
        <filter val="SAPHIRSTIM 15 KG"/>
        <filter val="SAPHIRSTRUM 6X15 ML"/>
        <filter val="SAPHIRTONIC PLUS 15 KG"/>
        <filter val="SEAU JAUNE SANDERS"/>
        <filter val="SEAU VIGALA 15L BLANC"/>
        <filter val="SEL EGRUGE RUMINANT 25 KG"/>
        <filter val="SEVRYFRI 25 KG"/>
        <filter val="SEVRYFRI LYSO 66 25 KG"/>
        <filter val="SEVRYFRI TIA 25 KG"/>
        <filter val="SEVRYPLUS 25 KG"/>
        <filter val="SEVRYPLUS ACF 25 KG"/>
        <filter val="SEVRYPLUS NEO 25 KG"/>
        <filter val="SIROCCO 25 KG"/>
        <filter val="SOFRALAIT 1ER AGE"/>
        <filter val="SOFRALAIT 3L"/>
        <filter val="SOFRALAIT JB"/>
        <filter val="SOFRALAIT PROTEINE SAC"/>
        <filter val="SOFRALAIT UNIQUE"/>
        <filter val="STABICOBAYE 25 KG"/>
        <filter val="STABICROISSANCE M"/>
        <filter val="STABILOURD H.E"/>
        <filter val="STABINE 15 KG"/>
        <filter val="STABIPLUS TA"/>
        <filter val="STABIPRO 3S R TSD 25 KG"/>
        <filter val="STABITOP"/>
        <filter val="STUD CUBES"/>
        <filter val="SUBLINE NURSE"/>
        <filter val="SUNI PS MAX BB 1000 KG"/>
        <filter val="SUNIPORC PL8 PHYT BB 1000 KG"/>
        <filter val="SUPPORT DE CRISTALPIERRE"/>
        <filter val="TALC SAC"/>
        <filter val="TENOR ALLEGRO"/>
        <filter val="TENOR BREBIS AGNEAU 25 KG"/>
        <filter val="TENOR PREMIUM 1ER A"/>
        <filter val="TH5 5 L"/>
        <filter val="TONI FORME 25 KG"/>
        <filter val="TONI PRODIGE"/>
        <filter val="TONIMIX FINITION"/>
        <filter val="TONIVIANDE"/>
        <filter val="TRACTEUR MINIATURE"/>
        <filter val="TREMPASEPT FPA 22KG"/>
        <filter val="TREMPASEPT FPA 60KG"/>
        <filter val="TREMPASEPT IODE  60KG"/>
        <filter val="TREMPASEPT IODE 22 KG"/>
        <filter val="TRUFFYS"/>
        <filter val="VOLAILLE CROISSANCE 25KG"/>
        <filter val="VOLAILLE FINITION 25KG"/>
        <filter val="VOLIANE CROISSANCE MI 25 KG"/>
        <filter val="X SAPHIRGLUCO 300 10L"/>
      </filters>
    </filterColumn>
    <sortState ref="A7:N416">
      <sortCondition ref="B1:B416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N398"/>
  <sheetViews>
    <sheetView topLeftCell="A75" workbookViewId="0">
      <selection activeCell="C92" sqref="C92"/>
    </sheetView>
  </sheetViews>
  <sheetFormatPr baseColWidth="10" defaultRowHeight="15" x14ac:dyDescent="0.25"/>
  <cols>
    <col min="2" max="2" width="34" bestFit="1" customWidth="1"/>
  </cols>
  <sheetData>
    <row r="1" spans="1:14" x14ac:dyDescent="0.25">
      <c r="C1" t="s">
        <v>736</v>
      </c>
      <c r="D1" t="s">
        <v>737</v>
      </c>
      <c r="E1" t="s">
        <v>738</v>
      </c>
      <c r="F1" t="s">
        <v>739</v>
      </c>
      <c r="G1" t="s">
        <v>740</v>
      </c>
      <c r="H1" t="s">
        <v>741</v>
      </c>
      <c r="I1" t="s">
        <v>742</v>
      </c>
      <c r="J1" t="s">
        <v>743</v>
      </c>
      <c r="K1" t="s">
        <v>744</v>
      </c>
      <c r="L1" t="s">
        <v>745</v>
      </c>
      <c r="M1" t="s">
        <v>746</v>
      </c>
      <c r="N1" t="s">
        <v>747</v>
      </c>
    </row>
    <row r="2" spans="1:14" hidden="1" x14ac:dyDescent="0.25">
      <c r="C2" t="s">
        <v>696</v>
      </c>
      <c r="D2" t="s">
        <v>697</v>
      </c>
      <c r="E2" t="s">
        <v>698</v>
      </c>
      <c r="F2" t="s">
        <v>699</v>
      </c>
      <c r="G2" t="s">
        <v>700</v>
      </c>
      <c r="H2" t="s">
        <v>701</v>
      </c>
      <c r="I2" t="s">
        <v>702</v>
      </c>
      <c r="J2" t="s">
        <v>703</v>
      </c>
      <c r="K2" t="s">
        <v>704</v>
      </c>
      <c r="L2" t="s">
        <v>705</v>
      </c>
      <c r="M2" t="s">
        <v>706</v>
      </c>
      <c r="N2" t="s">
        <v>707</v>
      </c>
    </row>
    <row r="3" spans="1:14" hidden="1" x14ac:dyDescent="0.25">
      <c r="A3" t="s">
        <v>708</v>
      </c>
      <c r="C3" t="s">
        <v>721</v>
      </c>
      <c r="D3" t="s">
        <v>722</v>
      </c>
      <c r="E3" t="s">
        <v>723</v>
      </c>
      <c r="F3" t="s">
        <v>724</v>
      </c>
      <c r="G3" t="s">
        <v>725</v>
      </c>
      <c r="H3" t="s">
        <v>726</v>
      </c>
      <c r="I3" t="s">
        <v>727</v>
      </c>
      <c r="J3" t="s">
        <v>728</v>
      </c>
      <c r="K3" t="s">
        <v>729</v>
      </c>
      <c r="L3" t="s">
        <v>730</v>
      </c>
      <c r="M3" t="s">
        <v>731</v>
      </c>
      <c r="N3" t="s">
        <v>732</v>
      </c>
    </row>
    <row r="4" spans="1:14" hidden="1" x14ac:dyDescent="0.25">
      <c r="A4" s="5">
        <v>101608</v>
      </c>
      <c r="B4" t="e">
        <f>VLOOKUP(A4,Tableau1[[Code Article ]:[Libéllé article]],2,FALSE)</f>
        <v>#N/A</v>
      </c>
      <c r="C4">
        <v>2000</v>
      </c>
      <c r="E4">
        <v>2000</v>
      </c>
      <c r="G4">
        <v>4000</v>
      </c>
      <c r="I4">
        <v>2000</v>
      </c>
      <c r="K4">
        <v>5000</v>
      </c>
      <c r="L4">
        <v>2000</v>
      </c>
    </row>
    <row r="5" spans="1:14" x14ac:dyDescent="0.25">
      <c r="A5" s="5">
        <v>905164</v>
      </c>
      <c r="B5" t="str">
        <f>VLOOKUP(A5,Tableau1[[Code Article ]:[Libéllé article]],2,FALSE)</f>
        <v>ALIMENT POUSSIN DEMARRAGE MI25</v>
      </c>
      <c r="C5">
        <v>29950</v>
      </c>
      <c r="D5">
        <v>5000</v>
      </c>
      <c r="E5">
        <v>5000</v>
      </c>
      <c r="F5">
        <v>1950</v>
      </c>
      <c r="G5">
        <v>40000</v>
      </c>
      <c r="H5">
        <v>25050</v>
      </c>
      <c r="I5">
        <v>80000</v>
      </c>
      <c r="J5">
        <v>85000</v>
      </c>
    </row>
    <row r="6" spans="1:14" x14ac:dyDescent="0.25">
      <c r="A6" s="5">
        <v>26955</v>
      </c>
      <c r="B6" t="str">
        <f>VLOOKUP(A6,Tableau1[[Code Article ]:[Libéllé article]],2,FALSE)</f>
        <v>AMYPLUS RV BB 500 KG</v>
      </c>
      <c r="I6">
        <v>500</v>
      </c>
    </row>
    <row r="7" spans="1:14" x14ac:dyDescent="0.25">
      <c r="A7" s="5">
        <v>20341</v>
      </c>
      <c r="B7" t="str">
        <f>VLOOKUP(A7,Tableau1[[Code Article ]:[Libéllé article]],2,FALSE)</f>
        <v>APLATI D'ORGE 25 KG</v>
      </c>
      <c r="D7">
        <v>700</v>
      </c>
      <c r="F7">
        <v>300</v>
      </c>
      <c r="G7">
        <v>200</v>
      </c>
      <c r="L7">
        <v>50</v>
      </c>
      <c r="M7">
        <v>500</v>
      </c>
      <c r="N7">
        <v>200</v>
      </c>
    </row>
    <row r="8" spans="1:14" hidden="1" x14ac:dyDescent="0.25">
      <c r="A8" s="5">
        <v>101693</v>
      </c>
      <c r="B8" t="e">
        <f>VLOOKUP(A8,Tableau1[[Code Article ]:[Libéllé article]],2,FALSE)</f>
        <v>#N/A</v>
      </c>
      <c r="C8">
        <v>2600</v>
      </c>
      <c r="D8">
        <v>1100</v>
      </c>
      <c r="E8">
        <v>1175</v>
      </c>
    </row>
    <row r="9" spans="1:14" x14ac:dyDescent="0.25">
      <c r="A9" s="5">
        <v>179</v>
      </c>
      <c r="B9" t="str">
        <f>VLOOKUP(A9,Tableau1[[Code Article ]:[Libéllé article]],2,FALSE)</f>
        <v>AVOINE TRIEE BIG BAG</v>
      </c>
      <c r="I9">
        <v>4910</v>
      </c>
    </row>
    <row r="10" spans="1:14" x14ac:dyDescent="0.25">
      <c r="A10" s="5">
        <v>11415</v>
      </c>
      <c r="B10" t="str">
        <f>VLOOKUP(A10,Tableau1[[Code Article ]:[Libéllé article]],2,FALSE)</f>
        <v>AZUR MASTER 25 KG</v>
      </c>
      <c r="C10">
        <v>1650</v>
      </c>
      <c r="D10">
        <v>575</v>
      </c>
      <c r="E10">
        <v>325</v>
      </c>
      <c r="F10">
        <v>450</v>
      </c>
      <c r="G10">
        <v>450</v>
      </c>
      <c r="H10">
        <v>275</v>
      </c>
      <c r="I10">
        <v>275</v>
      </c>
      <c r="J10">
        <v>325</v>
      </c>
      <c r="K10">
        <v>1350</v>
      </c>
      <c r="L10">
        <v>425</v>
      </c>
      <c r="M10">
        <v>825</v>
      </c>
      <c r="N10">
        <v>1275</v>
      </c>
    </row>
    <row r="11" spans="1:14" x14ac:dyDescent="0.25">
      <c r="A11" s="5">
        <v>11251</v>
      </c>
      <c r="B11" t="str">
        <f>VLOOKUP(A11,Tableau1[[Code Article ]:[Libéllé article]],2,FALSE)</f>
        <v>AZURBLOC MAGNESIEN 20 KG</v>
      </c>
      <c r="C11">
        <v>2580</v>
      </c>
      <c r="D11">
        <v>5120</v>
      </c>
      <c r="E11">
        <v>9840</v>
      </c>
      <c r="F11">
        <v>4340</v>
      </c>
      <c r="G11">
        <v>480</v>
      </c>
      <c r="H11">
        <v>120</v>
      </c>
      <c r="I11">
        <v>100</v>
      </c>
      <c r="J11">
        <v>1020</v>
      </c>
      <c r="K11">
        <v>120</v>
      </c>
      <c r="L11">
        <v>40</v>
      </c>
      <c r="M11">
        <v>400</v>
      </c>
      <c r="N11">
        <v>60</v>
      </c>
    </row>
    <row r="12" spans="1:14" x14ac:dyDescent="0.25">
      <c r="A12" s="5">
        <v>11253</v>
      </c>
      <c r="B12" t="str">
        <f>VLOOKUP(A12,Tableau1[[Code Article ]:[Libéllé article]],2,FALSE)</f>
        <v>AZURBLOC UNIVERSEL 20 KG</v>
      </c>
      <c r="C12">
        <v>7700</v>
      </c>
      <c r="D12">
        <v>5300</v>
      </c>
      <c r="E12">
        <v>7720</v>
      </c>
      <c r="F12">
        <v>2500</v>
      </c>
      <c r="G12">
        <v>1340</v>
      </c>
      <c r="H12">
        <v>280</v>
      </c>
      <c r="I12">
        <v>780</v>
      </c>
      <c r="J12">
        <v>1200</v>
      </c>
      <c r="K12">
        <v>2960</v>
      </c>
      <c r="L12">
        <v>1300</v>
      </c>
      <c r="M12">
        <v>1600</v>
      </c>
      <c r="N12">
        <v>3900</v>
      </c>
    </row>
    <row r="13" spans="1:14" x14ac:dyDescent="0.25">
      <c r="A13" s="5">
        <v>11269</v>
      </c>
      <c r="B13" t="str">
        <f>VLOOKUP(A13,Tableau1[[Code Article ]:[Libéllé article]],2,FALSE)</f>
        <v>AZUREE FA 79% 20 KG</v>
      </c>
      <c r="C13">
        <v>13380</v>
      </c>
      <c r="D13">
        <v>12180</v>
      </c>
      <c r="E13">
        <v>7980</v>
      </c>
      <c r="F13">
        <v>5820</v>
      </c>
      <c r="G13">
        <v>1760</v>
      </c>
      <c r="H13">
        <v>3540</v>
      </c>
      <c r="I13">
        <v>4100</v>
      </c>
      <c r="J13">
        <v>6100</v>
      </c>
      <c r="K13">
        <v>3420</v>
      </c>
      <c r="L13">
        <v>6640</v>
      </c>
      <c r="M13">
        <v>8940</v>
      </c>
      <c r="N13">
        <v>13260</v>
      </c>
    </row>
    <row r="14" spans="1:14" hidden="1" x14ac:dyDescent="0.25">
      <c r="A14" s="5">
        <v>101883</v>
      </c>
      <c r="B14" t="e">
        <f>VLOOKUP(A14,Tableau1[[Code Article ]:[Libéllé article]],2,FALSE)</f>
        <v>#N/A</v>
      </c>
      <c r="C14">
        <v>4000</v>
      </c>
      <c r="D14">
        <v>4000</v>
      </c>
      <c r="E14">
        <v>6000</v>
      </c>
      <c r="F14">
        <v>13000</v>
      </c>
      <c r="H14">
        <v>9500</v>
      </c>
      <c r="I14">
        <v>2000</v>
      </c>
    </row>
    <row r="15" spans="1:14" x14ac:dyDescent="0.25">
      <c r="A15" s="5">
        <v>11100</v>
      </c>
      <c r="B15" t="str">
        <f>VLOOKUP(A15,Tableau1[[Code Article ]:[Libéllé article]],2,FALSE)</f>
        <v>AZURMAIS FA 25 KG</v>
      </c>
      <c r="C15">
        <v>200</v>
      </c>
      <c r="L15">
        <v>1000</v>
      </c>
    </row>
    <row r="16" spans="1:14" x14ac:dyDescent="0.25">
      <c r="A16" s="5">
        <v>11101</v>
      </c>
      <c r="B16" t="str">
        <f>VLOOKUP(A16,Tableau1[[Code Article ]:[Libéllé article]],2,FALSE)</f>
        <v>AZURMAIS FA BB 500 KG</v>
      </c>
      <c r="C16">
        <v>500</v>
      </c>
      <c r="D16">
        <v>1000</v>
      </c>
      <c r="E16">
        <v>1000</v>
      </c>
      <c r="F16">
        <v>500</v>
      </c>
      <c r="G16">
        <v>1000</v>
      </c>
      <c r="I16">
        <v>500</v>
      </c>
      <c r="L16">
        <v>500</v>
      </c>
    </row>
    <row r="17" spans="1:14" x14ac:dyDescent="0.25">
      <c r="A17" s="5">
        <v>11108</v>
      </c>
      <c r="B17" t="str">
        <f>VLOOKUP(A17,Tableau1[[Code Article ]:[Libéllé article]],2,FALSE)</f>
        <v>AZURMAIS GR 25 KG</v>
      </c>
      <c r="C17">
        <v>250</v>
      </c>
      <c r="D17">
        <v>750</v>
      </c>
      <c r="F17">
        <v>100</v>
      </c>
      <c r="G17">
        <v>700</v>
      </c>
      <c r="H17">
        <v>650</v>
      </c>
      <c r="I17">
        <v>600</v>
      </c>
      <c r="K17">
        <v>650</v>
      </c>
      <c r="L17">
        <v>800</v>
      </c>
      <c r="M17">
        <v>1200</v>
      </c>
      <c r="N17">
        <v>275</v>
      </c>
    </row>
    <row r="18" spans="1:14" x14ac:dyDescent="0.25">
      <c r="A18" s="5">
        <v>11110</v>
      </c>
      <c r="B18" t="str">
        <f>VLOOKUP(A18,Tableau1[[Code Article ]:[Libéllé article]],2,FALSE)</f>
        <v>AZURMAIS GR BB 1000 KG</v>
      </c>
      <c r="D18">
        <v>1000</v>
      </c>
      <c r="F18">
        <v>1000</v>
      </c>
      <c r="H18">
        <v>1000</v>
      </c>
      <c r="K18">
        <v>1000</v>
      </c>
      <c r="N18">
        <v>1000</v>
      </c>
    </row>
    <row r="19" spans="1:14" x14ac:dyDescent="0.25">
      <c r="A19" s="5">
        <v>11104</v>
      </c>
      <c r="B19" t="str">
        <f>VLOOKUP(A19,Tableau1[[Code Article ]:[Libéllé article]],2,FALSE)</f>
        <v>AZURMAIS SE 25 KG</v>
      </c>
      <c r="C19">
        <v>11950</v>
      </c>
      <c r="D19">
        <v>7625</v>
      </c>
      <c r="E19">
        <v>6300</v>
      </c>
      <c r="F19">
        <v>7200</v>
      </c>
      <c r="G19">
        <v>4300</v>
      </c>
      <c r="H19">
        <v>5225</v>
      </c>
      <c r="I19">
        <v>5000</v>
      </c>
      <c r="J19">
        <v>6150</v>
      </c>
      <c r="K19">
        <v>6200</v>
      </c>
      <c r="L19">
        <v>2375</v>
      </c>
      <c r="M19">
        <v>4100</v>
      </c>
      <c r="N19">
        <v>9700</v>
      </c>
    </row>
    <row r="20" spans="1:14" x14ac:dyDescent="0.25">
      <c r="A20" s="5">
        <v>11105</v>
      </c>
      <c r="B20" t="str">
        <f>VLOOKUP(A20,Tableau1[[Code Article ]:[Libéllé article]],2,FALSE)</f>
        <v>AZURMAIS SE BB 500 KG</v>
      </c>
      <c r="C20">
        <v>7500</v>
      </c>
      <c r="D20">
        <v>2500</v>
      </c>
      <c r="E20">
        <v>5500</v>
      </c>
      <c r="F20">
        <v>6000</v>
      </c>
      <c r="G20">
        <v>4500</v>
      </c>
      <c r="H20">
        <v>4500</v>
      </c>
      <c r="I20">
        <v>5500</v>
      </c>
      <c r="J20">
        <v>4000</v>
      </c>
      <c r="K20">
        <v>6500</v>
      </c>
      <c r="L20">
        <v>6000</v>
      </c>
      <c r="M20">
        <v>7000</v>
      </c>
      <c r="N20">
        <v>10000</v>
      </c>
    </row>
    <row r="21" spans="1:14" x14ac:dyDescent="0.25">
      <c r="A21" s="5">
        <v>11422</v>
      </c>
      <c r="B21" t="str">
        <f>VLOOKUP(A21,Tableau1[[Code Article ]:[Libéllé article]],2,FALSE)</f>
        <v>AZURMIN SE 25 KG</v>
      </c>
      <c r="C21">
        <v>1025</v>
      </c>
      <c r="E21">
        <v>250</v>
      </c>
      <c r="M21">
        <v>500</v>
      </c>
      <c r="N21">
        <v>1000</v>
      </c>
    </row>
    <row r="22" spans="1:14" x14ac:dyDescent="0.25">
      <c r="A22" s="5">
        <v>11266</v>
      </c>
      <c r="B22" t="str">
        <f>VLOOKUP(A22,Tableau1[[Code Article ]:[Libéllé article]],2,FALSE)</f>
        <v>AZURMIXTE SE 25 KG</v>
      </c>
      <c r="C22">
        <v>1200</v>
      </c>
      <c r="D22">
        <v>500</v>
      </c>
      <c r="H22">
        <v>1000</v>
      </c>
      <c r="I22">
        <v>500</v>
      </c>
      <c r="L22">
        <v>1550</v>
      </c>
      <c r="N22">
        <v>1500</v>
      </c>
    </row>
    <row r="23" spans="1:14" x14ac:dyDescent="0.25">
      <c r="A23" s="5">
        <v>11267</v>
      </c>
      <c r="B23" t="str">
        <f>VLOOKUP(A23,Tableau1[[Code Article ]:[Libéllé article]],2,FALSE)</f>
        <v>AZURMIXTE SE 500 KG</v>
      </c>
      <c r="C23">
        <v>1500</v>
      </c>
      <c r="D23">
        <v>500</v>
      </c>
      <c r="E23">
        <v>1500</v>
      </c>
      <c r="F23">
        <v>1500</v>
      </c>
      <c r="I23">
        <v>500</v>
      </c>
      <c r="J23">
        <v>1000</v>
      </c>
      <c r="K23">
        <v>500</v>
      </c>
      <c r="L23">
        <v>1500</v>
      </c>
      <c r="N23">
        <v>1500</v>
      </c>
    </row>
    <row r="24" spans="1:14" x14ac:dyDescent="0.25">
      <c r="A24" s="5">
        <v>11127</v>
      </c>
      <c r="B24" t="str">
        <f>VLOOKUP(A24,Tableau1[[Code Article ]:[Libéllé article]],2,FALSE)</f>
        <v>AZURPATURE SE 25 KG</v>
      </c>
      <c r="E24">
        <v>1550</v>
      </c>
      <c r="F24">
        <v>1000</v>
      </c>
      <c r="G24">
        <v>1000</v>
      </c>
      <c r="H24">
        <v>0</v>
      </c>
      <c r="I24">
        <v>1000</v>
      </c>
      <c r="L24">
        <v>100</v>
      </c>
    </row>
    <row r="25" spans="1:14" x14ac:dyDescent="0.25">
      <c r="A25" s="5">
        <v>11262</v>
      </c>
      <c r="B25" t="str">
        <f>VLOOKUP(A25,Tableau1[[Code Article ]:[Libéllé article]],2,FALSE)</f>
        <v>AZURPIERRE UNIVERSEL 12 KG</v>
      </c>
      <c r="C25">
        <v>792</v>
      </c>
      <c r="D25">
        <v>792</v>
      </c>
      <c r="E25">
        <v>1248</v>
      </c>
      <c r="F25">
        <v>504</v>
      </c>
      <c r="H25">
        <v>300</v>
      </c>
      <c r="I25">
        <v>624</v>
      </c>
      <c r="J25">
        <v>120</v>
      </c>
      <c r="K25">
        <v>1152</v>
      </c>
      <c r="L25">
        <v>360</v>
      </c>
      <c r="N25">
        <v>4392</v>
      </c>
    </row>
    <row r="26" spans="1:14" x14ac:dyDescent="0.25">
      <c r="A26" s="5">
        <v>11259</v>
      </c>
      <c r="B26" t="str">
        <f>VLOOKUP(A26,Tableau1[[Code Article ]:[Libéllé article]],2,FALSE)</f>
        <v>AZURSEL 12 KG</v>
      </c>
      <c r="C26">
        <v>1512</v>
      </c>
      <c r="D26">
        <v>24</v>
      </c>
      <c r="E26">
        <v>2424</v>
      </c>
      <c r="F26">
        <v>3456</v>
      </c>
      <c r="G26">
        <v>72</v>
      </c>
      <c r="H26">
        <v>2472</v>
      </c>
      <c r="I26">
        <v>2592</v>
      </c>
      <c r="K26">
        <v>1536</v>
      </c>
      <c r="M26">
        <v>1200</v>
      </c>
      <c r="N26">
        <v>624</v>
      </c>
    </row>
    <row r="27" spans="1:14" x14ac:dyDescent="0.25">
      <c r="A27" s="5">
        <v>11260</v>
      </c>
      <c r="B27" t="str">
        <f>VLOOKUP(A27,Tableau1[[Code Article ]:[Libéllé article]],2,FALSE)</f>
        <v>AZURSEL 25 KG</v>
      </c>
      <c r="C27">
        <v>700</v>
      </c>
      <c r="D27">
        <v>1550</v>
      </c>
      <c r="E27">
        <v>1400</v>
      </c>
      <c r="F27">
        <v>250</v>
      </c>
      <c r="H27">
        <v>25</v>
      </c>
      <c r="I27">
        <v>2275</v>
      </c>
      <c r="K27">
        <v>1125</v>
      </c>
      <c r="L27">
        <v>125</v>
      </c>
      <c r="M27">
        <v>50</v>
      </c>
      <c r="N27">
        <v>625</v>
      </c>
    </row>
    <row r="28" spans="1:14" hidden="1" x14ac:dyDescent="0.25">
      <c r="A28" s="5">
        <v>102634</v>
      </c>
      <c r="B28" t="e">
        <f>VLOOKUP(A28,Tableau1[[Code Article ]:[Libéllé article]],2,FALSE)</f>
        <v>#N/A</v>
      </c>
      <c r="L28">
        <v>2000</v>
      </c>
    </row>
    <row r="29" spans="1:14" x14ac:dyDescent="0.25">
      <c r="A29" s="5">
        <v>905471</v>
      </c>
      <c r="B29" t="str">
        <f>VLOOKUP(A29,Tableau1[[Code Article ]:[Libéllé article]],2,FALSE)</f>
        <v>AZURTECH FA 25 KG</v>
      </c>
      <c r="C29">
        <v>6450</v>
      </c>
      <c r="D29">
        <v>6000</v>
      </c>
      <c r="E29">
        <v>3000</v>
      </c>
      <c r="F29">
        <v>2000</v>
      </c>
      <c r="G29">
        <v>3000</v>
      </c>
      <c r="H29">
        <v>4000</v>
      </c>
      <c r="I29">
        <v>3000</v>
      </c>
      <c r="J29">
        <v>1000</v>
      </c>
      <c r="K29">
        <v>7000</v>
      </c>
      <c r="L29">
        <v>1000</v>
      </c>
      <c r="M29">
        <v>8000</v>
      </c>
      <c r="N29">
        <v>5000</v>
      </c>
    </row>
    <row r="30" spans="1:14" hidden="1" x14ac:dyDescent="0.25">
      <c r="A30" s="5">
        <v>10275</v>
      </c>
      <c r="B30" t="e">
        <f>VLOOKUP(A30,Tableau1[[Code Article ]:[Libéllé article]],2,FALSE)</f>
        <v>#N/A</v>
      </c>
      <c r="C30">
        <v>45</v>
      </c>
      <c r="D30">
        <v>45</v>
      </c>
      <c r="F30">
        <v>90</v>
      </c>
      <c r="I30">
        <v>90</v>
      </c>
      <c r="J30">
        <v>-90</v>
      </c>
    </row>
    <row r="31" spans="1:14" hidden="1" x14ac:dyDescent="0.25">
      <c r="A31" s="5">
        <v>103048</v>
      </c>
      <c r="B31" t="e">
        <f>VLOOKUP(A31,Tableau1[[Code Article ]:[Libéllé article]],2,FALSE)</f>
        <v>#N/A</v>
      </c>
      <c r="H31">
        <v>0</v>
      </c>
    </row>
    <row r="32" spans="1:14" hidden="1" x14ac:dyDescent="0.25">
      <c r="A32" s="5">
        <v>103075</v>
      </c>
      <c r="B32" t="e">
        <f>VLOOKUP(A32,Tableau1[[Code Article ]:[Libéllé article]],2,FALSE)</f>
        <v>#N/A</v>
      </c>
      <c r="H32">
        <v>0</v>
      </c>
      <c r="J32">
        <v>0</v>
      </c>
    </row>
    <row r="33" spans="1:14" hidden="1" x14ac:dyDescent="0.25">
      <c r="A33" s="5">
        <v>103094</v>
      </c>
      <c r="B33" t="e">
        <f>VLOOKUP(A33,Tableau1[[Code Article ]:[Libéllé article]],2,FALSE)</f>
        <v>#N/A</v>
      </c>
      <c r="K33">
        <v>0</v>
      </c>
    </row>
    <row r="34" spans="1:14" x14ac:dyDescent="0.25">
      <c r="A34" s="5">
        <v>26301</v>
      </c>
      <c r="B34" t="str">
        <f>VLOOKUP(A34,Tableau1[[Code Article ]:[Libéllé article]],2,FALSE)</f>
        <v>BABYPOUSS MI 25 KG</v>
      </c>
      <c r="K34">
        <v>850</v>
      </c>
      <c r="M34">
        <v>1000</v>
      </c>
    </row>
    <row r="35" spans="1:14" x14ac:dyDescent="0.25">
      <c r="A35" s="5">
        <v>18540</v>
      </c>
      <c r="B35" t="str">
        <f>VLOOKUP(A35,Tableau1[[Code Article ]:[Libéllé article]],2,FALSE)</f>
        <v>BASSINE 50L SANDERS</v>
      </c>
      <c r="C35">
        <v>1</v>
      </c>
      <c r="D35">
        <v>0</v>
      </c>
      <c r="E35">
        <v>2</v>
      </c>
      <c r="F35">
        <v>1</v>
      </c>
      <c r="J35">
        <v>3</v>
      </c>
      <c r="K35">
        <v>8</v>
      </c>
      <c r="N35">
        <v>13</v>
      </c>
    </row>
    <row r="36" spans="1:14" hidden="1" x14ac:dyDescent="0.25">
      <c r="A36" s="5">
        <v>103194</v>
      </c>
      <c r="B36" t="e">
        <f>VLOOKUP(A36,Tableau1[[Code Article ]:[Libéllé article]],2,FALSE)</f>
        <v>#N/A</v>
      </c>
      <c r="D36">
        <v>1200</v>
      </c>
      <c r="E36">
        <v>100</v>
      </c>
      <c r="I36">
        <v>2300</v>
      </c>
      <c r="L36">
        <v>1325</v>
      </c>
      <c r="N36">
        <v>1075</v>
      </c>
    </row>
    <row r="37" spans="1:14" hidden="1" x14ac:dyDescent="0.25">
      <c r="A37" s="5">
        <v>103195</v>
      </c>
      <c r="B37" t="e">
        <f>VLOOKUP(A37,Tableau1[[Code Article ]:[Libéllé article]],2,FALSE)</f>
        <v>#N/A</v>
      </c>
      <c r="C37">
        <v>1000</v>
      </c>
      <c r="D37">
        <v>275</v>
      </c>
      <c r="E37">
        <v>1750</v>
      </c>
      <c r="F37">
        <v>800</v>
      </c>
      <c r="I37">
        <v>1700</v>
      </c>
      <c r="L37">
        <v>950</v>
      </c>
    </row>
    <row r="38" spans="1:14" x14ac:dyDescent="0.25">
      <c r="A38" s="5">
        <v>20232</v>
      </c>
      <c r="B38" t="str">
        <f>VLOOKUP(A38,Tableau1[[Code Article ]:[Libéllé article]],2,FALSE)</f>
        <v>BIOTINE NG BTE 30 SACHETS 10G</v>
      </c>
      <c r="H38">
        <v>2</v>
      </c>
    </row>
    <row r="39" spans="1:14" x14ac:dyDescent="0.25">
      <c r="A39" s="5">
        <v>25444</v>
      </c>
      <c r="B39" t="str">
        <f>VLOOKUP(A39,Tableau1[[Code Article ]:[Libéllé article]],2,FALSE)</f>
        <v>BLE BROYE FIN FA 25 KG</v>
      </c>
      <c r="F39">
        <v>9900</v>
      </c>
      <c r="I39">
        <v>9975</v>
      </c>
      <c r="M39">
        <v>9875</v>
      </c>
    </row>
    <row r="40" spans="1:14" x14ac:dyDescent="0.25">
      <c r="A40" s="5">
        <v>20138</v>
      </c>
      <c r="B40" t="str">
        <f>VLOOKUP(A40,Tableau1[[Code Article ]:[Libéllé article]],2,FALSE)</f>
        <v>BLE SAC 25 KG</v>
      </c>
      <c r="C40">
        <v>25</v>
      </c>
      <c r="D40">
        <v>100</v>
      </c>
      <c r="E40">
        <v>1100</v>
      </c>
      <c r="F40">
        <v>1025</v>
      </c>
      <c r="H40">
        <v>175</v>
      </c>
      <c r="I40">
        <v>875</v>
      </c>
      <c r="L40">
        <v>1000</v>
      </c>
      <c r="N40">
        <v>1000</v>
      </c>
    </row>
    <row r="41" spans="1:14" x14ac:dyDescent="0.25">
      <c r="A41" s="5">
        <v>23933</v>
      </c>
      <c r="B41" t="str">
        <f>VLOOKUP(A41,Tableau1[[Code Article ]:[Libéllé article]],2,FALSE)</f>
        <v>BOBINE PAPIER DINDE</v>
      </c>
      <c r="E41">
        <v>1</v>
      </c>
      <c r="G41">
        <v>2</v>
      </c>
      <c r="I41">
        <v>1</v>
      </c>
      <c r="L41">
        <v>1</v>
      </c>
    </row>
    <row r="42" spans="1:14" x14ac:dyDescent="0.25">
      <c r="A42" s="5">
        <v>26060</v>
      </c>
      <c r="B42" t="str">
        <f>VLOOKUP(A42,Tableau1[[Code Article ]:[Libéllé article]],2,FALSE)</f>
        <v>BOBINE PAPIER DINDE 70</v>
      </c>
      <c r="I42">
        <v>4</v>
      </c>
      <c r="N42">
        <v>1</v>
      </c>
    </row>
    <row r="43" spans="1:14" hidden="1" x14ac:dyDescent="0.25">
      <c r="A43" s="5">
        <v>103396</v>
      </c>
      <c r="B43" t="str">
        <f>VLOOKUP(A43,Tableau1[[Code Article ]:[Libéllé article]],2,FALSE)</f>
        <v>CELIA VOLAILLE SE</v>
      </c>
      <c r="C43">
        <v>2000</v>
      </c>
      <c r="D43">
        <v>2000</v>
      </c>
      <c r="E43">
        <v>8500</v>
      </c>
      <c r="F43">
        <v>14500</v>
      </c>
      <c r="G43">
        <v>6000</v>
      </c>
      <c r="H43">
        <v>12475</v>
      </c>
      <c r="I43">
        <v>6000</v>
      </c>
      <c r="J43">
        <v>6775</v>
      </c>
      <c r="K43">
        <v>4500</v>
      </c>
      <c r="M43">
        <v>500</v>
      </c>
      <c r="N43">
        <v>3850</v>
      </c>
    </row>
    <row r="44" spans="1:14" x14ac:dyDescent="0.25">
      <c r="A44" s="5">
        <v>22305</v>
      </c>
      <c r="B44" t="str">
        <f>VLOOKUP(A44,Tableau1[[Code Article ]:[Libéllé article]],2,FALSE)</f>
        <v>BOBINE PAPIER POULET</v>
      </c>
      <c r="G44">
        <v>2</v>
      </c>
    </row>
    <row r="45" spans="1:14" hidden="1" x14ac:dyDescent="0.25">
      <c r="A45" s="5">
        <v>103434</v>
      </c>
      <c r="B45" t="e">
        <f>VLOOKUP(A45,Tableau1[[Code Article ]:[Libéllé article]],2,FALSE)</f>
        <v>#N/A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M45">
        <v>0</v>
      </c>
      <c r="N45">
        <v>0</v>
      </c>
    </row>
    <row r="46" spans="1:14" x14ac:dyDescent="0.25">
      <c r="A46" s="5">
        <v>26059</v>
      </c>
      <c r="B46" t="str">
        <f>VLOOKUP(A46,Tableau1[[Code Article ]:[Libéllé article]],2,FALSE)</f>
        <v>BOBINE PAPIER POULET 80</v>
      </c>
      <c r="G46">
        <v>2</v>
      </c>
      <c r="H46">
        <v>2</v>
      </c>
      <c r="I46">
        <v>1</v>
      </c>
      <c r="J46">
        <v>1</v>
      </c>
      <c r="K46">
        <v>1</v>
      </c>
    </row>
    <row r="47" spans="1:14" hidden="1" x14ac:dyDescent="0.25">
      <c r="A47" s="5">
        <v>104124</v>
      </c>
      <c r="B47" t="e">
        <f>VLOOKUP(A47,Tableau1[[Code Article ]:[Libéllé article]],2,FALSE)</f>
        <v>#N/A</v>
      </c>
      <c r="C47">
        <v>50</v>
      </c>
    </row>
    <row r="48" spans="1:14" x14ac:dyDescent="0.25">
      <c r="A48" s="5">
        <v>26330</v>
      </c>
      <c r="B48" t="str">
        <f>VLOOKUP(A48,Tableau1[[Code Article ]:[Libéllé article]],2,FALSE)</f>
        <v>BOLAPIN 25 KG</v>
      </c>
      <c r="J48">
        <v>9500</v>
      </c>
      <c r="K48">
        <v>6175</v>
      </c>
      <c r="L48">
        <v>23550</v>
      </c>
      <c r="M48">
        <v>7700</v>
      </c>
      <c r="N48">
        <v>8925</v>
      </c>
    </row>
    <row r="49" spans="1:14" x14ac:dyDescent="0.25">
      <c r="A49" s="5">
        <v>27314</v>
      </c>
      <c r="B49" t="str">
        <f>VLOOKUP(A49,Tableau1[[Code Article ]:[Libéllé article]],2,FALSE)</f>
        <v>BOLAPIN OTC 1.5% 25 KG</v>
      </c>
      <c r="N49">
        <v>4000</v>
      </c>
    </row>
    <row r="50" spans="1:14" x14ac:dyDescent="0.25">
      <c r="A50" s="5">
        <v>24418</v>
      </c>
      <c r="B50" t="str">
        <f>VLOOKUP(A50,Tableau1[[Code Article ]:[Libéllé article]],2,FALSE)</f>
        <v>BREBIS AGNEAU</v>
      </c>
      <c r="L50">
        <v>11700</v>
      </c>
    </row>
    <row r="51" spans="1:14" x14ac:dyDescent="0.25">
      <c r="A51" s="5">
        <v>21141</v>
      </c>
      <c r="B51" t="str">
        <f>VLOOKUP(A51,Tableau1[[Code Article ]:[Libéllé article]],2,FALSE)</f>
        <v>CANARD OIE PIGEON 25 KG</v>
      </c>
      <c r="C51">
        <v>1400</v>
      </c>
      <c r="D51">
        <v>275</v>
      </c>
      <c r="E51">
        <v>950</v>
      </c>
      <c r="F51">
        <v>75</v>
      </c>
      <c r="G51">
        <v>1400</v>
      </c>
      <c r="H51">
        <v>1775</v>
      </c>
      <c r="I51">
        <v>1925</v>
      </c>
      <c r="J51">
        <v>1300</v>
      </c>
      <c r="K51">
        <v>4300</v>
      </c>
      <c r="L51">
        <v>1525</v>
      </c>
      <c r="M51">
        <v>25</v>
      </c>
      <c r="N51">
        <v>25</v>
      </c>
    </row>
    <row r="52" spans="1:14" x14ac:dyDescent="0.25">
      <c r="A52" s="5">
        <v>117646</v>
      </c>
      <c r="B52" t="str">
        <f>VLOOKUP(A52,Tableau1[[Code Article ]:[Libéllé article]],2,FALSE)</f>
        <v>CAPRILAC LIB</v>
      </c>
      <c r="E52">
        <v>50</v>
      </c>
      <c r="F52">
        <v>400</v>
      </c>
      <c r="G52">
        <v>300</v>
      </c>
      <c r="H52">
        <v>575</v>
      </c>
      <c r="J52">
        <v>500</v>
      </c>
      <c r="K52">
        <v>250</v>
      </c>
      <c r="L52">
        <v>500</v>
      </c>
      <c r="N52">
        <v>500</v>
      </c>
    </row>
    <row r="53" spans="1:14" hidden="1" x14ac:dyDescent="0.25">
      <c r="A53" s="5">
        <v>110022</v>
      </c>
      <c r="B53" t="e">
        <f>VLOOKUP(A53,Tableau1[[Code Article ]:[Libéllé article]],2,FALSE)</f>
        <v>#N/A</v>
      </c>
      <c r="G53">
        <v>200</v>
      </c>
    </row>
    <row r="54" spans="1:14" x14ac:dyDescent="0.25">
      <c r="A54" s="5">
        <v>22829</v>
      </c>
      <c r="B54" t="str">
        <f>VLOOKUP(A54,Tableau1[[Code Article ]:[Libéllé article]],2,FALSE)</f>
        <v>CARBONATE FA 25 KG</v>
      </c>
      <c r="F54">
        <v>1250</v>
      </c>
      <c r="J54">
        <v>1250</v>
      </c>
      <c r="M54">
        <v>1300</v>
      </c>
      <c r="N54">
        <v>1250</v>
      </c>
    </row>
    <row r="55" spans="1:14" x14ac:dyDescent="0.25">
      <c r="A55" s="5">
        <v>103394</v>
      </c>
      <c r="B55" t="str">
        <f>VLOOKUP(A55,Tableau1[[Code Article ]:[Libéllé article]],2,FALSE)</f>
        <v>CELIA BASSE COUR</v>
      </c>
      <c r="C55">
        <v>2000</v>
      </c>
      <c r="E55">
        <v>2000</v>
      </c>
      <c r="F55">
        <v>2000</v>
      </c>
      <c r="G55">
        <v>3000</v>
      </c>
      <c r="H55">
        <v>1975</v>
      </c>
      <c r="I55">
        <v>5575</v>
      </c>
      <c r="J55">
        <v>2000</v>
      </c>
      <c r="K55">
        <v>3000</v>
      </c>
      <c r="L55">
        <v>2000</v>
      </c>
      <c r="M55">
        <v>1000</v>
      </c>
      <c r="N55">
        <v>2000</v>
      </c>
    </row>
    <row r="56" spans="1:14" x14ac:dyDescent="0.25">
      <c r="A56" s="5">
        <v>10273</v>
      </c>
      <c r="B56" t="str">
        <f>VLOOKUP(A56,Tableau1[[Code Article ]:[Libéllé article]],2,FALSE)</f>
        <v>CELIA CROC 25/12 15 KG</v>
      </c>
      <c r="C56">
        <v>4020</v>
      </c>
      <c r="D56">
        <v>4050</v>
      </c>
      <c r="E56">
        <v>1350</v>
      </c>
      <c r="F56">
        <v>4050</v>
      </c>
      <c r="G56">
        <v>645</v>
      </c>
      <c r="H56">
        <v>2025</v>
      </c>
      <c r="I56">
        <v>4710</v>
      </c>
      <c r="J56">
        <v>3435</v>
      </c>
      <c r="K56">
        <v>2700</v>
      </c>
      <c r="L56">
        <v>4050</v>
      </c>
      <c r="M56">
        <v>2025</v>
      </c>
      <c r="N56">
        <v>4725</v>
      </c>
    </row>
    <row r="57" spans="1:14" x14ac:dyDescent="0.25">
      <c r="A57" s="5">
        <v>103559</v>
      </c>
      <c r="B57" t="str">
        <f>VLOOKUP(A57,Tableau1[[Code Article ]:[Libéllé article]],2,FALSE)</f>
        <v>CELIA GIBIER ENTRETIEN</v>
      </c>
      <c r="C57">
        <v>2250</v>
      </c>
      <c r="D57">
        <v>1000</v>
      </c>
      <c r="E57">
        <v>3325</v>
      </c>
      <c r="G57">
        <v>150</v>
      </c>
      <c r="H57">
        <v>2200</v>
      </c>
      <c r="I57">
        <v>4650</v>
      </c>
      <c r="J57">
        <v>2100</v>
      </c>
      <c r="K57">
        <v>2900</v>
      </c>
      <c r="L57">
        <v>2000</v>
      </c>
      <c r="M57">
        <v>2250</v>
      </c>
      <c r="N57">
        <v>4750</v>
      </c>
    </row>
    <row r="58" spans="1:14" x14ac:dyDescent="0.25">
      <c r="A58" s="5">
        <v>103397</v>
      </c>
      <c r="B58" t="str">
        <f>VLOOKUP(A58,Tableau1[[Code Article ]:[Libéllé article]],2,FALSE)</f>
        <v>CELIA LAPIN</v>
      </c>
      <c r="C58">
        <v>26450</v>
      </c>
      <c r="D58">
        <v>21000</v>
      </c>
      <c r="E58">
        <v>26775</v>
      </c>
      <c r="F58">
        <v>26000</v>
      </c>
      <c r="G58">
        <v>30700</v>
      </c>
      <c r="H58">
        <v>36375</v>
      </c>
      <c r="I58">
        <v>24775</v>
      </c>
      <c r="J58">
        <v>33500</v>
      </c>
      <c r="K58">
        <v>36700</v>
      </c>
      <c r="L58">
        <v>25250</v>
      </c>
      <c r="M58">
        <v>26450</v>
      </c>
      <c r="N58">
        <v>30725</v>
      </c>
    </row>
    <row r="59" spans="1:14" x14ac:dyDescent="0.25">
      <c r="A59" s="5">
        <v>103393</v>
      </c>
      <c r="B59" t="str">
        <f>VLOOKUP(A59,Tableau1[[Code Article ]:[Libéllé article]],2,FALSE)</f>
        <v>CELIA PONDEUSE</v>
      </c>
      <c r="C59">
        <v>10975</v>
      </c>
      <c r="D59">
        <v>7000</v>
      </c>
      <c r="E59">
        <v>10000</v>
      </c>
      <c r="F59">
        <v>6475</v>
      </c>
      <c r="G59">
        <v>8675</v>
      </c>
      <c r="H59">
        <v>10500</v>
      </c>
      <c r="I59">
        <v>9500</v>
      </c>
      <c r="J59">
        <v>7000</v>
      </c>
      <c r="K59">
        <v>14975</v>
      </c>
      <c r="L59">
        <v>8000</v>
      </c>
      <c r="M59">
        <v>10000</v>
      </c>
      <c r="N59">
        <v>15000</v>
      </c>
    </row>
    <row r="60" spans="1:14" x14ac:dyDescent="0.25">
      <c r="A60" s="5">
        <v>103392</v>
      </c>
      <c r="B60" t="str">
        <f>VLOOKUP(A60,Tableau1[[Code Article ]:[Libéllé article]],2,FALSE)</f>
        <v>CELIA PORC</v>
      </c>
      <c r="C60">
        <v>5775</v>
      </c>
      <c r="D60">
        <v>1000</v>
      </c>
      <c r="E60">
        <v>3000</v>
      </c>
      <c r="F60">
        <v>2000</v>
      </c>
      <c r="G60">
        <v>3000</v>
      </c>
      <c r="H60">
        <v>7750</v>
      </c>
      <c r="I60">
        <v>3900</v>
      </c>
      <c r="J60">
        <v>5000</v>
      </c>
      <c r="K60">
        <v>5900</v>
      </c>
      <c r="L60">
        <v>3900</v>
      </c>
      <c r="M60">
        <v>6000</v>
      </c>
      <c r="N60">
        <v>3850</v>
      </c>
    </row>
    <row r="61" spans="1:14" x14ac:dyDescent="0.25">
      <c r="A61" s="5">
        <v>103395</v>
      </c>
      <c r="B61" t="str">
        <f>VLOOKUP(A61,Tableau1[[Code Article ]:[Libéllé article]],2,FALSE)</f>
        <v>CELIA VOLAILLE GR</v>
      </c>
      <c r="C61">
        <v>7000</v>
      </c>
      <c r="D61">
        <v>4000</v>
      </c>
      <c r="E61">
        <v>12175</v>
      </c>
      <c r="F61">
        <v>19000</v>
      </c>
      <c r="G61">
        <v>24100</v>
      </c>
      <c r="H61">
        <v>27725</v>
      </c>
      <c r="I61">
        <v>21000</v>
      </c>
      <c r="J61">
        <v>17800</v>
      </c>
      <c r="K61">
        <v>15000</v>
      </c>
      <c r="L61">
        <v>11675</v>
      </c>
      <c r="M61">
        <v>6500</v>
      </c>
      <c r="N61">
        <v>6500</v>
      </c>
    </row>
    <row r="62" spans="1:14" x14ac:dyDescent="0.25">
      <c r="A62" s="5">
        <v>102118</v>
      </c>
      <c r="B62" t="str">
        <f>VLOOKUP(A62,Tableau1[[Code Article ]:[Libéllé article]],2,FALSE)</f>
        <v>CERIGEST BB 1000 KG</v>
      </c>
      <c r="J62">
        <v>19572</v>
      </c>
    </row>
    <row r="63" spans="1:14" x14ac:dyDescent="0.25">
      <c r="A63" s="5">
        <v>21305</v>
      </c>
      <c r="B63" t="str">
        <f>VLOOKUP(A63,Tableau1[[Code Article ]:[Libéllé article]],2,FALSE)</f>
        <v>CERTIACIDE 25KG</v>
      </c>
      <c r="E63">
        <v>25</v>
      </c>
      <c r="F63">
        <v>350</v>
      </c>
      <c r="H63">
        <v>0</v>
      </c>
      <c r="I63">
        <v>25</v>
      </c>
    </row>
    <row r="64" spans="1:14" hidden="1" x14ac:dyDescent="0.25">
      <c r="A64" s="5">
        <v>11142</v>
      </c>
      <c r="B64" t="e">
        <f>VLOOKUP(A64,Tableau1[[Code Article ]:[Libéllé article]],2,FALSE)</f>
        <v>#N/A</v>
      </c>
      <c r="N64">
        <v>1000</v>
      </c>
    </row>
    <row r="65" spans="1:12" x14ac:dyDescent="0.25">
      <c r="A65" s="5">
        <v>21316</v>
      </c>
      <c r="B65" t="str">
        <f>VLOOKUP(A65,Tableau1[[Code Article ]:[Libéllé article]],2,FALSE)</f>
        <v>CERTIACIDE 70 KG</v>
      </c>
      <c r="E65">
        <v>70</v>
      </c>
      <c r="F65">
        <v>350</v>
      </c>
      <c r="G65">
        <v>140</v>
      </c>
      <c r="H65">
        <v>70</v>
      </c>
      <c r="I65">
        <v>140</v>
      </c>
      <c r="J65">
        <v>70</v>
      </c>
      <c r="K65">
        <v>70</v>
      </c>
    </row>
    <row r="66" spans="1:12" x14ac:dyDescent="0.25">
      <c r="A66" s="5">
        <v>21285</v>
      </c>
      <c r="B66" t="str">
        <f>VLOOKUP(A66,Tableau1[[Code Article ]:[Libéllé article]],2,FALSE)</f>
        <v>CERTIACTIF 10 KG</v>
      </c>
      <c r="J66">
        <v>80</v>
      </c>
    </row>
    <row r="67" spans="1:12" x14ac:dyDescent="0.25">
      <c r="A67" s="5">
        <v>21303</v>
      </c>
      <c r="B67" t="str">
        <f>VLOOKUP(A67,Tableau1[[Code Article ]:[Libéllé article]],2,FALSE)</f>
        <v>CERTIBASE 25 KG</v>
      </c>
      <c r="E67">
        <v>75</v>
      </c>
      <c r="F67">
        <v>200</v>
      </c>
    </row>
    <row r="68" spans="1:12" x14ac:dyDescent="0.25">
      <c r="A68" s="5">
        <v>21319</v>
      </c>
      <c r="B68" t="str">
        <f>VLOOKUP(A68,Tableau1[[Code Article ]:[Libéllé article]],2,FALSE)</f>
        <v>CERTIBASE 70KG</v>
      </c>
      <c r="E68">
        <v>350</v>
      </c>
      <c r="F68">
        <v>210</v>
      </c>
      <c r="G68">
        <v>140</v>
      </c>
      <c r="H68">
        <v>140</v>
      </c>
      <c r="I68">
        <v>140</v>
      </c>
      <c r="K68">
        <v>70</v>
      </c>
    </row>
    <row r="69" spans="1:12" x14ac:dyDescent="0.25">
      <c r="A69" s="5">
        <v>21297</v>
      </c>
      <c r="B69" t="str">
        <f>VLOOKUP(A69,Tableau1[[Code Article ]:[Libéllé article]],2,FALSE)</f>
        <v>CERTICREME 22 KG</v>
      </c>
      <c r="E69">
        <v>110</v>
      </c>
      <c r="F69">
        <v>66</v>
      </c>
      <c r="H69">
        <v>44</v>
      </c>
      <c r="J69">
        <v>132</v>
      </c>
    </row>
    <row r="70" spans="1:12" x14ac:dyDescent="0.25">
      <c r="A70" s="5">
        <v>21272</v>
      </c>
      <c r="B70" t="str">
        <f>VLOOKUP(A70,Tableau1[[Code Article ]:[Libéllé article]],2,FALSE)</f>
        <v>CERTILINGETTE (CART.3 BOBINES)</v>
      </c>
      <c r="C70">
        <v>1</v>
      </c>
      <c r="D70">
        <v>6</v>
      </c>
      <c r="F70">
        <v>5</v>
      </c>
      <c r="I70">
        <v>1</v>
      </c>
      <c r="K70">
        <v>8</v>
      </c>
      <c r="L70">
        <v>1</v>
      </c>
    </row>
    <row r="71" spans="1:12" x14ac:dyDescent="0.25">
      <c r="A71" s="5">
        <v>21293</v>
      </c>
      <c r="B71" t="str">
        <f>VLOOKUP(A71,Tableau1[[Code Article ]:[Libéllé article]],2,FALSE)</f>
        <v>CERTIMOUSSE 20KG</v>
      </c>
      <c r="C71">
        <v>60</v>
      </c>
      <c r="F71">
        <v>120</v>
      </c>
      <c r="G71">
        <v>60</v>
      </c>
      <c r="H71">
        <v>20</v>
      </c>
      <c r="I71">
        <v>80</v>
      </c>
      <c r="J71">
        <v>60</v>
      </c>
    </row>
    <row r="72" spans="1:12" x14ac:dyDescent="0.25">
      <c r="A72" s="5">
        <v>21291</v>
      </c>
      <c r="B72" t="str">
        <f>VLOOKUP(A72,Tableau1[[Code Article ]:[Libéllé article]],2,FALSE)</f>
        <v>CERTINET 10 KG</v>
      </c>
      <c r="H72">
        <v>10</v>
      </c>
      <c r="I72">
        <v>20</v>
      </c>
      <c r="K72">
        <v>50</v>
      </c>
    </row>
    <row r="73" spans="1:12" x14ac:dyDescent="0.25">
      <c r="A73" s="5">
        <v>20190</v>
      </c>
      <c r="B73" t="str">
        <f>VLOOKUP(A73,Tableau1[[Code Article ]:[Libéllé article]],2,FALSE)</f>
        <v>CERTINET 24 KG</v>
      </c>
      <c r="I73">
        <v>48</v>
      </c>
      <c r="J73">
        <v>24</v>
      </c>
      <c r="K73">
        <v>0</v>
      </c>
    </row>
    <row r="74" spans="1:12" x14ac:dyDescent="0.25">
      <c r="A74" s="5">
        <v>21016</v>
      </c>
      <c r="B74" t="str">
        <f>VLOOKUP(A74,Tableau1[[Code Article ]:[Libéllé article]],2,FALSE)</f>
        <v>CERTIOR 2 X 10 KG</v>
      </c>
      <c r="C74">
        <v>60</v>
      </c>
      <c r="D74">
        <v>80</v>
      </c>
      <c r="E74">
        <v>20</v>
      </c>
      <c r="F74">
        <v>60</v>
      </c>
      <c r="G74">
        <v>20</v>
      </c>
      <c r="H74">
        <v>20</v>
      </c>
      <c r="I74">
        <v>20</v>
      </c>
    </row>
    <row r="75" spans="1:12" x14ac:dyDescent="0.25">
      <c r="A75" s="5">
        <v>21295</v>
      </c>
      <c r="B75" t="str">
        <f>VLOOKUP(A75,Tableau1[[Code Article ]:[Libéllé article]],2,FALSE)</f>
        <v>CERTIPROTECT BIDON 22KG</v>
      </c>
      <c r="C75">
        <v>22</v>
      </c>
      <c r="D75">
        <v>66</v>
      </c>
      <c r="F75">
        <v>110</v>
      </c>
      <c r="G75">
        <v>66</v>
      </c>
      <c r="H75">
        <v>110</v>
      </c>
      <c r="I75">
        <v>44</v>
      </c>
      <c r="K75">
        <v>22</v>
      </c>
      <c r="L75">
        <v>44</v>
      </c>
    </row>
    <row r="76" spans="1:12" x14ac:dyDescent="0.25">
      <c r="A76" s="5">
        <v>18001</v>
      </c>
      <c r="B76" t="str">
        <f>VLOOKUP(A76,Tableau1[[Code Article ]:[Libéllé article]],2,FALSE)</f>
        <v>CERTIPROTECT BIDON 60KG</v>
      </c>
      <c r="H76">
        <v>60</v>
      </c>
      <c r="J76">
        <v>180</v>
      </c>
      <c r="K76">
        <v>240</v>
      </c>
    </row>
    <row r="77" spans="1:12" x14ac:dyDescent="0.25">
      <c r="A77" s="5">
        <v>21296</v>
      </c>
      <c r="B77" t="str">
        <f>VLOOKUP(A77,Tableau1[[Code Article ]:[Libéllé article]],2,FALSE)</f>
        <v>CERTISAN 22 KG</v>
      </c>
      <c r="H77">
        <v>22</v>
      </c>
      <c r="J77">
        <v>22</v>
      </c>
    </row>
    <row r="78" spans="1:12" x14ac:dyDescent="0.25">
      <c r="A78" s="5">
        <v>21270</v>
      </c>
      <c r="B78" t="str">
        <f>VLOOKUP(A78,Tableau1[[Code Article ]:[Libéllé article]],2,FALSE)</f>
        <v>CERTISEC (PACK 6 RLX)</v>
      </c>
      <c r="F78">
        <v>1</v>
      </c>
      <c r="G78">
        <v>24</v>
      </c>
      <c r="H78">
        <v>1</v>
      </c>
      <c r="I78">
        <v>1</v>
      </c>
      <c r="K78">
        <v>1</v>
      </c>
    </row>
    <row r="79" spans="1:12" x14ac:dyDescent="0.25">
      <c r="A79" s="5">
        <v>21038</v>
      </c>
      <c r="B79" t="str">
        <f>VLOOKUP(A79,Tableau1[[Code Article ]:[Libéllé article]],2,FALSE)</f>
        <v>CERTISPRAY 60 L</v>
      </c>
      <c r="F79">
        <v>0</v>
      </c>
    </row>
    <row r="80" spans="1:12" x14ac:dyDescent="0.25">
      <c r="A80" s="5">
        <v>120609</v>
      </c>
      <c r="B80" t="str">
        <f>VLOOKUP(A80,Tableau1[[Code Article ]:[Libéllé article]],2,FALSE)</f>
        <v>CHEVRETTE INRA</v>
      </c>
      <c r="C80">
        <v>4350</v>
      </c>
      <c r="H80">
        <v>3850</v>
      </c>
    </row>
    <row r="81" spans="1:14" x14ac:dyDescent="0.25">
      <c r="A81" s="5">
        <v>21304</v>
      </c>
      <c r="B81" t="str">
        <f>VLOOKUP(A81,Tableau1[[Code Article ]:[Libéllé article]],2,FALSE)</f>
        <v>CHLOROBASIC AC 25KG</v>
      </c>
      <c r="E81">
        <v>25</v>
      </c>
      <c r="G81">
        <v>25</v>
      </c>
    </row>
    <row r="82" spans="1:14" x14ac:dyDescent="0.25">
      <c r="A82" s="5">
        <v>21317</v>
      </c>
      <c r="B82" t="str">
        <f>VLOOKUP(A82,Tableau1[[Code Article ]:[Libéllé article]],2,FALSE)</f>
        <v>CHLOROBASIC AC 70KG</v>
      </c>
      <c r="F82">
        <v>140</v>
      </c>
      <c r="K82">
        <v>70</v>
      </c>
    </row>
    <row r="83" spans="1:14" x14ac:dyDescent="0.25">
      <c r="A83" s="5">
        <v>17917</v>
      </c>
      <c r="B83" t="str">
        <f>VLOOKUP(A83,Tableau1[[Code Article ]:[Libéllé article]],2,FALSE)</f>
        <v>CLASSIC BLOC (4 X 4.5)</v>
      </c>
      <c r="C83">
        <v>468</v>
      </c>
      <c r="D83">
        <v>252</v>
      </c>
      <c r="E83">
        <v>522</v>
      </c>
      <c r="F83">
        <v>432</v>
      </c>
      <c r="G83">
        <v>648</v>
      </c>
      <c r="H83">
        <v>108</v>
      </c>
      <c r="I83">
        <v>216</v>
      </c>
      <c r="J83">
        <v>252</v>
      </c>
      <c r="K83">
        <v>198</v>
      </c>
      <c r="L83">
        <v>252</v>
      </c>
      <c r="M83">
        <v>504</v>
      </c>
      <c r="N83">
        <v>414</v>
      </c>
    </row>
    <row r="84" spans="1:14" x14ac:dyDescent="0.25">
      <c r="A84" s="5">
        <v>24790</v>
      </c>
      <c r="B84" t="str">
        <f>VLOOKUP(A84,Tableau1[[Code Article ]:[Libéllé article]],2,FALSE)</f>
        <v>CLASSIC COMPLEMENTAIRE 25 KG</v>
      </c>
      <c r="C84">
        <v>275</v>
      </c>
      <c r="D84">
        <v>475</v>
      </c>
      <c r="E84">
        <v>250</v>
      </c>
      <c r="F84">
        <v>125</v>
      </c>
      <c r="I84">
        <v>150</v>
      </c>
      <c r="L84">
        <v>0</v>
      </c>
    </row>
    <row r="85" spans="1:14" x14ac:dyDescent="0.25">
      <c r="A85" s="5">
        <v>102627</v>
      </c>
      <c r="B85" t="str">
        <f>VLOOKUP(A85,Tableau1[[Code Article ]:[Libéllé article]],2,FALSE)</f>
        <v>CLASSIC CUBES</v>
      </c>
      <c r="C85">
        <v>200</v>
      </c>
      <c r="D85">
        <v>1250</v>
      </c>
      <c r="E85">
        <v>350</v>
      </c>
      <c r="J85">
        <v>200</v>
      </c>
      <c r="K85">
        <v>100</v>
      </c>
      <c r="M85">
        <v>1075</v>
      </c>
      <c r="N85">
        <v>275</v>
      </c>
    </row>
    <row r="86" spans="1:14" x14ac:dyDescent="0.25">
      <c r="A86" s="5">
        <v>102628</v>
      </c>
      <c r="B86" t="str">
        <f>VLOOKUP(A86,Tableau1[[Code Article ]:[Libéllé article]],2,FALSE)</f>
        <v>CLASSIC CUBES BO BB 1000 KG</v>
      </c>
      <c r="C86">
        <v>2953</v>
      </c>
      <c r="D86">
        <v>4000</v>
      </c>
      <c r="E86">
        <v>3000</v>
      </c>
      <c r="F86">
        <v>2000</v>
      </c>
      <c r="G86">
        <v>4000</v>
      </c>
      <c r="H86">
        <v>3000</v>
      </c>
      <c r="I86">
        <v>2000</v>
      </c>
      <c r="J86">
        <v>4000</v>
      </c>
      <c r="K86">
        <v>2000</v>
      </c>
      <c r="L86">
        <v>2956</v>
      </c>
      <c r="M86">
        <v>2000</v>
      </c>
      <c r="N86">
        <v>3000</v>
      </c>
    </row>
    <row r="87" spans="1:14" x14ac:dyDescent="0.25">
      <c r="A87" s="5">
        <v>21070</v>
      </c>
      <c r="B87" t="str">
        <f>VLOOKUP(A87,Tableau1[[Code Article ]:[Libéllé article]],2,FALSE)</f>
        <v>CLASSIC FLOCONNE 25 KG</v>
      </c>
      <c r="C87">
        <v>3050</v>
      </c>
      <c r="D87">
        <v>3975</v>
      </c>
      <c r="E87">
        <v>1550</v>
      </c>
      <c r="F87">
        <v>2250</v>
      </c>
      <c r="G87">
        <v>725</v>
      </c>
      <c r="H87">
        <v>1525</v>
      </c>
      <c r="I87">
        <v>1325</v>
      </c>
      <c r="J87">
        <v>1825</v>
      </c>
      <c r="K87">
        <v>1100</v>
      </c>
      <c r="L87">
        <v>1950</v>
      </c>
      <c r="M87">
        <v>4575</v>
      </c>
      <c r="N87">
        <v>1100</v>
      </c>
    </row>
    <row r="88" spans="1:14" hidden="1" x14ac:dyDescent="0.25">
      <c r="A88" s="5">
        <v>114621</v>
      </c>
      <c r="B88" t="e">
        <f>VLOOKUP(A88,Tableau1[[Code Article ]:[Libéllé article]],2,FALSE)</f>
        <v>#N/A</v>
      </c>
      <c r="C88">
        <v>1000</v>
      </c>
    </row>
    <row r="89" spans="1:14" x14ac:dyDescent="0.25">
      <c r="A89" s="5">
        <v>21072</v>
      </c>
      <c r="B89" t="str">
        <f>VLOOKUP(A89,Tableau1[[Code Article ]:[Libéllé article]],2,FALSE)</f>
        <v>CLASSIC MASH 20 KG</v>
      </c>
      <c r="C89">
        <v>500</v>
      </c>
      <c r="D89">
        <v>240</v>
      </c>
      <c r="E89">
        <v>640</v>
      </c>
      <c r="F89">
        <v>460</v>
      </c>
      <c r="G89">
        <v>300</v>
      </c>
      <c r="H89">
        <v>340</v>
      </c>
      <c r="I89">
        <v>300</v>
      </c>
      <c r="J89">
        <v>520</v>
      </c>
      <c r="K89">
        <v>280</v>
      </c>
      <c r="L89">
        <v>320</v>
      </c>
      <c r="M89">
        <v>700</v>
      </c>
      <c r="N89">
        <v>180</v>
      </c>
    </row>
    <row r="90" spans="1:14" x14ac:dyDescent="0.25">
      <c r="A90" s="5">
        <v>11859</v>
      </c>
      <c r="B90" t="str">
        <f>VLOOKUP(A90,Tableau1[[Code Article ]:[Libéllé article]],2,FALSE)</f>
        <v>CLASSIC MINERAL 25 KG</v>
      </c>
      <c r="C90">
        <v>100</v>
      </c>
      <c r="D90">
        <v>225</v>
      </c>
      <c r="E90">
        <v>50</v>
      </c>
      <c r="F90">
        <v>50</v>
      </c>
      <c r="G90">
        <v>100</v>
      </c>
      <c r="I90">
        <v>25</v>
      </c>
      <c r="K90">
        <v>25</v>
      </c>
      <c r="L90">
        <v>100</v>
      </c>
      <c r="M90">
        <v>75</v>
      </c>
      <c r="N90">
        <v>50</v>
      </c>
    </row>
    <row r="91" spans="1:14" x14ac:dyDescent="0.25">
      <c r="A91" s="5">
        <v>17916</v>
      </c>
      <c r="B91" t="str">
        <f>VLOOKUP(A91,Tableau1[[Code Article ]:[Libéllé article]],2,FALSE)</f>
        <v>CLASSIC PASTURE SEAU 16 KG</v>
      </c>
      <c r="C91">
        <v>1136</v>
      </c>
      <c r="D91">
        <v>1024</v>
      </c>
      <c r="E91">
        <v>928</v>
      </c>
      <c r="F91">
        <v>1440</v>
      </c>
      <c r="G91">
        <v>912</v>
      </c>
      <c r="H91">
        <v>272</v>
      </c>
      <c r="I91">
        <v>368</v>
      </c>
      <c r="J91">
        <v>720</v>
      </c>
      <c r="K91">
        <v>784</v>
      </c>
      <c r="L91">
        <v>528</v>
      </c>
      <c r="M91">
        <v>432</v>
      </c>
      <c r="N91">
        <v>1040</v>
      </c>
    </row>
    <row r="92" spans="1:14" x14ac:dyDescent="0.25">
      <c r="A92" s="5">
        <v>18539</v>
      </c>
      <c r="B92" t="str">
        <f>VLOOKUP(A92,Tableau1[[Code Article ]:[Libéllé article]],2,FALSE)</f>
        <v>CLASSIC UNIQUE 25 KG</v>
      </c>
      <c r="C92">
        <v>27350</v>
      </c>
      <c r="D92">
        <v>33725</v>
      </c>
      <c r="E92">
        <v>35175</v>
      </c>
      <c r="F92">
        <v>14100</v>
      </c>
      <c r="G92">
        <v>18650</v>
      </c>
      <c r="H92">
        <v>17000</v>
      </c>
      <c r="I92">
        <v>16475</v>
      </c>
      <c r="J92">
        <v>14075</v>
      </c>
      <c r="K92">
        <v>34500</v>
      </c>
      <c r="L92">
        <v>34610</v>
      </c>
      <c r="M92">
        <v>101125</v>
      </c>
      <c r="N92">
        <v>52675</v>
      </c>
    </row>
    <row r="93" spans="1:14" x14ac:dyDescent="0.25">
      <c r="A93" s="5">
        <v>22041</v>
      </c>
      <c r="B93" t="str">
        <f>VLOOKUP(A93,Tableau1[[Code Article ]:[Libéllé article]],2,FALSE)</f>
        <v>CLASSIC UNIQUE BB</v>
      </c>
      <c r="C93">
        <v>4000</v>
      </c>
      <c r="D93">
        <v>3000</v>
      </c>
      <c r="E93">
        <v>9000</v>
      </c>
      <c r="F93">
        <v>5000</v>
      </c>
      <c r="G93">
        <v>4000</v>
      </c>
      <c r="H93">
        <v>3000</v>
      </c>
      <c r="I93">
        <v>4000</v>
      </c>
      <c r="J93">
        <v>4000</v>
      </c>
      <c r="K93">
        <v>9000</v>
      </c>
      <c r="L93">
        <v>9000</v>
      </c>
      <c r="M93">
        <v>6000</v>
      </c>
      <c r="N93">
        <v>9000</v>
      </c>
    </row>
    <row r="94" spans="1:14" hidden="1" x14ac:dyDescent="0.25">
      <c r="A94" s="5">
        <v>117497</v>
      </c>
      <c r="B94" t="e">
        <f>VLOOKUP(A94,Tableau1[[Code Article ]:[Libéllé article]],2,FALSE)</f>
        <v>#N/A</v>
      </c>
      <c r="D94">
        <v>1100</v>
      </c>
      <c r="E94">
        <v>450</v>
      </c>
    </row>
    <row r="95" spans="1:14" x14ac:dyDescent="0.25">
      <c r="A95" s="5">
        <v>107458</v>
      </c>
      <c r="B95" t="str">
        <f>VLOOKUP(A95,Tableau1[[Code Article ]:[Libéllé article]],2,FALSE)</f>
        <v>CMAV VOLIANE MI</v>
      </c>
      <c r="C95">
        <v>225</v>
      </c>
      <c r="D95">
        <v>1275</v>
      </c>
      <c r="E95">
        <v>600</v>
      </c>
      <c r="F95">
        <v>500</v>
      </c>
      <c r="G95">
        <v>1100</v>
      </c>
      <c r="I95">
        <v>950</v>
      </c>
      <c r="J95">
        <v>0</v>
      </c>
      <c r="K95">
        <v>1500</v>
      </c>
      <c r="N95">
        <v>450</v>
      </c>
    </row>
    <row r="96" spans="1:14" x14ac:dyDescent="0.25">
      <c r="A96" s="5">
        <v>905064</v>
      </c>
      <c r="B96" t="str">
        <f>VLOOKUP(A96,Tableau1[[Code Article ]:[Libéllé article]],2,FALSE)</f>
        <v>CONCENTRE PONDEUSE FA 25 KG</v>
      </c>
      <c r="C96">
        <v>10000</v>
      </c>
      <c r="E96">
        <v>20000</v>
      </c>
      <c r="F96">
        <v>23000</v>
      </c>
      <c r="H96">
        <v>15250</v>
      </c>
      <c r="J96">
        <v>30000</v>
      </c>
    </row>
    <row r="97" spans="1:14" x14ac:dyDescent="0.25">
      <c r="A97" s="5">
        <v>905034</v>
      </c>
      <c r="B97" t="str">
        <f>VLOOKUP(A97,Tableau1[[Code Article ]:[Libéllé article]],2,FALSE)</f>
        <v>CONCENTRE POULET CHAIR MI 25 K</v>
      </c>
      <c r="C97">
        <v>100000</v>
      </c>
      <c r="D97">
        <v>74550</v>
      </c>
      <c r="E97">
        <v>100000</v>
      </c>
      <c r="F97">
        <v>114825</v>
      </c>
      <c r="G97">
        <v>40000</v>
      </c>
      <c r="H97">
        <v>120100</v>
      </c>
      <c r="I97">
        <v>40000</v>
      </c>
      <c r="J97">
        <v>45000</v>
      </c>
      <c r="K97">
        <v>60000</v>
      </c>
      <c r="L97">
        <v>120000</v>
      </c>
      <c r="M97">
        <v>100000</v>
      </c>
      <c r="N97">
        <v>80000</v>
      </c>
    </row>
    <row r="98" spans="1:14" x14ac:dyDescent="0.25">
      <c r="A98" s="5">
        <v>17064</v>
      </c>
      <c r="B98" t="str">
        <f>VLOOKUP(A98,Tableau1[[Code Article ]:[Libéllé article]],2,FALSE)</f>
        <v>CONDITIONING FIBRE 20 KG</v>
      </c>
      <c r="C98">
        <v>100</v>
      </c>
      <c r="E98">
        <v>860</v>
      </c>
      <c r="G98">
        <v>700</v>
      </c>
      <c r="H98">
        <v>80</v>
      </c>
      <c r="J98">
        <v>1000</v>
      </c>
      <c r="N98">
        <v>100</v>
      </c>
    </row>
    <row r="99" spans="1:14" x14ac:dyDescent="0.25">
      <c r="A99" s="5">
        <v>908932</v>
      </c>
      <c r="B99" t="str">
        <f>VLOOKUP(A99,Tableau1[[Code Article ]:[Libéllé article]],2,FALSE)</f>
        <v>CONGO PONDEUSE SP FA 25 KG</v>
      </c>
      <c r="L99">
        <v>20000</v>
      </c>
    </row>
    <row r="100" spans="1:14" x14ac:dyDescent="0.25">
      <c r="A100" s="5">
        <v>902980</v>
      </c>
      <c r="B100" t="str">
        <f>VLOOKUP(A100,Tableau1[[Code Article ]:[Libéllé article]],2,FALSE)</f>
        <v>CONTAINER BC SANDERS</v>
      </c>
      <c r="E100">
        <v>20</v>
      </c>
      <c r="F100">
        <v>5</v>
      </c>
      <c r="J100">
        <v>5</v>
      </c>
      <c r="K100">
        <v>18</v>
      </c>
    </row>
    <row r="101" spans="1:14" x14ac:dyDescent="0.25">
      <c r="A101" s="5">
        <v>22277</v>
      </c>
      <c r="B101" t="str">
        <f>VLOOKUP(A101,Tableau1[[Code Article ]:[Libéllé article]],2,FALSE)</f>
        <v>CONTAINER DIELNA</v>
      </c>
      <c r="G101">
        <v>1</v>
      </c>
      <c r="H101">
        <v>2</v>
      </c>
      <c r="K101">
        <v>3</v>
      </c>
      <c r="M101">
        <v>1</v>
      </c>
      <c r="N101">
        <v>2</v>
      </c>
    </row>
    <row r="102" spans="1:14" x14ac:dyDescent="0.25">
      <c r="A102" s="5">
        <v>17022</v>
      </c>
      <c r="B102" t="str">
        <f>VLOOKUP(A102,Tableau1[[Code Article ]:[Libéllé article]],2,FALSE)</f>
        <v>COOL FIBRE</v>
      </c>
      <c r="L102">
        <v>20</v>
      </c>
      <c r="M102">
        <v>40</v>
      </c>
      <c r="N102">
        <v>40</v>
      </c>
    </row>
    <row r="103" spans="1:14" hidden="1" x14ac:dyDescent="0.25">
      <c r="A103" s="5">
        <v>120228</v>
      </c>
      <c r="B103" t="e">
        <f>VLOOKUP(A103,Tableau1[[Code Article ]:[Libéllé article]],2,FALSE)</f>
        <v>#N/A</v>
      </c>
      <c r="C103">
        <v>2500</v>
      </c>
    </row>
    <row r="104" spans="1:14" x14ac:dyDescent="0.25">
      <c r="A104" s="5">
        <v>17011</v>
      </c>
      <c r="B104" t="str">
        <f>VLOOKUP(A104,Tableau1[[Code Article ]:[Libéllé article]],2,FALSE)</f>
        <v>COOL MIX</v>
      </c>
      <c r="C104">
        <v>620</v>
      </c>
    </row>
    <row r="105" spans="1:14" x14ac:dyDescent="0.25">
      <c r="A105" s="5">
        <v>25435</v>
      </c>
      <c r="B105" t="str">
        <f>VLOOKUP(A105,Tableau1[[Code Article ]:[Libéllé article]],2,FALSE)</f>
        <v>COPEAUX FC1 BS 19.5 KG</v>
      </c>
      <c r="C105">
        <v>8697</v>
      </c>
      <c r="D105">
        <v>7585.5</v>
      </c>
      <c r="E105">
        <v>8521.5</v>
      </c>
      <c r="F105">
        <v>10744.5</v>
      </c>
      <c r="G105">
        <v>8287.5</v>
      </c>
      <c r="H105">
        <v>8658</v>
      </c>
      <c r="I105">
        <v>13650</v>
      </c>
      <c r="J105">
        <v>6162</v>
      </c>
      <c r="K105">
        <v>10491</v>
      </c>
      <c r="L105">
        <v>7995</v>
      </c>
      <c r="M105">
        <v>14215.5</v>
      </c>
      <c r="N105">
        <v>8970</v>
      </c>
    </row>
    <row r="106" spans="1:14" x14ac:dyDescent="0.25">
      <c r="A106" s="5">
        <v>26117</v>
      </c>
      <c r="B106" t="str">
        <f>VLOOKUP(A106,Tableau1[[Code Article ]:[Libéllé article]],2,FALSE)</f>
        <v>COQUES DE SOJA FA BB 500 KG</v>
      </c>
      <c r="D106">
        <v>7895</v>
      </c>
    </row>
    <row r="107" spans="1:14" x14ac:dyDescent="0.25">
      <c r="A107" s="5">
        <v>902981</v>
      </c>
      <c r="B107" t="str">
        <f>VLOOKUP(A107,Tableau1[[Code Article ]:[Libéllé article]],2,FALSE)</f>
        <v>COUVERCLE CONT BC SANDERS</v>
      </c>
      <c r="E107">
        <v>20</v>
      </c>
      <c r="F107">
        <v>5</v>
      </c>
      <c r="K107">
        <v>19</v>
      </c>
    </row>
    <row r="108" spans="1:14" x14ac:dyDescent="0.25">
      <c r="A108" s="5">
        <v>21639</v>
      </c>
      <c r="B108" t="str">
        <f>VLOOKUP(A108,Tableau1[[Code Article ]:[Libéllé article]],2,FALSE)</f>
        <v>CREMAGNEAU-CHEVREAU 25 KG</v>
      </c>
      <c r="C108">
        <v>1900</v>
      </c>
      <c r="D108">
        <v>1275</v>
      </c>
      <c r="E108">
        <v>1325</v>
      </c>
      <c r="F108">
        <v>1050</v>
      </c>
      <c r="G108">
        <v>375</v>
      </c>
      <c r="H108">
        <v>450</v>
      </c>
      <c r="I108">
        <v>175</v>
      </c>
      <c r="J108">
        <v>50</v>
      </c>
      <c r="K108">
        <v>100</v>
      </c>
      <c r="L108">
        <v>675</v>
      </c>
      <c r="M108">
        <v>250</v>
      </c>
      <c r="N108">
        <v>1075</v>
      </c>
    </row>
    <row r="109" spans="1:14" x14ac:dyDescent="0.25">
      <c r="A109" s="5">
        <v>12980</v>
      </c>
      <c r="B109" t="str">
        <f>VLOOKUP(A109,Tableau1[[Code Article ]:[Libéllé article]],2,FALSE)</f>
        <v>CREMANDINE 2</v>
      </c>
      <c r="C109">
        <v>75</v>
      </c>
      <c r="D109">
        <v>25</v>
      </c>
      <c r="E109">
        <v>150</v>
      </c>
      <c r="F109">
        <v>100</v>
      </c>
      <c r="G109">
        <v>100</v>
      </c>
      <c r="J109">
        <v>150</v>
      </c>
      <c r="N109">
        <v>50</v>
      </c>
    </row>
    <row r="110" spans="1:14" x14ac:dyDescent="0.25">
      <c r="A110" s="5">
        <v>20948</v>
      </c>
      <c r="B110" t="str">
        <f>VLOOKUP(A110,Tableau1[[Code Article ]:[Libéllé article]],2,FALSE)</f>
        <v>CREMO 10 10 KG</v>
      </c>
      <c r="C110">
        <v>340</v>
      </c>
      <c r="D110">
        <v>960</v>
      </c>
      <c r="E110">
        <v>1020</v>
      </c>
      <c r="F110">
        <v>480</v>
      </c>
      <c r="G110">
        <v>280</v>
      </c>
      <c r="H110">
        <v>80</v>
      </c>
      <c r="J110">
        <v>40</v>
      </c>
      <c r="L110">
        <v>110</v>
      </c>
      <c r="M110">
        <v>50</v>
      </c>
      <c r="N110">
        <v>370</v>
      </c>
    </row>
    <row r="111" spans="1:14" x14ac:dyDescent="0.25">
      <c r="A111" s="5">
        <v>21183</v>
      </c>
      <c r="B111" t="str">
        <f>VLOOKUP(A111,Tableau1[[Code Article ]:[Libéllé article]],2,FALSE)</f>
        <v>CREMO ECLAIR</v>
      </c>
      <c r="C111">
        <v>2050</v>
      </c>
      <c r="D111">
        <v>875</v>
      </c>
      <c r="E111">
        <v>400</v>
      </c>
      <c r="F111">
        <v>1000</v>
      </c>
      <c r="G111">
        <v>1050</v>
      </c>
      <c r="H111">
        <v>325</v>
      </c>
      <c r="I111">
        <v>175</v>
      </c>
      <c r="J111">
        <v>5325</v>
      </c>
      <c r="K111">
        <v>2150</v>
      </c>
      <c r="L111">
        <v>1500</v>
      </c>
      <c r="M111">
        <v>825</v>
      </c>
      <c r="N111">
        <v>1000</v>
      </c>
    </row>
    <row r="112" spans="1:14" x14ac:dyDescent="0.25">
      <c r="A112" s="5">
        <v>20955</v>
      </c>
      <c r="B112" t="str">
        <f>VLOOKUP(A112,Tableau1[[Code Article ]:[Libéllé article]],2,FALSE)</f>
        <v>CREMO ELEVAGE</v>
      </c>
      <c r="C112">
        <v>11600</v>
      </c>
      <c r="D112">
        <v>5425</v>
      </c>
      <c r="E112">
        <v>10300</v>
      </c>
      <c r="F112">
        <v>39050</v>
      </c>
      <c r="G112">
        <v>9750</v>
      </c>
      <c r="H112">
        <v>2200</v>
      </c>
      <c r="I112">
        <v>5425</v>
      </c>
      <c r="J112">
        <v>5250</v>
      </c>
      <c r="K112">
        <v>8175</v>
      </c>
      <c r="L112">
        <v>10225</v>
      </c>
      <c r="M112">
        <v>19375</v>
      </c>
      <c r="N112">
        <v>9200</v>
      </c>
    </row>
    <row r="113" spans="1:14" x14ac:dyDescent="0.25">
      <c r="A113" s="5">
        <v>20976</v>
      </c>
      <c r="B113" t="str">
        <f>VLOOKUP(A113,Tableau1[[Code Article ]:[Libéllé article]],2,FALSE)</f>
        <v>CREMOPREMIUM</v>
      </c>
      <c r="C113">
        <v>2325</v>
      </c>
      <c r="D113">
        <v>4175</v>
      </c>
      <c r="E113">
        <v>1875</v>
      </c>
      <c r="F113">
        <v>1575</v>
      </c>
      <c r="G113">
        <v>1775</v>
      </c>
      <c r="H113">
        <v>1450</v>
      </c>
      <c r="I113">
        <v>1950</v>
      </c>
      <c r="J113">
        <v>1550</v>
      </c>
      <c r="K113">
        <v>2425</v>
      </c>
      <c r="L113">
        <v>4600</v>
      </c>
      <c r="M113">
        <v>3550</v>
      </c>
      <c r="N113">
        <v>1500</v>
      </c>
    </row>
    <row r="114" spans="1:14" x14ac:dyDescent="0.25">
      <c r="A114" s="5">
        <v>903398</v>
      </c>
      <c r="B114" t="str">
        <f>VLOOKUP(A114,Tableau1[[Code Article ]:[Libéllé article]],2,FALSE)</f>
        <v>CREMOSTRAL PO 25 KG</v>
      </c>
      <c r="C114">
        <v>350</v>
      </c>
      <c r="D114">
        <v>50</v>
      </c>
      <c r="E114">
        <v>250</v>
      </c>
      <c r="F114">
        <v>275</v>
      </c>
      <c r="G114">
        <v>200</v>
      </c>
      <c r="H114">
        <v>200</v>
      </c>
      <c r="I114">
        <v>200</v>
      </c>
      <c r="J114">
        <v>325</v>
      </c>
      <c r="K114">
        <v>225</v>
      </c>
      <c r="L114">
        <v>350</v>
      </c>
      <c r="M114">
        <v>600</v>
      </c>
      <c r="N114">
        <v>750</v>
      </c>
    </row>
    <row r="115" spans="1:14" x14ac:dyDescent="0.25">
      <c r="A115" s="5">
        <v>20968</v>
      </c>
      <c r="B115" t="str">
        <f>VLOOKUP(A115,Tableau1[[Code Article ]:[Libéllé article]],2,FALSE)</f>
        <v>CREMUNIC SANDERS 25 KG</v>
      </c>
      <c r="C115">
        <v>1425</v>
      </c>
      <c r="D115">
        <v>175</v>
      </c>
      <c r="E115">
        <v>275</v>
      </c>
      <c r="F115">
        <v>1350</v>
      </c>
      <c r="G115">
        <v>325</v>
      </c>
      <c r="H115">
        <v>75</v>
      </c>
      <c r="I115">
        <v>1475</v>
      </c>
      <c r="J115">
        <v>150</v>
      </c>
      <c r="K115">
        <v>150</v>
      </c>
      <c r="L115">
        <v>100</v>
      </c>
      <c r="M115">
        <v>300</v>
      </c>
      <c r="N115">
        <v>1775</v>
      </c>
    </row>
    <row r="116" spans="1:14" x14ac:dyDescent="0.25">
      <c r="A116" s="5">
        <v>906332</v>
      </c>
      <c r="B116" t="str">
        <f>VLOOKUP(A116,Tableau1[[Code Article ]:[Libéllé article]],2,FALSE)</f>
        <v>CREMYGOLD 25 KG</v>
      </c>
      <c r="C116">
        <v>200</v>
      </c>
      <c r="D116">
        <v>100</v>
      </c>
      <c r="E116">
        <v>550</v>
      </c>
      <c r="F116">
        <v>500</v>
      </c>
      <c r="G116">
        <v>900</v>
      </c>
      <c r="I116">
        <v>1000</v>
      </c>
      <c r="J116">
        <v>800</v>
      </c>
      <c r="K116">
        <v>1050</v>
      </c>
      <c r="L116">
        <v>800</v>
      </c>
      <c r="M116">
        <v>1100</v>
      </c>
      <c r="N116">
        <v>600</v>
      </c>
    </row>
    <row r="117" spans="1:14" x14ac:dyDescent="0.25">
      <c r="A117" s="5">
        <v>20537</v>
      </c>
      <c r="B117" t="str">
        <f>VLOOKUP(A117,Tableau1[[Code Article ]:[Libéllé article]],2,FALSE)</f>
        <v>CREMYOR</v>
      </c>
      <c r="C117">
        <v>50</v>
      </c>
      <c r="D117">
        <v>25</v>
      </c>
      <c r="F117">
        <v>75</v>
      </c>
      <c r="G117">
        <v>50</v>
      </c>
      <c r="I117">
        <v>50</v>
      </c>
      <c r="J117">
        <v>75</v>
      </c>
      <c r="L117">
        <v>50</v>
      </c>
      <c r="N117">
        <v>75</v>
      </c>
    </row>
    <row r="118" spans="1:14" x14ac:dyDescent="0.25">
      <c r="A118" s="5">
        <v>18095</v>
      </c>
      <c r="B118" t="str">
        <f>VLOOKUP(A118,Tableau1[[Code Article ]:[Libéllé article]],2,FALSE)</f>
        <v>CRISTAL VERIMAIS 14 SE 25 KG</v>
      </c>
      <c r="C118">
        <v>3225</v>
      </c>
      <c r="E118">
        <v>2000</v>
      </c>
      <c r="I118">
        <v>1000</v>
      </c>
      <c r="K118">
        <v>2000</v>
      </c>
      <c r="N118">
        <v>1050</v>
      </c>
    </row>
    <row r="119" spans="1:14" x14ac:dyDescent="0.25">
      <c r="A119" s="5">
        <v>21630</v>
      </c>
      <c r="B119" t="str">
        <f>VLOOKUP(A119,Tableau1[[Code Article ]:[Libéllé article]],2,FALSE)</f>
        <v>CRISTAL VERIMAIS 14 SE BB 500</v>
      </c>
      <c r="C119">
        <v>1500</v>
      </c>
      <c r="E119">
        <v>2000</v>
      </c>
      <c r="H119">
        <v>1000</v>
      </c>
      <c r="J119">
        <v>1000</v>
      </c>
      <c r="K119">
        <v>2000</v>
      </c>
      <c r="L119">
        <v>1500</v>
      </c>
    </row>
    <row r="120" spans="1:14" x14ac:dyDescent="0.25">
      <c r="A120" s="5">
        <v>21066</v>
      </c>
      <c r="B120" t="str">
        <f>VLOOKUP(A120,Tableau1[[Code Article ]:[Libéllé article]],2,FALSE)</f>
        <v>CRISTALBEEF 25 KG</v>
      </c>
      <c r="J120">
        <v>1000</v>
      </c>
    </row>
    <row r="121" spans="1:14" x14ac:dyDescent="0.25">
      <c r="A121" s="5">
        <v>21035</v>
      </c>
      <c r="B121" t="str">
        <f>VLOOKUP(A121,Tableau1[[Code Article ]:[Libéllé article]],2,FALSE)</f>
        <v>CRISTALCALCILEVURE 25 KG</v>
      </c>
      <c r="D121">
        <v>400</v>
      </c>
      <c r="G121">
        <v>200</v>
      </c>
      <c r="H121">
        <v>200</v>
      </c>
      <c r="J121">
        <v>125</v>
      </c>
      <c r="K121">
        <v>400</v>
      </c>
      <c r="L121">
        <v>200</v>
      </c>
    </row>
    <row r="122" spans="1:14" x14ac:dyDescent="0.25">
      <c r="A122" s="5">
        <v>11139</v>
      </c>
      <c r="B122" t="str">
        <f>VLOOKUP(A122,Tableau1[[Code Article ]:[Libéllé article]],2,FALSE)</f>
        <v>CRISTALNUTRIS MAIS SE 25 KG</v>
      </c>
      <c r="C122">
        <v>3375</v>
      </c>
      <c r="D122">
        <v>3900</v>
      </c>
      <c r="E122">
        <v>2000</v>
      </c>
      <c r="F122">
        <v>3100</v>
      </c>
      <c r="G122">
        <v>1000</v>
      </c>
      <c r="H122">
        <v>1000</v>
      </c>
      <c r="J122">
        <v>2200</v>
      </c>
      <c r="K122">
        <v>1000</v>
      </c>
      <c r="L122">
        <v>2325</v>
      </c>
      <c r="M122">
        <v>5000</v>
      </c>
      <c r="N122">
        <v>1000</v>
      </c>
    </row>
    <row r="123" spans="1:14" x14ac:dyDescent="0.25">
      <c r="A123" s="5">
        <v>11140</v>
      </c>
      <c r="B123" t="str">
        <f>VLOOKUP(A123,Tableau1[[Code Article ]:[Libéllé article]],2,FALSE)</f>
        <v>CRISTALNUTRIS MAIS SE BB 500KG</v>
      </c>
      <c r="C123">
        <v>8000</v>
      </c>
      <c r="D123">
        <v>500</v>
      </c>
      <c r="E123">
        <v>2500</v>
      </c>
      <c r="F123">
        <v>4000</v>
      </c>
      <c r="G123">
        <v>1000</v>
      </c>
      <c r="H123">
        <v>1000</v>
      </c>
      <c r="I123">
        <v>2500</v>
      </c>
      <c r="J123">
        <v>1500</v>
      </c>
      <c r="K123">
        <v>1000</v>
      </c>
      <c r="L123">
        <v>3000</v>
      </c>
      <c r="M123">
        <v>3500</v>
      </c>
      <c r="N123">
        <v>2500</v>
      </c>
    </row>
    <row r="124" spans="1:14" x14ac:dyDescent="0.25">
      <c r="A124" s="5">
        <v>11148</v>
      </c>
      <c r="B124" t="str">
        <f>VLOOKUP(A124,Tableau1[[Code Article ]:[Libéllé article]],2,FALSE)</f>
        <v>CRISTALNUTRIS MIXTE GR 25 KG</v>
      </c>
      <c r="C124">
        <v>1375</v>
      </c>
      <c r="D124">
        <v>1000</v>
      </c>
      <c r="E124">
        <v>450</v>
      </c>
      <c r="F124">
        <v>550</v>
      </c>
      <c r="G124">
        <v>1450</v>
      </c>
      <c r="H124">
        <v>950</v>
      </c>
      <c r="I124">
        <v>1825</v>
      </c>
      <c r="J124">
        <v>650</v>
      </c>
      <c r="K124">
        <v>50</v>
      </c>
      <c r="L124">
        <v>3175</v>
      </c>
      <c r="M124">
        <v>1000</v>
      </c>
      <c r="N124">
        <v>1450</v>
      </c>
    </row>
    <row r="125" spans="1:14" x14ac:dyDescent="0.25">
      <c r="A125" s="5">
        <v>11150</v>
      </c>
      <c r="B125" t="str">
        <f>VLOOKUP(A125,Tableau1[[Code Article ]:[Libéllé article]],2,FALSE)</f>
        <v>CRISTALNUTRIS MIXTE GR BB1000</v>
      </c>
      <c r="D125">
        <v>2000</v>
      </c>
      <c r="E125">
        <v>1000</v>
      </c>
      <c r="F125">
        <v>1000</v>
      </c>
      <c r="H125">
        <v>2000</v>
      </c>
      <c r="J125">
        <v>1000</v>
      </c>
    </row>
    <row r="126" spans="1:14" x14ac:dyDescent="0.25">
      <c r="A126" s="5">
        <v>11145</v>
      </c>
      <c r="B126" t="str">
        <f>VLOOKUP(A126,Tableau1[[Code Article ]:[Libéllé article]],2,FALSE)</f>
        <v>CRISTALNUTRIS MIXTE SE 25 KG</v>
      </c>
      <c r="C126">
        <v>9575</v>
      </c>
      <c r="D126">
        <v>2200</v>
      </c>
      <c r="E126">
        <v>10000</v>
      </c>
      <c r="F126">
        <v>3250</v>
      </c>
      <c r="G126">
        <v>3650</v>
      </c>
      <c r="H126">
        <v>4500</v>
      </c>
      <c r="I126">
        <v>4500</v>
      </c>
      <c r="J126">
        <v>2750</v>
      </c>
      <c r="K126">
        <v>6000</v>
      </c>
      <c r="L126">
        <v>6750</v>
      </c>
      <c r="M126">
        <v>8275</v>
      </c>
      <c r="N126">
        <v>9600</v>
      </c>
    </row>
    <row r="127" spans="1:14" x14ac:dyDescent="0.25">
      <c r="A127" s="5">
        <v>11146</v>
      </c>
      <c r="B127" t="str">
        <f>VLOOKUP(A127,Tableau1[[Code Article ]:[Libéllé article]],2,FALSE)</f>
        <v>CRISTALNUTRIS MIXTE SE BB500KG</v>
      </c>
      <c r="C127">
        <v>2500</v>
      </c>
      <c r="D127">
        <v>3500</v>
      </c>
      <c r="E127">
        <v>2500</v>
      </c>
      <c r="F127">
        <v>3500</v>
      </c>
      <c r="G127">
        <v>1500</v>
      </c>
      <c r="H127">
        <v>1000</v>
      </c>
      <c r="I127">
        <v>1000</v>
      </c>
      <c r="J127">
        <v>500</v>
      </c>
      <c r="K127">
        <v>1000</v>
      </c>
      <c r="L127">
        <v>2500</v>
      </c>
      <c r="M127">
        <v>3500</v>
      </c>
      <c r="N127">
        <v>2500</v>
      </c>
    </row>
    <row r="128" spans="1:14" x14ac:dyDescent="0.25">
      <c r="A128" s="5">
        <v>908325</v>
      </c>
      <c r="B128" t="str">
        <f>VLOOKUP(A128,Tableau1[[Code Article ]:[Libéllé article]],2,FALSE)</f>
        <v>CRISTALNUTRIS MX CPT SE BX1000</v>
      </c>
      <c r="K128">
        <v>1000</v>
      </c>
      <c r="L128">
        <v>6000</v>
      </c>
      <c r="M128">
        <v>3000</v>
      </c>
      <c r="N128">
        <v>2000</v>
      </c>
    </row>
    <row r="129" spans="1:14" x14ac:dyDescent="0.25">
      <c r="A129" s="5">
        <v>11158</v>
      </c>
      <c r="B129" t="str">
        <f>VLOOKUP(A129,Tableau1[[Code Article ]:[Libéllé article]],2,FALSE)</f>
        <v>CRISTALNUTRIS OLEA SE BB 500 K</v>
      </c>
      <c r="C129">
        <v>2000</v>
      </c>
      <c r="D129">
        <v>2000</v>
      </c>
      <c r="E129">
        <v>2000</v>
      </c>
      <c r="F129">
        <v>1500</v>
      </c>
      <c r="G129">
        <v>1000</v>
      </c>
      <c r="H129">
        <v>3000</v>
      </c>
      <c r="J129">
        <v>2000</v>
      </c>
      <c r="K129">
        <v>1000</v>
      </c>
      <c r="L129">
        <v>2500</v>
      </c>
      <c r="N129">
        <v>1500</v>
      </c>
    </row>
    <row r="130" spans="1:14" x14ac:dyDescent="0.25">
      <c r="A130" s="5">
        <v>905438</v>
      </c>
      <c r="B130" t="str">
        <f>VLOOKUP(A130,Tableau1[[Code Article ]:[Libéllé article]],2,FALSE)</f>
        <v>CRISTALOR HP CELL FA 25 KG</v>
      </c>
      <c r="C130">
        <v>1000</v>
      </c>
      <c r="E130">
        <v>1000</v>
      </c>
      <c r="F130">
        <v>1000</v>
      </c>
      <c r="H130">
        <v>1000</v>
      </c>
      <c r="I130">
        <v>1000</v>
      </c>
    </row>
    <row r="131" spans="1:14" x14ac:dyDescent="0.25">
      <c r="A131" s="5">
        <v>903697</v>
      </c>
      <c r="B131" t="str">
        <f>VLOOKUP(A131,Tableau1[[Code Article ]:[Libéllé article]],2,FALSE)</f>
        <v>CRISTALOR OMNICELL FA 25 KG</v>
      </c>
      <c r="C131">
        <v>22225</v>
      </c>
      <c r="D131">
        <v>21200</v>
      </c>
      <c r="E131">
        <v>20500</v>
      </c>
      <c r="F131">
        <v>19550</v>
      </c>
      <c r="G131">
        <v>15350</v>
      </c>
      <c r="H131">
        <v>11800</v>
      </c>
      <c r="I131">
        <v>19125</v>
      </c>
      <c r="J131">
        <v>8850</v>
      </c>
      <c r="K131">
        <v>18000</v>
      </c>
      <c r="L131">
        <v>10200</v>
      </c>
      <c r="M131">
        <v>11500</v>
      </c>
      <c r="N131">
        <v>12500</v>
      </c>
    </row>
    <row r="132" spans="1:14" x14ac:dyDescent="0.25">
      <c r="A132" s="5">
        <v>905436</v>
      </c>
      <c r="B132" t="str">
        <f>VLOOKUP(A132,Tableau1[[Code Article ]:[Libéllé article]],2,FALSE)</f>
        <v>CRISTALOR PARACELL 25 KG</v>
      </c>
      <c r="I132">
        <v>1000</v>
      </c>
      <c r="M132">
        <v>4600</v>
      </c>
      <c r="N132">
        <v>2500</v>
      </c>
    </row>
    <row r="133" spans="1:14" x14ac:dyDescent="0.25">
      <c r="A133" s="5">
        <v>903698</v>
      </c>
      <c r="B133" t="str">
        <f>VLOOKUP(A133,Tableau1[[Code Article ]:[Libéllé article]],2,FALSE)</f>
        <v>CRISTALOR PARACELL FA 25 KG</v>
      </c>
      <c r="C133">
        <v>2000</v>
      </c>
      <c r="D133">
        <v>1800</v>
      </c>
      <c r="E133">
        <v>1375</v>
      </c>
      <c r="F133">
        <v>1825</v>
      </c>
      <c r="G133">
        <v>750</v>
      </c>
      <c r="H133">
        <v>750</v>
      </c>
      <c r="I133">
        <v>900</v>
      </c>
      <c r="J133">
        <v>725</v>
      </c>
      <c r="K133">
        <v>700</v>
      </c>
      <c r="L133">
        <v>875</v>
      </c>
      <c r="M133">
        <v>750</v>
      </c>
      <c r="N133">
        <v>1375</v>
      </c>
    </row>
    <row r="134" spans="1:14" x14ac:dyDescent="0.25">
      <c r="A134" s="5">
        <v>11205</v>
      </c>
      <c r="B134" t="str">
        <f>VLOOKUP(A134,Tableau1[[Code Article ]:[Libéllé article]],2,FALSE)</f>
        <v>CRISTALOR SMALTO FA 25 KG</v>
      </c>
      <c r="C134">
        <v>0</v>
      </c>
      <c r="D134">
        <v>7750</v>
      </c>
      <c r="E134">
        <v>24625</v>
      </c>
      <c r="F134">
        <v>7525</v>
      </c>
      <c r="G134">
        <v>150</v>
      </c>
      <c r="H134">
        <v>500</v>
      </c>
      <c r="I134">
        <v>-350</v>
      </c>
      <c r="N134">
        <v>975</v>
      </c>
    </row>
    <row r="135" spans="1:14" x14ac:dyDescent="0.25">
      <c r="A135" s="5">
        <v>11206</v>
      </c>
      <c r="B135" t="str">
        <f>VLOOKUP(A135,Tableau1[[Code Article ]:[Libéllé article]],2,FALSE)</f>
        <v>CRISTALOR SMALTO FA BB 500 KG</v>
      </c>
      <c r="D135">
        <v>1000</v>
      </c>
      <c r="E135">
        <v>12000</v>
      </c>
      <c r="F135">
        <v>1000</v>
      </c>
      <c r="G135">
        <v>1000</v>
      </c>
      <c r="N135">
        <v>500</v>
      </c>
    </row>
    <row r="136" spans="1:14" x14ac:dyDescent="0.25">
      <c r="A136" s="5">
        <v>11223</v>
      </c>
      <c r="B136" t="str">
        <f>VLOOKUP(A136,Tableau1[[Code Article ]:[Libéllé article]],2,FALSE)</f>
        <v>CRISTALOR TARIE GR 25 KG</v>
      </c>
      <c r="C136">
        <v>2825</v>
      </c>
      <c r="D136">
        <v>2200</v>
      </c>
      <c r="E136">
        <v>1575</v>
      </c>
      <c r="F136">
        <v>1575</v>
      </c>
      <c r="G136">
        <v>2275</v>
      </c>
      <c r="H136">
        <v>850</v>
      </c>
      <c r="I136">
        <v>1850</v>
      </c>
      <c r="J136">
        <v>2850</v>
      </c>
      <c r="K136">
        <v>2525</v>
      </c>
      <c r="L136">
        <v>4175</v>
      </c>
      <c r="M136">
        <v>1950</v>
      </c>
      <c r="N136">
        <v>2100</v>
      </c>
    </row>
    <row r="137" spans="1:14" x14ac:dyDescent="0.25">
      <c r="A137" s="5">
        <v>903696</v>
      </c>
      <c r="B137" t="str">
        <f>VLOOKUP(A137,Tableau1[[Code Article ]:[Libéllé article]],2,FALSE)</f>
        <v>CRISTALOR TARIGEN 25 KG</v>
      </c>
      <c r="C137">
        <v>3025</v>
      </c>
      <c r="D137">
        <v>2350</v>
      </c>
      <c r="E137">
        <v>975</v>
      </c>
      <c r="F137">
        <v>1875</v>
      </c>
      <c r="G137">
        <v>2275</v>
      </c>
      <c r="H137">
        <v>1925</v>
      </c>
      <c r="I137">
        <v>2150</v>
      </c>
      <c r="J137">
        <v>1025</v>
      </c>
      <c r="K137">
        <v>2575</v>
      </c>
      <c r="L137">
        <v>1850</v>
      </c>
      <c r="M137">
        <v>2200</v>
      </c>
      <c r="N137">
        <v>1800</v>
      </c>
    </row>
    <row r="138" spans="1:14" x14ac:dyDescent="0.25">
      <c r="A138" s="5">
        <v>908653</v>
      </c>
      <c r="B138" t="str">
        <f>VLOOKUP(A138,Tableau1[[Code Article ]:[Libéllé article]],2,FALSE)</f>
        <v>CRISTALOR TEMPO 25 KG</v>
      </c>
      <c r="K138">
        <v>500</v>
      </c>
    </row>
    <row r="139" spans="1:14" x14ac:dyDescent="0.25">
      <c r="A139" s="5">
        <v>11190</v>
      </c>
      <c r="B139" t="str">
        <f>VLOOKUP(A139,Tableau1[[Code Article ]:[Libéllé article]],2,FALSE)</f>
        <v>CRISTALOR TEMPO FA 25 KG</v>
      </c>
      <c r="C139">
        <v>9800</v>
      </c>
      <c r="D139">
        <v>5750</v>
      </c>
      <c r="E139">
        <v>3150</v>
      </c>
      <c r="F139">
        <v>750</v>
      </c>
      <c r="G139">
        <v>2000</v>
      </c>
      <c r="H139">
        <v>1800</v>
      </c>
      <c r="I139">
        <v>8000</v>
      </c>
      <c r="J139">
        <v>3025</v>
      </c>
      <c r="K139">
        <v>14725</v>
      </c>
    </row>
    <row r="140" spans="1:14" x14ac:dyDescent="0.25">
      <c r="A140" s="5">
        <v>11191</v>
      </c>
      <c r="B140" t="str">
        <f>VLOOKUP(A140,Tableau1[[Code Article ]:[Libéllé article]],2,FALSE)</f>
        <v>CRISTALOR TEMPO FA BB 500 KG</v>
      </c>
      <c r="C140">
        <v>4000</v>
      </c>
      <c r="D140">
        <v>4500</v>
      </c>
      <c r="E140">
        <v>3000</v>
      </c>
      <c r="F140">
        <v>1000</v>
      </c>
      <c r="G140">
        <v>500</v>
      </c>
      <c r="H140">
        <v>1000</v>
      </c>
      <c r="I140">
        <v>1500</v>
      </c>
      <c r="J140">
        <v>2000</v>
      </c>
      <c r="K140">
        <v>1000</v>
      </c>
    </row>
    <row r="141" spans="1:14" x14ac:dyDescent="0.25">
      <c r="A141" s="5">
        <v>11208</v>
      </c>
      <c r="B141" t="str">
        <f>VLOOKUP(A141,Tableau1[[Code Article ]:[Libéllé article]],2,FALSE)</f>
        <v>CRISTALOR TP SE 25 KG</v>
      </c>
      <c r="C141">
        <v>1000</v>
      </c>
      <c r="D141">
        <v>4150</v>
      </c>
      <c r="E141">
        <v>1000</v>
      </c>
      <c r="F141">
        <v>3000</v>
      </c>
      <c r="G141">
        <v>1000</v>
      </c>
      <c r="H141">
        <v>3000</v>
      </c>
      <c r="I141">
        <v>3000</v>
      </c>
      <c r="K141">
        <v>1500</v>
      </c>
      <c r="M141">
        <v>2550</v>
      </c>
    </row>
    <row r="142" spans="1:14" x14ac:dyDescent="0.25">
      <c r="A142" s="5">
        <v>904548</v>
      </c>
      <c r="B142" t="str">
        <f>VLOOKUP(A142,Tableau1[[Code Article ]:[Libéllé article]],2,FALSE)</f>
        <v>CRISTALORBLOC ALLAITANTE 20 KG</v>
      </c>
      <c r="C142">
        <v>2780</v>
      </c>
      <c r="D142">
        <v>2000</v>
      </c>
      <c r="E142">
        <v>2000</v>
      </c>
      <c r="F142">
        <v>100</v>
      </c>
      <c r="G142">
        <v>300</v>
      </c>
      <c r="I142">
        <v>1180</v>
      </c>
      <c r="J142">
        <v>200</v>
      </c>
      <c r="L142">
        <v>500</v>
      </c>
      <c r="N142">
        <v>200</v>
      </c>
    </row>
    <row r="143" spans="1:14" x14ac:dyDescent="0.25">
      <c r="A143" s="5">
        <v>904547</v>
      </c>
      <c r="B143" t="str">
        <f>VLOOKUP(A143,Tableau1[[Code Article ]:[Libéllé article]],2,FALSE)</f>
        <v>CRISTALORBLOC OVIN 20 KG</v>
      </c>
      <c r="C143">
        <v>260</v>
      </c>
      <c r="K143">
        <v>100</v>
      </c>
      <c r="L143">
        <v>-100</v>
      </c>
      <c r="M143">
        <v>200</v>
      </c>
    </row>
    <row r="144" spans="1:14" x14ac:dyDescent="0.25">
      <c r="A144" s="5">
        <v>11256</v>
      </c>
      <c r="B144" t="str">
        <f>VLOOKUP(A144,Tableau1[[Code Article ]:[Libéllé article]],2,FALSE)</f>
        <v>CRISTALORBLOC PREPARTUM 20 KG</v>
      </c>
      <c r="C144">
        <v>2360</v>
      </c>
      <c r="D144">
        <v>400</v>
      </c>
      <c r="E144">
        <v>5220</v>
      </c>
      <c r="F144">
        <v>820</v>
      </c>
      <c r="G144">
        <v>560</v>
      </c>
      <c r="H144">
        <v>540</v>
      </c>
      <c r="I144">
        <v>880</v>
      </c>
      <c r="J144">
        <v>3280</v>
      </c>
      <c r="K144">
        <v>2040</v>
      </c>
      <c r="L144">
        <v>1060</v>
      </c>
      <c r="M144">
        <v>1260</v>
      </c>
      <c r="N144">
        <v>300</v>
      </c>
    </row>
    <row r="145" spans="1:14" x14ac:dyDescent="0.25">
      <c r="A145" s="5">
        <v>11257</v>
      </c>
      <c r="B145" t="str">
        <f>VLOOKUP(A145,Tableau1[[Code Article ]:[Libéllé article]],2,FALSE)</f>
        <v>CRISTALORBLOC VEAU 20 KG</v>
      </c>
      <c r="C145">
        <v>2060</v>
      </c>
      <c r="D145">
        <v>640</v>
      </c>
      <c r="E145">
        <v>1780</v>
      </c>
      <c r="F145">
        <v>1340</v>
      </c>
      <c r="G145">
        <v>220</v>
      </c>
      <c r="H145">
        <v>440</v>
      </c>
      <c r="I145">
        <v>240</v>
      </c>
      <c r="J145">
        <v>80</v>
      </c>
      <c r="K145">
        <v>340</v>
      </c>
      <c r="L145">
        <v>700</v>
      </c>
      <c r="M145">
        <v>320</v>
      </c>
    </row>
    <row r="146" spans="1:14" x14ac:dyDescent="0.25">
      <c r="A146" s="5">
        <v>902431</v>
      </c>
      <c r="B146" t="str">
        <f>VLOOKUP(A146,Tableau1[[Code Article ]:[Libéllé article]],2,FALSE)</f>
        <v>CRISTALSTABI BIDON 210 KG</v>
      </c>
      <c r="I146">
        <v>420</v>
      </c>
      <c r="K146">
        <v>420</v>
      </c>
      <c r="M146">
        <v>210</v>
      </c>
    </row>
    <row r="147" spans="1:14" x14ac:dyDescent="0.25">
      <c r="A147" s="5">
        <v>16358</v>
      </c>
      <c r="B147" t="str">
        <f>VLOOKUP(A147,Tableau1[[Code Article ]:[Libéllé article]],2,FALSE)</f>
        <v>CROC ACTIVITY 27/12</v>
      </c>
      <c r="C147">
        <v>5200</v>
      </c>
      <c r="D147">
        <v>4340</v>
      </c>
      <c r="E147">
        <v>8320</v>
      </c>
      <c r="F147">
        <v>240</v>
      </c>
      <c r="G147">
        <v>1520</v>
      </c>
      <c r="H147">
        <v>2560</v>
      </c>
      <c r="I147">
        <v>6840</v>
      </c>
      <c r="J147">
        <v>4720</v>
      </c>
      <c r="K147">
        <v>3640</v>
      </c>
      <c r="L147">
        <v>3680</v>
      </c>
      <c r="M147">
        <v>7100</v>
      </c>
      <c r="N147">
        <v>7880</v>
      </c>
    </row>
    <row r="148" spans="1:14" x14ac:dyDescent="0.25">
      <c r="A148" s="5">
        <v>16300</v>
      </c>
      <c r="B148" t="str">
        <f>VLOOKUP(A148,Tableau1[[Code Article ]:[Libéllé article]],2,FALSE)</f>
        <v>CROC MAINTENANCE 25/10 20 KG</v>
      </c>
      <c r="C148">
        <v>4360</v>
      </c>
      <c r="D148">
        <v>4000</v>
      </c>
      <c r="E148">
        <v>5500</v>
      </c>
      <c r="F148">
        <v>5440</v>
      </c>
      <c r="G148">
        <v>2460</v>
      </c>
      <c r="H148">
        <v>2560</v>
      </c>
      <c r="I148">
        <v>4000</v>
      </c>
      <c r="J148">
        <v>2040</v>
      </c>
      <c r="K148">
        <v>4300</v>
      </c>
      <c r="L148">
        <v>6880</v>
      </c>
      <c r="M148">
        <v>5720</v>
      </c>
      <c r="N148">
        <v>3020</v>
      </c>
    </row>
    <row r="149" spans="1:14" x14ac:dyDescent="0.25">
      <c r="A149" s="5">
        <v>16063</v>
      </c>
      <c r="B149" t="str">
        <f>VLOOKUP(A149,Tableau1[[Code Article ]:[Libéllé article]],2,FALSE)</f>
        <v>CROUSTI ADULTE 15 + 3 KG</v>
      </c>
      <c r="C149">
        <v>2340</v>
      </c>
      <c r="D149">
        <v>900</v>
      </c>
      <c r="E149">
        <v>1566</v>
      </c>
      <c r="F149">
        <v>1314</v>
      </c>
      <c r="G149">
        <v>900</v>
      </c>
      <c r="H149">
        <v>900</v>
      </c>
      <c r="I149">
        <v>864</v>
      </c>
      <c r="J149">
        <v>612</v>
      </c>
      <c r="K149">
        <v>2088</v>
      </c>
      <c r="L149">
        <v>468</v>
      </c>
    </row>
    <row r="150" spans="1:14" x14ac:dyDescent="0.25">
      <c r="A150" s="5">
        <v>16062</v>
      </c>
      <c r="B150" t="str">
        <f>VLOOKUP(A150,Tableau1[[Code Article ]:[Libéllé article]],2,FALSE)</f>
        <v>CROUSTI ADULTE 15 KG</v>
      </c>
      <c r="E150">
        <v>1230</v>
      </c>
      <c r="F150">
        <v>1050</v>
      </c>
      <c r="G150">
        <v>975</v>
      </c>
      <c r="H150">
        <v>225</v>
      </c>
      <c r="I150">
        <v>510</v>
      </c>
      <c r="J150">
        <v>540</v>
      </c>
      <c r="L150">
        <v>525</v>
      </c>
      <c r="M150">
        <v>1080</v>
      </c>
      <c r="N150">
        <v>2685</v>
      </c>
    </row>
    <row r="151" spans="1:14" x14ac:dyDescent="0.25">
      <c r="A151" s="5">
        <v>902278</v>
      </c>
      <c r="B151" t="str">
        <f>VLOOKUP(A151,Tableau1[[Code Article ]:[Libéllé article]],2,FALSE)</f>
        <v>CROUSTI CAT VIANDES 12 + 2 KG</v>
      </c>
      <c r="C151">
        <v>42</v>
      </c>
      <c r="D151">
        <v>0</v>
      </c>
      <c r="H151">
        <v>182</v>
      </c>
      <c r="I151">
        <v>56</v>
      </c>
      <c r="J151">
        <v>42</v>
      </c>
      <c r="K151">
        <v>126</v>
      </c>
    </row>
    <row r="152" spans="1:14" x14ac:dyDescent="0.25">
      <c r="A152" s="5">
        <v>16074</v>
      </c>
      <c r="B152" t="str">
        <f>VLOOKUP(A152,Tableau1[[Code Article ]:[Libéllé article]],2,FALSE)</f>
        <v>CROUSTI CAT VIANDES 12 KG</v>
      </c>
      <c r="C152">
        <v>120</v>
      </c>
      <c r="D152">
        <v>324</v>
      </c>
      <c r="E152">
        <v>204</v>
      </c>
      <c r="F152">
        <v>108</v>
      </c>
      <c r="G152">
        <v>96</v>
      </c>
      <c r="H152">
        <v>180</v>
      </c>
      <c r="I152">
        <v>24</v>
      </c>
      <c r="J152">
        <v>60</v>
      </c>
      <c r="K152">
        <v>60</v>
      </c>
      <c r="L152">
        <v>252</v>
      </c>
      <c r="M152">
        <v>156</v>
      </c>
      <c r="N152">
        <v>204</v>
      </c>
    </row>
    <row r="153" spans="1:14" x14ac:dyDescent="0.25">
      <c r="A153" s="5">
        <v>902279</v>
      </c>
      <c r="B153" t="str">
        <f>VLOOKUP(A153,Tableau1[[Code Article ]:[Libéllé article]],2,FALSE)</f>
        <v>CROUSTI CAT VOLAILLES 12 + 2KG</v>
      </c>
      <c r="H153">
        <v>224</v>
      </c>
      <c r="I153">
        <v>42</v>
      </c>
      <c r="J153">
        <v>168</v>
      </c>
      <c r="K153">
        <v>182</v>
      </c>
      <c r="L153">
        <v>210</v>
      </c>
    </row>
    <row r="154" spans="1:14" x14ac:dyDescent="0.25">
      <c r="A154" s="5">
        <v>16080</v>
      </c>
      <c r="B154" t="str">
        <f>VLOOKUP(A154,Tableau1[[Code Article ]:[Libéllé article]],2,FALSE)</f>
        <v>CROUSTI CAT VOLAILLES 12 KG</v>
      </c>
      <c r="C154">
        <v>60</v>
      </c>
      <c r="D154">
        <v>204</v>
      </c>
      <c r="E154">
        <v>24</v>
      </c>
      <c r="F154">
        <v>60</v>
      </c>
      <c r="G154">
        <v>36</v>
      </c>
      <c r="H154">
        <v>36</v>
      </c>
      <c r="I154">
        <v>24</v>
      </c>
      <c r="J154">
        <v>108</v>
      </c>
      <c r="K154">
        <v>12</v>
      </c>
      <c r="L154">
        <v>120</v>
      </c>
      <c r="M154">
        <v>84</v>
      </c>
      <c r="N154">
        <v>120</v>
      </c>
    </row>
    <row r="155" spans="1:14" x14ac:dyDescent="0.25">
      <c r="A155" s="5">
        <v>16073</v>
      </c>
      <c r="B155" t="str">
        <f>VLOOKUP(A155,Tableau1[[Code Article ]:[Libéllé article]],2,FALSE)</f>
        <v>CROUSTI CROC 20 + 4 KG NG</v>
      </c>
      <c r="C155">
        <v>960</v>
      </c>
      <c r="D155">
        <v>888</v>
      </c>
      <c r="E155">
        <v>72</v>
      </c>
      <c r="F155">
        <v>1464</v>
      </c>
      <c r="G155">
        <v>1104</v>
      </c>
      <c r="H155">
        <v>1248</v>
      </c>
      <c r="I155">
        <v>984</v>
      </c>
      <c r="J155">
        <v>600</v>
      </c>
      <c r="K155">
        <v>1968</v>
      </c>
      <c r="L155">
        <v>864</v>
      </c>
      <c r="M155">
        <v>1296</v>
      </c>
      <c r="N155">
        <v>1512</v>
      </c>
    </row>
    <row r="156" spans="1:14" x14ac:dyDescent="0.25">
      <c r="A156" s="5">
        <v>16072</v>
      </c>
      <c r="B156" t="str">
        <f>VLOOKUP(A156,Tableau1[[Code Article ]:[Libéllé article]],2,FALSE)</f>
        <v>CROUSTI CROC NG 20 KG</v>
      </c>
      <c r="D156">
        <v>500</v>
      </c>
      <c r="E156">
        <v>800</v>
      </c>
      <c r="F156">
        <v>140</v>
      </c>
      <c r="H156">
        <v>0</v>
      </c>
    </row>
    <row r="157" spans="1:14" x14ac:dyDescent="0.25">
      <c r="A157" s="5">
        <v>16060</v>
      </c>
      <c r="B157" t="str">
        <f>VLOOKUP(A157,Tableau1[[Code Article ]:[Libéllé article]],2,FALSE)</f>
        <v>CROUSTI JUNIOR 12 KG</v>
      </c>
      <c r="C157">
        <v>12</v>
      </c>
      <c r="E157">
        <v>0</v>
      </c>
    </row>
    <row r="158" spans="1:14" x14ac:dyDescent="0.25">
      <c r="A158" s="5">
        <v>16068</v>
      </c>
      <c r="B158" t="str">
        <f>VLOOKUP(A158,Tableau1[[Code Article ]:[Libéllé article]],2,FALSE)</f>
        <v>CROUSTI SENIOR LIGHT 15 KG</v>
      </c>
      <c r="C158">
        <v>15</v>
      </c>
    </row>
    <row r="159" spans="1:14" hidden="1" x14ac:dyDescent="0.25">
      <c r="A159" s="5">
        <v>20392</v>
      </c>
      <c r="B159" t="e">
        <f>VLOOKUP(A159,Tableau1[[Code Article ]:[Libéllé article]],2,FALSE)</f>
        <v>#N/A</v>
      </c>
      <c r="C159">
        <v>90</v>
      </c>
      <c r="F159">
        <v>120</v>
      </c>
      <c r="I159">
        <v>60</v>
      </c>
      <c r="J159">
        <v>120</v>
      </c>
    </row>
    <row r="160" spans="1:14" x14ac:dyDescent="0.25">
      <c r="A160" s="5">
        <v>906168</v>
      </c>
      <c r="B160" t="str">
        <f>VLOOKUP(A160,Tableau1[[Code Article ]:[Libéllé article]],2,FALSE)</f>
        <v>CROUSTI TONIC 15 + 3 KG</v>
      </c>
      <c r="C160">
        <v>486</v>
      </c>
      <c r="E160">
        <v>378</v>
      </c>
      <c r="F160">
        <v>90</v>
      </c>
      <c r="J160">
        <v>360</v>
      </c>
      <c r="K160">
        <v>378</v>
      </c>
      <c r="L160">
        <v>180</v>
      </c>
      <c r="N160">
        <v>378</v>
      </c>
    </row>
    <row r="161" spans="1:14" x14ac:dyDescent="0.25">
      <c r="A161" s="5">
        <v>16064</v>
      </c>
      <c r="B161" t="str">
        <f>VLOOKUP(A161,Tableau1[[Code Article ]:[Libéllé article]],2,FALSE)</f>
        <v>CROUSTI TONIC NG 15 KG</v>
      </c>
      <c r="C161">
        <v>360</v>
      </c>
      <c r="D161">
        <v>150</v>
      </c>
      <c r="F161">
        <v>360</v>
      </c>
      <c r="G161">
        <v>30</v>
      </c>
      <c r="I161">
        <v>435</v>
      </c>
      <c r="M161">
        <v>60</v>
      </c>
      <c r="N161">
        <v>45</v>
      </c>
    </row>
    <row r="162" spans="1:14" x14ac:dyDescent="0.25">
      <c r="A162" s="5">
        <v>20154</v>
      </c>
      <c r="B162" t="str">
        <f>VLOOKUP(A162,Tableau1[[Code Article ]:[Libéllé article]],2,FALSE)</f>
        <v>DIN/PIN/FAI 1 A MI 10 KG</v>
      </c>
      <c r="C162">
        <v>260</v>
      </c>
      <c r="D162">
        <v>170</v>
      </c>
      <c r="E162">
        <v>440</v>
      </c>
      <c r="F162">
        <v>250</v>
      </c>
      <c r="G162">
        <v>240</v>
      </c>
      <c r="H162">
        <v>740</v>
      </c>
      <c r="I162">
        <v>490</v>
      </c>
      <c r="J162">
        <v>500</v>
      </c>
      <c r="K162">
        <v>130</v>
      </c>
      <c r="N162">
        <v>-10</v>
      </c>
    </row>
    <row r="163" spans="1:14" x14ac:dyDescent="0.25">
      <c r="A163" s="5">
        <v>20663</v>
      </c>
      <c r="B163" t="str">
        <f>VLOOKUP(A163,Tableau1[[Code Article ]:[Libéllé article]],2,FALSE)</f>
        <v>DIN/PIN/FAI 1 A MI 25 KG</v>
      </c>
      <c r="C163">
        <v>2550</v>
      </c>
      <c r="D163">
        <v>3100</v>
      </c>
      <c r="E163">
        <v>5600</v>
      </c>
      <c r="F163">
        <v>6125</v>
      </c>
      <c r="G163">
        <v>4175</v>
      </c>
      <c r="H163">
        <v>7325</v>
      </c>
      <c r="I163">
        <v>3400</v>
      </c>
      <c r="J163">
        <v>3825</v>
      </c>
      <c r="K163">
        <v>2500</v>
      </c>
      <c r="L163">
        <v>1400</v>
      </c>
      <c r="M163">
        <v>1000</v>
      </c>
      <c r="N163">
        <v>2100</v>
      </c>
    </row>
    <row r="164" spans="1:14" x14ac:dyDescent="0.25">
      <c r="A164" s="5">
        <v>904669</v>
      </c>
      <c r="B164" t="str">
        <f>VLOOKUP(A164,Tableau1[[Code Article ]:[Libéllé article]],2,FALSE)</f>
        <v>DINDE PINTADE FAISAN VE 25 KG</v>
      </c>
      <c r="C164">
        <v>6375</v>
      </c>
      <c r="D164">
        <v>4700</v>
      </c>
      <c r="E164">
        <v>7725</v>
      </c>
      <c r="F164">
        <v>4325</v>
      </c>
      <c r="G164">
        <v>5200</v>
      </c>
      <c r="H164">
        <v>14125</v>
      </c>
      <c r="I164">
        <v>10575</v>
      </c>
      <c r="J164">
        <v>10975</v>
      </c>
      <c r="K164">
        <v>8650</v>
      </c>
      <c r="L164">
        <v>6875</v>
      </c>
      <c r="M164">
        <v>5050</v>
      </c>
      <c r="N164">
        <v>4700</v>
      </c>
    </row>
    <row r="165" spans="1:14" x14ac:dyDescent="0.25">
      <c r="A165" s="5">
        <v>20225</v>
      </c>
      <c r="B165" t="str">
        <f>VLOOKUP(A165,Tableau1[[Code Article ]:[Libéllé article]],2,FALSE)</f>
        <v>ENERGIE TONIC 10 KG</v>
      </c>
      <c r="D165">
        <v>10</v>
      </c>
      <c r="E165">
        <v>20</v>
      </c>
      <c r="F165">
        <v>10</v>
      </c>
      <c r="G165">
        <v>60</v>
      </c>
      <c r="H165">
        <v>0</v>
      </c>
      <c r="I165">
        <v>20</v>
      </c>
      <c r="J165">
        <v>10</v>
      </c>
      <c r="K165">
        <v>80</v>
      </c>
      <c r="L165">
        <v>100</v>
      </c>
      <c r="N165">
        <v>0</v>
      </c>
    </row>
    <row r="166" spans="1:14" x14ac:dyDescent="0.25">
      <c r="A166" s="5">
        <v>906217</v>
      </c>
      <c r="B166" t="str">
        <f>VLOOKUP(A166,Tableau1[[Code Article ]:[Libéllé article]],2,FALSE)</f>
        <v>ENTREE PONTE HL FA 25 KG</v>
      </c>
      <c r="E166">
        <v>47000</v>
      </c>
    </row>
    <row r="167" spans="1:14" x14ac:dyDescent="0.25">
      <c r="A167" s="5">
        <v>22866</v>
      </c>
      <c r="B167" t="str">
        <f>VLOOKUP(A167,Tableau1[[Code Article ]:[Libéllé article]],2,FALSE)</f>
        <v>EQUI UNIQUE 25 KG</v>
      </c>
      <c r="K167">
        <v>5825</v>
      </c>
      <c r="L167">
        <v>4925</v>
      </c>
    </row>
    <row r="168" spans="1:14" x14ac:dyDescent="0.25">
      <c r="A168" s="5">
        <v>22867</v>
      </c>
      <c r="B168" t="str">
        <f>VLOOKUP(A168,Tableau1[[Code Article ]:[Libéllé article]],2,FALSE)</f>
        <v>EQUI UNIQUE BB 1000 KG</v>
      </c>
      <c r="L168">
        <v>4000</v>
      </c>
    </row>
    <row r="169" spans="1:14" x14ac:dyDescent="0.25">
      <c r="A169" s="5">
        <v>22496</v>
      </c>
      <c r="B169" t="str">
        <f>VLOOKUP(A169,Tableau1[[Code Article ]:[Libéllé article]],2,FALSE)</f>
        <v>EQUIPRIMO FIBRES 20 KG</v>
      </c>
      <c r="C169">
        <v>2220</v>
      </c>
      <c r="D169">
        <v>4140</v>
      </c>
      <c r="E169">
        <v>2000</v>
      </c>
      <c r="F169">
        <v>3060</v>
      </c>
      <c r="G169">
        <v>1400</v>
      </c>
      <c r="H169">
        <v>520</v>
      </c>
      <c r="I169">
        <v>2940</v>
      </c>
      <c r="J169">
        <v>1780</v>
      </c>
      <c r="K169">
        <v>1080</v>
      </c>
      <c r="L169">
        <v>7260</v>
      </c>
      <c r="M169">
        <v>1300</v>
      </c>
      <c r="N169">
        <v>4440</v>
      </c>
    </row>
    <row r="170" spans="1:14" x14ac:dyDescent="0.25">
      <c r="A170" s="5">
        <v>22659</v>
      </c>
      <c r="B170" t="str">
        <f>VLOOKUP(A170,Tableau1[[Code Article ]:[Libéllé article]],2,FALSE)</f>
        <v>EQUIPRIMO FIBRES ELEVAGE 20 KG</v>
      </c>
      <c r="C170">
        <v>240</v>
      </c>
      <c r="D170">
        <v>260</v>
      </c>
      <c r="E170">
        <v>380</v>
      </c>
      <c r="F170">
        <v>1700</v>
      </c>
      <c r="G170">
        <v>2260</v>
      </c>
      <c r="H170">
        <v>1740</v>
      </c>
      <c r="I170">
        <v>40</v>
      </c>
      <c r="J170">
        <v>280</v>
      </c>
      <c r="K170">
        <v>200</v>
      </c>
      <c r="L170">
        <v>1200</v>
      </c>
      <c r="M170">
        <v>1240</v>
      </c>
      <c r="N170">
        <v>1400</v>
      </c>
    </row>
    <row r="171" spans="1:14" x14ac:dyDescent="0.25">
      <c r="A171" s="5">
        <v>22675</v>
      </c>
      <c r="B171" t="str">
        <f>VLOOKUP(A171,Tableau1[[Code Article ]:[Libéllé article]],2,FALSE)</f>
        <v>EQUIPRIMO FIBRES TONUS 20 KG</v>
      </c>
      <c r="F171">
        <v>1040</v>
      </c>
    </row>
    <row r="172" spans="1:14" x14ac:dyDescent="0.25">
      <c r="A172" s="5">
        <v>22206</v>
      </c>
      <c r="B172" t="str">
        <f>VLOOKUP(A172,Tableau1[[Code Article ]:[Libéllé article]],2,FALSE)</f>
        <v>EQUIPRIMO FLOCONNE 25 KG</v>
      </c>
      <c r="C172">
        <v>15700</v>
      </c>
      <c r="D172">
        <v>11000</v>
      </c>
      <c r="E172">
        <v>14400</v>
      </c>
      <c r="F172">
        <v>8225</v>
      </c>
      <c r="G172">
        <v>6750</v>
      </c>
      <c r="H172">
        <v>5900</v>
      </c>
      <c r="I172">
        <v>6500</v>
      </c>
      <c r="J172">
        <v>6525</v>
      </c>
      <c r="K172">
        <v>11350</v>
      </c>
      <c r="L172">
        <v>7700</v>
      </c>
      <c r="M172">
        <v>10375</v>
      </c>
      <c r="N172">
        <v>10700</v>
      </c>
    </row>
    <row r="173" spans="1:14" x14ac:dyDescent="0.25">
      <c r="A173" s="5">
        <v>20237</v>
      </c>
      <c r="B173" t="str">
        <f>VLOOKUP(A173,Tableau1[[Code Article ]:[Libéllé article]],2,FALSE)</f>
        <v>ESSENTIAL TONUS SEAU 3 KG</v>
      </c>
      <c r="M173">
        <v>3</v>
      </c>
      <c r="N173">
        <v>3</v>
      </c>
    </row>
    <row r="174" spans="1:14" x14ac:dyDescent="0.25">
      <c r="A174" s="5">
        <v>115663</v>
      </c>
      <c r="B174" t="str">
        <f>VLOOKUP(A174,Tableau1[[Code Article ]:[Libéllé article]],2,FALSE)</f>
        <v>FARMEL CROISSANCE</v>
      </c>
      <c r="C174">
        <v>4000</v>
      </c>
      <c r="D174">
        <v>8000</v>
      </c>
      <c r="E174">
        <v>4000</v>
      </c>
      <c r="F174">
        <v>7000</v>
      </c>
      <c r="G174">
        <v>7000</v>
      </c>
      <c r="H174">
        <v>7000</v>
      </c>
      <c r="I174">
        <v>3000</v>
      </c>
      <c r="J174">
        <v>6000</v>
      </c>
      <c r="K174">
        <v>5000</v>
      </c>
      <c r="L174">
        <v>7500</v>
      </c>
      <c r="M174">
        <v>4000</v>
      </c>
      <c r="N174">
        <v>3500</v>
      </c>
    </row>
    <row r="175" spans="1:14" x14ac:dyDescent="0.25">
      <c r="A175" s="5">
        <v>10218</v>
      </c>
      <c r="B175" t="str">
        <f>VLOOKUP(A175,Tableau1[[Code Article ]:[Libéllé article]],2,FALSE)</f>
        <v>FERTI MISE BAS</v>
      </c>
      <c r="C175">
        <v>240</v>
      </c>
      <c r="D175">
        <v>220</v>
      </c>
      <c r="E175">
        <v>140</v>
      </c>
      <c r="F175">
        <v>280</v>
      </c>
      <c r="G175">
        <v>120</v>
      </c>
      <c r="H175">
        <v>200</v>
      </c>
      <c r="I175">
        <v>100</v>
      </c>
      <c r="J175">
        <v>220</v>
      </c>
      <c r="K175">
        <v>160</v>
      </c>
      <c r="L175">
        <v>140</v>
      </c>
      <c r="N175">
        <v>80</v>
      </c>
    </row>
    <row r="176" spans="1:14" x14ac:dyDescent="0.25">
      <c r="A176" s="5">
        <v>905111</v>
      </c>
      <c r="B176" t="str">
        <f>VLOOKUP(A176,Tableau1[[Code Article ]:[Libéllé article]],2,FALSE)</f>
        <v>FERTIKIT</v>
      </c>
      <c r="C176">
        <v>50</v>
      </c>
      <c r="D176">
        <v>25</v>
      </c>
      <c r="E176">
        <v>50</v>
      </c>
      <c r="F176">
        <v>150</v>
      </c>
      <c r="I176">
        <v>25</v>
      </c>
      <c r="J176">
        <v>25</v>
      </c>
      <c r="L176">
        <v>25</v>
      </c>
      <c r="M176">
        <v>25</v>
      </c>
      <c r="N176">
        <v>25</v>
      </c>
    </row>
    <row r="177" spans="1:14" x14ac:dyDescent="0.25">
      <c r="A177" s="5">
        <v>21788</v>
      </c>
      <c r="B177" t="str">
        <f>VLOOKUP(A177,Tableau1[[Code Article ]:[Libéllé article]],2,FALSE)</f>
        <v>FERTILAC 40 25 KG</v>
      </c>
      <c r="C177">
        <v>150</v>
      </c>
      <c r="E177">
        <v>100</v>
      </c>
      <c r="F177">
        <v>150</v>
      </c>
      <c r="G177">
        <v>50</v>
      </c>
      <c r="I177">
        <v>75</v>
      </c>
      <c r="J177">
        <v>50</v>
      </c>
      <c r="L177">
        <v>75</v>
      </c>
      <c r="N177">
        <v>100</v>
      </c>
    </row>
    <row r="178" spans="1:14" x14ac:dyDescent="0.25">
      <c r="A178" s="5">
        <v>21088</v>
      </c>
      <c r="B178" t="str">
        <f>VLOOKUP(A178,Tableau1[[Code Article ]:[Libéllé article]],2,FALSE)</f>
        <v>FLOC HORSE 25 KG</v>
      </c>
      <c r="C178">
        <v>250</v>
      </c>
      <c r="E178">
        <v>250</v>
      </c>
      <c r="H178">
        <v>500</v>
      </c>
      <c r="L178">
        <v>250</v>
      </c>
      <c r="N178">
        <v>250</v>
      </c>
    </row>
    <row r="179" spans="1:14" x14ac:dyDescent="0.25">
      <c r="A179" s="5">
        <v>22193</v>
      </c>
      <c r="B179" t="str">
        <f>VLOOKUP(A179,Tableau1[[Code Article ]:[Libéllé article]],2,FALSE)</f>
        <v>FLORI ECLAIR 25 KG</v>
      </c>
      <c r="C179">
        <v>15725</v>
      </c>
      <c r="D179">
        <v>12650</v>
      </c>
      <c r="E179">
        <v>10800</v>
      </c>
      <c r="F179">
        <v>8825</v>
      </c>
      <c r="G179">
        <v>9075</v>
      </c>
      <c r="H179">
        <v>10150</v>
      </c>
      <c r="I179">
        <v>6775</v>
      </c>
      <c r="J179">
        <v>15350</v>
      </c>
      <c r="K179">
        <v>15075</v>
      </c>
      <c r="L179">
        <v>11550</v>
      </c>
      <c r="M179">
        <v>12475</v>
      </c>
      <c r="N179">
        <v>13650</v>
      </c>
    </row>
    <row r="180" spans="1:14" x14ac:dyDescent="0.25">
      <c r="A180" s="5">
        <v>115061</v>
      </c>
      <c r="B180" t="str">
        <f>VLOOKUP(A180,Tableau1[[Code Article ]:[Libéllé article]],2,FALSE)</f>
        <v>FLORI MEMO</v>
      </c>
      <c r="C180">
        <v>4000</v>
      </c>
      <c r="D180">
        <v>4000</v>
      </c>
      <c r="F180">
        <v>5000</v>
      </c>
      <c r="G180">
        <v>3000</v>
      </c>
      <c r="J180">
        <v>5000</v>
      </c>
      <c r="K180">
        <v>2000</v>
      </c>
      <c r="M180">
        <v>5500</v>
      </c>
      <c r="N180">
        <v>4500</v>
      </c>
    </row>
    <row r="181" spans="1:14" x14ac:dyDescent="0.25">
      <c r="A181" s="5">
        <v>26085</v>
      </c>
      <c r="B181" t="str">
        <f>VLOOKUP(A181,Tableau1[[Code Article ]:[Libéllé article]],2,FALSE)</f>
        <v>FLORIA BB 500 KG</v>
      </c>
      <c r="C181">
        <v>1000</v>
      </c>
      <c r="F181">
        <v>1000</v>
      </c>
      <c r="H181">
        <v>1000</v>
      </c>
    </row>
    <row r="182" spans="1:14" x14ac:dyDescent="0.25">
      <c r="A182" s="5">
        <v>21950</v>
      </c>
      <c r="B182" t="str">
        <f>VLOOKUP(A182,Tableau1[[Code Article ]:[Libéllé article]],2,FALSE)</f>
        <v>FLORIBELLE BB 500 KG</v>
      </c>
      <c r="C182">
        <v>90924</v>
      </c>
      <c r="D182">
        <v>54500</v>
      </c>
      <c r="E182">
        <v>70000</v>
      </c>
      <c r="F182">
        <v>51000</v>
      </c>
      <c r="G182">
        <v>80500</v>
      </c>
      <c r="H182">
        <v>25500</v>
      </c>
      <c r="I182">
        <v>70000</v>
      </c>
      <c r="J182">
        <v>37000</v>
      </c>
      <c r="K182">
        <v>67500</v>
      </c>
      <c r="L182">
        <v>76000</v>
      </c>
      <c r="M182">
        <v>42500</v>
      </c>
      <c r="N182">
        <v>78500</v>
      </c>
    </row>
    <row r="183" spans="1:14" x14ac:dyDescent="0.25">
      <c r="A183" s="5">
        <v>21952</v>
      </c>
      <c r="B183" t="str">
        <f>VLOOKUP(A183,Tableau1[[Code Article ]:[Libéllé article]],2,FALSE)</f>
        <v>FLORIJUNIOR 25 KG</v>
      </c>
      <c r="C183">
        <v>15500</v>
      </c>
      <c r="D183">
        <v>23650</v>
      </c>
      <c r="E183">
        <v>17225</v>
      </c>
      <c r="F183">
        <v>16700</v>
      </c>
      <c r="G183">
        <v>16325</v>
      </c>
      <c r="H183">
        <v>14700</v>
      </c>
      <c r="I183">
        <v>13900</v>
      </c>
      <c r="J183">
        <v>11850</v>
      </c>
      <c r="K183">
        <v>22875</v>
      </c>
      <c r="L183">
        <v>16900</v>
      </c>
      <c r="M183">
        <v>16875</v>
      </c>
      <c r="N183">
        <v>16725</v>
      </c>
    </row>
    <row r="184" spans="1:14" x14ac:dyDescent="0.25">
      <c r="A184" s="5">
        <v>21951</v>
      </c>
      <c r="B184" t="str">
        <f>VLOOKUP(A184,Tableau1[[Code Article ]:[Libéllé article]],2,FALSE)</f>
        <v>FLORIJUNIOR BB 500 KG</v>
      </c>
      <c r="J184">
        <v>5500</v>
      </c>
      <c r="K184">
        <v>5000</v>
      </c>
      <c r="L184">
        <v>2500</v>
      </c>
      <c r="M184">
        <v>7000</v>
      </c>
      <c r="N184">
        <v>5500</v>
      </c>
    </row>
    <row r="185" spans="1:14" x14ac:dyDescent="0.25">
      <c r="A185" s="5">
        <v>115907</v>
      </c>
      <c r="B185" t="str">
        <f>VLOOKUP(A185,Tableau1[[Code Article ]:[Libéllé article]],2,FALSE)</f>
        <v>FLORIJUNIOR GR 500 KG BB</v>
      </c>
      <c r="C185">
        <v>3000</v>
      </c>
      <c r="D185">
        <v>1000</v>
      </c>
      <c r="E185">
        <v>1500</v>
      </c>
      <c r="F185">
        <v>2000</v>
      </c>
      <c r="G185">
        <v>500</v>
      </c>
      <c r="H185">
        <v>1000</v>
      </c>
      <c r="I185">
        <v>4500</v>
      </c>
    </row>
    <row r="186" spans="1:14" hidden="1" x14ac:dyDescent="0.25">
      <c r="A186" s="5">
        <v>21278</v>
      </c>
      <c r="B186" t="e">
        <f>VLOOKUP(A186,Tableau1[[Code Article ]:[Libéllé article]],2,FALSE)</f>
        <v>#N/A</v>
      </c>
      <c r="F186">
        <v>0</v>
      </c>
      <c r="G186">
        <v>1</v>
      </c>
    </row>
    <row r="187" spans="1:14" x14ac:dyDescent="0.25">
      <c r="A187" s="5">
        <v>20942</v>
      </c>
      <c r="B187" t="str">
        <f>VLOOKUP(A187,Tableau1[[Code Article ]:[Libéllé article]],2,FALSE)</f>
        <v>FLORISAVEUR FIBRE</v>
      </c>
      <c r="C187">
        <v>3450</v>
      </c>
      <c r="D187">
        <v>1650</v>
      </c>
      <c r="E187">
        <v>2425</v>
      </c>
      <c r="F187">
        <v>1850</v>
      </c>
      <c r="G187">
        <v>2400</v>
      </c>
      <c r="H187">
        <v>2250</v>
      </c>
      <c r="I187">
        <v>1250</v>
      </c>
      <c r="J187">
        <v>3525</v>
      </c>
      <c r="K187">
        <v>4350</v>
      </c>
      <c r="L187">
        <v>1375</v>
      </c>
      <c r="M187">
        <v>3100</v>
      </c>
      <c r="N187">
        <v>3925</v>
      </c>
    </row>
    <row r="188" spans="1:14" x14ac:dyDescent="0.25">
      <c r="A188" s="5">
        <v>115354</v>
      </c>
      <c r="B188" t="str">
        <f>VLOOKUP(A188,Tableau1[[Code Article ]:[Libéllé article]],2,FALSE)</f>
        <v>FLUVIA 210</v>
      </c>
      <c r="C188">
        <v>1000</v>
      </c>
      <c r="D188">
        <v>1000</v>
      </c>
    </row>
    <row r="189" spans="1:14" x14ac:dyDescent="0.25">
      <c r="A189" s="5">
        <v>902705</v>
      </c>
      <c r="B189" t="str">
        <f>VLOOKUP(A189,Tableau1[[Code Article ]:[Libéllé article]],2,FALSE)</f>
        <v>FORTISAN 20 KG</v>
      </c>
      <c r="C189">
        <v>400</v>
      </c>
      <c r="D189">
        <v>160</v>
      </c>
      <c r="E189">
        <v>240</v>
      </c>
      <c r="F189">
        <v>520</v>
      </c>
      <c r="G189">
        <v>200</v>
      </c>
      <c r="H189">
        <v>400</v>
      </c>
      <c r="I189">
        <v>400</v>
      </c>
      <c r="J189">
        <v>240</v>
      </c>
      <c r="K189">
        <v>220</v>
      </c>
      <c r="L189">
        <v>220</v>
      </c>
      <c r="M189">
        <v>620</v>
      </c>
      <c r="N189">
        <v>300</v>
      </c>
    </row>
    <row r="190" spans="1:14" x14ac:dyDescent="0.25">
      <c r="A190" s="5">
        <v>10208</v>
      </c>
      <c r="B190" t="str">
        <f>VLOOKUP(A190,Tableau1[[Code Article ]:[Libéllé article]],2,FALSE)</f>
        <v>FRIANDINE</v>
      </c>
      <c r="C190">
        <v>275</v>
      </c>
      <c r="D190">
        <v>100</v>
      </c>
      <c r="E190">
        <v>275</v>
      </c>
      <c r="F190">
        <v>150</v>
      </c>
      <c r="G190">
        <v>125</v>
      </c>
      <c r="H190">
        <v>275</v>
      </c>
      <c r="I190">
        <v>200</v>
      </c>
      <c r="J190">
        <v>225</v>
      </c>
      <c r="K190">
        <v>175</v>
      </c>
      <c r="L190">
        <v>200</v>
      </c>
      <c r="M190">
        <v>50</v>
      </c>
      <c r="N190">
        <v>225</v>
      </c>
    </row>
    <row r="191" spans="1:14" x14ac:dyDescent="0.25">
      <c r="A191" s="5">
        <v>27021</v>
      </c>
      <c r="B191" t="str">
        <f>VLOOKUP(A191,Tableau1[[Code Article ]:[Libéllé article]],2,FALSE)</f>
        <v>GENIJUNIOR 25 KG</v>
      </c>
      <c r="L191">
        <v>22415</v>
      </c>
      <c r="M191">
        <v>4975</v>
      </c>
      <c r="N191">
        <v>1875</v>
      </c>
    </row>
    <row r="192" spans="1:14" x14ac:dyDescent="0.25">
      <c r="A192" s="5">
        <v>27056</v>
      </c>
      <c r="B192" t="str">
        <f>VLOOKUP(A192,Tableau1[[Code Article ]:[Libéllé article]],2,FALSE)</f>
        <v>GENISOLO 25 KG</v>
      </c>
      <c r="K192">
        <v>2475</v>
      </c>
    </row>
    <row r="193" spans="1:14" x14ac:dyDescent="0.25">
      <c r="A193" s="5">
        <v>27020</v>
      </c>
      <c r="B193" t="str">
        <f>VLOOKUP(A193,Tableau1[[Code Article ]:[Libéllé article]],2,FALSE)</f>
        <v>GENISTART 25 KG</v>
      </c>
      <c r="L193">
        <v>1950</v>
      </c>
      <c r="M193">
        <v>4050</v>
      </c>
      <c r="N193">
        <v>1950</v>
      </c>
    </row>
    <row r="194" spans="1:14" x14ac:dyDescent="0.25">
      <c r="A194" s="5">
        <v>24101</v>
      </c>
      <c r="B194" t="str">
        <f>VLOOKUP(A194,Tableau1[[Code Article ]:[Libéllé article]],2,FALSE)</f>
        <v>GH TRAIN STOMACH BB 1000 KG</v>
      </c>
      <c r="C194">
        <v>9000</v>
      </c>
      <c r="D194">
        <v>9000</v>
      </c>
      <c r="E194">
        <v>7000</v>
      </c>
      <c r="F194">
        <v>8000</v>
      </c>
      <c r="G194">
        <v>7000</v>
      </c>
      <c r="H194">
        <v>8000</v>
      </c>
      <c r="I194">
        <v>8836</v>
      </c>
      <c r="J194">
        <v>2000</v>
      </c>
      <c r="K194">
        <v>8000</v>
      </c>
      <c r="L194">
        <v>15811</v>
      </c>
      <c r="M194">
        <v>10000</v>
      </c>
      <c r="N194">
        <v>5000</v>
      </c>
    </row>
    <row r="195" spans="1:14" x14ac:dyDescent="0.25">
      <c r="A195" s="5">
        <v>26057</v>
      </c>
      <c r="B195" t="str">
        <f>VLOOKUP(A195,Tableau1[[Code Article ]:[Libéllé article]],2,FALSE)</f>
        <v>GHT OSTEOFLEX EXPORT 25 KG</v>
      </c>
      <c r="C195">
        <v>0</v>
      </c>
      <c r="G195">
        <v>0</v>
      </c>
      <c r="K195">
        <v>0</v>
      </c>
    </row>
    <row r="196" spans="1:14" x14ac:dyDescent="0.25">
      <c r="A196" s="5">
        <v>23599</v>
      </c>
      <c r="B196" t="str">
        <f>VLOOKUP(A196,Tableau1[[Code Article ]:[Libéllé article]],2,FALSE)</f>
        <v>GIBIANE 1ER AGE MI 25 KG</v>
      </c>
      <c r="E196">
        <v>3600</v>
      </c>
      <c r="F196">
        <v>3000</v>
      </c>
      <c r="G196">
        <v>3550</v>
      </c>
      <c r="H196">
        <v>4175</v>
      </c>
      <c r="I196">
        <v>2325</v>
      </c>
      <c r="J196">
        <v>1550</v>
      </c>
      <c r="K196">
        <v>1975</v>
      </c>
      <c r="L196">
        <v>100</v>
      </c>
      <c r="M196">
        <v>350</v>
      </c>
    </row>
    <row r="197" spans="1:14" x14ac:dyDescent="0.25">
      <c r="A197" s="5">
        <v>905162</v>
      </c>
      <c r="B197" t="str">
        <f>VLOOKUP(A197,Tableau1[[Code Article ]:[Libéllé article]],2,FALSE)</f>
        <v>GIBIANE 2EME AGE VE 25 KG</v>
      </c>
      <c r="C197">
        <v>100</v>
      </c>
      <c r="D197">
        <v>150</v>
      </c>
      <c r="E197">
        <v>2500</v>
      </c>
      <c r="F197">
        <v>2400</v>
      </c>
      <c r="G197">
        <v>3200</v>
      </c>
      <c r="H197">
        <v>7850</v>
      </c>
      <c r="I197">
        <v>7750</v>
      </c>
      <c r="J197">
        <v>7800</v>
      </c>
      <c r="K197">
        <v>6875</v>
      </c>
      <c r="L197">
        <v>3200</v>
      </c>
      <c r="M197">
        <v>500</v>
      </c>
      <c r="N197">
        <v>1000</v>
      </c>
    </row>
    <row r="198" spans="1:14" x14ac:dyDescent="0.25">
      <c r="A198" s="5">
        <v>24444</v>
      </c>
      <c r="B198" t="str">
        <f>VLOOKUP(A198,Tableau1[[Code Article ]:[Libéllé article]],2,FALSE)</f>
        <v>GIBIANE D'EAU 1AGE MI 25 KG</v>
      </c>
      <c r="F198">
        <v>125</v>
      </c>
      <c r="G198">
        <v>500</v>
      </c>
    </row>
    <row r="199" spans="1:14" x14ac:dyDescent="0.25">
      <c r="A199" s="5">
        <v>905154</v>
      </c>
      <c r="B199" t="str">
        <f>VLOOKUP(A199,Tableau1[[Code Article ]:[Libéllé article]],2,FALSE)</f>
        <v>GIBIANE D'EAU 2AGE VE 25 KG</v>
      </c>
      <c r="F199">
        <v>125</v>
      </c>
      <c r="H199">
        <v>500</v>
      </c>
      <c r="L199">
        <v>500</v>
      </c>
    </row>
    <row r="200" spans="1:14" x14ac:dyDescent="0.25">
      <c r="A200" s="5">
        <v>22922</v>
      </c>
      <c r="B200" t="str">
        <f>VLOOKUP(A200,Tableau1[[Code Article ]:[Libéllé article]],2,FALSE)</f>
        <v>GIBIANE FAISAN ENTRETIEN VE25</v>
      </c>
      <c r="C200">
        <v>7500</v>
      </c>
      <c r="D200">
        <v>4675</v>
      </c>
      <c r="E200">
        <v>3525</v>
      </c>
      <c r="F200">
        <v>5300</v>
      </c>
      <c r="G200">
        <v>12700</v>
      </c>
      <c r="H200">
        <v>10525</v>
      </c>
      <c r="I200">
        <v>12350</v>
      </c>
      <c r="J200">
        <v>10850</v>
      </c>
      <c r="K200">
        <v>17275</v>
      </c>
      <c r="L200">
        <v>8900</v>
      </c>
      <c r="M200">
        <v>11550</v>
      </c>
      <c r="N200">
        <v>9150</v>
      </c>
    </row>
    <row r="201" spans="1:14" x14ac:dyDescent="0.25">
      <c r="A201" s="5">
        <v>22901</v>
      </c>
      <c r="B201" t="str">
        <f>VLOOKUP(A201,Tableau1[[Code Article ]:[Libéllé article]],2,FALSE)</f>
        <v>GIBIANE REPRO HYTOP VE 25 KG</v>
      </c>
      <c r="C201">
        <v>1150</v>
      </c>
      <c r="D201">
        <v>3975</v>
      </c>
      <c r="E201">
        <v>17100</v>
      </c>
      <c r="F201">
        <v>4375</v>
      </c>
      <c r="G201">
        <v>1625</v>
      </c>
      <c r="H201">
        <v>2100</v>
      </c>
      <c r="I201">
        <v>50</v>
      </c>
      <c r="K201">
        <v>0</v>
      </c>
      <c r="L201">
        <v>300</v>
      </c>
      <c r="N201">
        <v>550</v>
      </c>
    </row>
    <row r="202" spans="1:14" x14ac:dyDescent="0.25">
      <c r="A202" s="5">
        <v>102611</v>
      </c>
      <c r="B202" t="str">
        <f>VLOOKUP(A202,Tableau1[[Code Article ]:[Libéllé article]],2,FALSE)</f>
        <v>GIBIANE VERMISTOP VE 25 KG</v>
      </c>
      <c r="C202">
        <v>650</v>
      </c>
      <c r="D202">
        <v>1675</v>
      </c>
      <c r="E202">
        <v>2525</v>
      </c>
      <c r="F202">
        <v>425</v>
      </c>
      <c r="H202">
        <v>1350</v>
      </c>
      <c r="I202">
        <v>1450</v>
      </c>
      <c r="J202">
        <v>2525</v>
      </c>
      <c r="K202">
        <v>2225</v>
      </c>
      <c r="L202">
        <v>525</v>
      </c>
      <c r="M202">
        <v>1200</v>
      </c>
      <c r="N202">
        <v>850</v>
      </c>
    </row>
    <row r="203" spans="1:14" x14ac:dyDescent="0.25">
      <c r="A203" s="5">
        <v>26307</v>
      </c>
      <c r="B203" t="str">
        <f>VLOOKUP(A203,Tableau1[[Code Article ]:[Libéllé article]],2,FALSE)</f>
        <v>GLOUSS 25 KG</v>
      </c>
      <c r="K203">
        <v>2000</v>
      </c>
    </row>
    <row r="204" spans="1:14" x14ac:dyDescent="0.25">
      <c r="A204" s="5">
        <v>25399</v>
      </c>
      <c r="B204" t="str">
        <f>VLOOKUP(A204,Tableau1[[Code Article ]:[Libéllé article]],2,FALSE)</f>
        <v>GOLDEN HORSE OSTEOFLEX 25 KG</v>
      </c>
      <c r="C204">
        <v>3125</v>
      </c>
      <c r="D204">
        <v>150</v>
      </c>
      <c r="G204">
        <v>2900</v>
      </c>
      <c r="K204">
        <v>4000</v>
      </c>
    </row>
    <row r="205" spans="1:14" x14ac:dyDescent="0.25">
      <c r="A205" s="5">
        <v>24100</v>
      </c>
      <c r="B205" t="str">
        <f>VLOOKUP(A205,Tableau1[[Code Article ]:[Libéllé article]],2,FALSE)</f>
        <v>GOLDEN HORSE STOMACH 25 KG</v>
      </c>
      <c r="C205">
        <v>2000</v>
      </c>
      <c r="D205">
        <v>5475</v>
      </c>
      <c r="E205">
        <v>3325</v>
      </c>
      <c r="F205">
        <v>4400</v>
      </c>
      <c r="G205">
        <v>2500</v>
      </c>
      <c r="H205">
        <v>2300</v>
      </c>
      <c r="I205">
        <v>5375</v>
      </c>
      <c r="J205">
        <v>2275</v>
      </c>
      <c r="K205">
        <v>5800</v>
      </c>
      <c r="L205">
        <v>6475</v>
      </c>
      <c r="M205">
        <v>7775</v>
      </c>
      <c r="N205">
        <v>5250</v>
      </c>
    </row>
    <row r="206" spans="1:14" x14ac:dyDescent="0.25">
      <c r="A206" s="5">
        <v>905488</v>
      </c>
      <c r="B206" t="str">
        <f>VLOOKUP(A206,Tableau1[[Code Article ]:[Libéllé article]],2,FALSE)</f>
        <v>GOLDEN HORSE STOMACH FLOC 25 K</v>
      </c>
      <c r="C206">
        <v>650</v>
      </c>
      <c r="D206">
        <v>1275</v>
      </c>
      <c r="E206">
        <v>3325</v>
      </c>
      <c r="F206">
        <v>2225</v>
      </c>
      <c r="G206">
        <v>1800</v>
      </c>
      <c r="H206">
        <v>1475</v>
      </c>
      <c r="I206">
        <v>2300</v>
      </c>
      <c r="J206">
        <v>2825</v>
      </c>
      <c r="K206">
        <v>2825</v>
      </c>
      <c r="L206">
        <v>1975</v>
      </c>
      <c r="M206">
        <v>2175</v>
      </c>
      <c r="N206">
        <v>1225</v>
      </c>
    </row>
    <row r="207" spans="1:14" x14ac:dyDescent="0.25">
      <c r="A207" s="5">
        <v>21959</v>
      </c>
      <c r="B207" t="str">
        <f>VLOOKUP(A207,Tableau1[[Code Article ]:[Libéllé article]],2,FALSE)</f>
        <v>GRIT 3/5 MOYEN 25 KG</v>
      </c>
      <c r="D207">
        <v>275</v>
      </c>
      <c r="E207">
        <v>175</v>
      </c>
      <c r="F207">
        <v>450</v>
      </c>
      <c r="G207">
        <v>675</v>
      </c>
      <c r="H207">
        <v>300</v>
      </c>
      <c r="I207">
        <v>475</v>
      </c>
      <c r="J207">
        <v>225</v>
      </c>
      <c r="K207">
        <v>200</v>
      </c>
      <c r="L207">
        <v>450</v>
      </c>
      <c r="M207">
        <v>700</v>
      </c>
      <c r="N207">
        <v>50</v>
      </c>
    </row>
    <row r="208" spans="1:14" x14ac:dyDescent="0.25">
      <c r="A208" s="5">
        <v>17015</v>
      </c>
      <c r="B208" t="str">
        <f>VLOOKUP(A208,Tableau1[[Code Article ]:[Libéllé article]],2,FALSE)</f>
        <v>HAPPY HOOF</v>
      </c>
      <c r="E208">
        <v>140</v>
      </c>
      <c r="G208">
        <v>60</v>
      </c>
      <c r="H208">
        <v>80</v>
      </c>
      <c r="J208">
        <v>60</v>
      </c>
      <c r="K208">
        <v>60</v>
      </c>
      <c r="L208">
        <v>120</v>
      </c>
      <c r="N208">
        <v>60</v>
      </c>
    </row>
    <row r="209" spans="1:14" x14ac:dyDescent="0.25">
      <c r="A209" s="5">
        <v>17008</v>
      </c>
      <c r="B209" t="str">
        <f>VLOOKUP(A209,Tableau1[[Code Article ]:[Libéllé article]],2,FALSE)</f>
        <v>HDF POWER CUBES 25 KG</v>
      </c>
      <c r="C209">
        <v>125</v>
      </c>
    </row>
    <row r="210" spans="1:14" hidden="1" x14ac:dyDescent="0.25">
      <c r="A210" s="5">
        <v>21644</v>
      </c>
      <c r="B210" t="e">
        <f>VLOOKUP(A210,Tableau1[[Code Article ]:[Libéllé article]],2,FALSE)</f>
        <v>#N/A</v>
      </c>
      <c r="C210">
        <v>880</v>
      </c>
      <c r="E210">
        <v>440</v>
      </c>
      <c r="F210">
        <v>440</v>
      </c>
      <c r="K210">
        <v>440</v>
      </c>
    </row>
    <row r="211" spans="1:14" hidden="1" x14ac:dyDescent="0.25">
      <c r="A211" s="5">
        <v>21678</v>
      </c>
      <c r="B211" t="e">
        <f>VLOOKUP(A211,Tableau1[[Code Article ]:[Libéllé article]],2,FALSE)</f>
        <v>#N/A</v>
      </c>
      <c r="C211">
        <v>440</v>
      </c>
      <c r="D211">
        <v>3520</v>
      </c>
      <c r="E211">
        <v>880</v>
      </c>
      <c r="F211">
        <v>1320</v>
      </c>
      <c r="G211">
        <v>440</v>
      </c>
      <c r="H211">
        <v>880</v>
      </c>
      <c r="I211">
        <v>880</v>
      </c>
      <c r="J211">
        <v>3080</v>
      </c>
      <c r="K211">
        <v>1320</v>
      </c>
      <c r="L211">
        <v>2420</v>
      </c>
    </row>
    <row r="212" spans="1:14" x14ac:dyDescent="0.25">
      <c r="A212" s="5">
        <v>107411</v>
      </c>
      <c r="B212" t="str">
        <f>VLOOKUP(A212,Tableau1[[Code Article ]:[Libéllé article]],2,FALSE)</f>
        <v>HUILE DE COLZA 1000L</v>
      </c>
      <c r="H212">
        <v>1685</v>
      </c>
    </row>
    <row r="213" spans="1:14" x14ac:dyDescent="0.25">
      <c r="A213" s="5">
        <v>27028</v>
      </c>
      <c r="B213" t="str">
        <f>VLOOKUP(A213,Tableau1[[Code Article ]:[Libéllé article]],2,FALSE)</f>
        <v>JEUNE BOVIN 25 KG</v>
      </c>
      <c r="K213">
        <v>2975</v>
      </c>
      <c r="L213">
        <v>7500</v>
      </c>
      <c r="M213">
        <v>3950</v>
      </c>
    </row>
    <row r="214" spans="1:14" x14ac:dyDescent="0.25">
      <c r="A214" s="5">
        <v>103182</v>
      </c>
      <c r="B214" t="str">
        <f>VLOOKUP(A214,Tableau1[[Code Article ]:[Libéllé article]],2,FALSE)</f>
        <v>KAOLIN</v>
      </c>
      <c r="C214">
        <v>250</v>
      </c>
      <c r="D214">
        <v>100</v>
      </c>
      <c r="E214">
        <v>25</v>
      </c>
      <c r="F214">
        <v>175</v>
      </c>
      <c r="G214">
        <v>175</v>
      </c>
      <c r="I214">
        <v>175</v>
      </c>
      <c r="J214">
        <v>125</v>
      </c>
      <c r="K214">
        <v>125</v>
      </c>
      <c r="L214">
        <v>250</v>
      </c>
      <c r="M214">
        <v>25</v>
      </c>
      <c r="N214">
        <v>250</v>
      </c>
    </row>
    <row r="215" spans="1:14" x14ac:dyDescent="0.25">
      <c r="A215" s="5">
        <v>26942</v>
      </c>
      <c r="B215" t="str">
        <f>VLOOKUP(A215,Tableau1[[Code Article ]:[Libéllé article]],2,FALSE)</f>
        <v>LAPETY STIMULANT 15 KG</v>
      </c>
      <c r="J215">
        <v>525</v>
      </c>
      <c r="K215">
        <v>495</v>
      </c>
      <c r="L215">
        <v>750</v>
      </c>
      <c r="M215">
        <v>615</v>
      </c>
      <c r="N215">
        <v>1065</v>
      </c>
    </row>
    <row r="216" spans="1:14" x14ac:dyDescent="0.25">
      <c r="A216" s="5">
        <v>903586</v>
      </c>
      <c r="B216" t="str">
        <f>VLOOKUP(A216,Tableau1[[Code Article ]:[Libéllé article]],2,FALSE)</f>
        <v>LAPI LIB 25 KG</v>
      </c>
      <c r="C216">
        <v>4100</v>
      </c>
      <c r="D216">
        <v>2900</v>
      </c>
      <c r="E216">
        <v>6600</v>
      </c>
      <c r="F216">
        <v>9500</v>
      </c>
      <c r="G216">
        <v>5300</v>
      </c>
      <c r="H216">
        <v>9100</v>
      </c>
      <c r="I216">
        <v>8050</v>
      </c>
      <c r="J216">
        <v>7000</v>
      </c>
      <c r="K216">
        <v>5125</v>
      </c>
      <c r="L216">
        <v>7050</v>
      </c>
      <c r="M216">
        <v>6825</v>
      </c>
      <c r="N216">
        <v>6875</v>
      </c>
    </row>
    <row r="217" spans="1:14" x14ac:dyDescent="0.25">
      <c r="A217" s="5">
        <v>906845</v>
      </c>
      <c r="B217" t="str">
        <f>VLOOKUP(A217,Tableau1[[Code Article ]:[Libéllé article]],2,FALSE)</f>
        <v>LAPI LIB R TSD 25 KG</v>
      </c>
      <c r="C217">
        <v>3850</v>
      </c>
      <c r="D217">
        <v>3725</v>
      </c>
      <c r="E217">
        <v>5775</v>
      </c>
      <c r="F217">
        <v>3000</v>
      </c>
      <c r="G217">
        <v>5000</v>
      </c>
      <c r="H217">
        <v>5000</v>
      </c>
      <c r="I217">
        <v>3000</v>
      </c>
      <c r="J217">
        <v>2025</v>
      </c>
      <c r="K217">
        <v>6200</v>
      </c>
      <c r="L217">
        <v>4000</v>
      </c>
      <c r="M217">
        <v>5525</v>
      </c>
      <c r="N217">
        <v>5000</v>
      </c>
    </row>
    <row r="218" spans="1:14" x14ac:dyDescent="0.25">
      <c r="A218" s="5">
        <v>903587</v>
      </c>
      <c r="B218" t="str">
        <f>VLOOKUP(A218,Tableau1[[Code Article ]:[Libéllé article]],2,FALSE)</f>
        <v>LAPI PLUS 25 KG</v>
      </c>
      <c r="M218">
        <v>3000</v>
      </c>
    </row>
    <row r="219" spans="1:14" x14ac:dyDescent="0.25">
      <c r="A219" s="5">
        <v>20155</v>
      </c>
      <c r="B219" t="str">
        <f>VLOOKUP(A219,Tableau1[[Code Article ]:[Libéllé article]],2,FALSE)</f>
        <v>LAPICLAPIER 10 KG</v>
      </c>
      <c r="C219">
        <v>1970</v>
      </c>
      <c r="D219">
        <v>1840</v>
      </c>
      <c r="E219">
        <v>3710</v>
      </c>
      <c r="F219">
        <v>2850</v>
      </c>
      <c r="G219">
        <v>2720</v>
      </c>
      <c r="H219">
        <v>1790</v>
      </c>
      <c r="I219">
        <v>4700</v>
      </c>
      <c r="J219">
        <v>1920</v>
      </c>
      <c r="K219">
        <v>1810</v>
      </c>
      <c r="L219">
        <v>1850</v>
      </c>
      <c r="M219">
        <v>2420</v>
      </c>
      <c r="N219">
        <v>1850</v>
      </c>
    </row>
    <row r="220" spans="1:14" hidden="1" x14ac:dyDescent="0.25">
      <c r="A220" s="5">
        <v>21980</v>
      </c>
      <c r="B220" t="e">
        <f>VLOOKUP(A220,Tableau1[[Code Article ]:[Libéllé article]],2,FALSE)</f>
        <v>#N/A</v>
      </c>
      <c r="I220">
        <v>60</v>
      </c>
      <c r="M220">
        <v>180</v>
      </c>
      <c r="N220">
        <v>180</v>
      </c>
    </row>
    <row r="221" spans="1:14" x14ac:dyDescent="0.25">
      <c r="A221" s="5">
        <v>20149</v>
      </c>
      <c r="B221" t="str">
        <f>VLOOKUP(A221,Tableau1[[Code Article ]:[Libéllé article]],2,FALSE)</f>
        <v>LAPICLAPIER 25 KG</v>
      </c>
      <c r="C221">
        <v>25750</v>
      </c>
      <c r="D221">
        <v>26375</v>
      </c>
      <c r="E221">
        <v>21550</v>
      </c>
      <c r="F221">
        <v>22725</v>
      </c>
      <c r="G221">
        <v>27950</v>
      </c>
      <c r="H221">
        <v>19350</v>
      </c>
      <c r="I221">
        <v>32200</v>
      </c>
      <c r="J221">
        <v>29625</v>
      </c>
      <c r="K221">
        <v>24575</v>
      </c>
      <c r="L221">
        <v>23500</v>
      </c>
      <c r="M221">
        <v>16500</v>
      </c>
      <c r="N221">
        <v>22800</v>
      </c>
    </row>
    <row r="222" spans="1:14" x14ac:dyDescent="0.25">
      <c r="A222" s="5">
        <v>105300</v>
      </c>
      <c r="B222" t="str">
        <f>VLOOKUP(A222,Tableau1[[Code Article ]:[Libéllé article]],2,FALSE)</f>
        <v>LAPIN CLAPIER ELEVAGE</v>
      </c>
      <c r="C222">
        <v>8975</v>
      </c>
      <c r="D222">
        <v>6000</v>
      </c>
      <c r="E222">
        <v>9050</v>
      </c>
      <c r="F222">
        <v>7000</v>
      </c>
      <c r="G222">
        <v>8000</v>
      </c>
      <c r="H222">
        <v>9975</v>
      </c>
      <c r="I222">
        <v>9000</v>
      </c>
      <c r="J222">
        <v>9000</v>
      </c>
      <c r="K222">
        <v>11000</v>
      </c>
      <c r="L222">
        <v>6550</v>
      </c>
      <c r="M222">
        <v>6000</v>
      </c>
      <c r="N222">
        <v>6000</v>
      </c>
    </row>
    <row r="223" spans="1:14" x14ac:dyDescent="0.25">
      <c r="A223" s="5">
        <v>27251</v>
      </c>
      <c r="B223" t="str">
        <f>VLOOKUP(A223,Tableau1[[Code Article ]:[Libéllé article]],2,FALSE)</f>
        <v>LAPIN DIGEST 25 KG</v>
      </c>
      <c r="M223">
        <v>3925</v>
      </c>
    </row>
    <row r="224" spans="1:14" x14ac:dyDescent="0.25">
      <c r="A224" s="5">
        <v>117941</v>
      </c>
      <c r="B224" t="str">
        <f>VLOOKUP(A224,Tableau1[[Code Article ]:[Libéllé article]],2,FALSE)</f>
        <v>LAPIN FERMIER SOUFFLET</v>
      </c>
      <c r="C224">
        <v>5000</v>
      </c>
      <c r="F224">
        <v>4950</v>
      </c>
      <c r="G224">
        <v>5300</v>
      </c>
      <c r="I224">
        <v>4800</v>
      </c>
      <c r="K224">
        <v>5000</v>
      </c>
      <c r="L224">
        <v>5000</v>
      </c>
      <c r="M224">
        <v>5000</v>
      </c>
    </row>
    <row r="225" spans="1:14" x14ac:dyDescent="0.25">
      <c r="A225" s="5">
        <v>908372</v>
      </c>
      <c r="B225" t="str">
        <f>VLOOKUP(A225,Tableau1[[Code Article ]:[Libéllé article]],2,FALSE)</f>
        <v>LIGNOBOND DD</v>
      </c>
      <c r="N225">
        <v>2275</v>
      </c>
    </row>
    <row r="226" spans="1:14" x14ac:dyDescent="0.25">
      <c r="A226" s="5">
        <v>22240</v>
      </c>
      <c r="B226" t="str">
        <f>VLOOKUP(A226,Tableau1[[Code Article ]:[Libéllé article]],2,FALSE)</f>
        <v>LITIERE DESINFECTANTE 25 KG</v>
      </c>
      <c r="C226">
        <v>50</v>
      </c>
      <c r="D226">
        <v>50</v>
      </c>
      <c r="E226">
        <v>25</v>
      </c>
      <c r="G226">
        <v>50</v>
      </c>
      <c r="H226">
        <v>50</v>
      </c>
      <c r="I226">
        <v>50</v>
      </c>
      <c r="K226">
        <v>25</v>
      </c>
      <c r="L226">
        <v>50</v>
      </c>
      <c r="M226">
        <v>25</v>
      </c>
      <c r="N226">
        <v>50</v>
      </c>
    </row>
    <row r="227" spans="1:14" x14ac:dyDescent="0.25">
      <c r="A227" s="5">
        <v>23262</v>
      </c>
      <c r="B227" t="str">
        <f>VLOOKUP(A227,Tableau1[[Code Article ]:[Libéllé article]],2,FALSE)</f>
        <v>LUZERNE DESHYDRATEE 25 KG</v>
      </c>
      <c r="C227">
        <v>1000</v>
      </c>
      <c r="D227">
        <v>2750</v>
      </c>
      <c r="E227">
        <v>425</v>
      </c>
    </row>
    <row r="228" spans="1:14" x14ac:dyDescent="0.25">
      <c r="A228" s="5">
        <v>20180</v>
      </c>
      <c r="B228" t="str">
        <f>VLOOKUP(A228,Tableau1[[Code Article ]:[Libéllé article]],2,FALSE)</f>
        <v>MAIS 25 KG</v>
      </c>
      <c r="C228">
        <v>50</v>
      </c>
      <c r="D228">
        <v>200</v>
      </c>
      <c r="E228">
        <v>250</v>
      </c>
      <c r="F228">
        <v>150</v>
      </c>
      <c r="H228">
        <v>275</v>
      </c>
      <c r="I228">
        <v>50</v>
      </c>
      <c r="L228">
        <v>175</v>
      </c>
      <c r="M228">
        <v>50</v>
      </c>
      <c r="N228">
        <v>50</v>
      </c>
    </row>
    <row r="229" spans="1:14" hidden="1" x14ac:dyDescent="0.25">
      <c r="A229" s="5">
        <v>22236</v>
      </c>
      <c r="B229" t="e">
        <f>VLOOKUP(A229,Tableau1[[Code Article ]:[Libéllé article]],2,FALSE)</f>
        <v>#N/A</v>
      </c>
      <c r="K229">
        <v>2</v>
      </c>
      <c r="M229">
        <v>3</v>
      </c>
      <c r="N229">
        <v>3</v>
      </c>
    </row>
    <row r="230" spans="1:14" x14ac:dyDescent="0.25">
      <c r="A230" s="5">
        <v>103228</v>
      </c>
      <c r="B230" t="str">
        <f>VLOOKUP(A230,Tableau1[[Code Article ]:[Libéllé article]],2,FALSE)</f>
        <v>MAIS CASSE 25 KG</v>
      </c>
      <c r="C230">
        <v>325</v>
      </c>
      <c r="D230">
        <v>225</v>
      </c>
      <c r="E230">
        <v>75</v>
      </c>
      <c r="F230">
        <v>525</v>
      </c>
      <c r="G230">
        <v>25</v>
      </c>
      <c r="H230">
        <v>175</v>
      </c>
      <c r="I230">
        <v>25</v>
      </c>
      <c r="J230">
        <v>200</v>
      </c>
      <c r="K230">
        <v>200</v>
      </c>
      <c r="L230">
        <v>175</v>
      </c>
      <c r="N230">
        <v>75</v>
      </c>
    </row>
    <row r="231" spans="1:14" x14ac:dyDescent="0.25">
      <c r="A231" s="5">
        <v>21281</v>
      </c>
      <c r="B231" t="str">
        <f>VLOOKUP(A231,Tableau1[[Code Article ]:[Libéllé article]],2,FALSE)</f>
        <v>MAMELNET 10KG</v>
      </c>
      <c r="C231">
        <v>30</v>
      </c>
      <c r="D231">
        <v>20</v>
      </c>
      <c r="E231">
        <v>10</v>
      </c>
      <c r="F231">
        <v>10</v>
      </c>
      <c r="G231">
        <v>10</v>
      </c>
      <c r="H231">
        <v>20</v>
      </c>
      <c r="I231">
        <v>10</v>
      </c>
      <c r="K231">
        <v>30</v>
      </c>
    </row>
    <row r="232" spans="1:14" x14ac:dyDescent="0.25">
      <c r="A232" s="5">
        <v>902874</v>
      </c>
      <c r="B232" t="str">
        <f>VLOOKUP(A232,Tableau1[[Code Article ]:[Libéllé article]],2,FALSE)</f>
        <v>MESURE GRAIN BC SANDERS</v>
      </c>
      <c r="F232">
        <v>30</v>
      </c>
    </row>
    <row r="233" spans="1:14" x14ac:dyDescent="0.25">
      <c r="A233" s="5">
        <v>12666</v>
      </c>
      <c r="B233" t="str">
        <f>VLOOKUP(A233,Tableau1[[Code Article ]:[Libéllé article]],2,FALSE)</f>
        <v>MESURE GRAIN CHEVAL</v>
      </c>
      <c r="C233">
        <v>4</v>
      </c>
      <c r="E233">
        <v>52</v>
      </c>
      <c r="F233">
        <v>23</v>
      </c>
      <c r="G233">
        <v>3</v>
      </c>
      <c r="I233">
        <v>20</v>
      </c>
      <c r="K233">
        <v>31</v>
      </c>
      <c r="L233">
        <v>12</v>
      </c>
      <c r="M233">
        <v>17</v>
      </c>
      <c r="N233">
        <v>2</v>
      </c>
    </row>
    <row r="234" spans="1:14" hidden="1" x14ac:dyDescent="0.25">
      <c r="A234" s="5">
        <v>22444</v>
      </c>
      <c r="B234" t="e">
        <f>VLOOKUP(A234,Tableau1[[Code Article ]:[Libéllé article]],2,FALSE)</f>
        <v>#N/A</v>
      </c>
      <c r="E234">
        <v>2</v>
      </c>
    </row>
    <row r="235" spans="1:14" hidden="1" x14ac:dyDescent="0.25">
      <c r="A235" s="5">
        <v>22446</v>
      </c>
      <c r="B235" t="e">
        <f>VLOOKUP(A235,Tableau1[[Code Article ]:[Libéllé article]],2,FALSE)</f>
        <v>#N/A</v>
      </c>
      <c r="C235">
        <v>2</v>
      </c>
      <c r="E235">
        <v>2</v>
      </c>
      <c r="M235">
        <v>1</v>
      </c>
    </row>
    <row r="236" spans="1:14" hidden="1" x14ac:dyDescent="0.25">
      <c r="A236" s="5">
        <v>22462</v>
      </c>
      <c r="B236" t="e">
        <f>VLOOKUP(A236,Tableau1[[Code Article ]:[Libéllé article]],2,FALSE)</f>
        <v>#N/A</v>
      </c>
      <c r="K236">
        <v>0</v>
      </c>
      <c r="M236">
        <v>50</v>
      </c>
    </row>
    <row r="237" spans="1:14" x14ac:dyDescent="0.25">
      <c r="A237" s="5">
        <v>24038</v>
      </c>
      <c r="B237" t="str">
        <f>VLOOKUP(A237,Tableau1[[Code Article ]:[Libéllé article]],2,FALSE)</f>
        <v>MISTRAL FA 15 KG</v>
      </c>
      <c r="C237">
        <v>30</v>
      </c>
      <c r="E237">
        <v>30</v>
      </c>
    </row>
    <row r="238" spans="1:14" x14ac:dyDescent="0.25">
      <c r="A238" s="5">
        <v>21757</v>
      </c>
      <c r="B238" t="str">
        <f>VLOOKUP(A238,Tableau1[[Code Article ]:[Libéllé article]],2,FALSE)</f>
        <v>MISTRAL FA 25 KG</v>
      </c>
      <c r="C238">
        <v>7750</v>
      </c>
      <c r="D238">
        <v>9525</v>
      </c>
      <c r="E238">
        <v>6975</v>
      </c>
      <c r="F238">
        <v>7725</v>
      </c>
      <c r="G238">
        <v>8375</v>
      </c>
      <c r="H238">
        <v>775</v>
      </c>
      <c r="I238">
        <v>1375</v>
      </c>
      <c r="J238">
        <v>4025</v>
      </c>
      <c r="K238">
        <v>12950</v>
      </c>
      <c r="L238">
        <v>2750</v>
      </c>
      <c r="M238">
        <v>6000</v>
      </c>
      <c r="N238">
        <v>7400</v>
      </c>
    </row>
    <row r="239" spans="1:14" x14ac:dyDescent="0.25">
      <c r="A239" s="5">
        <v>27027</v>
      </c>
      <c r="B239" t="str">
        <f>VLOOKUP(A239,Tableau1[[Code Article ]:[Libéllé article]],2,FALSE)</f>
        <v>MUSCLI TRADITION 25 KG</v>
      </c>
      <c r="K239">
        <v>1900</v>
      </c>
    </row>
    <row r="240" spans="1:14" hidden="1" x14ac:dyDescent="0.25">
      <c r="A240" s="5">
        <v>22693</v>
      </c>
      <c r="B240" t="e">
        <f>VLOOKUP(A240,Tableau1[[Code Article ]:[Libéllé article]],2,FALSE)</f>
        <v>#N/A</v>
      </c>
      <c r="C240">
        <v>2</v>
      </c>
    </row>
    <row r="241" spans="1:14" hidden="1" x14ac:dyDescent="0.25">
      <c r="A241" s="5">
        <v>22695</v>
      </c>
      <c r="B241" t="e">
        <f>VLOOKUP(A241,Tableau1[[Code Article ]:[Libéllé article]],2,FALSE)</f>
        <v>#N/A</v>
      </c>
      <c r="C241">
        <v>1</v>
      </c>
      <c r="M241">
        <v>2</v>
      </c>
    </row>
    <row r="242" spans="1:14" hidden="1" x14ac:dyDescent="0.25">
      <c r="A242" s="5">
        <v>22713</v>
      </c>
      <c r="B242" t="e">
        <f>VLOOKUP(A242,Tableau1[[Code Article ]:[Libéllé article]],2,FALSE)</f>
        <v>#N/A</v>
      </c>
      <c r="F242">
        <v>50</v>
      </c>
    </row>
    <row r="243" spans="1:14" x14ac:dyDescent="0.25">
      <c r="A243" s="5">
        <v>11889</v>
      </c>
      <c r="B243" t="str">
        <f>VLOOKUP(A243,Tableau1[[Code Article ]:[Libéllé article]],2,FALSE)</f>
        <v>NATACROISSANCE 25 KG</v>
      </c>
      <c r="C243">
        <v>4500</v>
      </c>
      <c r="D243">
        <v>1800</v>
      </c>
      <c r="E243">
        <v>3200</v>
      </c>
      <c r="F243">
        <v>2650</v>
      </c>
      <c r="G243">
        <v>4950</v>
      </c>
      <c r="H243">
        <v>2100</v>
      </c>
      <c r="I243">
        <v>2800</v>
      </c>
      <c r="J243">
        <v>4800</v>
      </c>
      <c r="K243">
        <v>7050</v>
      </c>
      <c r="L243">
        <v>6400</v>
      </c>
      <c r="M243">
        <v>7175</v>
      </c>
      <c r="N243">
        <v>2900</v>
      </c>
    </row>
    <row r="244" spans="1:14" x14ac:dyDescent="0.25">
      <c r="A244" s="5">
        <v>11888</v>
      </c>
      <c r="B244" t="str">
        <f>VLOOKUP(A244,Tableau1[[Code Article ]:[Libéllé article]],2,FALSE)</f>
        <v>NATAVEAU 25 KG</v>
      </c>
      <c r="C244">
        <v>500</v>
      </c>
      <c r="D244">
        <v>750</v>
      </c>
      <c r="E244">
        <v>500</v>
      </c>
      <c r="F244">
        <v>1600</v>
      </c>
      <c r="G244">
        <v>25</v>
      </c>
      <c r="H244">
        <v>225</v>
      </c>
      <c r="I244">
        <v>25</v>
      </c>
      <c r="J244">
        <v>275</v>
      </c>
      <c r="L244">
        <v>1450</v>
      </c>
      <c r="M244">
        <v>150</v>
      </c>
    </row>
    <row r="245" spans="1:14" x14ac:dyDescent="0.25">
      <c r="A245" s="5">
        <v>26281</v>
      </c>
      <c r="B245" t="str">
        <f>VLOOKUP(A245,Tableau1[[Code Article ]:[Libéllé article]],2,FALSE)</f>
        <v>NOUVEAU STABINE 15 KG</v>
      </c>
      <c r="I245">
        <v>510</v>
      </c>
      <c r="J245">
        <v>1320</v>
      </c>
      <c r="K245">
        <v>585</v>
      </c>
      <c r="L245">
        <v>1350</v>
      </c>
      <c r="M245">
        <v>1335</v>
      </c>
      <c r="N245">
        <v>1395</v>
      </c>
    </row>
    <row r="246" spans="1:14" x14ac:dyDescent="0.25">
      <c r="A246" s="5">
        <v>24253</v>
      </c>
      <c r="B246" t="str">
        <f>VLOOKUP(A246,Tableau1[[Code Article ]:[Libéllé article]],2,FALSE)</f>
        <v>OPTI DRAINE 25 KG</v>
      </c>
      <c r="I246">
        <v>25</v>
      </c>
    </row>
    <row r="247" spans="1:14" x14ac:dyDescent="0.25">
      <c r="A247" s="5">
        <v>26302</v>
      </c>
      <c r="B247" t="str">
        <f>VLOOKUP(A247,Tableau1[[Code Article ]:[Libéllé article]],2,FALSE)</f>
        <v>PETIRI 25 KG</v>
      </c>
      <c r="K247">
        <v>3000</v>
      </c>
      <c r="L247">
        <v>4000</v>
      </c>
      <c r="M247">
        <v>1725</v>
      </c>
    </row>
    <row r="248" spans="1:14" x14ac:dyDescent="0.25">
      <c r="A248" s="5">
        <v>21276</v>
      </c>
      <c r="B248" t="str">
        <f>VLOOKUP(A248,Tableau1[[Code Article ]:[Libéllé article]],2,FALSE)</f>
        <v>POMPE POUR BIDON 60/200L</v>
      </c>
      <c r="E248">
        <v>2</v>
      </c>
      <c r="J248">
        <v>1</v>
      </c>
    </row>
    <row r="249" spans="1:14" x14ac:dyDescent="0.25">
      <c r="A249" s="5">
        <v>26283</v>
      </c>
      <c r="B249" t="str">
        <f>VLOOKUP(A249,Tableau1[[Code Article ]:[Libéllé article]],2,FALSE)</f>
        <v>POND NEUBOURGEOISE VE BB 1000K</v>
      </c>
      <c r="G249">
        <v>2870</v>
      </c>
      <c r="L249">
        <v>2861</v>
      </c>
      <c r="M249">
        <v>2000</v>
      </c>
      <c r="N249">
        <v>3000</v>
      </c>
    </row>
    <row r="250" spans="1:14" x14ac:dyDescent="0.25">
      <c r="A250" s="5">
        <v>20156</v>
      </c>
      <c r="B250" t="str">
        <f>VLOOKUP(A250,Tableau1[[Code Article ]:[Libéllé article]],2,FALSE)</f>
        <v>PONDEUSE 10 KG</v>
      </c>
      <c r="C250">
        <v>3580</v>
      </c>
      <c r="D250">
        <v>2850</v>
      </c>
      <c r="E250">
        <v>3940</v>
      </c>
      <c r="F250">
        <v>3840</v>
      </c>
      <c r="G250">
        <v>4060</v>
      </c>
      <c r="H250">
        <v>3140</v>
      </c>
      <c r="I250">
        <v>4110</v>
      </c>
      <c r="J250">
        <v>2030</v>
      </c>
      <c r="K250">
        <v>4500</v>
      </c>
      <c r="L250">
        <v>3070</v>
      </c>
      <c r="M250">
        <v>3080</v>
      </c>
      <c r="N250">
        <v>4420</v>
      </c>
    </row>
    <row r="251" spans="1:14" x14ac:dyDescent="0.25">
      <c r="A251" s="5">
        <v>20150</v>
      </c>
      <c r="B251" t="str">
        <f>VLOOKUP(A251,Tableau1[[Code Article ]:[Libéllé article]],2,FALSE)</f>
        <v>PONDEUSE 25 KG</v>
      </c>
      <c r="C251">
        <v>22925</v>
      </c>
      <c r="D251">
        <v>23825</v>
      </c>
      <c r="E251">
        <v>25950</v>
      </c>
      <c r="F251">
        <v>24675</v>
      </c>
      <c r="G251">
        <v>23450</v>
      </c>
      <c r="H251">
        <v>20450</v>
      </c>
      <c r="I251">
        <v>29050</v>
      </c>
      <c r="J251">
        <v>27825</v>
      </c>
      <c r="K251">
        <v>24825</v>
      </c>
      <c r="L251">
        <v>25975</v>
      </c>
      <c r="M251">
        <v>21700</v>
      </c>
      <c r="N251">
        <v>29550</v>
      </c>
    </row>
    <row r="252" spans="1:14" x14ac:dyDescent="0.25">
      <c r="A252" s="5">
        <v>102572</v>
      </c>
      <c r="B252" t="str">
        <f>VLOOKUP(A252,Tableau1[[Code Article ]:[Libéllé article]],2,FALSE)</f>
        <v>PONDEUSE FA 25KG</v>
      </c>
      <c r="C252">
        <v>1200</v>
      </c>
      <c r="D252">
        <v>750</v>
      </c>
      <c r="E252">
        <v>200</v>
      </c>
      <c r="F252">
        <v>200</v>
      </c>
      <c r="G252">
        <v>1500</v>
      </c>
      <c r="H252">
        <v>1700</v>
      </c>
      <c r="I252">
        <v>200</v>
      </c>
      <c r="J252">
        <v>1250</v>
      </c>
      <c r="K252">
        <v>2500</v>
      </c>
      <c r="L252">
        <v>225</v>
      </c>
      <c r="M252">
        <v>575</v>
      </c>
      <c r="N252">
        <v>300</v>
      </c>
    </row>
    <row r="253" spans="1:14" x14ac:dyDescent="0.25">
      <c r="A253" s="5">
        <v>26295</v>
      </c>
      <c r="B253" t="str">
        <f>VLOOKUP(A253,Tableau1[[Code Article ]:[Libéllé article]],2,FALSE)</f>
        <v>PONDEUSE REPRO INRA 20 KG</v>
      </c>
      <c r="J253">
        <v>3800</v>
      </c>
      <c r="N253">
        <v>2820</v>
      </c>
    </row>
    <row r="254" spans="1:14" x14ac:dyDescent="0.25">
      <c r="A254" s="5">
        <v>117943</v>
      </c>
      <c r="B254" t="str">
        <f>VLOOKUP(A254,Tableau1[[Code Article ]:[Libéllé article]],2,FALSE)</f>
        <v>PONDEUSE SOUFFLET</v>
      </c>
      <c r="C254">
        <v>1000</v>
      </c>
    </row>
    <row r="255" spans="1:14" x14ac:dyDescent="0.25">
      <c r="A255" s="5">
        <v>26266</v>
      </c>
      <c r="B255" t="str">
        <f>VLOOKUP(A255,Tableau1[[Code Article ]:[Libéllé article]],2,FALSE)</f>
        <v>PORC ENERGIC 25 KG</v>
      </c>
      <c r="L255">
        <v>6500</v>
      </c>
      <c r="N255">
        <v>1950</v>
      </c>
    </row>
    <row r="256" spans="1:14" x14ac:dyDescent="0.25">
      <c r="A256" s="5">
        <v>903645</v>
      </c>
      <c r="B256" t="str">
        <f>VLOOKUP(A256,Tableau1[[Code Article ]:[Libéllé article]],2,FALSE)</f>
        <v>PORCIANE ENGRAIS TEC</v>
      </c>
      <c r="C256">
        <v>1450</v>
      </c>
      <c r="E256">
        <v>1350</v>
      </c>
      <c r="F256">
        <v>2475</v>
      </c>
      <c r="G256">
        <v>1450</v>
      </c>
      <c r="H256">
        <v>2350</v>
      </c>
      <c r="I256">
        <v>2200</v>
      </c>
      <c r="J256">
        <v>1550</v>
      </c>
      <c r="K256">
        <v>2550</v>
      </c>
      <c r="L256">
        <v>2150</v>
      </c>
      <c r="M256">
        <v>1500</v>
      </c>
      <c r="N256">
        <v>2450</v>
      </c>
    </row>
    <row r="257" spans="1:14" x14ac:dyDescent="0.25">
      <c r="A257" s="5">
        <v>903644</v>
      </c>
      <c r="B257" t="str">
        <f>VLOOKUP(A257,Tableau1[[Code Article ]:[Libéllé article]],2,FALSE)</f>
        <v>PORCIANE ENGRAIS TEC 25 KG</v>
      </c>
      <c r="C257">
        <v>2700</v>
      </c>
      <c r="D257">
        <v>200</v>
      </c>
      <c r="E257">
        <v>4100</v>
      </c>
      <c r="F257">
        <v>1900</v>
      </c>
      <c r="G257">
        <v>2850</v>
      </c>
      <c r="H257">
        <v>3075</v>
      </c>
      <c r="I257">
        <v>1825</v>
      </c>
      <c r="J257">
        <v>2900</v>
      </c>
      <c r="K257">
        <v>6450</v>
      </c>
      <c r="L257">
        <v>3450</v>
      </c>
      <c r="M257">
        <v>4450</v>
      </c>
      <c r="N257">
        <v>1400</v>
      </c>
    </row>
    <row r="258" spans="1:14" x14ac:dyDescent="0.25">
      <c r="A258" s="5">
        <v>903636</v>
      </c>
      <c r="B258" t="str">
        <f>VLOOKUP(A258,Tableau1[[Code Article ]:[Libéllé article]],2,FALSE)</f>
        <v>PORCIANE FERMIOR PC30</v>
      </c>
      <c r="C258">
        <v>700</v>
      </c>
      <c r="D258">
        <v>100</v>
      </c>
      <c r="H258">
        <v>900</v>
      </c>
      <c r="J258">
        <v>250</v>
      </c>
      <c r="K258">
        <v>1000</v>
      </c>
      <c r="M258">
        <v>1100</v>
      </c>
      <c r="N258">
        <v>400</v>
      </c>
    </row>
    <row r="259" spans="1:14" x14ac:dyDescent="0.25">
      <c r="A259" s="5">
        <v>903641</v>
      </c>
      <c r="B259" t="str">
        <f>VLOOKUP(A259,Tableau1[[Code Article ]:[Libéllé article]],2,FALSE)</f>
        <v>PORCIANE PORCELET 2AGE 25 KG</v>
      </c>
      <c r="C259">
        <v>250</v>
      </c>
      <c r="E259">
        <v>100</v>
      </c>
      <c r="H259">
        <v>150</v>
      </c>
      <c r="I259">
        <v>300</v>
      </c>
      <c r="J259">
        <v>50</v>
      </c>
      <c r="K259">
        <v>1600</v>
      </c>
      <c r="L259">
        <v>25</v>
      </c>
      <c r="M259">
        <v>200</v>
      </c>
      <c r="N259">
        <v>100</v>
      </c>
    </row>
    <row r="260" spans="1:14" hidden="1" x14ac:dyDescent="0.25">
      <c r="A260" s="5">
        <v>24274</v>
      </c>
      <c r="B260" t="e">
        <f>VLOOKUP(A260,Tableau1[[Code Article ]:[Libéllé article]],2,FALSE)</f>
        <v>#N/A</v>
      </c>
      <c r="C260">
        <v>1</v>
      </c>
      <c r="H260">
        <v>5</v>
      </c>
    </row>
    <row r="261" spans="1:14" x14ac:dyDescent="0.25">
      <c r="A261" s="5">
        <v>903837</v>
      </c>
      <c r="B261" t="str">
        <f>VLOOKUP(A261,Tableau1[[Code Article ]:[Libéllé article]],2,FALSE)</f>
        <v>PORCIANE TRUIE VERRAT</v>
      </c>
      <c r="C261">
        <v>100</v>
      </c>
      <c r="D261">
        <v>100</v>
      </c>
      <c r="E261">
        <v>200</v>
      </c>
      <c r="F261">
        <v>4150</v>
      </c>
      <c r="G261">
        <v>5025</v>
      </c>
      <c r="H261">
        <v>6075</v>
      </c>
      <c r="I261">
        <v>6175</v>
      </c>
      <c r="J261">
        <v>250</v>
      </c>
      <c r="K261">
        <v>5500</v>
      </c>
      <c r="L261">
        <v>300</v>
      </c>
      <c r="M261">
        <v>100</v>
      </c>
    </row>
    <row r="262" spans="1:14" x14ac:dyDescent="0.25">
      <c r="A262" s="5">
        <v>20157</v>
      </c>
      <c r="B262" t="str">
        <f>VLOOKUP(A262,Tableau1[[Code Article ]:[Libéllé article]],2,FALSE)</f>
        <v>POULET POULETTE 10 KG</v>
      </c>
      <c r="C262">
        <v>630</v>
      </c>
      <c r="D262">
        <v>1710</v>
      </c>
      <c r="E262">
        <v>1770</v>
      </c>
      <c r="F262">
        <v>1250</v>
      </c>
      <c r="G262">
        <v>2070</v>
      </c>
      <c r="H262">
        <v>2950</v>
      </c>
      <c r="I262">
        <v>1950</v>
      </c>
      <c r="J262">
        <v>1170</v>
      </c>
      <c r="K262">
        <v>2090</v>
      </c>
      <c r="L262">
        <v>1920</v>
      </c>
      <c r="M262">
        <v>1060</v>
      </c>
      <c r="N262">
        <v>860</v>
      </c>
    </row>
    <row r="263" spans="1:14" x14ac:dyDescent="0.25">
      <c r="A263" s="5">
        <v>24391</v>
      </c>
      <c r="B263" t="str">
        <f>VLOOKUP(A263,Tableau1[[Code Article ]:[Libéllé article]],2,FALSE)</f>
        <v>POULET POULETTE VE 25 KG</v>
      </c>
      <c r="C263">
        <v>12125</v>
      </c>
      <c r="D263">
        <v>18800</v>
      </c>
      <c r="E263">
        <v>34375</v>
      </c>
      <c r="F263">
        <v>37975</v>
      </c>
      <c r="G263">
        <v>33800</v>
      </c>
      <c r="H263">
        <v>28050</v>
      </c>
      <c r="I263">
        <v>25650</v>
      </c>
      <c r="J263">
        <v>24650</v>
      </c>
      <c r="K263">
        <v>21250</v>
      </c>
      <c r="L263">
        <v>20700</v>
      </c>
      <c r="M263">
        <v>6800</v>
      </c>
      <c r="N263">
        <v>8150</v>
      </c>
    </row>
    <row r="264" spans="1:14" x14ac:dyDescent="0.25">
      <c r="A264" s="5">
        <v>906787</v>
      </c>
      <c r="B264" t="str">
        <f>VLOOKUP(A264,Tableau1[[Code Article ]:[Libéllé article]],2,FALSE)</f>
        <v>POULETTE 1 AGE FA 25 KG</v>
      </c>
      <c r="E264">
        <v>20000</v>
      </c>
    </row>
    <row r="265" spans="1:14" x14ac:dyDescent="0.25">
      <c r="A265" s="5">
        <v>906788</v>
      </c>
      <c r="B265" t="str">
        <f>VLOOKUP(A265,Tableau1[[Code Article ]:[Libéllé article]],2,FALSE)</f>
        <v>POULETTE 2 AGE FA 25 KG</v>
      </c>
      <c r="E265">
        <v>19000</v>
      </c>
    </row>
    <row r="266" spans="1:14" x14ac:dyDescent="0.25">
      <c r="A266" s="5">
        <v>26293</v>
      </c>
      <c r="B266" t="str">
        <f>VLOOKUP(A266,Tableau1[[Code Article ]:[Libéllé article]],2,FALSE)</f>
        <v>POULETTE CROISS INRA VE 20 KG</v>
      </c>
      <c r="J266">
        <v>3860</v>
      </c>
      <c r="N266">
        <v>1860</v>
      </c>
    </row>
    <row r="267" spans="1:14" x14ac:dyDescent="0.25">
      <c r="A267" s="5">
        <v>26469</v>
      </c>
      <c r="B267" t="str">
        <f>VLOOKUP(A267,Tableau1[[Code Article ]:[Libéllé article]],2,FALSE)</f>
        <v>POULETTE DEMARRAGE INRA VE20KG</v>
      </c>
      <c r="J267">
        <v>2840</v>
      </c>
    </row>
    <row r="268" spans="1:14" x14ac:dyDescent="0.25">
      <c r="A268" s="5">
        <v>22323</v>
      </c>
      <c r="B268" t="str">
        <f>VLOOKUP(A268,Tableau1[[Code Article ]:[Libéllé article]],2,FALSE)</f>
        <v>POULTRYLIT BB 1000 KG</v>
      </c>
      <c r="C268">
        <v>2000</v>
      </c>
      <c r="D268">
        <v>3000</v>
      </c>
      <c r="G268">
        <v>2000</v>
      </c>
      <c r="H268">
        <v>2000</v>
      </c>
      <c r="L268">
        <v>2000</v>
      </c>
    </row>
    <row r="269" spans="1:14" hidden="1" x14ac:dyDescent="0.25">
      <c r="A269" s="5">
        <v>25451</v>
      </c>
      <c r="B269" t="e">
        <f>VLOOKUP(A269,Tableau1[[Code Article ]:[Libéllé article]],2,FALSE)</f>
        <v>#N/A</v>
      </c>
      <c r="C269">
        <v>1</v>
      </c>
      <c r="I269">
        <v>1</v>
      </c>
      <c r="J269">
        <v>1</v>
      </c>
      <c r="M269">
        <v>2</v>
      </c>
    </row>
    <row r="270" spans="1:14" x14ac:dyDescent="0.25">
      <c r="A270" s="5">
        <v>20153</v>
      </c>
      <c r="B270" t="str">
        <f>VLOOKUP(A270,Tableau1[[Code Article ]:[Libéllé article]],2,FALSE)</f>
        <v>POUS/CAN/OIS MI 10KG</v>
      </c>
      <c r="C270">
        <v>1220</v>
      </c>
      <c r="D270">
        <v>1630</v>
      </c>
      <c r="E270">
        <v>4700</v>
      </c>
      <c r="F270">
        <v>3990</v>
      </c>
      <c r="G270">
        <v>5980</v>
      </c>
      <c r="H270">
        <v>6090</v>
      </c>
      <c r="I270">
        <v>5020</v>
      </c>
      <c r="J270">
        <v>2310</v>
      </c>
      <c r="K270">
        <v>1910</v>
      </c>
      <c r="L270">
        <v>2670</v>
      </c>
      <c r="M270">
        <v>1230</v>
      </c>
      <c r="N270">
        <v>410</v>
      </c>
    </row>
    <row r="271" spans="1:14" x14ac:dyDescent="0.25">
      <c r="A271" s="5">
        <v>20152</v>
      </c>
      <c r="B271" t="str">
        <f>VLOOKUP(A271,Tableau1[[Code Article ]:[Libéllé article]],2,FALSE)</f>
        <v>POUS/CAN/OIS MI 25 KG</v>
      </c>
      <c r="C271">
        <v>6000</v>
      </c>
      <c r="D271">
        <v>9775</v>
      </c>
      <c r="E271">
        <v>14500</v>
      </c>
      <c r="F271">
        <v>17050</v>
      </c>
      <c r="G271">
        <v>19125</v>
      </c>
      <c r="H271">
        <v>13475</v>
      </c>
      <c r="I271">
        <v>14600</v>
      </c>
      <c r="J271">
        <v>5325</v>
      </c>
      <c r="K271">
        <v>3025</v>
      </c>
      <c r="L271">
        <v>1300</v>
      </c>
      <c r="M271">
        <v>2775</v>
      </c>
      <c r="N271">
        <v>2025</v>
      </c>
    </row>
    <row r="272" spans="1:14" x14ac:dyDescent="0.25">
      <c r="A272" s="5">
        <v>16319</v>
      </c>
      <c r="B272" t="str">
        <f>VLOOKUP(A272,Tableau1[[Code Article ]:[Libéllé article]],2,FALSE)</f>
        <v>PREMIENCE PRO ADULT 20 KG</v>
      </c>
      <c r="C272">
        <v>1800</v>
      </c>
      <c r="D272">
        <v>780</v>
      </c>
      <c r="E272">
        <v>1520</v>
      </c>
      <c r="F272">
        <v>360</v>
      </c>
      <c r="G272">
        <v>1900</v>
      </c>
      <c r="H272">
        <v>1740</v>
      </c>
      <c r="I272">
        <v>1580</v>
      </c>
      <c r="J272">
        <v>1580</v>
      </c>
      <c r="K272">
        <v>2080</v>
      </c>
      <c r="L272">
        <v>2240</v>
      </c>
      <c r="M272">
        <v>980</v>
      </c>
      <c r="N272">
        <v>1740</v>
      </c>
    </row>
    <row r="273" spans="1:14" x14ac:dyDescent="0.25">
      <c r="A273" s="5">
        <v>16302</v>
      </c>
      <c r="B273" t="str">
        <f>VLOOKUP(A273,Tableau1[[Code Article ]:[Libéllé article]],2,FALSE)</f>
        <v>PREMIENCE PRO EQUILIBRE 20KG</v>
      </c>
      <c r="C273">
        <v>980</v>
      </c>
      <c r="D273">
        <v>920</v>
      </c>
      <c r="E273">
        <v>720</v>
      </c>
      <c r="F273">
        <v>820</v>
      </c>
      <c r="G273">
        <v>640</v>
      </c>
      <c r="H273">
        <v>1900</v>
      </c>
      <c r="I273">
        <v>600</v>
      </c>
      <c r="J273">
        <v>900</v>
      </c>
      <c r="K273">
        <v>1360</v>
      </c>
      <c r="L273">
        <v>1640</v>
      </c>
      <c r="M273">
        <v>1060</v>
      </c>
      <c r="N273">
        <v>1260</v>
      </c>
    </row>
    <row r="274" spans="1:14" x14ac:dyDescent="0.25">
      <c r="A274" s="5">
        <v>16318</v>
      </c>
      <c r="B274" t="str">
        <f>VLOOKUP(A274,Tableau1[[Code Article ]:[Libéllé article]],2,FALSE)</f>
        <v>PREMIENCE PRO JUNIOR 20 KG</v>
      </c>
      <c r="C274">
        <v>240</v>
      </c>
      <c r="D274">
        <v>1140</v>
      </c>
      <c r="E274">
        <v>800</v>
      </c>
      <c r="F274">
        <v>140</v>
      </c>
      <c r="G274">
        <v>400</v>
      </c>
      <c r="H274">
        <v>640</v>
      </c>
      <c r="I274">
        <v>280</v>
      </c>
      <c r="J274">
        <v>1400</v>
      </c>
      <c r="K274">
        <v>400</v>
      </c>
      <c r="L274">
        <v>1400</v>
      </c>
      <c r="M274">
        <v>600</v>
      </c>
      <c r="N274">
        <v>700</v>
      </c>
    </row>
    <row r="275" spans="1:14" x14ac:dyDescent="0.25">
      <c r="A275" s="5">
        <v>905583</v>
      </c>
      <c r="B275" t="str">
        <f>VLOOKUP(A275,Tableau1[[Code Article ]:[Libéllé article]],2,FALSE)</f>
        <v>PREMIENCE PRO LIGHT SENIOR 20K</v>
      </c>
      <c r="C275">
        <v>140</v>
      </c>
      <c r="D275">
        <v>80</v>
      </c>
      <c r="E275">
        <v>120</v>
      </c>
      <c r="F275">
        <v>240</v>
      </c>
      <c r="H275">
        <v>420</v>
      </c>
      <c r="I275">
        <v>140</v>
      </c>
      <c r="J275">
        <v>80</v>
      </c>
      <c r="K275">
        <v>380</v>
      </c>
      <c r="L275">
        <v>460</v>
      </c>
      <c r="M275">
        <v>80</v>
      </c>
      <c r="N275">
        <v>220</v>
      </c>
    </row>
    <row r="276" spans="1:14" x14ac:dyDescent="0.25">
      <c r="A276" s="5">
        <v>905582</v>
      </c>
      <c r="B276" t="str">
        <f>VLOOKUP(A276,Tableau1[[Code Article ]:[Libéllé article]],2,FALSE)</f>
        <v>PREMIENCE PRO MAXI ADULTE 20KG</v>
      </c>
      <c r="C276">
        <v>120</v>
      </c>
      <c r="D276">
        <v>100</v>
      </c>
      <c r="E276">
        <v>80</v>
      </c>
      <c r="G276">
        <v>160</v>
      </c>
      <c r="H276">
        <v>120</v>
      </c>
      <c r="I276">
        <v>60</v>
      </c>
      <c r="J276">
        <v>80</v>
      </c>
      <c r="K276">
        <v>360</v>
      </c>
      <c r="L276">
        <v>140</v>
      </c>
      <c r="N276">
        <v>360</v>
      </c>
    </row>
    <row r="277" spans="1:14" x14ac:dyDescent="0.25">
      <c r="A277" s="5">
        <v>27026</v>
      </c>
      <c r="B277" t="str">
        <f>VLOOKUP(A277,Tableau1[[Code Article ]:[Libéllé article]],2,FALSE)</f>
        <v>PROTEK PREVELAGE 25 KG</v>
      </c>
      <c r="K277">
        <v>2000</v>
      </c>
    </row>
    <row r="278" spans="1:14" hidden="1" x14ac:dyDescent="0.25">
      <c r="A278" s="5">
        <v>26125</v>
      </c>
      <c r="B278" t="e">
        <f>VLOOKUP(A278,Tableau1[[Code Article ]:[Libéllé article]],2,FALSE)</f>
        <v>#N/A</v>
      </c>
      <c r="D278">
        <v>250</v>
      </c>
      <c r="E278">
        <v>1500</v>
      </c>
    </row>
    <row r="279" spans="1:14" hidden="1" x14ac:dyDescent="0.25">
      <c r="A279" s="5">
        <v>26149</v>
      </c>
      <c r="B279" t="e">
        <f>VLOOKUP(A279,Tableau1[[Code Article ]:[Libéllé article]],2,FALSE)</f>
        <v>#N/A</v>
      </c>
      <c r="E279">
        <v>2000</v>
      </c>
    </row>
    <row r="280" spans="1:14" hidden="1" x14ac:dyDescent="0.25">
      <c r="A280" s="5">
        <v>26150</v>
      </c>
      <c r="B280" t="e">
        <f>VLOOKUP(A280,Tableau1[[Code Article ]:[Libéllé article]],2,FALSE)</f>
        <v>#N/A</v>
      </c>
      <c r="E280">
        <v>1950</v>
      </c>
    </row>
    <row r="281" spans="1:14" x14ac:dyDescent="0.25">
      <c r="A281" s="5">
        <v>908248</v>
      </c>
      <c r="B281" t="str">
        <f>VLOOKUP(A281,Tableau1[[Code Article ]:[Libéllé article]],2,FALSE)</f>
        <v>PROVELYS FA</v>
      </c>
      <c r="K281">
        <v>75</v>
      </c>
    </row>
    <row r="282" spans="1:14" x14ac:dyDescent="0.25">
      <c r="A282" s="5">
        <v>27347</v>
      </c>
      <c r="B282" t="str">
        <f>VLOOKUP(A282,Tableau1[[Code Article ]:[Libéllé article]],2,FALSE)</f>
        <v>PULSISTARTER BB 1000 KG</v>
      </c>
      <c r="N282">
        <v>9000</v>
      </c>
    </row>
    <row r="283" spans="1:14" x14ac:dyDescent="0.25">
      <c r="A283" s="5">
        <v>23686</v>
      </c>
      <c r="B283" t="str">
        <f>VLOOKUP(A283,Tableau1[[Code Article ]:[Libéllé article]],2,FALSE)</f>
        <v>RAT SOURIS 10 MM BO 25 KG</v>
      </c>
      <c r="D283">
        <v>400</v>
      </c>
      <c r="E283">
        <v>1000</v>
      </c>
      <c r="F283">
        <v>1000</v>
      </c>
      <c r="H283">
        <v>1000</v>
      </c>
      <c r="I283">
        <v>1000</v>
      </c>
      <c r="J283">
        <v>1000</v>
      </c>
      <c r="L283">
        <v>2000</v>
      </c>
      <c r="M283">
        <v>1000</v>
      </c>
    </row>
    <row r="284" spans="1:14" x14ac:dyDescent="0.25">
      <c r="A284" s="5">
        <v>22036</v>
      </c>
      <c r="B284" t="str">
        <f>VLOOKUP(A284,Tableau1[[Code Article ]:[Libéllé article]],2,FALSE)</f>
        <v>REPRO COMPLEMENTAIRE 25 KG</v>
      </c>
      <c r="C284">
        <v>14650</v>
      </c>
      <c r="D284">
        <v>13175</v>
      </c>
      <c r="E284">
        <v>15050</v>
      </c>
      <c r="F284">
        <v>9800</v>
      </c>
      <c r="G284">
        <v>8725</v>
      </c>
      <c r="H284">
        <v>7025</v>
      </c>
      <c r="I284">
        <v>10350</v>
      </c>
      <c r="J284">
        <v>4800</v>
      </c>
      <c r="K284">
        <v>4875</v>
      </c>
      <c r="L284">
        <v>7825</v>
      </c>
      <c r="M284">
        <v>17300</v>
      </c>
      <c r="N284">
        <v>10250</v>
      </c>
    </row>
    <row r="285" spans="1:14" x14ac:dyDescent="0.25">
      <c r="A285" s="5">
        <v>22054</v>
      </c>
      <c r="B285" t="str">
        <f>VLOOKUP(A285,Tableau1[[Code Article ]:[Libéllé article]],2,FALSE)</f>
        <v>REPRO COMPLEMENTAIRE BB 1000 K</v>
      </c>
      <c r="C285">
        <v>2000</v>
      </c>
      <c r="D285">
        <v>2000</v>
      </c>
      <c r="E285">
        <v>1000</v>
      </c>
      <c r="F285">
        <v>4000</v>
      </c>
      <c r="G285">
        <v>3000</v>
      </c>
      <c r="H285">
        <v>1000</v>
      </c>
      <c r="J285">
        <v>2000</v>
      </c>
      <c r="K285">
        <v>3000</v>
      </c>
      <c r="L285">
        <v>6832</v>
      </c>
      <c r="M285">
        <v>3000</v>
      </c>
      <c r="N285">
        <v>3000</v>
      </c>
    </row>
    <row r="286" spans="1:14" x14ac:dyDescent="0.25">
      <c r="A286" s="5">
        <v>902520</v>
      </c>
      <c r="B286" t="str">
        <f>VLOOKUP(A286,Tableau1[[Code Article ]:[Libéllé article]],2,FALSE)</f>
        <v>REPRO CUBES 25 KG</v>
      </c>
      <c r="C286">
        <v>9075</v>
      </c>
      <c r="D286">
        <v>11150</v>
      </c>
      <c r="E286">
        <v>11675</v>
      </c>
      <c r="F286">
        <v>8775</v>
      </c>
      <c r="G286">
        <v>10125</v>
      </c>
      <c r="H286">
        <v>5575</v>
      </c>
      <c r="I286">
        <v>13850</v>
      </c>
      <c r="J286">
        <v>5875</v>
      </c>
      <c r="K286">
        <v>7175</v>
      </c>
      <c r="L286">
        <v>4275</v>
      </c>
      <c r="M286">
        <v>8375</v>
      </c>
      <c r="N286">
        <v>11175</v>
      </c>
    </row>
    <row r="287" spans="1:14" x14ac:dyDescent="0.25">
      <c r="A287" s="5">
        <v>22189</v>
      </c>
      <c r="B287" t="str">
        <f>VLOOKUP(A287,Tableau1[[Code Article ]:[Libéllé article]],2,FALSE)</f>
        <v>REPRO CUBES BO BB 1000 KG</v>
      </c>
      <c r="C287">
        <v>33716</v>
      </c>
      <c r="D287">
        <v>22800</v>
      </c>
      <c r="E287">
        <v>27833</v>
      </c>
      <c r="F287">
        <v>22000</v>
      </c>
      <c r="G287">
        <v>9920</v>
      </c>
      <c r="H287">
        <v>17988</v>
      </c>
      <c r="I287">
        <v>11000</v>
      </c>
      <c r="J287">
        <v>18000</v>
      </c>
      <c r="K287">
        <v>11000</v>
      </c>
      <c r="L287">
        <v>12987</v>
      </c>
      <c r="M287">
        <v>23921</v>
      </c>
      <c r="N287">
        <v>30000</v>
      </c>
    </row>
    <row r="288" spans="1:14" x14ac:dyDescent="0.25">
      <c r="A288" s="5">
        <v>21054</v>
      </c>
      <c r="B288" t="str">
        <f>VLOOKUP(A288,Tableau1[[Code Article ]:[Libéllé article]],2,FALSE)</f>
        <v>REPRO FLOCONNE 25 KG</v>
      </c>
      <c r="D288">
        <v>525</v>
      </c>
      <c r="E288">
        <v>1150</v>
      </c>
      <c r="F288">
        <v>375</v>
      </c>
      <c r="G288">
        <v>950</v>
      </c>
      <c r="H288">
        <v>350</v>
      </c>
      <c r="I288">
        <v>200</v>
      </c>
      <c r="J288">
        <v>25</v>
      </c>
      <c r="K288">
        <v>1150</v>
      </c>
      <c r="L288">
        <v>550</v>
      </c>
      <c r="M288">
        <v>775</v>
      </c>
      <c r="N288">
        <v>650</v>
      </c>
    </row>
    <row r="289" spans="1:14" x14ac:dyDescent="0.25">
      <c r="A289" s="5">
        <v>20175</v>
      </c>
      <c r="B289" t="str">
        <f>VLOOKUP(A289,Tableau1[[Code Article ]:[Libéllé article]],2,FALSE)</f>
        <v>REPRO FOAL 25 KG</v>
      </c>
      <c r="C289">
        <v>2675</v>
      </c>
      <c r="D289">
        <v>75</v>
      </c>
      <c r="E289">
        <v>1925</v>
      </c>
      <c r="F289">
        <v>5275</v>
      </c>
      <c r="G289">
        <v>5700</v>
      </c>
      <c r="H289">
        <v>3775</v>
      </c>
      <c r="I289">
        <v>14825</v>
      </c>
      <c r="J289">
        <v>11500</v>
      </c>
      <c r="K289">
        <v>3550</v>
      </c>
      <c r="L289">
        <v>15125</v>
      </c>
      <c r="M289">
        <v>4950</v>
      </c>
      <c r="N289">
        <v>2150</v>
      </c>
    </row>
    <row r="290" spans="1:14" x14ac:dyDescent="0.25">
      <c r="A290" s="5">
        <v>17914</v>
      </c>
      <c r="B290" t="str">
        <f>VLOOKUP(A290,Tableau1[[Code Article ]:[Libéllé article]],2,FALSE)</f>
        <v>REPRO LAC</v>
      </c>
      <c r="C290">
        <v>40</v>
      </c>
      <c r="D290">
        <v>120</v>
      </c>
      <c r="E290">
        <v>60</v>
      </c>
      <c r="F290">
        <v>100</v>
      </c>
      <c r="G290">
        <v>190</v>
      </c>
      <c r="H290">
        <v>310</v>
      </c>
      <c r="I290">
        <v>230</v>
      </c>
      <c r="J290">
        <v>30</v>
      </c>
      <c r="K290">
        <v>30</v>
      </c>
      <c r="L290">
        <v>20</v>
      </c>
      <c r="M290">
        <v>70</v>
      </c>
      <c r="N290">
        <v>30</v>
      </c>
    </row>
    <row r="291" spans="1:14" x14ac:dyDescent="0.25">
      <c r="A291" s="5">
        <v>17932</v>
      </c>
      <c r="B291" t="str">
        <f>VLOOKUP(A291,Tableau1[[Code Article ]:[Libéllé article]],2,FALSE)</f>
        <v>REPRO PASTURE 18 KG</v>
      </c>
      <c r="D291">
        <v>126</v>
      </c>
      <c r="F291">
        <v>54</v>
      </c>
      <c r="G291">
        <v>36</v>
      </c>
      <c r="I291">
        <v>54</v>
      </c>
      <c r="J291">
        <v>90</v>
      </c>
      <c r="K291">
        <v>36</v>
      </c>
      <c r="M291">
        <v>162</v>
      </c>
      <c r="N291">
        <v>144</v>
      </c>
    </row>
    <row r="292" spans="1:14" x14ac:dyDescent="0.25">
      <c r="A292" s="5">
        <v>20766</v>
      </c>
      <c r="B292" t="str">
        <f>VLOOKUP(A292,Tableau1[[Code Article ]:[Libéllé article]],2,FALSE)</f>
        <v>REPRO UNIQUE 25 KG</v>
      </c>
      <c r="C292">
        <v>9550</v>
      </c>
      <c r="D292">
        <v>5600</v>
      </c>
      <c r="E292">
        <v>4900</v>
      </c>
      <c r="F292">
        <v>4375</v>
      </c>
      <c r="G292">
        <v>6350</v>
      </c>
      <c r="H292">
        <v>1625</v>
      </c>
      <c r="I292">
        <v>2825</v>
      </c>
      <c r="J292">
        <v>1725</v>
      </c>
      <c r="K292">
        <v>6500</v>
      </c>
      <c r="L292">
        <v>9150</v>
      </c>
      <c r="M292">
        <v>6750</v>
      </c>
      <c r="N292">
        <v>3450</v>
      </c>
    </row>
    <row r="293" spans="1:14" x14ac:dyDescent="0.25">
      <c r="A293" s="5">
        <v>23070</v>
      </c>
      <c r="B293" t="str">
        <f>VLOOKUP(A293,Tableau1[[Code Article ]:[Libéllé article]],2,FALSE)</f>
        <v>REPRO UNIQUE BB 1000 KG</v>
      </c>
      <c r="C293">
        <v>4000</v>
      </c>
      <c r="D293">
        <v>9000</v>
      </c>
      <c r="E293">
        <v>8000</v>
      </c>
      <c r="F293">
        <v>8000</v>
      </c>
      <c r="G293">
        <v>5842</v>
      </c>
      <c r="H293">
        <v>8000</v>
      </c>
      <c r="I293">
        <v>9925</v>
      </c>
      <c r="J293">
        <v>5879</v>
      </c>
      <c r="K293">
        <v>7000</v>
      </c>
      <c r="L293">
        <v>9000</v>
      </c>
      <c r="M293">
        <v>9000</v>
      </c>
      <c r="N293">
        <v>10000</v>
      </c>
    </row>
    <row r="294" spans="1:14" hidden="1" x14ac:dyDescent="0.25">
      <c r="A294" s="5">
        <v>26741</v>
      </c>
      <c r="B294" t="e">
        <f>VLOOKUP(A294,Tableau1[[Code Article ]:[Libéllé article]],2,FALSE)</f>
        <v>#N/A</v>
      </c>
      <c r="H294">
        <v>30670.050000000003</v>
      </c>
      <c r="J294">
        <v>3400</v>
      </c>
    </row>
    <row r="295" spans="1:14" hidden="1" x14ac:dyDescent="0.25">
      <c r="A295" s="5">
        <v>26742</v>
      </c>
      <c r="B295" t="e">
        <f>VLOOKUP(A295,Tableau1[[Code Article ]:[Libéllé article]],2,FALSE)</f>
        <v>#N/A</v>
      </c>
      <c r="H295">
        <v>36560</v>
      </c>
      <c r="J295">
        <v>3325</v>
      </c>
    </row>
    <row r="296" spans="1:14" hidden="1" x14ac:dyDescent="0.25">
      <c r="A296" s="5">
        <v>26743</v>
      </c>
      <c r="B296" t="e">
        <f>VLOOKUP(A296,Tableau1[[Code Article ]:[Libéllé article]],2,FALSE)</f>
        <v>#N/A</v>
      </c>
      <c r="H296">
        <v>26775</v>
      </c>
      <c r="J296">
        <v>3400</v>
      </c>
    </row>
    <row r="297" spans="1:14" hidden="1" x14ac:dyDescent="0.25">
      <c r="A297" s="5">
        <v>26877</v>
      </c>
      <c r="B297" t="e">
        <f>VLOOKUP(A297,Tableau1[[Code Article ]:[Libéllé article]],2,FALSE)</f>
        <v>#N/A</v>
      </c>
      <c r="H297">
        <v>1</v>
      </c>
    </row>
    <row r="298" spans="1:14" x14ac:dyDescent="0.25">
      <c r="A298" s="5">
        <v>26056</v>
      </c>
      <c r="B298" t="str">
        <f>VLOOKUP(A298,Tableau1[[Code Article ]:[Libéllé article]],2,FALSE)</f>
        <v>REPRO UNIQUE EXPORT 25 KG</v>
      </c>
      <c r="C298">
        <v>0</v>
      </c>
      <c r="G298">
        <v>0</v>
      </c>
      <c r="K298">
        <v>0</v>
      </c>
    </row>
    <row r="299" spans="1:14" x14ac:dyDescent="0.25">
      <c r="A299" s="5">
        <v>27022</v>
      </c>
      <c r="B299" t="str">
        <f>VLOOKUP(A299,Tableau1[[Code Article ]:[Libéllé article]],2,FALSE)</f>
        <v>RUMAZOTE 25 KG</v>
      </c>
      <c r="K299">
        <v>1875</v>
      </c>
    </row>
    <row r="300" spans="1:14" x14ac:dyDescent="0.25">
      <c r="A300" s="5">
        <v>21998</v>
      </c>
      <c r="B300" t="str">
        <f>VLOOKUP(A300,Tableau1[[Code Article ]:[Libéllé article]],2,FALSE)</f>
        <v>RUMIDECOX S25</v>
      </c>
      <c r="C300">
        <v>900</v>
      </c>
      <c r="D300">
        <v>4700</v>
      </c>
      <c r="E300">
        <v>3300</v>
      </c>
      <c r="F300">
        <v>3625</v>
      </c>
      <c r="G300">
        <v>3800</v>
      </c>
      <c r="H300">
        <v>2000</v>
      </c>
      <c r="I300">
        <v>3600</v>
      </c>
      <c r="J300">
        <v>5700</v>
      </c>
      <c r="K300">
        <v>3000</v>
      </c>
      <c r="L300">
        <v>3300</v>
      </c>
      <c r="M300">
        <v>1500</v>
      </c>
      <c r="N300">
        <v>6800</v>
      </c>
    </row>
    <row r="301" spans="1:14" x14ac:dyDescent="0.25">
      <c r="A301" s="5">
        <v>21999</v>
      </c>
      <c r="B301" t="str">
        <f>VLOOKUP(A301,Tableau1[[Code Article ]:[Libéllé article]],2,FALSE)</f>
        <v>SANDI LAIT 25 KG</v>
      </c>
      <c r="C301">
        <v>6250</v>
      </c>
      <c r="D301">
        <v>6775</v>
      </c>
      <c r="E301">
        <v>8050</v>
      </c>
      <c r="F301">
        <v>11125</v>
      </c>
      <c r="G301">
        <v>7500</v>
      </c>
      <c r="H301">
        <v>9600</v>
      </c>
      <c r="I301">
        <v>10175</v>
      </c>
      <c r="J301">
        <v>9700</v>
      </c>
      <c r="K301">
        <v>12900</v>
      </c>
      <c r="L301">
        <v>5100</v>
      </c>
      <c r="M301">
        <v>6700</v>
      </c>
      <c r="N301">
        <v>9000</v>
      </c>
    </row>
    <row r="302" spans="1:14" x14ac:dyDescent="0.25">
      <c r="A302" s="5">
        <v>107426</v>
      </c>
      <c r="B302" t="str">
        <f>VLOOKUP(A302,Tableau1[[Code Article ]:[Libéllé article]],2,FALSE)</f>
        <v>SANDI PEPTIDES 25 KG</v>
      </c>
      <c r="C302">
        <v>11200</v>
      </c>
      <c r="D302">
        <v>9700</v>
      </c>
      <c r="E302">
        <v>9825</v>
      </c>
      <c r="F302">
        <v>5500</v>
      </c>
      <c r="G302">
        <v>6500</v>
      </c>
      <c r="H302">
        <v>3000</v>
      </c>
      <c r="I302">
        <v>3000</v>
      </c>
      <c r="J302">
        <v>3500</v>
      </c>
      <c r="K302">
        <v>675</v>
      </c>
      <c r="L302">
        <v>4000</v>
      </c>
      <c r="M302">
        <v>6750</v>
      </c>
      <c r="N302">
        <v>14550</v>
      </c>
    </row>
    <row r="303" spans="1:14" x14ac:dyDescent="0.25">
      <c r="A303" s="5">
        <v>22752</v>
      </c>
      <c r="B303" t="str">
        <f>VLOOKUP(A303,Tableau1[[Code Article ]:[Libéllé article]],2,FALSE)</f>
        <v>SANDI TREMPLIN 25 KG</v>
      </c>
      <c r="C303">
        <v>3075</v>
      </c>
      <c r="D303">
        <v>2500</v>
      </c>
      <c r="E303">
        <v>2700</v>
      </c>
      <c r="F303">
        <v>2175</v>
      </c>
      <c r="G303">
        <v>850</v>
      </c>
      <c r="H303">
        <v>4150</v>
      </c>
      <c r="I303">
        <v>150</v>
      </c>
      <c r="J303">
        <v>2300</v>
      </c>
      <c r="K303">
        <v>4500</v>
      </c>
      <c r="L303">
        <v>2000</v>
      </c>
      <c r="M303">
        <v>1225</v>
      </c>
      <c r="N303">
        <v>3750</v>
      </c>
    </row>
    <row r="304" spans="1:14" x14ac:dyDescent="0.25">
      <c r="A304" s="5">
        <v>24280</v>
      </c>
      <c r="B304" t="str">
        <f>VLOOKUP(A304,Tableau1[[Code Article ]:[Libéllé article]],2,FALSE)</f>
        <v>SANDI TREMPLIN BB 500 KG</v>
      </c>
      <c r="C304">
        <v>2000</v>
      </c>
      <c r="D304">
        <v>4500</v>
      </c>
      <c r="E304">
        <v>2000</v>
      </c>
      <c r="F304">
        <v>1500</v>
      </c>
      <c r="G304">
        <v>3500</v>
      </c>
      <c r="H304">
        <v>500</v>
      </c>
      <c r="I304">
        <v>2500</v>
      </c>
      <c r="J304">
        <v>4000</v>
      </c>
      <c r="K304">
        <v>5500</v>
      </c>
      <c r="L304">
        <v>2500</v>
      </c>
      <c r="M304">
        <v>3500</v>
      </c>
      <c r="N304">
        <v>4994</v>
      </c>
    </row>
    <row r="305" spans="1:14" x14ac:dyDescent="0.25">
      <c r="A305" s="5">
        <v>118021</v>
      </c>
      <c r="B305" t="str">
        <f>VLOOKUP(A305,Tableau1[[Code Article ]:[Libéllé article]],2,FALSE)</f>
        <v>SANDI TREMPLIN EURONUTRITION</v>
      </c>
      <c r="C305">
        <v>1810</v>
      </c>
      <c r="E305">
        <v>2946</v>
      </c>
      <c r="I305">
        <v>4807</v>
      </c>
      <c r="K305">
        <v>2945</v>
      </c>
      <c r="N305">
        <v>2000</v>
      </c>
    </row>
    <row r="306" spans="1:14" x14ac:dyDescent="0.25">
      <c r="A306" s="5">
        <v>25705</v>
      </c>
      <c r="B306" t="str">
        <f>VLOOKUP(A306,Tableau1[[Code Article ]:[Libéllé article]],2,FALSE)</f>
        <v>SANDIFOURRAGE IVOMEC 25 KG</v>
      </c>
      <c r="F306">
        <v>9000</v>
      </c>
      <c r="J306">
        <v>8775</v>
      </c>
    </row>
    <row r="307" spans="1:14" x14ac:dyDescent="0.25">
      <c r="A307" s="5">
        <v>121616</v>
      </c>
      <c r="B307" t="str">
        <f>VLOOKUP(A307,Tableau1[[Code Article ]:[Libéllé article]],2,FALSE)</f>
        <v>SANDIMIX JUNIOR</v>
      </c>
      <c r="C307">
        <v>2000</v>
      </c>
      <c r="D307">
        <v>4500</v>
      </c>
      <c r="E307">
        <v>1000</v>
      </c>
      <c r="F307">
        <v>3500</v>
      </c>
      <c r="G307">
        <v>1000</v>
      </c>
      <c r="H307">
        <v>2000</v>
      </c>
      <c r="I307">
        <v>1500</v>
      </c>
      <c r="J307">
        <v>2000</v>
      </c>
      <c r="K307">
        <v>2500</v>
      </c>
      <c r="L307">
        <v>1500</v>
      </c>
      <c r="M307">
        <v>2420</v>
      </c>
      <c r="N307">
        <v>1000</v>
      </c>
    </row>
    <row r="308" spans="1:14" x14ac:dyDescent="0.25">
      <c r="A308" s="5">
        <v>101688</v>
      </c>
      <c r="B308" t="str">
        <f>VLOOKUP(A308,Tableau1[[Code Article ]:[Libéllé article]],2,FALSE)</f>
        <v>SANDIPRO BZH 25 KG</v>
      </c>
      <c r="C308">
        <v>3875</v>
      </c>
      <c r="E308">
        <v>6000</v>
      </c>
      <c r="G308">
        <v>7600</v>
      </c>
      <c r="I308">
        <v>2825</v>
      </c>
      <c r="J308">
        <v>6000</v>
      </c>
      <c r="L308">
        <v>4000</v>
      </c>
      <c r="M308">
        <v>3900</v>
      </c>
      <c r="N308">
        <v>6000</v>
      </c>
    </row>
    <row r="309" spans="1:14" x14ac:dyDescent="0.25">
      <c r="A309" s="5">
        <v>904148</v>
      </c>
      <c r="B309" t="str">
        <f>VLOOKUP(A309,Tableau1[[Code Article ]:[Libéllé article]],2,FALSE)</f>
        <v>SAPHIR DIGEST (1 BLISTER)</v>
      </c>
      <c r="E309">
        <v>5</v>
      </c>
    </row>
    <row r="310" spans="1:14" x14ac:dyDescent="0.25">
      <c r="A310" s="5">
        <v>904538</v>
      </c>
      <c r="B310" t="str">
        <f>VLOOKUP(A310,Tableau1[[Code Article ]:[Libéllé article]],2,FALSE)</f>
        <v>SAPHIR ENERGIE 25 KG</v>
      </c>
      <c r="C310">
        <v>550</v>
      </c>
      <c r="E310">
        <v>700</v>
      </c>
      <c r="F310">
        <v>150</v>
      </c>
      <c r="G310">
        <v>300</v>
      </c>
      <c r="H310">
        <v>50</v>
      </c>
      <c r="I310">
        <v>350</v>
      </c>
      <c r="J310">
        <v>75</v>
      </c>
      <c r="K310">
        <v>75</v>
      </c>
      <c r="L310">
        <v>100</v>
      </c>
      <c r="M310">
        <v>350</v>
      </c>
      <c r="N310">
        <v>100</v>
      </c>
    </row>
    <row r="311" spans="1:14" x14ac:dyDescent="0.25">
      <c r="A311" s="5">
        <v>902767</v>
      </c>
      <c r="B311" t="str">
        <f>VLOOKUP(A311,Tableau1[[Code Article ]:[Libéllé article]],2,FALSE)</f>
        <v>SAPHIR FORCE 25 KG</v>
      </c>
      <c r="C311">
        <v>1675</v>
      </c>
      <c r="D311">
        <v>500</v>
      </c>
      <c r="K311">
        <v>0</v>
      </c>
      <c r="L311">
        <v>250</v>
      </c>
    </row>
    <row r="312" spans="1:14" x14ac:dyDescent="0.25">
      <c r="A312" s="5">
        <v>902873</v>
      </c>
      <c r="B312" t="str">
        <f>VLOOKUP(A312,Tableau1[[Code Article ]:[Libéllé article]],2,FALSE)</f>
        <v>SAPHIR JUNIOR 25 KG</v>
      </c>
      <c r="J312">
        <v>25</v>
      </c>
      <c r="M312">
        <v>25</v>
      </c>
    </row>
    <row r="313" spans="1:14" x14ac:dyDescent="0.25">
      <c r="A313" s="5">
        <v>21578</v>
      </c>
      <c r="B313" t="str">
        <f>VLOOKUP(A313,Tableau1[[Code Article ]:[Libéllé article]],2,FALSE)</f>
        <v>SAPHIR LEVURE 25 KG</v>
      </c>
      <c r="C313">
        <v>3075</v>
      </c>
      <c r="D313">
        <v>2225</v>
      </c>
      <c r="E313">
        <v>1525</v>
      </c>
      <c r="F313">
        <v>1450</v>
      </c>
      <c r="G313">
        <v>2375</v>
      </c>
      <c r="H313">
        <v>2325</v>
      </c>
      <c r="I313">
        <v>2250</v>
      </c>
      <c r="J313">
        <v>2550</v>
      </c>
      <c r="K313">
        <v>5925</v>
      </c>
      <c r="L313">
        <v>2775</v>
      </c>
      <c r="M313">
        <v>3075</v>
      </c>
      <c r="N313">
        <v>3025</v>
      </c>
    </row>
    <row r="314" spans="1:14" x14ac:dyDescent="0.25">
      <c r="A314" s="5">
        <v>904145</v>
      </c>
      <c r="B314" t="str">
        <f>VLOOKUP(A314,Tableau1[[Code Article ]:[Libéllé article]],2,FALSE)</f>
        <v>SAPHIR MOUTON 12 KG</v>
      </c>
      <c r="H314">
        <v>12</v>
      </c>
      <c r="J314">
        <v>24</v>
      </c>
      <c r="M314">
        <v>12</v>
      </c>
    </row>
    <row r="315" spans="1:14" hidden="1" x14ac:dyDescent="0.25">
      <c r="A315" s="5">
        <v>381</v>
      </c>
      <c r="B315" t="e">
        <f>VLOOKUP(A315,Tableau1[[Code Article ]:[Libéllé article]],2,FALSE)</f>
        <v>#N/A</v>
      </c>
      <c r="C315">
        <v>0</v>
      </c>
    </row>
    <row r="316" spans="1:14" hidden="1" x14ac:dyDescent="0.25">
      <c r="A316" s="5">
        <v>5712</v>
      </c>
      <c r="B316" t="e">
        <f>VLOOKUP(A316,Tableau1[[Code Article ]:[Libéllé article]],2,FALSE)</f>
        <v>#N/A</v>
      </c>
      <c r="H316">
        <v>0</v>
      </c>
    </row>
    <row r="317" spans="1:14" hidden="1" x14ac:dyDescent="0.25">
      <c r="A317" s="5">
        <v>901147</v>
      </c>
      <c r="B317" t="e">
        <f>VLOOKUP(A317,Tableau1[[Code Article ]:[Libéllé article]],2,FALSE)</f>
        <v>#N/A</v>
      </c>
      <c r="K317">
        <v>30</v>
      </c>
      <c r="L317">
        <v>300</v>
      </c>
      <c r="N317">
        <v>120</v>
      </c>
    </row>
    <row r="318" spans="1:14" x14ac:dyDescent="0.25">
      <c r="A318" s="5">
        <v>904453</v>
      </c>
      <c r="B318" t="str">
        <f>VLOOKUP(A318,Tableau1[[Code Article ]:[Libéllé article]],2,FALSE)</f>
        <v>SAPHIR OLIDIF BTE 1.5 KG</v>
      </c>
      <c r="C318">
        <v>4</v>
      </c>
      <c r="D318">
        <v>3</v>
      </c>
      <c r="E318">
        <v>25</v>
      </c>
      <c r="F318">
        <v>5</v>
      </c>
      <c r="G318">
        <v>2</v>
      </c>
      <c r="I318">
        <v>5</v>
      </c>
      <c r="J318">
        <v>3</v>
      </c>
      <c r="K318">
        <v>7</v>
      </c>
      <c r="L318">
        <v>8</v>
      </c>
      <c r="M318">
        <v>1</v>
      </c>
      <c r="N318">
        <v>2</v>
      </c>
    </row>
    <row r="319" spans="1:14" x14ac:dyDescent="0.25">
      <c r="A319" s="5">
        <v>21582</v>
      </c>
      <c r="B319" t="str">
        <f>VLOOKUP(A319,Tableau1[[Code Article ]:[Libéllé article]],2,FALSE)</f>
        <v>SAPHIR PROLIN 25 KG</v>
      </c>
      <c r="C319">
        <v>1050</v>
      </c>
      <c r="D319">
        <v>4150</v>
      </c>
      <c r="E319">
        <v>100</v>
      </c>
      <c r="F319">
        <v>850</v>
      </c>
      <c r="G319">
        <v>750</v>
      </c>
      <c r="H319">
        <v>850</v>
      </c>
      <c r="I319">
        <v>2125</v>
      </c>
      <c r="J319">
        <v>2000</v>
      </c>
      <c r="K319">
        <v>1575</v>
      </c>
      <c r="L319">
        <v>2050</v>
      </c>
      <c r="M319">
        <v>550</v>
      </c>
      <c r="N319">
        <v>75</v>
      </c>
    </row>
    <row r="320" spans="1:14" x14ac:dyDescent="0.25">
      <c r="A320" s="5">
        <v>904149</v>
      </c>
      <c r="B320" t="str">
        <f>VLOOKUP(A320,Tableau1[[Code Article ]:[Libéllé article]],2,FALSE)</f>
        <v>SAPHIRBOLUS (BT 5 BOLUS 72G)</v>
      </c>
      <c r="C320">
        <v>2</v>
      </c>
      <c r="D320">
        <v>5</v>
      </c>
      <c r="F320">
        <v>38</v>
      </c>
      <c r="G320">
        <v>1</v>
      </c>
      <c r="H320">
        <v>1</v>
      </c>
      <c r="I320">
        <v>3</v>
      </c>
      <c r="J320">
        <v>2</v>
      </c>
      <c r="L320">
        <v>6</v>
      </c>
    </row>
    <row r="321" spans="1:14" x14ac:dyDescent="0.25">
      <c r="A321" s="5">
        <v>904173</v>
      </c>
      <c r="B321" t="str">
        <f>VLOOKUP(A321,Tableau1[[Code Article ]:[Libéllé article]],2,FALSE)</f>
        <v>SAPHIRDUO 25 KG</v>
      </c>
      <c r="C321">
        <v>800</v>
      </c>
      <c r="D321">
        <v>900</v>
      </c>
      <c r="E321">
        <v>825</v>
      </c>
      <c r="F321">
        <v>400</v>
      </c>
      <c r="G321">
        <v>300</v>
      </c>
      <c r="H321">
        <v>200</v>
      </c>
      <c r="I321">
        <v>250</v>
      </c>
      <c r="J321">
        <v>575</v>
      </c>
      <c r="K321">
        <v>125</v>
      </c>
      <c r="L321">
        <v>400</v>
      </c>
      <c r="M321">
        <v>400</v>
      </c>
      <c r="N321">
        <v>300</v>
      </c>
    </row>
    <row r="322" spans="1:14" x14ac:dyDescent="0.25">
      <c r="A322" s="5">
        <v>21586</v>
      </c>
      <c r="B322" t="str">
        <f>VLOOKUP(A322,Tableau1[[Code Article ]:[Libéllé article]],2,FALSE)</f>
        <v>SAPHIRFIBROR 25 KG</v>
      </c>
      <c r="D322">
        <v>25</v>
      </c>
      <c r="J322">
        <v>25</v>
      </c>
    </row>
    <row r="323" spans="1:14" x14ac:dyDescent="0.25">
      <c r="A323" s="5">
        <v>902694</v>
      </c>
      <c r="B323" t="str">
        <f>VLOOKUP(A323,Tableau1[[Code Article ]:[Libéllé article]],2,FALSE)</f>
        <v>SAPHIRFIX 20 KG</v>
      </c>
      <c r="C323">
        <v>520</v>
      </c>
      <c r="D323">
        <v>540</v>
      </c>
      <c r="E323">
        <v>120</v>
      </c>
      <c r="G323">
        <v>120</v>
      </c>
      <c r="K323">
        <v>200</v>
      </c>
      <c r="L323">
        <v>300</v>
      </c>
      <c r="M323">
        <v>100</v>
      </c>
    </row>
    <row r="324" spans="1:14" x14ac:dyDescent="0.25">
      <c r="A324" s="5">
        <v>904171</v>
      </c>
      <c r="B324" t="str">
        <f>VLOOKUP(A324,Tableau1[[Code Article ]:[Libéllé article]],2,FALSE)</f>
        <v>SAPHIRGLUCO 300 10L</v>
      </c>
      <c r="C324">
        <v>20</v>
      </c>
      <c r="E324">
        <v>40</v>
      </c>
      <c r="F324">
        <v>10</v>
      </c>
      <c r="G324">
        <v>40</v>
      </c>
      <c r="I324">
        <v>10</v>
      </c>
      <c r="J324">
        <v>20</v>
      </c>
      <c r="K324">
        <v>10</v>
      </c>
      <c r="M324">
        <v>40</v>
      </c>
      <c r="N324">
        <v>20</v>
      </c>
    </row>
    <row r="325" spans="1:14" x14ac:dyDescent="0.25">
      <c r="A325" s="5">
        <v>21792</v>
      </c>
      <c r="B325" t="str">
        <f>VLOOKUP(A325,Tableau1[[Code Article ]:[Libéllé article]],2,FALSE)</f>
        <v>SAPHIRGUM 10 KG</v>
      </c>
      <c r="D325">
        <v>10</v>
      </c>
      <c r="G325">
        <v>20</v>
      </c>
      <c r="H325">
        <v>10</v>
      </c>
      <c r="I325">
        <v>10</v>
      </c>
      <c r="J325">
        <v>10</v>
      </c>
      <c r="K325">
        <v>10</v>
      </c>
      <c r="L325">
        <v>20</v>
      </c>
      <c r="M325">
        <v>20</v>
      </c>
      <c r="N325">
        <v>40</v>
      </c>
    </row>
    <row r="326" spans="1:14" x14ac:dyDescent="0.25">
      <c r="A326" s="5">
        <v>21592</v>
      </c>
      <c r="B326" t="str">
        <f>VLOOKUP(A326,Tableau1[[Code Article ]:[Libéllé article]],2,FALSE)</f>
        <v>SAPHIRINTENSE 25 KG</v>
      </c>
      <c r="C326">
        <v>7500</v>
      </c>
      <c r="D326">
        <v>2650</v>
      </c>
      <c r="E326">
        <v>2525</v>
      </c>
      <c r="F326">
        <v>3200</v>
      </c>
      <c r="G326">
        <v>700</v>
      </c>
      <c r="H326">
        <v>1000</v>
      </c>
      <c r="I326">
        <v>12900</v>
      </c>
      <c r="J326">
        <v>975</v>
      </c>
      <c r="K326">
        <v>2150</v>
      </c>
      <c r="L326">
        <v>1525</v>
      </c>
      <c r="M326">
        <v>1800</v>
      </c>
      <c r="N326">
        <v>8900</v>
      </c>
    </row>
    <row r="327" spans="1:14" x14ac:dyDescent="0.25">
      <c r="A327" s="5">
        <v>908877</v>
      </c>
      <c r="B327" t="str">
        <f>VLOOKUP(A327,Tableau1[[Code Article ]:[Libéllé article]],2,FALSE)</f>
        <v>SAPHIROLIGOVIT PLUS 10 KG</v>
      </c>
      <c r="K327">
        <v>40</v>
      </c>
      <c r="L327">
        <v>430</v>
      </c>
      <c r="M327">
        <v>370</v>
      </c>
      <c r="N327">
        <v>220</v>
      </c>
    </row>
    <row r="328" spans="1:14" hidden="1" x14ac:dyDescent="0.25">
      <c r="A328" s="5">
        <v>902935</v>
      </c>
      <c r="B328" t="e">
        <f>VLOOKUP(A328,Tableau1[[Code Article ]:[Libéllé article]],2,FALSE)</f>
        <v>#N/A</v>
      </c>
      <c r="K328">
        <v>10</v>
      </c>
      <c r="L328">
        <v>13</v>
      </c>
      <c r="M328">
        <v>21</v>
      </c>
      <c r="N328">
        <v>2</v>
      </c>
    </row>
    <row r="329" spans="1:14" hidden="1" x14ac:dyDescent="0.25">
      <c r="A329" s="5">
        <v>902936</v>
      </c>
      <c r="B329" t="e">
        <f>VLOOKUP(A329,Tableau1[[Code Article ]:[Libéllé article]],2,FALSE)</f>
        <v>#N/A</v>
      </c>
      <c r="K329">
        <v>23</v>
      </c>
      <c r="L329">
        <v>58</v>
      </c>
      <c r="M329">
        <v>35</v>
      </c>
      <c r="N329">
        <v>5</v>
      </c>
    </row>
    <row r="330" spans="1:14" hidden="1" x14ac:dyDescent="0.25">
      <c r="A330" s="5">
        <v>902937</v>
      </c>
      <c r="B330" t="e">
        <f>VLOOKUP(A330,Tableau1[[Code Article ]:[Libéllé article]],2,FALSE)</f>
        <v>#N/A</v>
      </c>
      <c r="K330">
        <v>64</v>
      </c>
      <c r="L330">
        <v>69</v>
      </c>
      <c r="M330">
        <v>26</v>
      </c>
      <c r="N330">
        <v>1</v>
      </c>
    </row>
    <row r="331" spans="1:14" hidden="1" x14ac:dyDescent="0.25">
      <c r="A331" s="5">
        <v>902938</v>
      </c>
      <c r="B331" t="e">
        <f>VLOOKUP(A331,Tableau1[[Code Article ]:[Libéllé article]],2,FALSE)</f>
        <v>#N/A</v>
      </c>
      <c r="K331">
        <v>17</v>
      </c>
      <c r="L331">
        <v>11</v>
      </c>
      <c r="M331">
        <v>2</v>
      </c>
      <c r="N331">
        <v>2</v>
      </c>
    </row>
    <row r="332" spans="1:14" x14ac:dyDescent="0.25">
      <c r="A332" s="5">
        <v>20334</v>
      </c>
      <c r="B332" t="str">
        <f>VLOOKUP(A332,Tableau1[[Code Article ]:[Libéllé article]],2,FALSE)</f>
        <v>SAPHIRPROPYLIC  1 FUT 220KG*</v>
      </c>
      <c r="E332">
        <v>220</v>
      </c>
      <c r="F332">
        <v>220</v>
      </c>
      <c r="G332">
        <v>440</v>
      </c>
      <c r="I332">
        <v>880</v>
      </c>
      <c r="J332">
        <v>440</v>
      </c>
      <c r="M332">
        <v>880</v>
      </c>
      <c r="N332">
        <v>220</v>
      </c>
    </row>
    <row r="333" spans="1:14" x14ac:dyDescent="0.25">
      <c r="A333" s="5">
        <v>21680</v>
      </c>
      <c r="B333" t="str">
        <f>VLOOKUP(A333,Tableau1[[Code Article ]:[Libéllé article]],2,FALSE)</f>
        <v>SAPHIRPROPYLIC CUVE 1200 KG</v>
      </c>
      <c r="F333">
        <v>1200</v>
      </c>
      <c r="N333">
        <v>1200</v>
      </c>
    </row>
    <row r="334" spans="1:14" x14ac:dyDescent="0.25">
      <c r="A334" s="5">
        <v>21158</v>
      </c>
      <c r="B334" t="str">
        <f>VLOOKUP(A334,Tableau1[[Code Article ]:[Libéllé article]],2,FALSE)</f>
        <v>SAPHIRPROPYPLUS 1 FUT 220 KG*</v>
      </c>
      <c r="C334">
        <v>880</v>
      </c>
      <c r="D334">
        <v>1540</v>
      </c>
      <c r="E334">
        <v>1100</v>
      </c>
      <c r="F334">
        <v>1320</v>
      </c>
      <c r="G334">
        <v>660</v>
      </c>
      <c r="H334">
        <v>1100</v>
      </c>
      <c r="I334">
        <v>1100</v>
      </c>
      <c r="J334">
        <v>1540</v>
      </c>
      <c r="K334">
        <v>2420</v>
      </c>
      <c r="L334">
        <v>1100</v>
      </c>
      <c r="M334">
        <v>3300</v>
      </c>
      <c r="N334">
        <v>57420</v>
      </c>
    </row>
    <row r="335" spans="1:14" x14ac:dyDescent="0.25">
      <c r="A335" s="5">
        <v>11876</v>
      </c>
      <c r="B335" t="str">
        <f>VLOOKUP(A335,Tableau1[[Code Article ]:[Libéllé article]],2,FALSE)</f>
        <v>SAPHIRPROPYPLUS 1100 KG</v>
      </c>
      <c r="C335">
        <v>1100</v>
      </c>
      <c r="F335">
        <v>1100</v>
      </c>
      <c r="J335">
        <v>1100</v>
      </c>
      <c r="N335">
        <v>6600</v>
      </c>
    </row>
    <row r="336" spans="1:14" x14ac:dyDescent="0.25">
      <c r="A336" s="5">
        <v>904530</v>
      </c>
      <c r="B336" t="str">
        <f>VLOOKUP(A336,Tableau1[[Code Article ]:[Libéllé article]],2,FALSE)</f>
        <v>SAPHIRSMART 25 KG</v>
      </c>
      <c r="C336">
        <v>850</v>
      </c>
      <c r="D336">
        <v>1125</v>
      </c>
      <c r="E336">
        <v>725</v>
      </c>
      <c r="F336">
        <v>875</v>
      </c>
      <c r="G336">
        <v>450</v>
      </c>
      <c r="H336">
        <v>375</v>
      </c>
      <c r="I336">
        <v>275</v>
      </c>
      <c r="J336">
        <v>400</v>
      </c>
      <c r="K336">
        <v>550</v>
      </c>
      <c r="L336">
        <v>1350</v>
      </c>
      <c r="M336">
        <v>300</v>
      </c>
      <c r="N336">
        <v>1000</v>
      </c>
    </row>
    <row r="337" spans="1:14" x14ac:dyDescent="0.25">
      <c r="A337" s="5">
        <v>902402</v>
      </c>
      <c r="B337" t="str">
        <f>VLOOKUP(A337,Tableau1[[Code Article ]:[Libéllé article]],2,FALSE)</f>
        <v>SAPHIRSTIM 15 KG</v>
      </c>
      <c r="C337">
        <v>255</v>
      </c>
      <c r="D337">
        <v>165</v>
      </c>
      <c r="E337">
        <v>30</v>
      </c>
      <c r="G337">
        <v>30</v>
      </c>
      <c r="H337">
        <v>15</v>
      </c>
      <c r="I337">
        <v>60</v>
      </c>
      <c r="J337">
        <v>15</v>
      </c>
      <c r="K337">
        <v>405</v>
      </c>
      <c r="L337">
        <v>705</v>
      </c>
      <c r="M337">
        <v>705</v>
      </c>
      <c r="N337">
        <v>330</v>
      </c>
    </row>
    <row r="338" spans="1:14" x14ac:dyDescent="0.25">
      <c r="A338" s="5">
        <v>904142</v>
      </c>
      <c r="B338" t="str">
        <f>VLOOKUP(A338,Tableau1[[Code Article ]:[Libéllé article]],2,FALSE)</f>
        <v>SAPHIRSTRUM 6X15 ML</v>
      </c>
      <c r="C338">
        <v>4</v>
      </c>
      <c r="N338">
        <v>4</v>
      </c>
    </row>
    <row r="339" spans="1:14" x14ac:dyDescent="0.25">
      <c r="A339" s="5">
        <v>904141</v>
      </c>
      <c r="B339" t="str">
        <f>VLOOKUP(A339,Tableau1[[Code Article ]:[Libéllé article]],2,FALSE)</f>
        <v>SAPHIRTONIC PLUS 15 KG</v>
      </c>
      <c r="C339">
        <v>1440</v>
      </c>
      <c r="D339">
        <v>630</v>
      </c>
      <c r="E339">
        <v>510</v>
      </c>
      <c r="F339">
        <v>210</v>
      </c>
      <c r="G339">
        <v>120</v>
      </c>
      <c r="H339">
        <v>240</v>
      </c>
      <c r="I339">
        <v>135</v>
      </c>
      <c r="J339">
        <v>345</v>
      </c>
      <c r="K339">
        <v>2280</v>
      </c>
      <c r="L339">
        <v>2430</v>
      </c>
      <c r="M339">
        <v>2985</v>
      </c>
      <c r="N339">
        <v>1050</v>
      </c>
    </row>
    <row r="340" spans="1:14" x14ac:dyDescent="0.25">
      <c r="A340" s="5">
        <v>906951</v>
      </c>
      <c r="B340" t="str">
        <f>VLOOKUP(A340,Tableau1[[Code Article ]:[Libéllé article]],2,FALSE)</f>
        <v>SEAU BLANC CHEVAL SANDERS</v>
      </c>
      <c r="F340">
        <v>188</v>
      </c>
      <c r="G340">
        <v>120</v>
      </c>
      <c r="H340">
        <v>60</v>
      </c>
      <c r="I340">
        <v>70</v>
      </c>
      <c r="J340">
        <v>25</v>
      </c>
      <c r="K340">
        <v>49</v>
      </c>
      <c r="L340">
        <v>49</v>
      </c>
      <c r="M340">
        <v>64</v>
      </c>
      <c r="N340">
        <v>26</v>
      </c>
    </row>
    <row r="341" spans="1:14" x14ac:dyDescent="0.25">
      <c r="A341" s="5">
        <v>20082</v>
      </c>
      <c r="B341" t="str">
        <f>VLOOKUP(A341,Tableau1[[Code Article ]:[Libéllé article]],2,FALSE)</f>
        <v>SEAU JAUNE SANDERS</v>
      </c>
      <c r="C341">
        <v>136</v>
      </c>
      <c r="D341">
        <v>71</v>
      </c>
      <c r="E341">
        <v>306</v>
      </c>
      <c r="F341">
        <v>143</v>
      </c>
      <c r="G341">
        <v>128</v>
      </c>
      <c r="H341">
        <v>51</v>
      </c>
      <c r="I341">
        <v>155</v>
      </c>
      <c r="J341">
        <v>45</v>
      </c>
      <c r="K341">
        <v>82</v>
      </c>
      <c r="L341">
        <v>95</v>
      </c>
      <c r="M341">
        <v>139</v>
      </c>
      <c r="N341">
        <v>51</v>
      </c>
    </row>
    <row r="342" spans="1:14" x14ac:dyDescent="0.25">
      <c r="A342" s="5">
        <v>21460</v>
      </c>
      <c r="B342" t="str">
        <f>VLOOKUP(A342,Tableau1[[Code Article ]:[Libéllé article]],2,FALSE)</f>
        <v>SEAU VIGALA 15L BLANC</v>
      </c>
      <c r="E342">
        <v>10</v>
      </c>
      <c r="G342">
        <v>20</v>
      </c>
      <c r="K342">
        <v>15</v>
      </c>
    </row>
    <row r="343" spans="1:14" x14ac:dyDescent="0.25">
      <c r="A343" s="5">
        <v>24044</v>
      </c>
      <c r="B343" t="str">
        <f>VLOOKUP(A343,Tableau1[[Code Article ]:[Libéllé article]],2,FALSE)</f>
        <v>SEL EGRUGE RUMINANT 25 KG</v>
      </c>
      <c r="C343">
        <v>1575</v>
      </c>
      <c r="D343">
        <v>2000</v>
      </c>
      <c r="E343">
        <v>1875</v>
      </c>
      <c r="F343">
        <v>475</v>
      </c>
      <c r="G343">
        <v>1425</v>
      </c>
      <c r="H343">
        <v>850</v>
      </c>
      <c r="I343">
        <v>2025</v>
      </c>
      <c r="J343">
        <v>1300</v>
      </c>
      <c r="K343">
        <v>1300</v>
      </c>
      <c r="L343">
        <v>1725</v>
      </c>
      <c r="M343">
        <v>2225</v>
      </c>
      <c r="N343">
        <v>2025</v>
      </c>
    </row>
    <row r="344" spans="1:14" x14ac:dyDescent="0.25">
      <c r="A344" s="5">
        <v>23006</v>
      </c>
      <c r="B344" t="str">
        <f>VLOOKUP(A344,Tableau1[[Code Article ]:[Libéllé article]],2,FALSE)</f>
        <v>SEPIOLITE EXAL 20 KG</v>
      </c>
      <c r="K344">
        <v>20</v>
      </c>
      <c r="L344">
        <v>0</v>
      </c>
    </row>
    <row r="345" spans="1:14" x14ac:dyDescent="0.25">
      <c r="A345" s="5">
        <v>20596</v>
      </c>
      <c r="B345" t="str">
        <f>VLOOKUP(A345,Tableau1[[Code Article ]:[Libéllé article]],2,FALSE)</f>
        <v>SEVRYFRI 25 KG</v>
      </c>
      <c r="C345">
        <v>1000</v>
      </c>
      <c r="H345">
        <v>1025</v>
      </c>
      <c r="K345">
        <v>50</v>
      </c>
    </row>
    <row r="346" spans="1:14" x14ac:dyDescent="0.25">
      <c r="A346" s="5">
        <v>20581</v>
      </c>
      <c r="B346" t="str">
        <f>VLOOKUP(A346,Tableau1[[Code Article ]:[Libéllé article]],2,FALSE)</f>
        <v>SEVRYFRI LYSO 66 25 KG</v>
      </c>
      <c r="C346">
        <v>800</v>
      </c>
      <c r="G346">
        <v>800</v>
      </c>
      <c r="J346">
        <v>800</v>
      </c>
      <c r="K346">
        <v>675</v>
      </c>
      <c r="M346">
        <v>800</v>
      </c>
    </row>
    <row r="347" spans="1:14" x14ac:dyDescent="0.25">
      <c r="A347" s="5">
        <v>20505</v>
      </c>
      <c r="B347" t="str">
        <f>VLOOKUP(A347,Tableau1[[Code Article ]:[Libéllé article]],2,FALSE)</f>
        <v>SEVRYPLUS 25 KG</v>
      </c>
      <c r="C347">
        <v>900</v>
      </c>
      <c r="D347">
        <v>500</v>
      </c>
      <c r="E347">
        <v>650</v>
      </c>
      <c r="F347">
        <v>650</v>
      </c>
      <c r="G347">
        <v>75</v>
      </c>
      <c r="H347">
        <v>1075</v>
      </c>
      <c r="I347">
        <v>600</v>
      </c>
      <c r="J347">
        <v>550</v>
      </c>
      <c r="K347">
        <v>1075</v>
      </c>
      <c r="L347">
        <v>1000</v>
      </c>
      <c r="M347">
        <v>525</v>
      </c>
      <c r="N347">
        <v>600</v>
      </c>
    </row>
    <row r="348" spans="1:14" x14ac:dyDescent="0.25">
      <c r="A348" s="5">
        <v>903223</v>
      </c>
      <c r="B348" t="str">
        <f>VLOOKUP(A348,Tableau1[[Code Article ]:[Libéllé article]],2,FALSE)</f>
        <v>SEVRYPLUS ACF 25 KG</v>
      </c>
      <c r="C348">
        <v>775</v>
      </c>
      <c r="D348">
        <v>750</v>
      </c>
    </row>
    <row r="349" spans="1:14" x14ac:dyDescent="0.25">
      <c r="A349" s="5">
        <v>20472</v>
      </c>
      <c r="B349" t="str">
        <f>VLOOKUP(A349,Tableau1[[Code Article ]:[Libéllé article]],2,FALSE)</f>
        <v>SEVRYPLUS NEO 25 KG</v>
      </c>
      <c r="C349">
        <v>3000</v>
      </c>
    </row>
    <row r="350" spans="1:14" hidden="1" x14ac:dyDescent="0.25">
      <c r="A350" s="5">
        <v>904144</v>
      </c>
      <c r="B350" t="e">
        <f>VLOOKUP(A350,Tableau1[[Code Article ]:[Libéllé article]],2,FALSE)</f>
        <v>#N/A</v>
      </c>
      <c r="C350">
        <v>115</v>
      </c>
      <c r="D350">
        <v>50</v>
      </c>
      <c r="E350">
        <v>100</v>
      </c>
      <c r="F350">
        <v>20</v>
      </c>
      <c r="H350">
        <v>35</v>
      </c>
      <c r="I350">
        <v>30</v>
      </c>
      <c r="J350">
        <v>30</v>
      </c>
      <c r="K350">
        <v>10</v>
      </c>
      <c r="M350">
        <v>5</v>
      </c>
    </row>
    <row r="351" spans="1:14" x14ac:dyDescent="0.25">
      <c r="A351" s="5">
        <v>101776</v>
      </c>
      <c r="B351" t="str">
        <f>VLOOKUP(A351,Tableau1[[Code Article ]:[Libéllé article]],2,FALSE)</f>
        <v>SOFRALAIT 3L</v>
      </c>
      <c r="I351">
        <v>2000</v>
      </c>
      <c r="K351">
        <v>1400</v>
      </c>
      <c r="M351">
        <v>1000</v>
      </c>
    </row>
    <row r="352" spans="1:14" x14ac:dyDescent="0.25">
      <c r="A352" s="5">
        <v>101780</v>
      </c>
      <c r="B352" t="str">
        <f>VLOOKUP(A352,Tableau1[[Code Article ]:[Libéllé article]],2,FALSE)</f>
        <v>SOFRALAIT JB</v>
      </c>
      <c r="C352">
        <v>3950</v>
      </c>
      <c r="D352">
        <v>3975</v>
      </c>
      <c r="F352">
        <v>2925</v>
      </c>
      <c r="G352">
        <v>3125</v>
      </c>
      <c r="H352">
        <v>3000</v>
      </c>
      <c r="I352">
        <v>3250</v>
      </c>
      <c r="K352">
        <v>4000</v>
      </c>
      <c r="L352">
        <v>3725</v>
      </c>
      <c r="N352">
        <v>4125</v>
      </c>
    </row>
    <row r="353" spans="1:14" x14ac:dyDescent="0.25">
      <c r="A353" s="5">
        <v>101785</v>
      </c>
      <c r="B353" t="str">
        <f>VLOOKUP(A353,Tableau1[[Code Article ]:[Libéllé article]],2,FALSE)</f>
        <v>SOFRALAIT PROTEINE SAC</v>
      </c>
      <c r="C353">
        <v>2600</v>
      </c>
      <c r="L353">
        <v>2775</v>
      </c>
    </row>
    <row r="354" spans="1:14" hidden="1" x14ac:dyDescent="0.25">
      <c r="A354" s="5">
        <v>904150</v>
      </c>
      <c r="B354" t="e">
        <f>VLOOKUP(A354,Tableau1[[Code Article ]:[Libéllé article]],2,FALSE)</f>
        <v>#N/A</v>
      </c>
      <c r="K354">
        <v>10</v>
      </c>
    </row>
    <row r="355" spans="1:14" x14ac:dyDescent="0.25">
      <c r="A355" s="5">
        <v>101787</v>
      </c>
      <c r="B355" t="str">
        <f>VLOOKUP(A355,Tableau1[[Code Article ]:[Libéllé article]],2,FALSE)</f>
        <v>SOFRALAIT UNIQUE</v>
      </c>
      <c r="C355">
        <v>2375</v>
      </c>
      <c r="D355">
        <v>2350</v>
      </c>
      <c r="G355">
        <v>2475</v>
      </c>
      <c r="I355">
        <v>2875</v>
      </c>
      <c r="K355">
        <v>2900</v>
      </c>
      <c r="L355">
        <v>2900</v>
      </c>
    </row>
    <row r="356" spans="1:14" hidden="1" x14ac:dyDescent="0.25">
      <c r="A356" s="5">
        <v>904172</v>
      </c>
      <c r="B356" t="e">
        <f>VLOOKUP(A356,Tableau1[[Code Article ]:[Libéllé article]],2,FALSE)</f>
        <v>#N/A</v>
      </c>
      <c r="K356">
        <v>60</v>
      </c>
    </row>
    <row r="357" spans="1:14" x14ac:dyDescent="0.25">
      <c r="A357" s="5">
        <v>26946</v>
      </c>
      <c r="B357" t="str">
        <f>VLOOKUP(A357,Tableau1[[Code Article ]:[Libéllé article]],2,FALSE)</f>
        <v>SOURCHES SANDI AP 43286 BB1000</v>
      </c>
      <c r="J357">
        <v>10844</v>
      </c>
      <c r="K357">
        <v>12719</v>
      </c>
      <c r="L357">
        <v>14786</v>
      </c>
      <c r="M357">
        <v>23547</v>
      </c>
    </row>
    <row r="358" spans="1:14" x14ac:dyDescent="0.25">
      <c r="A358" s="5">
        <v>26945</v>
      </c>
      <c r="B358" t="str">
        <f>VLOOKUP(A358,Tableau1[[Code Article ]:[Libéllé article]],2,FALSE)</f>
        <v>SOURCHES SANDI CE BB 1000 KG</v>
      </c>
      <c r="J358">
        <v>9695</v>
      </c>
      <c r="K358">
        <v>13564</v>
      </c>
      <c r="L358">
        <v>9858</v>
      </c>
      <c r="M358">
        <v>17200</v>
      </c>
    </row>
    <row r="359" spans="1:14" x14ac:dyDescent="0.25">
      <c r="A359" s="5">
        <v>26944</v>
      </c>
      <c r="B359" t="str">
        <f>VLOOKUP(A359,Tableau1[[Code Article ]:[Libéllé article]],2,FALSE)</f>
        <v>SOURCHES SANDI VE 43284 BB1000</v>
      </c>
      <c r="J359">
        <v>7724</v>
      </c>
      <c r="K359">
        <v>13668</v>
      </c>
      <c r="L359">
        <v>7881</v>
      </c>
      <c r="M359">
        <v>14790</v>
      </c>
    </row>
    <row r="360" spans="1:14" x14ac:dyDescent="0.25">
      <c r="A360" s="5">
        <v>26953</v>
      </c>
      <c r="B360" t="str">
        <f>VLOOKUP(A360,Tableau1[[Code Article ]:[Libéllé article]],2,FALSE)</f>
        <v>SRCHS SANDI GENISSE45054 BB500</v>
      </c>
      <c r="I360">
        <v>9884</v>
      </c>
      <c r="K360">
        <v>5916</v>
      </c>
      <c r="L360">
        <v>7837</v>
      </c>
      <c r="N360">
        <v>7881</v>
      </c>
    </row>
    <row r="361" spans="1:14" x14ac:dyDescent="0.25">
      <c r="A361" s="5">
        <v>102465</v>
      </c>
      <c r="B361" t="str">
        <f>VLOOKUP(A361,Tableau1[[Code Article ]:[Libéllé article]],2,FALSE)</f>
        <v>STABICOBAYE 25 KG</v>
      </c>
      <c r="C361">
        <v>875</v>
      </c>
      <c r="D361">
        <v>1600</v>
      </c>
      <c r="E361">
        <v>2075</v>
      </c>
      <c r="F361">
        <v>1000</v>
      </c>
      <c r="G361">
        <v>500</v>
      </c>
      <c r="H361">
        <v>3150</v>
      </c>
      <c r="I361">
        <v>1175</v>
      </c>
      <c r="J361">
        <v>3600</v>
      </c>
      <c r="K361">
        <v>1100</v>
      </c>
      <c r="L361">
        <v>2150</v>
      </c>
      <c r="M361">
        <v>1100</v>
      </c>
      <c r="N361">
        <v>5150</v>
      </c>
    </row>
    <row r="362" spans="1:14" x14ac:dyDescent="0.25">
      <c r="A362" s="5">
        <v>102513</v>
      </c>
      <c r="B362" t="str">
        <f>VLOOKUP(A362,Tableau1[[Code Article ]:[Libéllé article]],2,FALSE)</f>
        <v>STABICROISSANCE M</v>
      </c>
      <c r="D362">
        <v>950</v>
      </c>
      <c r="F362">
        <v>1950</v>
      </c>
      <c r="G362">
        <v>1000</v>
      </c>
      <c r="H362">
        <v>1925</v>
      </c>
      <c r="I362">
        <v>950</v>
      </c>
      <c r="J362">
        <v>1925</v>
      </c>
      <c r="K362">
        <v>1000</v>
      </c>
      <c r="L362">
        <v>1950</v>
      </c>
      <c r="M362">
        <v>950</v>
      </c>
      <c r="N362">
        <v>1950</v>
      </c>
    </row>
    <row r="363" spans="1:14" hidden="1" x14ac:dyDescent="0.25">
      <c r="A363" s="5">
        <v>904570</v>
      </c>
      <c r="B363" t="e">
        <f>VLOOKUP(A363,Tableau1[[Code Article ]:[Libéllé article]],2,FALSE)</f>
        <v>#N/A</v>
      </c>
      <c r="C363">
        <v>1200</v>
      </c>
      <c r="D363">
        <v>400</v>
      </c>
      <c r="E363">
        <v>550</v>
      </c>
      <c r="F363">
        <v>75</v>
      </c>
      <c r="G363">
        <v>1500</v>
      </c>
      <c r="H363">
        <v>200</v>
      </c>
      <c r="I363">
        <v>1950</v>
      </c>
      <c r="J363">
        <v>150</v>
      </c>
      <c r="K363">
        <v>1425</v>
      </c>
      <c r="M363">
        <v>800</v>
      </c>
    </row>
    <row r="364" spans="1:14" x14ac:dyDescent="0.25">
      <c r="A364" s="5">
        <v>26280</v>
      </c>
      <c r="B364" t="str">
        <f>VLOOKUP(A364,Tableau1[[Code Article ]:[Libéllé article]],2,FALSE)</f>
        <v>STABILAP R TSD</v>
      </c>
      <c r="F364">
        <v>1925</v>
      </c>
      <c r="J364">
        <v>1925</v>
      </c>
      <c r="M364">
        <v>1925</v>
      </c>
    </row>
    <row r="365" spans="1:14" x14ac:dyDescent="0.25">
      <c r="A365" s="5">
        <v>102492</v>
      </c>
      <c r="B365" t="str">
        <f>VLOOKUP(A365,Tableau1[[Code Article ]:[Libéllé article]],2,FALSE)</f>
        <v>STABILOURD H.E</v>
      </c>
      <c r="D365">
        <v>875</v>
      </c>
      <c r="F365">
        <v>600</v>
      </c>
      <c r="J365">
        <v>150</v>
      </c>
    </row>
    <row r="366" spans="1:14" x14ac:dyDescent="0.25">
      <c r="A366" s="5">
        <v>11081</v>
      </c>
      <c r="B366" t="str">
        <f>VLOOKUP(A366,Tableau1[[Code Article ]:[Libéllé article]],2,FALSE)</f>
        <v>STABINE 15 KG</v>
      </c>
      <c r="C366">
        <v>960</v>
      </c>
      <c r="D366">
        <v>735</v>
      </c>
      <c r="E366">
        <v>870</v>
      </c>
      <c r="F366">
        <v>1125</v>
      </c>
      <c r="G366">
        <v>1020</v>
      </c>
      <c r="H366">
        <v>1080</v>
      </c>
      <c r="I366">
        <v>705</v>
      </c>
    </row>
    <row r="367" spans="1:14" x14ac:dyDescent="0.25">
      <c r="A367" s="5">
        <v>26957</v>
      </c>
      <c r="B367" t="str">
        <f>VLOOKUP(A367,Tableau1[[Code Article ]:[Libéllé article]],2,FALSE)</f>
        <v>STABIPRIM TSD 25 KG</v>
      </c>
      <c r="I367">
        <v>1950</v>
      </c>
      <c r="K367">
        <v>1750</v>
      </c>
      <c r="N367">
        <v>1000</v>
      </c>
    </row>
    <row r="368" spans="1:14" hidden="1" x14ac:dyDescent="0.25">
      <c r="A368" s="5">
        <v>905119</v>
      </c>
      <c r="B368" t="e">
        <f>VLOOKUP(A368,Tableau1[[Code Article ]:[Libéllé article]],2,FALSE)</f>
        <v>#N/A</v>
      </c>
      <c r="D368">
        <v>4000</v>
      </c>
      <c r="I368">
        <v>4000</v>
      </c>
    </row>
    <row r="369" spans="1:14" x14ac:dyDescent="0.25">
      <c r="A369" s="5">
        <v>102467</v>
      </c>
      <c r="B369" t="str">
        <f>VLOOKUP(A369,Tableau1[[Code Article ]:[Libéllé article]],2,FALSE)</f>
        <v>STABITOP</v>
      </c>
      <c r="H369">
        <v>1000</v>
      </c>
    </row>
    <row r="370" spans="1:14" x14ac:dyDescent="0.25">
      <c r="A370" s="5">
        <v>26069</v>
      </c>
      <c r="B370" t="str">
        <f>VLOOKUP(A370,Tableau1[[Code Article ]:[Libéllé article]],2,FALSE)</f>
        <v>STABITOP R TSD 25 KG</v>
      </c>
      <c r="C370">
        <v>2450</v>
      </c>
      <c r="E370">
        <v>2925</v>
      </c>
      <c r="H370">
        <v>2425</v>
      </c>
      <c r="I370">
        <v>2475</v>
      </c>
      <c r="J370">
        <v>1000</v>
      </c>
      <c r="K370">
        <v>2500</v>
      </c>
      <c r="M370">
        <v>2500</v>
      </c>
      <c r="N370">
        <v>4900</v>
      </c>
    </row>
    <row r="371" spans="1:14" x14ac:dyDescent="0.25">
      <c r="A371" s="5">
        <v>17018</v>
      </c>
      <c r="B371" t="str">
        <f>VLOOKUP(A371,Tableau1[[Code Article ]:[Libéllé article]],2,FALSE)</f>
        <v>STUD &amp; YOUNGSTOCK MIX</v>
      </c>
      <c r="E371">
        <v>200</v>
      </c>
      <c r="I371">
        <v>1000</v>
      </c>
      <c r="N371">
        <v>1000</v>
      </c>
    </row>
    <row r="372" spans="1:14" x14ac:dyDescent="0.25">
      <c r="A372" s="5">
        <v>17020</v>
      </c>
      <c r="B372" t="str">
        <f>VLOOKUP(A372,Tableau1[[Code Article ]:[Libéllé article]],2,FALSE)</f>
        <v>STUD CUBES</v>
      </c>
      <c r="C372">
        <v>1000</v>
      </c>
      <c r="E372">
        <v>1000</v>
      </c>
    </row>
    <row r="373" spans="1:14" x14ac:dyDescent="0.25">
      <c r="A373" s="5">
        <v>103186</v>
      </c>
      <c r="B373" t="str">
        <f>VLOOKUP(A373,Tableau1[[Code Article ]:[Libéllé article]],2,FALSE)</f>
        <v>TALC SAC</v>
      </c>
      <c r="C373">
        <v>25</v>
      </c>
      <c r="D373">
        <v>100</v>
      </c>
      <c r="E373">
        <v>100</v>
      </c>
      <c r="F373">
        <v>50</v>
      </c>
      <c r="G373">
        <v>25</v>
      </c>
      <c r="H373">
        <v>75</v>
      </c>
      <c r="I373">
        <v>50</v>
      </c>
      <c r="J373">
        <v>25</v>
      </c>
      <c r="K373">
        <v>75</v>
      </c>
      <c r="L373">
        <v>25</v>
      </c>
      <c r="M373">
        <v>25</v>
      </c>
      <c r="N373">
        <v>100</v>
      </c>
    </row>
    <row r="374" spans="1:14" x14ac:dyDescent="0.25">
      <c r="A374" s="5">
        <v>101636</v>
      </c>
      <c r="B374" t="str">
        <f>VLOOKUP(A374,Tableau1[[Code Article ]:[Libéllé article]],2,FALSE)</f>
        <v>TENOR ALLEGRO</v>
      </c>
      <c r="C374">
        <v>2525</v>
      </c>
      <c r="D374">
        <v>2475</v>
      </c>
      <c r="E374">
        <v>7300</v>
      </c>
      <c r="F374">
        <v>3250</v>
      </c>
      <c r="G374">
        <v>3400</v>
      </c>
      <c r="H374">
        <v>2350</v>
      </c>
      <c r="I374">
        <v>3900</v>
      </c>
      <c r="J374">
        <v>5075</v>
      </c>
      <c r="K374">
        <v>1325</v>
      </c>
      <c r="L374">
        <v>1425</v>
      </c>
      <c r="M374">
        <v>1250</v>
      </c>
      <c r="N374">
        <v>1300</v>
      </c>
    </row>
    <row r="375" spans="1:14" x14ac:dyDescent="0.25">
      <c r="A375" s="5">
        <v>20148</v>
      </c>
      <c r="B375" t="str">
        <f>VLOOKUP(A375,Tableau1[[Code Article ]:[Libéllé article]],2,FALSE)</f>
        <v>TENOR BREBIS AGNEAU 25 KG</v>
      </c>
      <c r="C375">
        <v>32700</v>
      </c>
      <c r="D375">
        <v>32875</v>
      </c>
      <c r="E375">
        <v>42825</v>
      </c>
      <c r="F375">
        <v>23950</v>
      </c>
      <c r="G375">
        <v>11300</v>
      </c>
      <c r="H375">
        <v>13725</v>
      </c>
      <c r="I375">
        <v>19375</v>
      </c>
      <c r="J375">
        <v>12475</v>
      </c>
      <c r="K375">
        <v>15250</v>
      </c>
      <c r="L375">
        <v>10975</v>
      </c>
      <c r="M375">
        <v>8500</v>
      </c>
      <c r="N375">
        <v>18225</v>
      </c>
    </row>
    <row r="376" spans="1:14" x14ac:dyDescent="0.25">
      <c r="A376" s="5">
        <v>101639</v>
      </c>
      <c r="B376" t="str">
        <f>VLOOKUP(A376,Tableau1[[Code Article ]:[Libéllé article]],2,FALSE)</f>
        <v>TENOR PREMIUM 1ER A</v>
      </c>
      <c r="C376">
        <v>1600</v>
      </c>
      <c r="D376">
        <v>875</v>
      </c>
    </row>
    <row r="377" spans="1:14" x14ac:dyDescent="0.25">
      <c r="A377" s="5">
        <v>20059</v>
      </c>
      <c r="B377" t="str">
        <f>VLOOKUP(A377,Tableau1[[Code Article ]:[Libéllé article]],2,FALSE)</f>
        <v>TH5 5 L</v>
      </c>
      <c r="C377">
        <v>0</v>
      </c>
      <c r="D377">
        <v>10</v>
      </c>
      <c r="E377">
        <v>5</v>
      </c>
      <c r="L377">
        <v>20</v>
      </c>
      <c r="M377">
        <v>15</v>
      </c>
    </row>
    <row r="378" spans="1:14" x14ac:dyDescent="0.25">
      <c r="A378" s="5">
        <v>903671</v>
      </c>
      <c r="B378" t="str">
        <f>VLOOKUP(A378,Tableau1[[Code Article ]:[Libéllé article]],2,FALSE)</f>
        <v>TONI FORME 25 KG</v>
      </c>
      <c r="C378">
        <v>1075</v>
      </c>
      <c r="D378">
        <v>100</v>
      </c>
      <c r="E378">
        <v>750</v>
      </c>
      <c r="H378">
        <v>0</v>
      </c>
    </row>
    <row r="379" spans="1:14" x14ac:dyDescent="0.25">
      <c r="A379" s="5">
        <v>903674</v>
      </c>
      <c r="B379" t="str">
        <f>VLOOKUP(A379,Tableau1[[Code Article ]:[Libéllé article]],2,FALSE)</f>
        <v>TONI LOURD 25 KG</v>
      </c>
      <c r="E379">
        <v>1000</v>
      </c>
      <c r="H379">
        <v>250</v>
      </c>
    </row>
    <row r="380" spans="1:14" hidden="1" x14ac:dyDescent="0.25">
      <c r="A380" s="5">
        <v>906232</v>
      </c>
      <c r="B380" t="e">
        <f>VLOOKUP(A380,Tableau1[[Code Article ]:[Libéllé article]],2,FALSE)</f>
        <v>#N/A</v>
      </c>
      <c r="F380">
        <v>9000</v>
      </c>
      <c r="J380">
        <v>8775</v>
      </c>
    </row>
    <row r="381" spans="1:14" x14ac:dyDescent="0.25">
      <c r="A381" s="5">
        <v>110018</v>
      </c>
      <c r="B381" t="str">
        <f>VLOOKUP(A381,Tableau1[[Code Article ]:[Libéllé article]],2,FALSE)</f>
        <v>TONI PRODIGE</v>
      </c>
      <c r="C381">
        <v>100</v>
      </c>
      <c r="D381">
        <v>200</v>
      </c>
      <c r="E381">
        <v>1000</v>
      </c>
      <c r="F381">
        <v>1550</v>
      </c>
      <c r="H381">
        <v>1500</v>
      </c>
      <c r="I381">
        <v>1950</v>
      </c>
      <c r="J381">
        <v>1500</v>
      </c>
      <c r="L381">
        <v>1250</v>
      </c>
      <c r="N381">
        <v>600</v>
      </c>
    </row>
    <row r="382" spans="1:14" hidden="1" x14ac:dyDescent="0.25">
      <c r="A382" s="5">
        <v>906775</v>
      </c>
      <c r="B382" t="e">
        <f>VLOOKUP(A382,Tableau1[[Code Article ]:[Libéllé article]],2,FALSE)</f>
        <v>#N/A</v>
      </c>
      <c r="E382">
        <v>3000</v>
      </c>
      <c r="G382">
        <v>4875</v>
      </c>
      <c r="M382">
        <v>0</v>
      </c>
    </row>
    <row r="383" spans="1:14" hidden="1" x14ac:dyDescent="0.25">
      <c r="A383" s="5">
        <v>906786</v>
      </c>
      <c r="B383" t="e">
        <f>VLOOKUP(A383,Tableau1[[Code Article ]:[Libéllé article]],2,FALSE)</f>
        <v>#N/A</v>
      </c>
      <c r="E383">
        <v>9000</v>
      </c>
    </row>
    <row r="384" spans="1:14" x14ac:dyDescent="0.25">
      <c r="A384" s="5">
        <v>115651</v>
      </c>
      <c r="B384" t="str">
        <f>VLOOKUP(A384,Tableau1[[Code Article ]:[Libéllé article]],2,FALSE)</f>
        <v>TONIMIX FINITION</v>
      </c>
      <c r="C384">
        <v>1000</v>
      </c>
      <c r="D384">
        <v>500</v>
      </c>
      <c r="E384">
        <v>1500</v>
      </c>
      <c r="I384">
        <v>1500</v>
      </c>
      <c r="K384">
        <v>1000</v>
      </c>
      <c r="M384">
        <v>1000</v>
      </c>
      <c r="N384">
        <v>1000</v>
      </c>
    </row>
    <row r="385" spans="1:14" x14ac:dyDescent="0.25">
      <c r="A385" s="5">
        <v>101731</v>
      </c>
      <c r="B385" t="str">
        <f>VLOOKUP(A385,Tableau1[[Code Article ]:[Libéllé article]],2,FALSE)</f>
        <v>TONIVIANDE</v>
      </c>
      <c r="C385">
        <v>1700</v>
      </c>
      <c r="D385">
        <v>1000</v>
      </c>
      <c r="E385">
        <v>500</v>
      </c>
      <c r="G385">
        <v>600</v>
      </c>
      <c r="H385">
        <v>1500</v>
      </c>
      <c r="I385">
        <v>50</v>
      </c>
      <c r="J385">
        <v>650</v>
      </c>
      <c r="K385">
        <v>150</v>
      </c>
      <c r="L385">
        <v>1025</v>
      </c>
      <c r="M385">
        <v>900</v>
      </c>
      <c r="N385">
        <v>500</v>
      </c>
    </row>
    <row r="386" spans="1:14" hidden="1" x14ac:dyDescent="0.25">
      <c r="A386" s="5">
        <v>906806</v>
      </c>
      <c r="B386" t="e">
        <f>VLOOKUP(A386,Tableau1[[Code Article ]:[Libéllé article]],2,FALSE)</f>
        <v>#N/A</v>
      </c>
      <c r="D386">
        <v>6024.81</v>
      </c>
    </row>
    <row r="387" spans="1:14" x14ac:dyDescent="0.25">
      <c r="A387" s="5">
        <v>21301</v>
      </c>
      <c r="B387" t="str">
        <f>VLOOKUP(A387,Tableau1[[Code Article ]:[Libéllé article]],2,FALSE)</f>
        <v>TREMPASEPT FPA 22KG</v>
      </c>
      <c r="C387">
        <v>132</v>
      </c>
      <c r="I387">
        <v>66</v>
      </c>
      <c r="L387">
        <v>22</v>
      </c>
    </row>
    <row r="388" spans="1:14" x14ac:dyDescent="0.25">
      <c r="A388" s="5">
        <v>21294</v>
      </c>
      <c r="B388" t="str">
        <f>VLOOKUP(A388,Tableau1[[Code Article ]:[Libéllé article]],2,FALSE)</f>
        <v>TREMPASEPT IODE 22 KG</v>
      </c>
      <c r="F388">
        <v>132</v>
      </c>
      <c r="H388">
        <v>22</v>
      </c>
      <c r="K388">
        <v>44</v>
      </c>
    </row>
    <row r="389" spans="1:14" x14ac:dyDescent="0.25">
      <c r="A389" s="5">
        <v>20304</v>
      </c>
      <c r="B389" t="str">
        <f>VLOOKUP(A389,Tableau1[[Code Article ]:[Libéllé article]],2,FALSE)</f>
        <v>TRUFFYS</v>
      </c>
      <c r="D389">
        <v>60</v>
      </c>
      <c r="H389">
        <v>100</v>
      </c>
      <c r="K389">
        <v>80</v>
      </c>
      <c r="M389">
        <v>120</v>
      </c>
    </row>
    <row r="390" spans="1:14" hidden="1" x14ac:dyDescent="0.25">
      <c r="A390" s="5">
        <v>908302</v>
      </c>
      <c r="B390" t="e">
        <f>VLOOKUP(A390,Tableau1[[Code Article ]:[Libéllé article]],2,FALSE)</f>
        <v>#N/A</v>
      </c>
      <c r="J390">
        <v>19925</v>
      </c>
      <c r="L390">
        <v>20000</v>
      </c>
    </row>
    <row r="391" spans="1:14" x14ac:dyDescent="0.25">
      <c r="A391" s="5">
        <v>26299</v>
      </c>
      <c r="B391" t="str">
        <f>VLOOKUP(A391,Tableau1[[Code Article ]:[Libéllé article]],2,FALSE)</f>
        <v>V O 25 KG</v>
      </c>
      <c r="K391">
        <v>2000</v>
      </c>
      <c r="L391">
        <v>11150</v>
      </c>
      <c r="M391">
        <v>6200</v>
      </c>
      <c r="N391">
        <v>3925</v>
      </c>
    </row>
    <row r="392" spans="1:14" x14ac:dyDescent="0.25">
      <c r="A392" s="5">
        <v>26282</v>
      </c>
      <c r="B392" t="str">
        <f>VLOOKUP(A392,Tableau1[[Code Article ]:[Libéllé article]],2,FALSE)</f>
        <v>VOL NEUBOURGEOISE VE BB 1000KG</v>
      </c>
      <c r="G392">
        <v>9000</v>
      </c>
      <c r="K392">
        <v>2671</v>
      </c>
      <c r="L392">
        <v>8793</v>
      </c>
      <c r="N392">
        <v>3000</v>
      </c>
    </row>
    <row r="393" spans="1:14" hidden="1" x14ac:dyDescent="0.25">
      <c r="A393" s="5">
        <v>908381</v>
      </c>
      <c r="B393" t="e">
        <f>VLOOKUP(A393,Tableau1[[Code Article ]:[Libéllé article]],2,FALSE)</f>
        <v>#N/A</v>
      </c>
      <c r="N393">
        <v>1000</v>
      </c>
    </row>
    <row r="394" spans="1:14" hidden="1" x14ac:dyDescent="0.25">
      <c r="A394" s="5">
        <v>908644</v>
      </c>
      <c r="B394" t="e">
        <f>VLOOKUP(A394,Tableau1[[Code Article ]:[Libéllé article]],2,FALSE)</f>
        <v>#N/A</v>
      </c>
      <c r="K394">
        <v>13125</v>
      </c>
      <c r="L394">
        <v>36475</v>
      </c>
      <c r="M394">
        <v>9375</v>
      </c>
      <c r="N394">
        <v>8600</v>
      </c>
    </row>
    <row r="395" spans="1:14" hidden="1" x14ac:dyDescent="0.25">
      <c r="A395" s="5">
        <v>908645</v>
      </c>
      <c r="B395" t="e">
        <f>VLOOKUP(A395,Tableau1[[Code Article ]:[Libéllé article]],2,FALSE)</f>
        <v>#N/A</v>
      </c>
      <c r="K395">
        <v>6500</v>
      </c>
      <c r="L395">
        <v>12000</v>
      </c>
      <c r="M395">
        <v>5000</v>
      </c>
      <c r="N395">
        <v>5500</v>
      </c>
    </row>
    <row r="396" spans="1:14" x14ac:dyDescent="0.25">
      <c r="A396" s="5">
        <v>102581</v>
      </c>
      <c r="B396" t="str">
        <f>VLOOKUP(A396,Tableau1[[Code Article ]:[Libéllé article]],2,FALSE)</f>
        <v>VOLAILLE CROISSANCE 25KG</v>
      </c>
      <c r="C396">
        <v>550</v>
      </c>
      <c r="D396">
        <v>1000</v>
      </c>
      <c r="E396">
        <v>1500</v>
      </c>
      <c r="F396">
        <v>1000</v>
      </c>
      <c r="G396">
        <v>1000</v>
      </c>
      <c r="H396">
        <v>150</v>
      </c>
      <c r="I396">
        <v>100</v>
      </c>
      <c r="K396">
        <v>700</v>
      </c>
      <c r="L396">
        <v>1100</v>
      </c>
      <c r="M396">
        <v>300</v>
      </c>
      <c r="N396">
        <v>400</v>
      </c>
    </row>
    <row r="397" spans="1:14" x14ac:dyDescent="0.25">
      <c r="A397" s="5">
        <v>102585</v>
      </c>
      <c r="B397" t="str">
        <f>VLOOKUP(A397,Tableau1[[Code Article ]:[Libéllé article]],2,FALSE)</f>
        <v>VOLAILLE FINITION 25KG</v>
      </c>
      <c r="C397">
        <v>1000</v>
      </c>
      <c r="D397">
        <v>2000</v>
      </c>
      <c r="E397">
        <v>9150</v>
      </c>
      <c r="F397">
        <v>8000</v>
      </c>
      <c r="G397">
        <v>8750</v>
      </c>
      <c r="H397">
        <v>7900</v>
      </c>
      <c r="I397">
        <v>5500</v>
      </c>
      <c r="J397">
        <v>2750</v>
      </c>
      <c r="K397">
        <v>6300</v>
      </c>
      <c r="L397">
        <v>4600</v>
      </c>
      <c r="M397">
        <v>3500</v>
      </c>
      <c r="N397">
        <v>1500</v>
      </c>
    </row>
    <row r="398" spans="1:14" x14ac:dyDescent="0.25">
      <c r="A398" s="5">
        <v>21572</v>
      </c>
      <c r="B398" t="str">
        <f>VLOOKUP(A398,Tableau1[[Code Article ]:[Libéllé article]],2,FALSE)</f>
        <v>X SAPHIRGLUCO 300 10L</v>
      </c>
      <c r="C398">
        <v>10</v>
      </c>
    </row>
  </sheetData>
  <autoFilter ref="A1:N398">
    <filterColumn colId="1">
      <filters>
        <filter val="ALIMENT POUSSIN DEMARRAGE MI25"/>
        <filter val="AMYPLUS RV BB 500 KG"/>
        <filter val="APLATI D'ORGE 25 KG"/>
        <filter val="AVOINE TRIEE BIG BAG"/>
        <filter val="AZUR MASTER 25 KG"/>
        <filter val="AZURBLOC MAGNESIEN 20 KG"/>
        <filter val="AZURBLOC UNIVERSEL 20 KG"/>
        <filter val="AZUREE FA 79% 20 KG"/>
        <filter val="AZURMAIS FA 25 KG"/>
        <filter val="AZURMAIS FA BB 500 KG"/>
        <filter val="AZURMAIS GR 25 KG"/>
        <filter val="AZURMAIS GR BB 1000 KG"/>
        <filter val="AZURMAIS SE 25 KG"/>
        <filter val="AZURMAIS SE BB 500 KG"/>
        <filter val="AZURMIN SE 25 KG"/>
        <filter val="AZURMIXTE SE 25 KG"/>
        <filter val="AZURMIXTE SE 500 KG"/>
        <filter val="AZURPATURE SE 25 KG"/>
        <filter val="AZURPIERRE UNIVERSEL 12 KG"/>
        <filter val="AZURSEL 12 KG"/>
        <filter val="AZURSEL 25 KG"/>
        <filter val="AZURTECH FA 25 KG"/>
        <filter val="BABYPOUSS MI 25 KG"/>
        <filter val="BASSINE 50L SANDERS"/>
        <filter val="BIOTINE NG BTE 30 SACHETS 10G"/>
        <filter val="BLE BROYE FIN FA 25 KG"/>
        <filter val="BLE SAC 25 KG"/>
        <filter val="BOBINE PAPIER DINDE"/>
        <filter val="BOBINE PAPIER DINDE 70"/>
        <filter val="BOBINE PAPIER POULET"/>
        <filter val="BOBINE PAPIER POULET 80"/>
        <filter val="BOLAPIN 25 KG"/>
        <filter val="BOLAPIN OTC 1.5% 25 KG"/>
        <filter val="BREBIS AGNEAU"/>
        <filter val="CANARD OIE PIGEON 25 KG"/>
        <filter val="CAPRILAC LIB"/>
        <filter val="CARBONATE FA 25 KG"/>
        <filter val="CELIA BASSE COUR"/>
        <filter val="CELIA CROC 25/12 15 KG"/>
        <filter val="CELIA GIBIER ENTRETIEN"/>
        <filter val="CELIA LAPIN"/>
        <filter val="CELIA PONDEUSE"/>
        <filter val="CELIA PORC"/>
        <filter val="CELIA VOLAILLE"/>
        <filter val="CERIGEST BB 1000 KG"/>
        <filter val="CERTIACIDE 25KG"/>
        <filter val="CERTIACIDE 70 KG"/>
        <filter val="CERTIACTIF 10 KG"/>
        <filter val="CERTIBASE 25 KG"/>
        <filter val="CERTIBASE 70KG"/>
        <filter val="CERTICREME 22 KG"/>
        <filter val="CERTILINGETTE (CART.3 BOBINES)"/>
        <filter val="CERTIMOUSSE 20KG"/>
        <filter val="CERTINET 10 KG"/>
        <filter val="CERTINET 24 KG"/>
        <filter val="CERTIOR 2 X 10 KG"/>
        <filter val="CERTIPROTECT BIDON 22KG"/>
        <filter val="CERTIPROTECT BIDON 60KG"/>
        <filter val="CERTISAN 22 KG"/>
        <filter val="CERTISEC (PACK 6 RLX)"/>
        <filter val="CERTISPRAY 60 L"/>
        <filter val="CHEVRETTE INRA"/>
        <filter val="CHLOROBASIC AC 25KG"/>
        <filter val="CHLOROBASIC AC 70KG"/>
        <filter val="CLASSIC BLOC (4 X 4.5)"/>
        <filter val="CLASSIC COMPLEMENTAIRE 25 KG"/>
        <filter val="CLASSIC CUBES"/>
        <filter val="CLASSIC CUBES BO BB 1000 KG"/>
        <filter val="CLASSIC FLOCONNE 25 KG"/>
        <filter val="CLASSIC MASH 20 KG"/>
        <filter val="CLASSIC MINERAL 25 KG"/>
        <filter val="CLASSIC PASTURE SEAU 16 KG"/>
        <filter val="CLASSIC UNIQUE 25 KG"/>
        <filter val="CLASSIC UNIQUE BB"/>
        <filter val="CMAV VOLIANE MI"/>
        <filter val="CONCENTRE PONDEUSE FA 25 KG"/>
        <filter val="CONCENTRE POULET CHAIR MI 25 K"/>
        <filter val="CONDITIONING FIBRE 20 KG"/>
        <filter val="CONGO PONDEUSE SP FA 25 KG"/>
        <filter val="CONTAINER BC SANDERS"/>
        <filter val="CONTAINER DIELNA"/>
        <filter val="COOL FIBRE"/>
        <filter val="COOL MIX"/>
        <filter val="COPEAUX FC1 BS 19.5 KG"/>
        <filter val="COQUES DE SOJA FA BB 500 KG"/>
        <filter val="COUVERCLE CONT BC SANDERS"/>
        <filter val="CREMAGNEAU-CHEVREAU 25 KG"/>
        <filter val="CREMANDINE 2"/>
        <filter val="CREMO 10 10 KG"/>
        <filter val="CREMO ECLAIR"/>
        <filter val="CREMO ELEVAGE"/>
        <filter val="CREMOPREMIUM"/>
        <filter val="CREMOSTRAL PO 25 KG"/>
        <filter val="CREMUNIC SANDERS 25 KG"/>
        <filter val="CREMYGOLD 25 KG"/>
        <filter val="CREMYOR"/>
        <filter val="CRISTAL VERIMAIS 14 SE 25 KG"/>
        <filter val="CRISTAL VERIMAIS 14 SE BB 500"/>
        <filter val="CRISTALBEEF 25 KG"/>
        <filter val="CRISTALCALCILEVURE 25 KG"/>
        <filter val="CRISTALNUTRIS MAIS SE 25 KG"/>
        <filter val="CRISTALNUTRIS MAIS SE BB 500KG"/>
        <filter val="CRISTALNUTRIS MIXTE GR 25 KG"/>
        <filter val="CRISTALNUTRIS MIXTE GR BB1000"/>
        <filter val="CRISTALNUTRIS MIXTE SE 25 KG"/>
        <filter val="CRISTALNUTRIS MIXTE SE BB500KG"/>
        <filter val="CRISTALNUTRIS MX CPT SE BX1000"/>
        <filter val="CRISTALNUTRIS OLEA SE BB 500 K"/>
        <filter val="CRISTALOR HP CELL FA 25 KG"/>
        <filter val="CRISTALOR OMNICELL FA 25 KG"/>
        <filter val="CRISTALOR PARACELL 25 KG"/>
        <filter val="CRISTALOR PARACELL FA 25 KG"/>
        <filter val="CRISTALOR SMALTO FA 25 KG"/>
        <filter val="CRISTALOR SMALTO FA BB 500 KG"/>
        <filter val="CRISTALOR TARIE GR 25 KG"/>
        <filter val="CRISTALOR TARIGEN 25 KG"/>
        <filter val="CRISTALOR TEMPO 25 KG"/>
        <filter val="CRISTALOR TEMPO FA 25 KG"/>
        <filter val="CRISTALOR TEMPO FA BB 500 KG"/>
        <filter val="CRISTALOR TP SE 25 KG"/>
        <filter val="CRISTALORBLOC ALLAITANTE 20 KG"/>
        <filter val="CRISTALORBLOC OVIN 20 KG"/>
        <filter val="CRISTALORBLOC PREPARTUM 20 KG"/>
        <filter val="CRISTALORBLOC VEAU 20 KG"/>
        <filter val="CRISTALSTABI BIDON 210 KG"/>
        <filter val="CROC ACTIVITY 27/12"/>
        <filter val="CROC MAINTENANCE 25/10 20 KG"/>
        <filter val="CROUSTI ADULTE 15 + 3 KG"/>
        <filter val="CROUSTI ADULTE 15 KG"/>
        <filter val="CROUSTI CAT VIANDES 12 + 2 KG"/>
        <filter val="CROUSTI CAT VIANDES 12 KG"/>
        <filter val="CROUSTI CAT VOLAILLES 12 + 2KG"/>
        <filter val="CROUSTI CAT VOLAILLES 12 KG"/>
        <filter val="CROUSTI CROC 20 + 4 KG NG"/>
        <filter val="CROUSTI CROC NG 20 KG"/>
        <filter val="CROUSTI JUNIOR 12 KG"/>
        <filter val="CROUSTI SENIOR LIGHT 15 KG"/>
        <filter val="CROUSTI TONIC 15 + 3 KG"/>
        <filter val="CROUSTI TONIC NG 15 KG"/>
        <filter val="DIN/PIN/FAI 1 A MI 10 KG"/>
        <filter val="DIN/PIN/FAI 1 A MI 25 KG"/>
        <filter val="DINDE PINTADE FAISAN VE 25 KG"/>
        <filter val="ENERGIE TONIC 10 KG"/>
        <filter val="ENTREE PONTE HL FA 25 KG"/>
        <filter val="EQUI UNIQUE 25 KG"/>
        <filter val="EQUI UNIQUE BB 1000 KG"/>
        <filter val="EQUIPRIMO FIBRES 20 KG"/>
        <filter val="EQUIPRIMO FIBRES ELEVAGE 20 KG"/>
        <filter val="EQUIPRIMO FIBRES TONUS 20 KG"/>
        <filter val="EQUIPRIMO FLOCONNE 25 KG"/>
        <filter val="ESSENTIAL TONUS SEAU 3 KG"/>
        <filter val="FARMEL CROISSANCE"/>
        <filter val="FERTI MISE BAS"/>
        <filter val="FERTIKIT"/>
        <filter val="FERTILAC 40 25 KG"/>
        <filter val="FLOC HORSE 25 KG"/>
        <filter val="FLORI ECLAIR 25 KG"/>
        <filter val="FLORI MEMO"/>
        <filter val="FLORIA BB 500 KG"/>
        <filter val="FLORIBELLE BB 500 KG"/>
        <filter val="FLORIJUNIOR 25 KG"/>
        <filter val="FLORIJUNIOR BB 500 KG"/>
        <filter val="FLORIJUNIOR GR 500 KG BB"/>
        <filter val="FLORISAVEUR FIBRE"/>
        <filter val="FLUVIA 210"/>
        <filter val="FORTISAN 20 KG"/>
        <filter val="FRIANDINE"/>
        <filter val="GENIJUNIOR 25 KG"/>
        <filter val="GENISOLO 25 KG"/>
        <filter val="GENISTART 25 KG"/>
        <filter val="GH TRAIN STOMACH BB 1000 KG"/>
        <filter val="GHT OSTEOFLEX EXPORT 25 KG"/>
        <filter val="GIBIANE 1ER AGE MI 25 KG"/>
        <filter val="GIBIANE 2EME AGE VE 25 KG"/>
        <filter val="GIBIANE D'EAU 1AGE MI 25 KG"/>
        <filter val="GIBIANE D'EAU 2AGE VE 25 KG"/>
        <filter val="GIBIANE FAISAN ENTRETIEN VE25"/>
        <filter val="GIBIANE REPRO HYTOP VE 25 KG"/>
        <filter val="GIBIANE VERMISTOP VE 25 KG"/>
        <filter val="GLOUSS 25 KG"/>
        <filter val="GOLDEN HORSE OSTEOFLEX 25 KG"/>
        <filter val="GOLDEN HORSE STOMACH 25 KG"/>
        <filter val="GOLDEN HORSE STOMACH FLOC 25 K"/>
        <filter val="GRIT 3/5 MOYEN 25 KG"/>
        <filter val="HAPPY HOOF"/>
        <filter val="HDF POWER CUBES 25 KG"/>
        <filter val="HUILE DE COLZA 1000L"/>
        <filter val="JEUNE BOVIN 25 KG"/>
        <filter val="KAOLIN"/>
        <filter val="LAPETY STIMULANT 15 KG"/>
        <filter val="LAPI LIB 25 KG"/>
        <filter val="LAPI LIB R TSD 25 KG"/>
        <filter val="LAPI PLUS 25 KG"/>
        <filter val="LAPICLAPIER 10 KG"/>
        <filter val="LAPICLAPIER 25 KG"/>
        <filter val="LAPIN CLAPIER ELEVAGE"/>
        <filter val="LAPIN DIGEST 25 KG"/>
        <filter val="LAPIN FERMIER SOUFFLET"/>
        <filter val="LIGNOBOND DD"/>
        <filter val="LITIERE DESINFECTANTE 25 KG"/>
        <filter val="LUZERNE DESHYDRATEE 25 KG"/>
        <filter val="MAIS 25 KG"/>
        <filter val="MAIS CASSE 25 KG"/>
        <filter val="MAMELNET 10KG"/>
        <filter val="MESURE GRAIN BC SANDERS"/>
        <filter val="MESURE GRAIN CHEVAL"/>
        <filter val="MISTRAL FA 15 KG"/>
        <filter val="MISTRAL FA 25 KG"/>
        <filter val="MUSCLI TRADITION 25 KG"/>
        <filter val="NATACROISSANCE 25 KG"/>
        <filter val="NATAVEAU 25 KG"/>
        <filter val="NOUVEAU STABINE 15 KG"/>
        <filter val="OPTI DRAINE 25 KG"/>
        <filter val="PETIRI 25 KG"/>
        <filter val="POMPE POUR BIDON 60/200L"/>
        <filter val="POND NEUBOURGEOISE VE BB 1000K"/>
        <filter val="PONDEUSE 10 KG"/>
        <filter val="PONDEUSE 25 KG"/>
        <filter val="PONDEUSE FA 25KG"/>
        <filter val="PONDEUSE REPRO INRA 20 KG"/>
        <filter val="PONDEUSE SOUFFLET"/>
        <filter val="PORC ENERGIC 25 KG"/>
        <filter val="PORCIANE ENGRAIS TEC"/>
        <filter val="PORCIANE ENGRAIS TEC 25 KG"/>
        <filter val="PORCIANE FERMIOR PC30"/>
        <filter val="PORCIANE PORCELET 2AGE 25 KG"/>
        <filter val="PORCIANE TRUIE VERRAT"/>
        <filter val="POULET POULETTE 10 KG"/>
        <filter val="POULET POULETTE VE 25 KG"/>
        <filter val="POULETTE 1 AGE FA 25 KG"/>
        <filter val="POULETTE 2 AGE FA 25 KG"/>
        <filter val="POULETTE CROISS INRA VE 20 KG"/>
        <filter val="POULETTE DEMARRAGE INRA VE20KG"/>
        <filter val="POULTRYLIT BB 1000 KG"/>
        <filter val="POUS/CAN/OIS MI 10KG"/>
        <filter val="POUS/CAN/OIS MI 25 KG"/>
        <filter val="PREMIENCE PRO ADULT 20 KG"/>
        <filter val="PREMIENCE PRO EQUILIBRE 20KG"/>
        <filter val="PREMIENCE PRO JUNIOR 20 KG"/>
        <filter val="PREMIENCE PRO LIGHT SENIOR 20K"/>
        <filter val="PREMIENCE PRO MAXI ADULTE 20KG"/>
        <filter val="PROTEK PREVELAGE 25 KG"/>
        <filter val="PROVELYS FA"/>
        <filter val="PULSISTARTER BB 1000 KG"/>
        <filter val="RAT SOURIS 10 MM BO 25 KG"/>
        <filter val="REPRO COMPLEMENTAIRE 25 KG"/>
        <filter val="REPRO COMPLEMENTAIRE BB 1000 K"/>
        <filter val="REPRO CUBES 25 KG"/>
        <filter val="REPRO CUBES BO BB 1000 KG"/>
        <filter val="REPRO FLOCONNE 25 KG"/>
        <filter val="REPRO FOAL 25 KG"/>
        <filter val="REPRO LAC"/>
        <filter val="REPRO PASTURE 18 KG"/>
        <filter val="REPRO UNIQUE 25 KG"/>
        <filter val="REPRO UNIQUE BB 1000 KG"/>
        <filter val="REPRO UNIQUE EXPORT 25 KG"/>
        <filter val="RUMAZOTE 25 KG"/>
        <filter val="RUMIDECOX S25"/>
        <filter val="SANDI LAIT 25 KG"/>
        <filter val="SANDI PEPTIDES 25 KG"/>
        <filter val="SANDI TREMPLIN 25 KG"/>
        <filter val="SANDI TREMPLIN BB 500 KG"/>
        <filter val="SANDI TREMPLIN EURONUTRITION"/>
        <filter val="SANDIFOURRAGE IVOMEC 25 KG"/>
        <filter val="SANDIMIX JUNIOR"/>
        <filter val="SANDIPRO BZH 25 KG"/>
        <filter val="SAPHIR DIGEST (1 BLISTER)"/>
        <filter val="SAPHIR ENERGIE 25 KG"/>
        <filter val="SAPHIR FORCE 25 KG"/>
        <filter val="SAPHIR JUNIOR 25 KG"/>
        <filter val="SAPHIR LEVURE 25 KG"/>
        <filter val="SAPHIR MOUTON 12 KG"/>
        <filter val="SAPHIR OLIDIF BTE 1.5 KG"/>
        <filter val="SAPHIR PROLIN 25 KG"/>
        <filter val="SAPHIRBOLUS (BT 5 BOLUS 72G)"/>
        <filter val="SAPHIRDUO 25 KG"/>
        <filter val="SAPHIRFIBROR 25 KG"/>
        <filter val="SAPHIRFIX 20 KG"/>
        <filter val="SAPHIRGLUCO 300 10L"/>
        <filter val="SAPHIRGUM 10 KG"/>
        <filter val="SAPHIRINTENSE 25 KG"/>
        <filter val="SAPHIROLIGOVIT PLUS 10 KG"/>
        <filter val="SAPHIRPROPYLIC  1 FUT 220KG*"/>
        <filter val="SAPHIRPROPYLIC CUVE 1200 KG"/>
        <filter val="SAPHIRPROPYPLUS 1 FUT 220 KG*"/>
        <filter val="SAPHIRPROPYPLUS 1100 KG"/>
        <filter val="SAPHIRSMART 25 KG"/>
        <filter val="SAPHIRSTIM 15 KG"/>
        <filter val="SAPHIRSTRUM 6X15 ML"/>
        <filter val="SAPHIRTONIC PLUS 15 KG"/>
        <filter val="SEAU BLANC CHEVAL SANDERS"/>
        <filter val="SEAU JAUNE SANDERS"/>
        <filter val="SEAU VIGALA 15L BLANC"/>
        <filter val="SEL EGRUGE RUMINANT 25 KG"/>
        <filter val="SEPIOLITE EXAL 20 KG"/>
        <filter val="SEVRYFRI 25 KG"/>
        <filter val="SEVRYFRI LYSO 66 25 KG"/>
        <filter val="SEVRYPLUS 25 KG"/>
        <filter val="SEVRYPLUS ACF 25 KG"/>
        <filter val="SEVRYPLUS NEO 25 KG"/>
        <filter val="SOFRALAIT 3L"/>
        <filter val="SOFRALAIT JB"/>
        <filter val="SOFRALAIT PROTEINE SAC"/>
        <filter val="SOFRALAIT UNIQUE"/>
        <filter val="SOURCHES SANDI AP 43286 BB1000"/>
        <filter val="SOURCHES SANDI CE BB 1000 KG"/>
        <filter val="SOURCHES SANDI VE 43284 BB1000"/>
        <filter val="SRCHS SANDI GENISSE45054 BB500"/>
        <filter val="STABICOBAYE 25 KG"/>
        <filter val="STABICROISSANCE M"/>
        <filter val="STABILAP R TSD"/>
        <filter val="STABILOURD H.E"/>
        <filter val="STABINE 15 KG"/>
        <filter val="STABIPRIM TSD 25 KG"/>
        <filter val="STABITOP"/>
        <filter val="STABITOP R TSD 25 KG"/>
        <filter val="STUD &amp; YOUNGSTOCK MIX"/>
        <filter val="STUD CUBES"/>
        <filter val="TALC SAC"/>
        <filter val="TENOR ALLEGRO"/>
        <filter val="TENOR BREBIS AGNEAU 25 KG"/>
        <filter val="TENOR PREMIUM 1ER A"/>
        <filter val="TH5 5 L"/>
        <filter val="TONI FORME 25 KG"/>
        <filter val="TONI LOURD 25 KG"/>
        <filter val="TONI PRODIGE"/>
        <filter val="TONIMIX FINITION"/>
        <filter val="TONIVIANDE"/>
        <filter val="TREMPASEPT FPA 22KG"/>
        <filter val="TREMPASEPT IODE 22 KG"/>
        <filter val="TRUFFYS"/>
        <filter val="V O 25 KG"/>
        <filter val="VOL NEUBOURGEOISE VE BB 1000KG"/>
        <filter val="VOLAILLE CROISSANCE 25KG"/>
        <filter val="VOLAILLE FINITION 25KG"/>
        <filter val="X SAPHIRGLUCO 300 10L"/>
      </filters>
    </filterColumn>
    <sortState ref="A5:N398">
      <sortCondition ref="B1:B398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N290"/>
  <sheetViews>
    <sheetView workbookViewId="0">
      <selection activeCell="E7" sqref="E7"/>
    </sheetView>
  </sheetViews>
  <sheetFormatPr baseColWidth="10" defaultRowHeight="15" x14ac:dyDescent="0.25"/>
  <cols>
    <col min="2" max="2" width="34" bestFit="1" customWidth="1"/>
  </cols>
  <sheetData>
    <row r="1" spans="1:14" x14ac:dyDescent="0.25">
      <c r="C1" t="s">
        <v>664</v>
      </c>
      <c r="D1" t="s">
        <v>665</v>
      </c>
      <c r="E1" t="s">
        <v>666</v>
      </c>
      <c r="F1" t="s">
        <v>667</v>
      </c>
      <c r="G1" t="s">
        <v>668</v>
      </c>
      <c r="H1" t="s">
        <v>669</v>
      </c>
      <c r="I1" t="s">
        <v>670</v>
      </c>
      <c r="J1" t="s">
        <v>671</v>
      </c>
      <c r="K1" t="s">
        <v>672</v>
      </c>
      <c r="L1" t="s">
        <v>673</v>
      </c>
      <c r="M1" t="s">
        <v>674</v>
      </c>
      <c r="N1" t="s">
        <v>675</v>
      </c>
    </row>
    <row r="2" spans="1:14" hidden="1" x14ac:dyDescent="0.25">
      <c r="C2" t="s">
        <v>696</v>
      </c>
      <c r="D2" t="s">
        <v>697</v>
      </c>
      <c r="E2" t="s">
        <v>698</v>
      </c>
    </row>
    <row r="3" spans="1:14" hidden="1" x14ac:dyDescent="0.25">
      <c r="A3" t="s">
        <v>708</v>
      </c>
      <c r="C3" t="s">
        <v>733</v>
      </c>
      <c r="D3" t="s">
        <v>734</v>
      </c>
      <c r="E3" t="s">
        <v>735</v>
      </c>
    </row>
    <row r="4" spans="1:14" x14ac:dyDescent="0.25">
      <c r="A4" s="5">
        <v>101636</v>
      </c>
      <c r="B4" t="str">
        <f>VLOOKUP(A4,Tableau1[[Code Article ]:[Libéllé article]],2,FALSE)</f>
        <v>TENOR ALLEGRO</v>
      </c>
      <c r="C4">
        <v>2100</v>
      </c>
      <c r="D4">
        <v>4300</v>
      </c>
      <c r="E4">
        <v>2350</v>
      </c>
    </row>
    <row r="5" spans="1:14" x14ac:dyDescent="0.25">
      <c r="A5" s="5">
        <v>101688</v>
      </c>
      <c r="B5" t="str">
        <f>VLOOKUP(A5,Tableau1[[Code Article ]:[Libéllé article]],2,FALSE)</f>
        <v>SANDIPRO BZH 25 KG</v>
      </c>
      <c r="C5">
        <v>4000</v>
      </c>
      <c r="E5">
        <v>7775</v>
      </c>
    </row>
    <row r="6" spans="1:14" x14ac:dyDescent="0.25">
      <c r="A6" s="5">
        <v>101731</v>
      </c>
      <c r="B6" t="str">
        <f>VLOOKUP(A6,Tableau1[[Code Article ]:[Libéllé article]],2,FALSE)</f>
        <v>TONIVIANDE</v>
      </c>
      <c r="C6">
        <v>300</v>
      </c>
      <c r="D6">
        <v>900</v>
      </c>
      <c r="E6">
        <v>1575</v>
      </c>
    </row>
    <row r="7" spans="1:14" x14ac:dyDescent="0.25">
      <c r="A7" s="5">
        <v>101780</v>
      </c>
      <c r="B7" t="str">
        <f>VLOOKUP(A7,Tableau1[[Code Article ]:[Libéllé article]],2,FALSE)</f>
        <v>SOFRALAIT JB</v>
      </c>
      <c r="C7">
        <v>3000</v>
      </c>
      <c r="D7">
        <v>3000</v>
      </c>
      <c r="E7">
        <v>4175</v>
      </c>
    </row>
    <row r="8" spans="1:14" x14ac:dyDescent="0.25">
      <c r="A8" s="5">
        <v>101785</v>
      </c>
      <c r="B8" t="str">
        <f>VLOOKUP(A8,Tableau1[[Code Article ]:[Libéllé article]],2,FALSE)</f>
        <v>SOFRALAIT PROTEINE SAC</v>
      </c>
      <c r="C8">
        <v>1725</v>
      </c>
      <c r="D8">
        <v>25</v>
      </c>
    </row>
    <row r="9" spans="1:14" x14ac:dyDescent="0.25">
      <c r="A9" s="5">
        <v>101787</v>
      </c>
      <c r="B9" t="str">
        <f>VLOOKUP(A9,Tableau1[[Code Article ]:[Libéllé article]],2,FALSE)</f>
        <v>SOFRALAIT UNIQUE</v>
      </c>
      <c r="D9">
        <v>2950</v>
      </c>
    </row>
    <row r="10" spans="1:14" x14ac:dyDescent="0.25">
      <c r="A10" s="5">
        <v>10208</v>
      </c>
      <c r="B10" t="str">
        <f>VLOOKUP(A10,Tableau1[[Code Article ]:[Libéllé article]],2,FALSE)</f>
        <v>FRIANDINE</v>
      </c>
      <c r="C10">
        <v>150</v>
      </c>
      <c r="D10">
        <v>125</v>
      </c>
      <c r="E10">
        <v>175</v>
      </c>
    </row>
    <row r="11" spans="1:14" x14ac:dyDescent="0.25">
      <c r="A11" s="5">
        <v>10218</v>
      </c>
      <c r="B11" t="str">
        <f>VLOOKUP(A11,Tableau1[[Code Article ]:[Libéllé article]],2,FALSE)</f>
        <v>FERTI MISE BAS</v>
      </c>
      <c r="C11">
        <v>80</v>
      </c>
      <c r="D11">
        <v>100</v>
      </c>
      <c r="E11">
        <v>100</v>
      </c>
    </row>
    <row r="12" spans="1:14" x14ac:dyDescent="0.25">
      <c r="A12" s="5">
        <v>102465</v>
      </c>
      <c r="B12" t="str">
        <f>VLOOKUP(A12,Tableau1[[Code Article ]:[Libéllé article]],2,FALSE)</f>
        <v>STABICOBAYE 25 KG</v>
      </c>
      <c r="C12">
        <v>1975</v>
      </c>
      <c r="D12">
        <v>1050</v>
      </c>
      <c r="E12">
        <v>2800</v>
      </c>
    </row>
    <row r="13" spans="1:14" x14ac:dyDescent="0.25">
      <c r="A13" s="5">
        <v>102513</v>
      </c>
      <c r="B13" t="str">
        <f>VLOOKUP(A13,Tableau1[[Code Article ]:[Libéllé article]],2,FALSE)</f>
        <v>STABICROISSANCE M</v>
      </c>
      <c r="C13">
        <v>1000</v>
      </c>
      <c r="D13">
        <v>875</v>
      </c>
      <c r="E13">
        <v>1000</v>
      </c>
    </row>
    <row r="14" spans="1:14" x14ac:dyDescent="0.25">
      <c r="A14" s="5">
        <v>102572</v>
      </c>
      <c r="B14" t="str">
        <f>VLOOKUP(A14,Tableau1[[Code Article ]:[Libéllé article]],2,FALSE)</f>
        <v>PONDEUSE FA 25KG</v>
      </c>
      <c r="C14">
        <v>375</v>
      </c>
      <c r="D14">
        <v>1000</v>
      </c>
      <c r="E14">
        <v>3700</v>
      </c>
    </row>
    <row r="15" spans="1:14" x14ac:dyDescent="0.25">
      <c r="A15" s="5">
        <v>102581</v>
      </c>
      <c r="B15" t="str">
        <f>VLOOKUP(A15,Tableau1[[Code Article ]:[Libéllé article]],2,FALSE)</f>
        <v>VOLAILLE CROISSANCE 25KG</v>
      </c>
      <c r="C15">
        <v>500</v>
      </c>
      <c r="E15">
        <v>1500</v>
      </c>
    </row>
    <row r="16" spans="1:14" x14ac:dyDescent="0.25">
      <c r="A16" s="5">
        <v>102585</v>
      </c>
      <c r="B16" t="str">
        <f>VLOOKUP(A16,Tableau1[[Code Article ]:[Libéllé article]],2,FALSE)</f>
        <v>VOLAILLE FINITION 25KG</v>
      </c>
      <c r="D16">
        <v>3750</v>
      </c>
      <c r="E16">
        <v>4000</v>
      </c>
    </row>
    <row r="17" spans="1:5" hidden="1" x14ac:dyDescent="0.25">
      <c r="A17" s="5">
        <v>102588</v>
      </c>
      <c r="B17" t="e">
        <f>VLOOKUP(A17,Tableau1[[Code Article ]:[Libéllé article]],2,FALSE)</f>
        <v>#N/A</v>
      </c>
      <c r="D17">
        <v>1000</v>
      </c>
    </row>
    <row r="18" spans="1:5" x14ac:dyDescent="0.25">
      <c r="A18" s="5">
        <v>102611</v>
      </c>
      <c r="B18" t="str">
        <f>VLOOKUP(A18,Tableau1[[Code Article ]:[Libéllé article]],2,FALSE)</f>
        <v>GIBIANE VERMISTOP VE 25 KG</v>
      </c>
      <c r="C18">
        <v>900</v>
      </c>
      <c r="D18">
        <v>2500</v>
      </c>
      <c r="E18">
        <v>1600</v>
      </c>
    </row>
    <row r="19" spans="1:5" x14ac:dyDescent="0.25">
      <c r="A19" s="5">
        <v>102627</v>
      </c>
      <c r="B19" t="str">
        <f>VLOOKUP(A19,Tableau1[[Code Article ]:[Libéllé article]],2,FALSE)</f>
        <v>CLASSIC CUBES</v>
      </c>
      <c r="C19">
        <v>175</v>
      </c>
      <c r="D19">
        <v>1650</v>
      </c>
      <c r="E19">
        <v>200</v>
      </c>
    </row>
    <row r="20" spans="1:5" x14ac:dyDescent="0.25">
      <c r="A20" s="5">
        <v>102628</v>
      </c>
      <c r="B20" t="str">
        <f>VLOOKUP(A20,Tableau1[[Code Article ]:[Libéllé article]],2,FALSE)</f>
        <v>CLASSIC CUBES BO BB 1000 KG</v>
      </c>
      <c r="C20">
        <v>4000</v>
      </c>
      <c r="D20">
        <v>2000</v>
      </c>
      <c r="E20">
        <v>3000</v>
      </c>
    </row>
    <row r="21" spans="1:5" x14ac:dyDescent="0.25">
      <c r="A21" s="5">
        <v>10273</v>
      </c>
      <c r="B21" t="str">
        <f>VLOOKUP(A21,Tableau1[[Code Article ]:[Libéllé article]],2,FALSE)</f>
        <v>CELIA CROC 25/12 15 KG</v>
      </c>
      <c r="C21">
        <v>1350</v>
      </c>
      <c r="D21">
        <v>1350</v>
      </c>
      <c r="E21">
        <v>2625</v>
      </c>
    </row>
    <row r="22" spans="1:5" x14ac:dyDescent="0.25">
      <c r="A22" s="5">
        <v>103182</v>
      </c>
      <c r="B22" t="str">
        <f>VLOOKUP(A22,Tableau1[[Code Article ]:[Libéllé article]],2,FALSE)</f>
        <v>KAOLIN</v>
      </c>
      <c r="C22">
        <v>150</v>
      </c>
      <c r="D22">
        <v>25</v>
      </c>
      <c r="E22">
        <v>100</v>
      </c>
    </row>
    <row r="23" spans="1:5" x14ac:dyDescent="0.25">
      <c r="A23" s="5">
        <v>103186</v>
      </c>
      <c r="B23" t="str">
        <f>VLOOKUP(A23,Tableau1[[Code Article ]:[Libéllé article]],2,FALSE)</f>
        <v>TALC SAC</v>
      </c>
      <c r="C23">
        <v>75</v>
      </c>
      <c r="D23">
        <v>25</v>
      </c>
      <c r="E23">
        <v>50</v>
      </c>
    </row>
    <row r="24" spans="1:5" hidden="1" x14ac:dyDescent="0.25">
      <c r="A24" s="5">
        <v>103194</v>
      </c>
      <c r="B24" t="e">
        <f>VLOOKUP(A24,Tableau1[[Code Article ]:[Libéllé article]],2,FALSE)</f>
        <v>#N/A</v>
      </c>
      <c r="D24">
        <v>400</v>
      </c>
      <c r="E24">
        <v>2925</v>
      </c>
    </row>
    <row r="25" spans="1:5" hidden="1" x14ac:dyDescent="0.25">
      <c r="A25" s="5">
        <v>103195</v>
      </c>
      <c r="B25" t="e">
        <f>VLOOKUP(A25,Tableau1[[Code Article ]:[Libéllé article]],2,FALSE)</f>
        <v>#N/A</v>
      </c>
      <c r="C25">
        <v>50</v>
      </c>
      <c r="D25">
        <v>1200</v>
      </c>
      <c r="E25">
        <v>750</v>
      </c>
    </row>
    <row r="26" spans="1:5" x14ac:dyDescent="0.25">
      <c r="A26" s="5">
        <v>103228</v>
      </c>
      <c r="B26" t="str">
        <f>VLOOKUP(A26,Tableau1[[Code Article ]:[Libéllé article]],2,FALSE)</f>
        <v>MAIS CASSE 25 KG</v>
      </c>
      <c r="C26">
        <v>250</v>
      </c>
      <c r="E26">
        <v>400</v>
      </c>
    </row>
    <row r="27" spans="1:5" x14ac:dyDescent="0.25">
      <c r="A27" s="5">
        <v>103392</v>
      </c>
      <c r="B27" t="str">
        <f>VLOOKUP(A27,Tableau1[[Code Article ]:[Libéllé article]],2,FALSE)</f>
        <v>CELIA PORC</v>
      </c>
      <c r="C27">
        <v>3950</v>
      </c>
      <c r="D27">
        <v>2875</v>
      </c>
      <c r="E27">
        <v>3000</v>
      </c>
    </row>
    <row r="28" spans="1:5" x14ac:dyDescent="0.25">
      <c r="A28" s="5">
        <v>103393</v>
      </c>
      <c r="B28" t="str">
        <f>VLOOKUP(A28,Tableau1[[Code Article ]:[Libéllé article]],2,FALSE)</f>
        <v>CELIA PONDEUSE</v>
      </c>
      <c r="C28">
        <v>8000</v>
      </c>
      <c r="D28">
        <v>15350</v>
      </c>
      <c r="E28">
        <v>9500</v>
      </c>
    </row>
    <row r="29" spans="1:5" x14ac:dyDescent="0.25">
      <c r="A29" s="5">
        <v>103394</v>
      </c>
      <c r="B29" t="str">
        <f>VLOOKUP(A29,Tableau1[[Code Article ]:[Libéllé article]],2,FALSE)</f>
        <v>CELIA BASSE COUR</v>
      </c>
      <c r="C29">
        <v>1000</v>
      </c>
      <c r="E29">
        <v>2000</v>
      </c>
    </row>
    <row r="30" spans="1:5" x14ac:dyDescent="0.25">
      <c r="A30" s="5">
        <v>103395</v>
      </c>
      <c r="B30" t="str">
        <f>VLOOKUP(A30,Tableau1[[Code Article ]:[Libéllé article]],2,FALSE)</f>
        <v>CELIA VOLAILLE GR</v>
      </c>
      <c r="C30">
        <v>2500</v>
      </c>
      <c r="D30">
        <v>7125</v>
      </c>
      <c r="E30">
        <v>10500</v>
      </c>
    </row>
    <row r="31" spans="1:5" hidden="1" x14ac:dyDescent="0.25">
      <c r="A31" s="5">
        <v>103396</v>
      </c>
      <c r="B31" t="str">
        <f>VLOOKUP(A31,Tableau1[[Code Article ]:[Libéllé article]],2,FALSE)</f>
        <v>CELIA VOLAILLE SE</v>
      </c>
      <c r="D31">
        <v>2000</v>
      </c>
      <c r="E31">
        <v>8925</v>
      </c>
    </row>
    <row r="32" spans="1:5" x14ac:dyDescent="0.25">
      <c r="A32" s="5">
        <v>103397</v>
      </c>
      <c r="B32" t="str">
        <f>VLOOKUP(A32,Tableau1[[Code Article ]:[Libéllé article]],2,FALSE)</f>
        <v>CELIA LAPIN</v>
      </c>
      <c r="C32">
        <v>13875</v>
      </c>
      <c r="D32">
        <v>17325</v>
      </c>
      <c r="E32">
        <v>15900</v>
      </c>
    </row>
    <row r="33" spans="1:5" hidden="1" x14ac:dyDescent="0.25">
      <c r="A33" s="5">
        <v>103434</v>
      </c>
      <c r="B33" t="e">
        <f>VLOOKUP(A33,Tableau1[[Code Article ]:[Libéllé article]],2,FALSE)</f>
        <v>#N/A</v>
      </c>
      <c r="C33">
        <v>0</v>
      </c>
      <c r="E33">
        <v>0</v>
      </c>
    </row>
    <row r="34" spans="1:5" x14ac:dyDescent="0.25">
      <c r="A34" s="5">
        <v>103559</v>
      </c>
      <c r="B34" t="str">
        <f>VLOOKUP(A34,Tableau1[[Code Article ]:[Libéllé article]],2,FALSE)</f>
        <v>CELIA GIBIER ENTRETIEN</v>
      </c>
      <c r="D34">
        <v>1000</v>
      </c>
      <c r="E34">
        <v>1200</v>
      </c>
    </row>
    <row r="35" spans="1:5" x14ac:dyDescent="0.25">
      <c r="A35" s="5">
        <v>105300</v>
      </c>
      <c r="B35" t="str">
        <f>VLOOKUP(A35,Tableau1[[Code Article ]:[Libéllé article]],2,FALSE)</f>
        <v>LAPIN CLAPIER ELEVAGE</v>
      </c>
      <c r="C35">
        <v>5000</v>
      </c>
      <c r="D35">
        <v>7000</v>
      </c>
      <c r="E35">
        <v>8000</v>
      </c>
    </row>
    <row r="36" spans="1:5" x14ac:dyDescent="0.25">
      <c r="A36" s="5">
        <v>107411</v>
      </c>
      <c r="B36" t="str">
        <f>VLOOKUP(A36,Tableau1[[Code Article ]:[Libéllé article]],2,FALSE)</f>
        <v>HUILE DE COLZA 1000L</v>
      </c>
      <c r="E36">
        <v>840</v>
      </c>
    </row>
    <row r="37" spans="1:5" x14ac:dyDescent="0.25">
      <c r="A37" s="5">
        <v>107426</v>
      </c>
      <c r="B37" t="str">
        <f>VLOOKUP(A37,Tableau1[[Code Article ]:[Libéllé article]],2,FALSE)</f>
        <v>SANDI PEPTIDES 25 KG</v>
      </c>
      <c r="C37">
        <v>9000</v>
      </c>
      <c r="D37">
        <v>6000</v>
      </c>
      <c r="E37">
        <v>5500</v>
      </c>
    </row>
    <row r="38" spans="1:5" x14ac:dyDescent="0.25">
      <c r="A38" s="5">
        <v>107458</v>
      </c>
      <c r="B38" t="str">
        <f>VLOOKUP(A38,Tableau1[[Code Article ]:[Libéllé article]],2,FALSE)</f>
        <v>CMAV VOLIANE MI</v>
      </c>
      <c r="C38">
        <v>500</v>
      </c>
      <c r="E38">
        <v>1000</v>
      </c>
    </row>
    <row r="39" spans="1:5" x14ac:dyDescent="0.25">
      <c r="A39" s="5">
        <v>110018</v>
      </c>
      <c r="B39" t="str">
        <f>VLOOKUP(A39,Tableau1[[Code Article ]:[Libéllé article]],2,FALSE)</f>
        <v>TONI PRODIGE</v>
      </c>
      <c r="C39">
        <v>500</v>
      </c>
      <c r="D39">
        <v>75</v>
      </c>
      <c r="E39">
        <v>500</v>
      </c>
    </row>
    <row r="40" spans="1:5" x14ac:dyDescent="0.25">
      <c r="A40" s="5">
        <v>11100</v>
      </c>
      <c r="B40" t="str">
        <f>VLOOKUP(A40,Tableau1[[Code Article ]:[Libéllé article]],2,FALSE)</f>
        <v>AZURMAIS FA 25 KG</v>
      </c>
      <c r="E40">
        <v>450</v>
      </c>
    </row>
    <row r="41" spans="1:5" x14ac:dyDescent="0.25">
      <c r="A41" s="5">
        <v>11104</v>
      </c>
      <c r="B41" t="str">
        <f>VLOOKUP(A41,Tableau1[[Code Article ]:[Libéllé article]],2,FALSE)</f>
        <v>AZURMAIS SE 25 KG</v>
      </c>
      <c r="C41">
        <v>11925</v>
      </c>
      <c r="D41">
        <v>5825</v>
      </c>
      <c r="E41">
        <v>6075</v>
      </c>
    </row>
    <row r="42" spans="1:5" x14ac:dyDescent="0.25">
      <c r="A42" s="5">
        <v>11105</v>
      </c>
      <c r="B42" t="str">
        <f>VLOOKUP(A42,Tableau1[[Code Article ]:[Libéllé article]],2,FALSE)</f>
        <v>AZURMAIS SE BB 500 KG</v>
      </c>
      <c r="C42">
        <v>10000</v>
      </c>
      <c r="D42">
        <v>8500</v>
      </c>
      <c r="E42">
        <v>8000</v>
      </c>
    </row>
    <row r="43" spans="1:5" x14ac:dyDescent="0.25">
      <c r="A43" s="5">
        <v>11108</v>
      </c>
      <c r="B43" t="str">
        <f>VLOOKUP(A43,Tableau1[[Code Article ]:[Libéllé article]],2,FALSE)</f>
        <v>AZURMAIS GR 25 KG</v>
      </c>
      <c r="C43">
        <v>500</v>
      </c>
      <c r="D43">
        <v>725</v>
      </c>
      <c r="E43">
        <v>1000</v>
      </c>
    </row>
    <row r="44" spans="1:5" x14ac:dyDescent="0.25">
      <c r="A44" s="5">
        <v>11110</v>
      </c>
      <c r="B44" t="str">
        <f>VLOOKUP(A44,Tableau1[[Code Article ]:[Libéllé article]],2,FALSE)</f>
        <v>AZURMAIS GR BB 1000 KG</v>
      </c>
      <c r="D44">
        <v>1000</v>
      </c>
    </row>
    <row r="45" spans="1:5" x14ac:dyDescent="0.25">
      <c r="A45" s="5">
        <v>11139</v>
      </c>
      <c r="B45" t="str">
        <f>VLOOKUP(A45,Tableau1[[Code Article ]:[Libéllé article]],2,FALSE)</f>
        <v>CRISTALNUTRIS MAIS SE 25 KG</v>
      </c>
      <c r="C45">
        <v>2000</v>
      </c>
      <c r="D45">
        <v>250</v>
      </c>
      <c r="E45">
        <v>4000</v>
      </c>
    </row>
    <row r="46" spans="1:5" x14ac:dyDescent="0.25">
      <c r="A46" s="5">
        <v>11140</v>
      </c>
      <c r="B46" t="str">
        <f>VLOOKUP(A46,Tableau1[[Code Article ]:[Libéllé article]],2,FALSE)</f>
        <v>CRISTALNUTRIS MAIS SE BB 500KG</v>
      </c>
      <c r="C46">
        <v>1000</v>
      </c>
      <c r="D46">
        <v>4000</v>
      </c>
      <c r="E46">
        <v>3000</v>
      </c>
    </row>
    <row r="47" spans="1:5" x14ac:dyDescent="0.25">
      <c r="A47" s="5">
        <v>11145</v>
      </c>
      <c r="B47" t="str">
        <f>VLOOKUP(A47,Tableau1[[Code Article ]:[Libéllé article]],2,FALSE)</f>
        <v>CRISTALNUTRIS MIXTE SE 25 KG</v>
      </c>
      <c r="C47">
        <v>11600</v>
      </c>
      <c r="D47">
        <v>4900</v>
      </c>
      <c r="E47">
        <v>10175</v>
      </c>
    </row>
    <row r="48" spans="1:5" x14ac:dyDescent="0.25">
      <c r="A48" s="5">
        <v>11146</v>
      </c>
      <c r="B48" t="str">
        <f>VLOOKUP(A48,Tableau1[[Code Article ]:[Libéllé article]],2,FALSE)</f>
        <v>CRISTALNUTRIS MIXTE SE BB500KG</v>
      </c>
      <c r="C48">
        <v>3000</v>
      </c>
      <c r="D48">
        <v>3000</v>
      </c>
      <c r="E48">
        <v>2000</v>
      </c>
    </row>
    <row r="49" spans="1:5" x14ac:dyDescent="0.25">
      <c r="A49" s="5">
        <v>11148</v>
      </c>
      <c r="B49" t="str">
        <f>VLOOKUP(A49,Tableau1[[Code Article ]:[Libéllé article]],2,FALSE)</f>
        <v>CRISTALNUTRIS MIXTE GR 25 KG</v>
      </c>
      <c r="C49">
        <v>825</v>
      </c>
      <c r="D49">
        <v>1150</v>
      </c>
      <c r="E49">
        <v>1450</v>
      </c>
    </row>
    <row r="50" spans="1:5" x14ac:dyDescent="0.25">
      <c r="A50" s="5">
        <v>11150</v>
      </c>
      <c r="B50" t="str">
        <f>VLOOKUP(A50,Tableau1[[Code Article ]:[Libéllé article]],2,FALSE)</f>
        <v>CRISTALNUTRIS MIXTE GR BB1000</v>
      </c>
      <c r="D50">
        <v>1000</v>
      </c>
    </row>
    <row r="51" spans="1:5" x14ac:dyDescent="0.25">
      <c r="A51" s="5">
        <v>11158</v>
      </c>
      <c r="B51" t="str">
        <f>VLOOKUP(A51,Tableau1[[Code Article ]:[Libéllé article]],2,FALSE)</f>
        <v>CRISTALNUTRIS OLEA SE BB 500 K</v>
      </c>
      <c r="C51">
        <v>1000</v>
      </c>
      <c r="D51">
        <v>2000</v>
      </c>
      <c r="E51">
        <v>1000</v>
      </c>
    </row>
    <row r="52" spans="1:5" x14ac:dyDescent="0.25">
      <c r="A52" s="5">
        <v>11205</v>
      </c>
      <c r="B52" t="str">
        <f>VLOOKUP(A52,Tableau1[[Code Article ]:[Libéllé article]],2,FALSE)</f>
        <v>CRISTALOR SMALTO FA 25 KG</v>
      </c>
      <c r="C52">
        <v>1000</v>
      </c>
      <c r="D52">
        <v>1100</v>
      </c>
      <c r="E52">
        <v>19850</v>
      </c>
    </row>
    <row r="53" spans="1:5" x14ac:dyDescent="0.25">
      <c r="A53" s="5">
        <v>11206</v>
      </c>
      <c r="B53" t="str">
        <f>VLOOKUP(A53,Tableau1[[Code Article ]:[Libéllé article]],2,FALSE)</f>
        <v>CRISTALOR SMALTO FA BB 500 KG</v>
      </c>
      <c r="D53">
        <v>2000</v>
      </c>
      <c r="E53">
        <v>5000</v>
      </c>
    </row>
    <row r="54" spans="1:5" x14ac:dyDescent="0.25">
      <c r="A54" s="5">
        <v>11208</v>
      </c>
      <c r="B54" t="str">
        <f>VLOOKUP(A54,Tableau1[[Code Article ]:[Libéllé article]],2,FALSE)</f>
        <v>CRISTALOR TP SE 25 KG</v>
      </c>
      <c r="C54">
        <v>4250</v>
      </c>
      <c r="D54">
        <v>575</v>
      </c>
      <c r="E54">
        <v>175</v>
      </c>
    </row>
    <row r="55" spans="1:5" x14ac:dyDescent="0.25">
      <c r="A55" s="5">
        <v>11223</v>
      </c>
      <c r="B55" t="str">
        <f>VLOOKUP(A55,Tableau1[[Code Article ]:[Libéllé article]],2,FALSE)</f>
        <v>CRISTALOR TARIE GR 25 KG</v>
      </c>
      <c r="C55">
        <v>1825</v>
      </c>
      <c r="D55">
        <v>2525</v>
      </c>
      <c r="E55">
        <v>1400</v>
      </c>
    </row>
    <row r="56" spans="1:5" x14ac:dyDescent="0.25">
      <c r="A56" s="5">
        <v>11251</v>
      </c>
      <c r="B56" t="str">
        <f>VLOOKUP(A56,Tableau1[[Code Article ]:[Libéllé article]],2,FALSE)</f>
        <v>AZURBLOC MAGNESIEN 20 KG</v>
      </c>
      <c r="C56">
        <v>1000</v>
      </c>
      <c r="D56">
        <v>10120</v>
      </c>
      <c r="E56">
        <v>7860</v>
      </c>
    </row>
    <row r="57" spans="1:5" x14ac:dyDescent="0.25">
      <c r="A57" s="5">
        <v>11253</v>
      </c>
      <c r="B57" t="str">
        <f>VLOOKUP(A57,Tableau1[[Code Article ]:[Libéllé article]],2,FALSE)</f>
        <v>AZURBLOC UNIVERSEL 20 KG</v>
      </c>
      <c r="C57">
        <v>4420</v>
      </c>
      <c r="D57">
        <v>11780</v>
      </c>
      <c r="E57">
        <v>6440</v>
      </c>
    </row>
    <row r="58" spans="1:5" x14ac:dyDescent="0.25">
      <c r="A58" s="5">
        <v>11256</v>
      </c>
      <c r="B58" t="str">
        <f>VLOOKUP(A58,Tableau1[[Code Article ]:[Libéllé article]],2,FALSE)</f>
        <v>CRISTALORBLOC PREPARTUM 20 KG</v>
      </c>
      <c r="C58">
        <v>1660</v>
      </c>
      <c r="D58">
        <v>4320</v>
      </c>
      <c r="E58">
        <v>2080</v>
      </c>
    </row>
    <row r="59" spans="1:5" x14ac:dyDescent="0.25">
      <c r="A59" s="5">
        <v>11257</v>
      </c>
      <c r="B59" t="str">
        <f>VLOOKUP(A59,Tableau1[[Code Article ]:[Libéllé article]],2,FALSE)</f>
        <v>CRISTALORBLOC VEAU 20 KG</v>
      </c>
      <c r="C59">
        <v>1100</v>
      </c>
      <c r="D59">
        <v>720</v>
      </c>
    </row>
    <row r="60" spans="1:5" x14ac:dyDescent="0.25">
      <c r="A60" s="5">
        <v>11259</v>
      </c>
      <c r="B60" t="str">
        <f>VLOOKUP(A60,Tableau1[[Code Article ]:[Libéllé article]],2,FALSE)</f>
        <v>AZURSEL 12 KG</v>
      </c>
      <c r="C60">
        <v>1200</v>
      </c>
      <c r="D60">
        <v>1284</v>
      </c>
      <c r="E60">
        <v>420</v>
      </c>
    </row>
    <row r="61" spans="1:5" x14ac:dyDescent="0.25">
      <c r="A61" s="5">
        <v>11260</v>
      </c>
      <c r="B61" t="str">
        <f>VLOOKUP(A61,Tableau1[[Code Article ]:[Libéllé article]],2,FALSE)</f>
        <v>AZURSEL 25 KG</v>
      </c>
      <c r="C61">
        <v>750</v>
      </c>
      <c r="D61">
        <v>550</v>
      </c>
      <c r="E61">
        <v>1275</v>
      </c>
    </row>
    <row r="62" spans="1:5" x14ac:dyDescent="0.25">
      <c r="A62" s="5">
        <v>11262</v>
      </c>
      <c r="B62" t="str">
        <f>VLOOKUP(A62,Tableau1[[Code Article ]:[Libéllé article]],2,FALSE)</f>
        <v>AZURPIERRE UNIVERSEL 12 KG</v>
      </c>
      <c r="C62">
        <v>1992</v>
      </c>
      <c r="D62">
        <v>1440</v>
      </c>
      <c r="E62">
        <v>4080</v>
      </c>
    </row>
    <row r="63" spans="1:5" x14ac:dyDescent="0.25">
      <c r="A63" s="5">
        <v>11266</v>
      </c>
      <c r="B63" t="str">
        <f>VLOOKUP(A63,Tableau1[[Code Article ]:[Libéllé article]],2,FALSE)</f>
        <v>AZURMIXTE SE 25 KG</v>
      </c>
      <c r="C63">
        <v>1600</v>
      </c>
      <c r="D63">
        <v>1950</v>
      </c>
      <c r="E63">
        <v>625</v>
      </c>
    </row>
    <row r="64" spans="1:5" x14ac:dyDescent="0.25">
      <c r="A64" s="5">
        <v>11267</v>
      </c>
      <c r="B64" t="str">
        <f>VLOOKUP(A64,Tableau1[[Code Article ]:[Libéllé article]],2,FALSE)</f>
        <v>AZURMIXTE SE 500 KG</v>
      </c>
      <c r="C64">
        <v>1500</v>
      </c>
      <c r="D64">
        <v>1500</v>
      </c>
      <c r="E64">
        <v>1500</v>
      </c>
    </row>
    <row r="65" spans="1:5" x14ac:dyDescent="0.25">
      <c r="A65" s="5">
        <v>11269</v>
      </c>
      <c r="B65" t="str">
        <f>VLOOKUP(A65,Tableau1[[Code Article ]:[Libéllé article]],2,FALSE)</f>
        <v>AZUREE FA 79% 20 KG</v>
      </c>
      <c r="C65">
        <v>9460</v>
      </c>
      <c r="D65">
        <v>10560</v>
      </c>
      <c r="E65">
        <v>8460</v>
      </c>
    </row>
    <row r="66" spans="1:5" x14ac:dyDescent="0.25">
      <c r="A66" s="5">
        <v>11415</v>
      </c>
      <c r="B66" t="str">
        <f>VLOOKUP(A66,Tableau1[[Code Article ]:[Libéllé article]],2,FALSE)</f>
        <v>AZUR MASTER 25 KG</v>
      </c>
      <c r="C66">
        <v>925</v>
      </c>
      <c r="D66">
        <v>2375</v>
      </c>
      <c r="E66">
        <v>1500</v>
      </c>
    </row>
    <row r="67" spans="1:5" x14ac:dyDescent="0.25">
      <c r="A67" s="5">
        <v>115061</v>
      </c>
      <c r="B67" t="str">
        <f>VLOOKUP(A67,Tableau1[[Code Article ]:[Libéllé article]],2,FALSE)</f>
        <v>FLORI MEMO</v>
      </c>
      <c r="C67">
        <v>7000</v>
      </c>
      <c r="E67">
        <v>3000</v>
      </c>
    </row>
    <row r="68" spans="1:5" x14ac:dyDescent="0.25">
      <c r="A68" s="5">
        <v>115651</v>
      </c>
      <c r="B68" t="str">
        <f>VLOOKUP(A68,Tableau1[[Code Article ]:[Libéllé article]],2,FALSE)</f>
        <v>TONIMIX FINITION</v>
      </c>
      <c r="C68">
        <v>1500</v>
      </c>
      <c r="D68">
        <v>1500</v>
      </c>
      <c r="E68">
        <v>1500</v>
      </c>
    </row>
    <row r="69" spans="1:5" x14ac:dyDescent="0.25">
      <c r="A69" s="5">
        <v>115663</v>
      </c>
      <c r="B69" t="str">
        <f>VLOOKUP(A69,Tableau1[[Code Article ]:[Libéllé article]],2,FALSE)</f>
        <v>FARMEL CROISSANCE</v>
      </c>
      <c r="C69">
        <v>6000</v>
      </c>
      <c r="D69">
        <v>4000</v>
      </c>
      <c r="E69">
        <v>8000</v>
      </c>
    </row>
    <row r="70" spans="1:5" x14ac:dyDescent="0.25">
      <c r="A70" s="5">
        <v>117646</v>
      </c>
      <c r="B70" t="str">
        <f>VLOOKUP(A70,Tableau1[[Code Article ]:[Libéllé article]],2,FALSE)</f>
        <v>CAPRILAC LIB</v>
      </c>
      <c r="C70">
        <v>500</v>
      </c>
      <c r="D70">
        <v>500</v>
      </c>
      <c r="E70">
        <v>1000</v>
      </c>
    </row>
    <row r="71" spans="1:5" x14ac:dyDescent="0.25">
      <c r="A71" s="5">
        <v>117941</v>
      </c>
      <c r="B71" t="str">
        <f>VLOOKUP(A71,Tableau1[[Code Article ]:[Libéllé article]],2,FALSE)</f>
        <v>LAPIN FERMIER SOUFFLET</v>
      </c>
      <c r="D71">
        <v>5000</v>
      </c>
    </row>
    <row r="72" spans="1:5" x14ac:dyDescent="0.25">
      <c r="A72" s="5">
        <v>117943</v>
      </c>
      <c r="B72" t="str">
        <f>VLOOKUP(A72,Tableau1[[Code Article ]:[Libéllé article]],2,FALSE)</f>
        <v>PONDEUSE SOUFFLET</v>
      </c>
      <c r="E72">
        <v>0</v>
      </c>
    </row>
    <row r="73" spans="1:5" x14ac:dyDescent="0.25">
      <c r="A73" s="5">
        <v>118021</v>
      </c>
      <c r="B73" t="str">
        <f>VLOOKUP(A73,Tableau1[[Code Article ]:[Libéllé article]],2,FALSE)</f>
        <v>SANDI TREMPLIN EURONUTRITION</v>
      </c>
      <c r="C73">
        <v>1938</v>
      </c>
      <c r="D73">
        <v>1929</v>
      </c>
    </row>
    <row r="74" spans="1:5" x14ac:dyDescent="0.25">
      <c r="A74" s="5">
        <v>11859</v>
      </c>
      <c r="B74" t="str">
        <f>VLOOKUP(A74,Tableau1[[Code Article ]:[Libéllé article]],2,FALSE)</f>
        <v>CLASSIC MINERAL 25 KG</v>
      </c>
      <c r="C74">
        <v>25</v>
      </c>
      <c r="D74">
        <v>75</v>
      </c>
      <c r="E74">
        <v>50</v>
      </c>
    </row>
    <row r="75" spans="1:5" x14ac:dyDescent="0.25">
      <c r="A75" s="5">
        <v>11876</v>
      </c>
      <c r="B75" t="str">
        <f>VLOOKUP(A75,Tableau1[[Code Article ]:[Libéllé article]],2,FALSE)</f>
        <v>SAPHIRPROPYPLUS 1100 KG</v>
      </c>
      <c r="C75">
        <v>1100</v>
      </c>
      <c r="D75">
        <v>1100</v>
      </c>
      <c r="E75">
        <v>2200</v>
      </c>
    </row>
    <row r="76" spans="1:5" x14ac:dyDescent="0.25">
      <c r="A76" s="5">
        <v>11888</v>
      </c>
      <c r="B76" t="str">
        <f>VLOOKUP(A76,Tableau1[[Code Article ]:[Libéllé article]],2,FALSE)</f>
        <v>NATAVEAU 25 KG</v>
      </c>
      <c r="C76">
        <v>700</v>
      </c>
    </row>
    <row r="77" spans="1:5" x14ac:dyDescent="0.25">
      <c r="A77" s="5">
        <v>11889</v>
      </c>
      <c r="B77" t="str">
        <f>VLOOKUP(A77,Tableau1[[Code Article ]:[Libéllé article]],2,FALSE)</f>
        <v>NATACROISSANCE 25 KG</v>
      </c>
      <c r="C77">
        <v>3425</v>
      </c>
      <c r="D77">
        <v>3400</v>
      </c>
      <c r="E77">
        <v>2600</v>
      </c>
    </row>
    <row r="78" spans="1:5" x14ac:dyDescent="0.25">
      <c r="A78" s="5">
        <v>120609</v>
      </c>
      <c r="B78" t="str">
        <f>VLOOKUP(A78,Tableau1[[Code Article ]:[Libéllé article]],2,FALSE)</f>
        <v>CHEVRETTE INRA</v>
      </c>
      <c r="D78">
        <v>4800</v>
      </c>
    </row>
    <row r="79" spans="1:5" x14ac:dyDescent="0.25">
      <c r="A79" s="5">
        <v>121616</v>
      </c>
      <c r="B79" t="str">
        <f>VLOOKUP(A79,Tableau1[[Code Article ]:[Libéllé article]],2,FALSE)</f>
        <v>SANDIMIX JUNIOR</v>
      </c>
      <c r="D79">
        <v>2464</v>
      </c>
    </row>
    <row r="80" spans="1:5" x14ac:dyDescent="0.25">
      <c r="A80" s="5">
        <v>12666</v>
      </c>
      <c r="B80" t="str">
        <f>VLOOKUP(A80,Tableau1[[Code Article ]:[Libéllé article]],2,FALSE)</f>
        <v>MESURE GRAIN CHEVAL</v>
      </c>
      <c r="C80">
        <v>11</v>
      </c>
      <c r="D80">
        <v>23</v>
      </c>
      <c r="E80">
        <v>4</v>
      </c>
    </row>
    <row r="81" spans="1:5" x14ac:dyDescent="0.25">
      <c r="A81" s="5">
        <v>16062</v>
      </c>
      <c r="B81" t="str">
        <f>VLOOKUP(A81,Tableau1[[Code Article ]:[Libéllé article]],2,FALSE)</f>
        <v>CROUSTI ADULTE 15 KG</v>
      </c>
      <c r="C81">
        <v>630</v>
      </c>
    </row>
    <row r="82" spans="1:5" x14ac:dyDescent="0.25">
      <c r="A82" s="5">
        <v>16063</v>
      </c>
      <c r="B82" t="str">
        <f>VLOOKUP(A82,Tableau1[[Code Article ]:[Libéllé article]],2,FALSE)</f>
        <v>CROUSTI ADULTE 15 + 3 KG</v>
      </c>
      <c r="C82">
        <v>1332</v>
      </c>
      <c r="D82">
        <v>1242</v>
      </c>
      <c r="E82">
        <v>918</v>
      </c>
    </row>
    <row r="83" spans="1:5" x14ac:dyDescent="0.25">
      <c r="A83" s="5">
        <v>16073</v>
      </c>
      <c r="B83" t="str">
        <f>VLOOKUP(A83,Tableau1[[Code Article ]:[Libéllé article]],2,FALSE)</f>
        <v>CROUSTI CROC 20 + 4 KG NG</v>
      </c>
      <c r="C83">
        <v>456</v>
      </c>
      <c r="D83">
        <v>168</v>
      </c>
      <c r="E83">
        <v>1584</v>
      </c>
    </row>
    <row r="84" spans="1:5" x14ac:dyDescent="0.25">
      <c r="A84" s="5">
        <v>16074</v>
      </c>
      <c r="B84" t="str">
        <f>VLOOKUP(A84,Tableau1[[Code Article ]:[Libéllé article]],2,FALSE)</f>
        <v>CROUSTI CAT VIANDES 12 KG</v>
      </c>
      <c r="C84">
        <v>240</v>
      </c>
      <c r="D84">
        <v>12</v>
      </c>
      <c r="E84">
        <v>60</v>
      </c>
    </row>
    <row r="85" spans="1:5" x14ac:dyDescent="0.25">
      <c r="A85" s="5">
        <v>16080</v>
      </c>
      <c r="B85" t="str">
        <f>VLOOKUP(A85,Tableau1[[Code Article ]:[Libéllé article]],2,FALSE)</f>
        <v>CROUSTI CAT VOLAILLES 12 KG</v>
      </c>
      <c r="C85">
        <v>144</v>
      </c>
      <c r="D85">
        <v>156</v>
      </c>
    </row>
    <row r="86" spans="1:5" x14ac:dyDescent="0.25">
      <c r="A86" s="5">
        <v>16300</v>
      </c>
      <c r="B86" t="str">
        <f>VLOOKUP(A86,Tableau1[[Code Article ]:[Libéllé article]],2,FALSE)</f>
        <v>CROC MAINTENANCE 25/10 20 KG</v>
      </c>
      <c r="C86">
        <v>4520</v>
      </c>
      <c r="D86">
        <v>3180</v>
      </c>
      <c r="E86">
        <v>5180</v>
      </c>
    </row>
    <row r="87" spans="1:5" x14ac:dyDescent="0.25">
      <c r="A87" s="5">
        <v>16302</v>
      </c>
      <c r="B87" t="str">
        <f>VLOOKUP(A87,Tableau1[[Code Article ]:[Libéllé article]],2,FALSE)</f>
        <v>PREMIENCE PRO EQUILIBRE 20KG</v>
      </c>
      <c r="C87">
        <v>940</v>
      </c>
      <c r="D87">
        <v>1080</v>
      </c>
      <c r="E87">
        <v>1840</v>
      </c>
    </row>
    <row r="88" spans="1:5" x14ac:dyDescent="0.25">
      <c r="A88" s="5">
        <v>16318</v>
      </c>
      <c r="B88" t="str">
        <f>VLOOKUP(A88,Tableau1[[Code Article ]:[Libéllé article]],2,FALSE)</f>
        <v>PREMIENCE PRO JUNIOR 20 KG</v>
      </c>
      <c r="C88">
        <v>940</v>
      </c>
      <c r="D88">
        <v>340</v>
      </c>
      <c r="E88">
        <v>1020</v>
      </c>
    </row>
    <row r="89" spans="1:5" x14ac:dyDescent="0.25">
      <c r="A89" s="5">
        <v>16319</v>
      </c>
      <c r="B89" t="str">
        <f>VLOOKUP(A89,Tableau1[[Code Article ]:[Libéllé article]],2,FALSE)</f>
        <v>PREMIENCE PRO ADULT 20 KG</v>
      </c>
      <c r="C89">
        <v>1940</v>
      </c>
      <c r="D89">
        <v>2120</v>
      </c>
      <c r="E89">
        <v>1460</v>
      </c>
    </row>
    <row r="90" spans="1:5" x14ac:dyDescent="0.25">
      <c r="A90" s="5">
        <v>16358</v>
      </c>
      <c r="B90" t="str">
        <f>VLOOKUP(A90,Tableau1[[Code Article ]:[Libéllé article]],2,FALSE)</f>
        <v>CROC ACTIVITY 27/12</v>
      </c>
      <c r="C90">
        <v>3140</v>
      </c>
      <c r="D90">
        <v>8940</v>
      </c>
      <c r="E90">
        <v>12240</v>
      </c>
    </row>
    <row r="91" spans="1:5" x14ac:dyDescent="0.25">
      <c r="A91" s="5">
        <v>17015</v>
      </c>
      <c r="B91" t="str">
        <f>VLOOKUP(A91,Tableau1[[Code Article ]:[Libéllé article]],2,FALSE)</f>
        <v>HAPPY HOOF</v>
      </c>
      <c r="D91">
        <v>120</v>
      </c>
      <c r="E91">
        <v>120</v>
      </c>
    </row>
    <row r="92" spans="1:5" x14ac:dyDescent="0.25">
      <c r="A92" s="5">
        <v>17022</v>
      </c>
      <c r="B92" t="str">
        <f>VLOOKUP(A92,Tableau1[[Code Article ]:[Libéllé article]],2,FALSE)</f>
        <v>COOL FIBRE</v>
      </c>
      <c r="C92">
        <v>40</v>
      </c>
      <c r="D92">
        <v>60</v>
      </c>
      <c r="E92">
        <v>100</v>
      </c>
    </row>
    <row r="93" spans="1:5" x14ac:dyDescent="0.25">
      <c r="A93" s="5">
        <v>17064</v>
      </c>
      <c r="B93" t="str">
        <f>VLOOKUP(A93,Tableau1[[Code Article ]:[Libéllé article]],2,FALSE)</f>
        <v>CONDITIONING FIBRE 20 KG</v>
      </c>
      <c r="D93">
        <v>100</v>
      </c>
    </row>
    <row r="94" spans="1:5" x14ac:dyDescent="0.25">
      <c r="A94" s="5">
        <v>17914</v>
      </c>
      <c r="B94" t="str">
        <f>VLOOKUP(A94,Tableau1[[Code Article ]:[Libéllé article]],2,FALSE)</f>
        <v>REPRO LAC</v>
      </c>
      <c r="C94">
        <v>100</v>
      </c>
      <c r="D94">
        <v>60</v>
      </c>
      <c r="E94">
        <v>100</v>
      </c>
    </row>
    <row r="95" spans="1:5" x14ac:dyDescent="0.25">
      <c r="A95" s="5">
        <v>17916</v>
      </c>
      <c r="B95" t="str">
        <f>VLOOKUP(A95,Tableau1[[Code Article ]:[Libéllé article]],2,FALSE)</f>
        <v>CLASSIC PASTURE SEAU 16 KG</v>
      </c>
      <c r="C95">
        <v>736</v>
      </c>
      <c r="D95">
        <v>1136</v>
      </c>
      <c r="E95">
        <v>608</v>
      </c>
    </row>
    <row r="96" spans="1:5" x14ac:dyDescent="0.25">
      <c r="A96" s="5">
        <v>17917</v>
      </c>
      <c r="B96" t="str">
        <f>VLOOKUP(A96,Tableau1[[Code Article ]:[Libéllé article]],2,FALSE)</f>
        <v>CLASSIC BLOC (4 X 4.5)</v>
      </c>
      <c r="C96">
        <v>306</v>
      </c>
      <c r="D96">
        <v>468</v>
      </c>
      <c r="E96">
        <v>450</v>
      </c>
    </row>
    <row r="97" spans="1:5" x14ac:dyDescent="0.25">
      <c r="A97" s="5">
        <v>17932</v>
      </c>
      <c r="B97" t="str">
        <f>VLOOKUP(A97,Tableau1[[Code Article ]:[Libéllé article]],2,FALSE)</f>
        <v>REPRO PASTURE 18 KG</v>
      </c>
      <c r="C97">
        <v>72</v>
      </c>
      <c r="D97">
        <v>90</v>
      </c>
      <c r="E97">
        <v>108</v>
      </c>
    </row>
    <row r="98" spans="1:5" x14ac:dyDescent="0.25">
      <c r="A98" s="5">
        <v>18095</v>
      </c>
      <c r="B98" t="str">
        <f>VLOOKUP(A98,Tableau1[[Code Article ]:[Libéllé article]],2,FALSE)</f>
        <v>CRISTAL VERIMAIS 14 SE 25 KG</v>
      </c>
      <c r="D98">
        <v>1000</v>
      </c>
      <c r="E98">
        <v>2000</v>
      </c>
    </row>
    <row r="99" spans="1:5" x14ac:dyDescent="0.25">
      <c r="A99" s="5">
        <v>18539</v>
      </c>
      <c r="B99" t="str">
        <f>VLOOKUP(A99,Tableau1[[Code Article ]:[Libéllé article]],2,FALSE)</f>
        <v>CLASSIC UNIQUE 25 KG</v>
      </c>
      <c r="C99">
        <v>41550</v>
      </c>
      <c r="D99">
        <v>38975</v>
      </c>
      <c r="E99">
        <v>23450</v>
      </c>
    </row>
    <row r="100" spans="1:5" x14ac:dyDescent="0.25">
      <c r="A100" s="5">
        <v>18540</v>
      </c>
      <c r="B100" t="str">
        <f>VLOOKUP(A100,Tableau1[[Code Article ]:[Libéllé article]],2,FALSE)</f>
        <v>BASSINE 50L SANDERS</v>
      </c>
      <c r="D100">
        <v>1</v>
      </c>
      <c r="E100">
        <v>2</v>
      </c>
    </row>
    <row r="101" spans="1:5" x14ac:dyDescent="0.25">
      <c r="A101" s="5">
        <v>20059</v>
      </c>
      <c r="B101" t="str">
        <f>VLOOKUP(A101,Tableau1[[Code Article ]:[Libéllé article]],2,FALSE)</f>
        <v>TH5 5 L</v>
      </c>
      <c r="D101">
        <v>5</v>
      </c>
    </row>
    <row r="102" spans="1:5" x14ac:dyDescent="0.25">
      <c r="A102" s="5">
        <v>20082</v>
      </c>
      <c r="B102" t="str">
        <f>VLOOKUP(A102,Tableau1[[Code Article ]:[Libéllé article]],2,FALSE)</f>
        <v>SEAU JAUNE SANDERS</v>
      </c>
      <c r="C102">
        <v>60</v>
      </c>
      <c r="D102">
        <v>123</v>
      </c>
      <c r="E102">
        <v>239</v>
      </c>
    </row>
    <row r="103" spans="1:5" x14ac:dyDescent="0.25">
      <c r="A103" s="5">
        <v>20138</v>
      </c>
      <c r="B103" t="str">
        <f>VLOOKUP(A103,Tableau1[[Code Article ]:[Libéllé article]],2,FALSE)</f>
        <v>BLE SAC 25 KG</v>
      </c>
      <c r="C103">
        <v>100</v>
      </c>
      <c r="E103">
        <v>150</v>
      </c>
    </row>
    <row r="104" spans="1:5" x14ac:dyDescent="0.25">
      <c r="A104" s="5">
        <v>20148</v>
      </c>
      <c r="B104" t="str">
        <f>VLOOKUP(A104,Tableau1[[Code Article ]:[Libéllé article]],2,FALSE)</f>
        <v>TENOR BREBIS AGNEAU 25 KG</v>
      </c>
      <c r="C104">
        <v>23400</v>
      </c>
      <c r="D104">
        <v>34750</v>
      </c>
      <c r="E104">
        <v>51750</v>
      </c>
    </row>
    <row r="105" spans="1:5" x14ac:dyDescent="0.25">
      <c r="A105" s="5">
        <v>20149</v>
      </c>
      <c r="B105" t="str">
        <f>VLOOKUP(A105,Tableau1[[Code Article ]:[Libéllé article]],2,FALSE)</f>
        <v>LAPICLAPIER 25 KG</v>
      </c>
      <c r="C105">
        <v>26175</v>
      </c>
      <c r="D105">
        <v>23475</v>
      </c>
      <c r="E105">
        <v>26200</v>
      </c>
    </row>
    <row r="106" spans="1:5" x14ac:dyDescent="0.25">
      <c r="A106" s="5">
        <v>20150</v>
      </c>
      <c r="B106" t="str">
        <f>VLOOKUP(A106,Tableau1[[Code Article ]:[Libéllé article]],2,FALSE)</f>
        <v>PONDEUSE 25 KG</v>
      </c>
      <c r="C106">
        <v>20925</v>
      </c>
      <c r="D106">
        <v>27275</v>
      </c>
      <c r="E106">
        <v>26675</v>
      </c>
    </row>
    <row r="107" spans="1:5" x14ac:dyDescent="0.25">
      <c r="A107" s="5">
        <v>20152</v>
      </c>
      <c r="B107" t="str">
        <f>VLOOKUP(A107,Tableau1[[Code Article ]:[Libéllé article]],2,FALSE)</f>
        <v>POUS/CAN/OIS MI 25 KG</v>
      </c>
      <c r="C107">
        <v>7775</v>
      </c>
      <c r="D107">
        <v>9525</v>
      </c>
      <c r="E107">
        <v>14975</v>
      </c>
    </row>
    <row r="108" spans="1:5" x14ac:dyDescent="0.25">
      <c r="A108" s="5">
        <v>20153</v>
      </c>
      <c r="B108" t="str">
        <f>VLOOKUP(A108,Tableau1[[Code Article ]:[Libéllé article]],2,FALSE)</f>
        <v>POUS/CAN/OIS MI 10KG</v>
      </c>
      <c r="C108">
        <v>170</v>
      </c>
      <c r="D108">
        <v>1730</v>
      </c>
      <c r="E108">
        <v>2060</v>
      </c>
    </row>
    <row r="109" spans="1:5" x14ac:dyDescent="0.25">
      <c r="A109" s="5">
        <v>20154</v>
      </c>
      <c r="B109" t="str">
        <f>VLOOKUP(A109,Tableau1[[Code Article ]:[Libéllé article]],2,FALSE)</f>
        <v>DIN/PIN/FAI 1 A MI 10 KG</v>
      </c>
      <c r="C109">
        <v>40</v>
      </c>
      <c r="D109">
        <v>50</v>
      </c>
      <c r="E109">
        <v>510</v>
      </c>
    </row>
    <row r="110" spans="1:5" x14ac:dyDescent="0.25">
      <c r="A110" s="5">
        <v>20155</v>
      </c>
      <c r="B110" t="str">
        <f>VLOOKUP(A110,Tableau1[[Code Article ]:[Libéllé article]],2,FALSE)</f>
        <v>LAPICLAPIER 10 KG</v>
      </c>
      <c r="C110">
        <v>2860</v>
      </c>
      <c r="D110">
        <v>1580</v>
      </c>
      <c r="E110">
        <v>2200</v>
      </c>
    </row>
    <row r="111" spans="1:5" x14ac:dyDescent="0.25">
      <c r="A111" s="5">
        <v>20156</v>
      </c>
      <c r="B111" t="str">
        <f>VLOOKUP(A111,Tableau1[[Code Article ]:[Libéllé article]],2,FALSE)</f>
        <v>PONDEUSE 10 KG</v>
      </c>
      <c r="C111">
        <v>3290</v>
      </c>
      <c r="D111">
        <v>2640</v>
      </c>
      <c r="E111">
        <v>1530</v>
      </c>
    </row>
    <row r="112" spans="1:5" x14ac:dyDescent="0.25">
      <c r="A112" s="5">
        <v>20157</v>
      </c>
      <c r="B112" t="str">
        <f>VLOOKUP(A112,Tableau1[[Code Article ]:[Libéllé article]],2,FALSE)</f>
        <v>POULET POULETTE 10 KG</v>
      </c>
      <c r="C112">
        <v>600</v>
      </c>
      <c r="D112">
        <v>1120</v>
      </c>
      <c r="E112">
        <v>570</v>
      </c>
    </row>
    <row r="113" spans="1:5" x14ac:dyDescent="0.25">
      <c r="A113" s="5">
        <v>20175</v>
      </c>
      <c r="B113" t="str">
        <f>VLOOKUP(A113,Tableau1[[Code Article ]:[Libéllé article]],2,FALSE)</f>
        <v>REPRO FOAL 25 KG</v>
      </c>
      <c r="C113">
        <v>1625</v>
      </c>
      <c r="D113">
        <v>2825</v>
      </c>
      <c r="E113">
        <v>2600</v>
      </c>
    </row>
    <row r="114" spans="1:5" x14ac:dyDescent="0.25">
      <c r="A114" s="5">
        <v>20180</v>
      </c>
      <c r="B114" t="str">
        <f>VLOOKUP(A114,Tableau1[[Code Article ]:[Libéllé article]],2,FALSE)</f>
        <v>MAIS 25 KG</v>
      </c>
      <c r="D114">
        <v>100</v>
      </c>
      <c r="E114">
        <v>100</v>
      </c>
    </row>
    <row r="115" spans="1:5" x14ac:dyDescent="0.25">
      <c r="A115" s="5">
        <v>20237</v>
      </c>
      <c r="B115" t="str">
        <f>VLOOKUP(A115,Tableau1[[Code Article ]:[Libéllé article]],2,FALSE)</f>
        <v>ESSENTIAL TONUS SEAU 3 KG</v>
      </c>
      <c r="D115">
        <v>3</v>
      </c>
    </row>
    <row r="116" spans="1:5" x14ac:dyDescent="0.25">
      <c r="A116" s="5">
        <v>20304</v>
      </c>
      <c r="B116" t="str">
        <f>VLOOKUP(A116,Tableau1[[Code Article ]:[Libéllé article]],2,FALSE)</f>
        <v>TRUFFYS</v>
      </c>
      <c r="D116">
        <v>20</v>
      </c>
      <c r="E116">
        <v>260</v>
      </c>
    </row>
    <row r="117" spans="1:5" x14ac:dyDescent="0.25">
      <c r="A117" s="5">
        <v>20334</v>
      </c>
      <c r="B117" t="str">
        <f>VLOOKUP(A117,Tableau1[[Code Article ]:[Libéllé article]],2,FALSE)</f>
        <v>SAPHIRPROPYLIC  1 FUT 220KG*</v>
      </c>
      <c r="E117">
        <v>220</v>
      </c>
    </row>
    <row r="118" spans="1:5" x14ac:dyDescent="0.25">
      <c r="A118" s="5">
        <v>20341</v>
      </c>
      <c r="B118" t="str">
        <f>VLOOKUP(A118,Tableau1[[Code Article ]:[Libéllé article]],2,FALSE)</f>
        <v>APLATI D'ORGE 25 KG</v>
      </c>
      <c r="D118">
        <v>250</v>
      </c>
      <c r="E118">
        <v>500</v>
      </c>
    </row>
    <row r="119" spans="1:5" x14ac:dyDescent="0.25">
      <c r="A119" s="5">
        <v>20505</v>
      </c>
      <c r="B119" t="str">
        <f>VLOOKUP(A119,Tableau1[[Code Article ]:[Libéllé article]],2,FALSE)</f>
        <v>SEVRYPLUS 25 KG</v>
      </c>
      <c r="C119">
        <v>75</v>
      </c>
      <c r="D119">
        <v>75</v>
      </c>
      <c r="E119">
        <v>125</v>
      </c>
    </row>
    <row r="120" spans="1:5" x14ac:dyDescent="0.25">
      <c r="A120" s="5">
        <v>20537</v>
      </c>
      <c r="B120" t="str">
        <f>VLOOKUP(A120,Tableau1[[Code Article ]:[Libéllé article]],2,FALSE)</f>
        <v>CREMYOR</v>
      </c>
      <c r="C120">
        <v>0</v>
      </c>
      <c r="D120">
        <v>250</v>
      </c>
    </row>
    <row r="121" spans="1:5" x14ac:dyDescent="0.25">
      <c r="A121" s="5">
        <v>20663</v>
      </c>
      <c r="B121" t="str">
        <f>VLOOKUP(A121,Tableau1[[Code Article ]:[Libéllé article]],2,FALSE)</f>
        <v>DIN/PIN/FAI 1 A MI 25 KG</v>
      </c>
      <c r="C121">
        <v>2375</v>
      </c>
      <c r="D121">
        <v>2600</v>
      </c>
      <c r="E121">
        <v>5100</v>
      </c>
    </row>
    <row r="122" spans="1:5" x14ac:dyDescent="0.25">
      <c r="A122" s="5">
        <v>20766</v>
      </c>
      <c r="B122" t="str">
        <f>VLOOKUP(A122,Tableau1[[Code Article ]:[Libéllé article]],2,FALSE)</f>
        <v>REPRO UNIQUE 25 KG</v>
      </c>
      <c r="C122">
        <v>5900</v>
      </c>
      <c r="D122">
        <v>8050</v>
      </c>
      <c r="E122">
        <v>5800</v>
      </c>
    </row>
    <row r="123" spans="1:5" x14ac:dyDescent="0.25">
      <c r="A123" s="5">
        <v>20942</v>
      </c>
      <c r="B123" t="str">
        <f>VLOOKUP(A123,Tableau1[[Code Article ]:[Libéllé article]],2,FALSE)</f>
        <v>FLORISAVEUR FIBRE</v>
      </c>
      <c r="C123">
        <v>2625</v>
      </c>
      <c r="D123">
        <v>2325</v>
      </c>
      <c r="E123">
        <v>1150</v>
      </c>
    </row>
    <row r="124" spans="1:5" x14ac:dyDescent="0.25">
      <c r="A124" s="5">
        <v>20948</v>
      </c>
      <c r="B124" t="str">
        <f>VLOOKUP(A124,Tableau1[[Code Article ]:[Libéllé article]],2,FALSE)</f>
        <v>CREMO 10 10 KG</v>
      </c>
      <c r="C124">
        <v>550</v>
      </c>
      <c r="D124">
        <v>870</v>
      </c>
      <c r="E124">
        <v>1140</v>
      </c>
    </row>
    <row r="125" spans="1:5" x14ac:dyDescent="0.25">
      <c r="A125" s="5">
        <v>20955</v>
      </c>
      <c r="B125" t="str">
        <f>VLOOKUP(A125,Tableau1[[Code Article ]:[Libéllé article]],2,FALSE)</f>
        <v>CREMO ELEVAGE</v>
      </c>
      <c r="C125">
        <v>13200</v>
      </c>
      <c r="D125">
        <v>9375</v>
      </c>
      <c r="E125">
        <v>7075</v>
      </c>
    </row>
    <row r="126" spans="1:5" x14ac:dyDescent="0.25">
      <c r="A126" s="5">
        <v>20968</v>
      </c>
      <c r="B126" t="str">
        <f>VLOOKUP(A126,Tableau1[[Code Article ]:[Libéllé article]],2,FALSE)</f>
        <v>CREMUNIC SANDERS 25 KG</v>
      </c>
      <c r="C126">
        <v>1950</v>
      </c>
      <c r="D126">
        <v>1900</v>
      </c>
      <c r="E126">
        <v>450</v>
      </c>
    </row>
    <row r="127" spans="1:5" x14ac:dyDescent="0.25">
      <c r="A127" s="5">
        <v>20976</v>
      </c>
      <c r="B127" t="str">
        <f>VLOOKUP(A127,Tableau1[[Code Article ]:[Libéllé article]],2,FALSE)</f>
        <v>CREMOPREMIUM</v>
      </c>
      <c r="C127">
        <v>1075</v>
      </c>
      <c r="D127">
        <v>1600</v>
      </c>
      <c r="E127">
        <v>550</v>
      </c>
    </row>
    <row r="128" spans="1:5" x14ac:dyDescent="0.25">
      <c r="A128" s="5">
        <v>21035</v>
      </c>
      <c r="B128" t="str">
        <f>VLOOKUP(A128,Tableau1[[Code Article ]:[Libéllé article]],2,FALSE)</f>
        <v>CRISTALCALCILEVURE 25 KG</v>
      </c>
      <c r="C128">
        <v>200</v>
      </c>
    </row>
    <row r="129" spans="1:5" x14ac:dyDescent="0.25">
      <c r="A129" s="5">
        <v>21054</v>
      </c>
      <c r="B129" t="str">
        <f>VLOOKUP(A129,Tableau1[[Code Article ]:[Libéllé article]],2,FALSE)</f>
        <v>REPRO FLOCONNE 25 KG</v>
      </c>
      <c r="C129">
        <v>700</v>
      </c>
      <c r="D129">
        <v>325</v>
      </c>
      <c r="E129">
        <v>1200</v>
      </c>
    </row>
    <row r="130" spans="1:5" x14ac:dyDescent="0.25">
      <c r="A130" s="5">
        <v>21070</v>
      </c>
      <c r="B130" t="str">
        <f>VLOOKUP(A130,Tableau1[[Code Article ]:[Libéllé article]],2,FALSE)</f>
        <v>CLASSIC FLOCONNE 25 KG</v>
      </c>
      <c r="C130">
        <v>2300</v>
      </c>
      <c r="D130">
        <v>2650</v>
      </c>
      <c r="E130">
        <v>2800</v>
      </c>
    </row>
    <row r="131" spans="1:5" x14ac:dyDescent="0.25">
      <c r="A131" s="5">
        <v>21072</v>
      </c>
      <c r="B131" t="str">
        <f>VLOOKUP(A131,Tableau1[[Code Article ]:[Libéllé article]],2,FALSE)</f>
        <v>CLASSIC MASH 20 KG</v>
      </c>
      <c r="C131">
        <v>560</v>
      </c>
      <c r="D131">
        <v>220</v>
      </c>
      <c r="E131">
        <v>420</v>
      </c>
    </row>
    <row r="132" spans="1:5" x14ac:dyDescent="0.25">
      <c r="A132" s="5">
        <v>21088</v>
      </c>
      <c r="B132" t="str">
        <f>VLOOKUP(A132,Tableau1[[Code Article ]:[Libéllé article]],2,FALSE)</f>
        <v>FLOC HORSE 25 KG</v>
      </c>
      <c r="D132">
        <v>250</v>
      </c>
    </row>
    <row r="133" spans="1:5" x14ac:dyDescent="0.25">
      <c r="A133" s="5">
        <v>21141</v>
      </c>
      <c r="B133" t="str">
        <f>VLOOKUP(A133,Tableau1[[Code Article ]:[Libéllé article]],2,FALSE)</f>
        <v>CANARD OIE PIGEON 25 KG</v>
      </c>
      <c r="C133">
        <v>200</v>
      </c>
      <c r="D133">
        <v>1000</v>
      </c>
      <c r="E133">
        <v>100</v>
      </c>
    </row>
    <row r="134" spans="1:5" x14ac:dyDescent="0.25">
      <c r="A134" s="5">
        <v>21158</v>
      </c>
      <c r="B134" t="str">
        <f>VLOOKUP(A134,Tableau1[[Code Article ]:[Libéllé article]],2,FALSE)</f>
        <v>SAPHIRPROPYPLUS 1 FUT 220 KG*</v>
      </c>
      <c r="C134">
        <v>5940</v>
      </c>
      <c r="D134">
        <v>1100</v>
      </c>
      <c r="E134">
        <v>4620</v>
      </c>
    </row>
    <row r="135" spans="1:5" x14ac:dyDescent="0.25">
      <c r="A135" s="5">
        <v>21378</v>
      </c>
      <c r="B135" t="str">
        <f>VLOOKUP(A135,Tableau1[[Code Article ]:[Libéllé article]],2,FALSE)</f>
        <v>SUPPORT DE CRISTALPIERRE</v>
      </c>
      <c r="E135">
        <v>2</v>
      </c>
    </row>
    <row r="136" spans="1:5" x14ac:dyDescent="0.25">
      <c r="A136" s="5">
        <v>21578</v>
      </c>
      <c r="B136" t="str">
        <f>VLOOKUP(A136,Tableau1[[Code Article ]:[Libéllé article]],2,FALSE)</f>
        <v>SAPHIR LEVURE 25 KG</v>
      </c>
      <c r="C136">
        <v>1775</v>
      </c>
      <c r="D136">
        <v>1700</v>
      </c>
      <c r="E136">
        <v>1375</v>
      </c>
    </row>
    <row r="137" spans="1:5" x14ac:dyDescent="0.25">
      <c r="A137" s="5">
        <v>21582</v>
      </c>
      <c r="B137" t="str">
        <f>VLOOKUP(A137,Tableau1[[Code Article ]:[Libéllé article]],2,FALSE)</f>
        <v>SAPHIR PROLIN 25 KG</v>
      </c>
      <c r="C137">
        <v>100</v>
      </c>
      <c r="D137">
        <v>75</v>
      </c>
      <c r="E137">
        <v>50</v>
      </c>
    </row>
    <row r="138" spans="1:5" x14ac:dyDescent="0.25">
      <c r="A138" s="5">
        <v>21586</v>
      </c>
      <c r="B138" t="str">
        <f>VLOOKUP(A138,Tableau1[[Code Article ]:[Libéllé article]],2,FALSE)</f>
        <v>SAPHIRFIBROR 25 KG</v>
      </c>
      <c r="C138">
        <v>50</v>
      </c>
      <c r="E138">
        <v>25</v>
      </c>
    </row>
    <row r="139" spans="1:5" x14ac:dyDescent="0.25">
      <c r="A139" s="5">
        <v>21592</v>
      </c>
      <c r="B139" t="str">
        <f>VLOOKUP(A139,Tableau1[[Code Article ]:[Libéllé article]],2,FALSE)</f>
        <v>SAPHIRINTENSE 25 KG</v>
      </c>
      <c r="C139">
        <v>1350</v>
      </c>
      <c r="D139">
        <v>250</v>
      </c>
    </row>
    <row r="140" spans="1:5" x14ac:dyDescent="0.25">
      <c r="A140" s="5">
        <v>21630</v>
      </c>
      <c r="B140" t="str">
        <f>VLOOKUP(A140,Tableau1[[Code Article ]:[Libéllé article]],2,FALSE)</f>
        <v>CRISTAL VERIMAIS 14 SE BB 500</v>
      </c>
      <c r="C140">
        <v>1000</v>
      </c>
    </row>
    <row r="141" spans="1:5" x14ac:dyDescent="0.25">
      <c r="A141" s="5">
        <v>21631</v>
      </c>
      <c r="B141" t="str">
        <f>VLOOKUP(A141,Tableau1[[Code Article ]:[Libéllé article]],2,FALSE)</f>
        <v>APPLICATEUR SAPHIR</v>
      </c>
    </row>
    <row r="142" spans="1:5" x14ac:dyDescent="0.25">
      <c r="A142" s="5">
        <v>21639</v>
      </c>
      <c r="B142" t="str">
        <f>VLOOKUP(A142,Tableau1[[Code Article ]:[Libéllé article]],2,FALSE)</f>
        <v>CREMAGNEAU-CHEVREAU 25 KG</v>
      </c>
      <c r="C142">
        <v>975</v>
      </c>
      <c r="D142">
        <v>2375</v>
      </c>
      <c r="E142">
        <v>2325</v>
      </c>
    </row>
    <row r="143" spans="1:5" x14ac:dyDescent="0.25">
      <c r="A143" s="5">
        <v>21757</v>
      </c>
      <c r="B143" t="str">
        <f>VLOOKUP(A143,Tableau1[[Code Article ]:[Libéllé article]],2,FALSE)</f>
        <v>MISTRAL FA 25 KG</v>
      </c>
      <c r="C143">
        <v>10750</v>
      </c>
      <c r="D143">
        <v>4600</v>
      </c>
      <c r="E143">
        <v>7300</v>
      </c>
    </row>
    <row r="144" spans="1:5" x14ac:dyDescent="0.25">
      <c r="A144" s="5">
        <v>21788</v>
      </c>
      <c r="B144" t="str">
        <f>VLOOKUP(A144,Tableau1[[Code Article ]:[Libéllé article]],2,FALSE)</f>
        <v>FERTILAC 40 25 KG</v>
      </c>
      <c r="C144">
        <v>100</v>
      </c>
      <c r="E144">
        <v>150</v>
      </c>
    </row>
    <row r="145" spans="1:5" x14ac:dyDescent="0.25">
      <c r="A145" s="5">
        <v>21792</v>
      </c>
      <c r="B145" t="str">
        <f>VLOOKUP(A145,Tableau1[[Code Article ]:[Libéllé article]],2,FALSE)</f>
        <v>SAPHIRGUM 10 KG</v>
      </c>
      <c r="C145">
        <v>10</v>
      </c>
      <c r="E145">
        <v>30</v>
      </c>
    </row>
    <row r="146" spans="1:5" x14ac:dyDescent="0.25">
      <c r="A146" s="5">
        <v>21950</v>
      </c>
      <c r="B146" t="str">
        <f>VLOOKUP(A146,Tableau1[[Code Article ]:[Libéllé article]],2,FALSE)</f>
        <v>FLORIBELLE BB 500 KG</v>
      </c>
      <c r="C146">
        <v>46000</v>
      </c>
      <c r="D146">
        <v>60500</v>
      </c>
      <c r="E146">
        <v>68000</v>
      </c>
    </row>
    <row r="147" spans="1:5" x14ac:dyDescent="0.25">
      <c r="A147" s="5">
        <v>21951</v>
      </c>
      <c r="B147" t="str">
        <f>VLOOKUP(A147,Tableau1[[Code Article ]:[Libéllé article]],2,FALSE)</f>
        <v>FLORIJUNIOR BB 500 KG</v>
      </c>
      <c r="C147">
        <v>5000</v>
      </c>
      <c r="D147">
        <v>4000</v>
      </c>
      <c r="E147">
        <v>4500</v>
      </c>
    </row>
    <row r="148" spans="1:5" x14ac:dyDescent="0.25">
      <c r="A148" s="5">
        <v>21952</v>
      </c>
      <c r="B148" t="str">
        <f>VLOOKUP(A148,Tableau1[[Code Article ]:[Libéllé article]],2,FALSE)</f>
        <v>FLORIJUNIOR 25 KG</v>
      </c>
      <c r="C148">
        <v>18725</v>
      </c>
      <c r="D148">
        <v>13450</v>
      </c>
      <c r="E148">
        <v>18525</v>
      </c>
    </row>
    <row r="149" spans="1:5" x14ac:dyDescent="0.25">
      <c r="A149" s="5">
        <v>21959</v>
      </c>
      <c r="B149" t="str">
        <f>VLOOKUP(A149,Tableau1[[Code Article ]:[Libéllé article]],2,FALSE)</f>
        <v>GRIT 3/5 MOYEN 25 KG</v>
      </c>
      <c r="C149">
        <v>1350</v>
      </c>
      <c r="D149">
        <v>25</v>
      </c>
      <c r="E149">
        <v>275</v>
      </c>
    </row>
    <row r="150" spans="1:5" hidden="1" x14ac:dyDescent="0.25">
      <c r="A150" s="5">
        <v>21980</v>
      </c>
      <c r="B150" t="e">
        <f>VLOOKUP(A150,Tableau1[[Code Article ]:[Libéllé article]],2,FALSE)</f>
        <v>#N/A</v>
      </c>
      <c r="C150">
        <v>60</v>
      </c>
      <c r="D150">
        <v>60</v>
      </c>
      <c r="E150">
        <v>60</v>
      </c>
    </row>
    <row r="151" spans="1:5" x14ac:dyDescent="0.25">
      <c r="A151" s="5">
        <v>21998</v>
      </c>
      <c r="B151" t="str">
        <f>VLOOKUP(A151,Tableau1[[Code Article ]:[Libéllé article]],2,FALSE)</f>
        <v>RUMIDECOX S25</v>
      </c>
      <c r="C151">
        <v>8900</v>
      </c>
      <c r="D151">
        <v>6000</v>
      </c>
      <c r="E151">
        <v>4700</v>
      </c>
    </row>
    <row r="152" spans="1:5" x14ac:dyDescent="0.25">
      <c r="A152" s="5">
        <v>21999</v>
      </c>
      <c r="B152" t="str">
        <f>VLOOKUP(A152,Tableau1[[Code Article ]:[Libéllé article]],2,FALSE)</f>
        <v>SANDI LAIT 25 KG</v>
      </c>
      <c r="C152">
        <v>5600</v>
      </c>
      <c r="D152">
        <v>4100</v>
      </c>
      <c r="E152">
        <v>6500</v>
      </c>
    </row>
    <row r="153" spans="1:5" x14ac:dyDescent="0.25">
      <c r="A153" s="5">
        <v>22036</v>
      </c>
      <c r="B153" t="str">
        <f>VLOOKUP(A153,Tableau1[[Code Article ]:[Libéllé article]],2,FALSE)</f>
        <v>REPRO COMPLEMENTAIRE 25 KG</v>
      </c>
      <c r="C153">
        <v>3225</v>
      </c>
      <c r="D153">
        <v>11300</v>
      </c>
      <c r="E153">
        <v>14425</v>
      </c>
    </row>
    <row r="154" spans="1:5" x14ac:dyDescent="0.25">
      <c r="A154" s="5">
        <v>22041</v>
      </c>
      <c r="B154" t="str">
        <f>VLOOKUP(A154,Tableau1[[Code Article ]:[Libéllé article]],2,FALSE)</f>
        <v>CLASSIC UNIQUE BB</v>
      </c>
      <c r="C154">
        <v>5000</v>
      </c>
      <c r="D154">
        <v>8000</v>
      </c>
      <c r="E154">
        <v>12987</v>
      </c>
    </row>
    <row r="155" spans="1:5" x14ac:dyDescent="0.25">
      <c r="A155" s="5">
        <v>22054</v>
      </c>
      <c r="B155" t="str">
        <f>VLOOKUP(A155,Tableau1[[Code Article ]:[Libéllé article]],2,FALSE)</f>
        <v>REPRO COMPLEMENTAIRE BB 1000 K</v>
      </c>
      <c r="C155">
        <v>8000</v>
      </c>
      <c r="D155">
        <v>2000</v>
      </c>
      <c r="E155">
        <v>5000</v>
      </c>
    </row>
    <row r="156" spans="1:5" x14ac:dyDescent="0.25">
      <c r="A156" s="5">
        <v>22189</v>
      </c>
      <c r="B156" t="str">
        <f>VLOOKUP(A156,Tableau1[[Code Article ]:[Libéllé article]],2,FALSE)</f>
        <v>REPRO CUBES BO BB 1000 KG</v>
      </c>
      <c r="C156">
        <v>37000</v>
      </c>
      <c r="D156">
        <v>34000</v>
      </c>
      <c r="E156">
        <v>42746</v>
      </c>
    </row>
    <row r="157" spans="1:5" x14ac:dyDescent="0.25">
      <c r="A157" s="5">
        <v>22193</v>
      </c>
      <c r="B157" t="str">
        <f>VLOOKUP(A157,Tableau1[[Code Article ]:[Libéllé article]],2,FALSE)</f>
        <v>FLORI ECLAIR 25 KG</v>
      </c>
      <c r="C157">
        <v>6550</v>
      </c>
      <c r="D157">
        <v>10800</v>
      </c>
      <c r="E157">
        <v>6100</v>
      </c>
    </row>
    <row r="158" spans="1:5" x14ac:dyDescent="0.25">
      <c r="A158" s="5">
        <v>22206</v>
      </c>
      <c r="B158" t="str">
        <f>VLOOKUP(A158,Tableau1[[Code Article ]:[Libéllé article]],2,FALSE)</f>
        <v>EQUIPRIMO FLOCONNE 25 KG</v>
      </c>
      <c r="C158">
        <v>11425</v>
      </c>
      <c r="D158">
        <v>13250</v>
      </c>
      <c r="E158">
        <v>14675</v>
      </c>
    </row>
    <row r="159" spans="1:5" hidden="1" x14ac:dyDescent="0.25">
      <c r="A159" s="5">
        <v>22236</v>
      </c>
      <c r="B159" t="e">
        <f>VLOOKUP(A159,Tableau1[[Code Article ]:[Libéllé article]],2,FALSE)</f>
        <v>#N/A</v>
      </c>
      <c r="C159">
        <v>1</v>
      </c>
      <c r="D159">
        <v>1</v>
      </c>
      <c r="E159">
        <v>1</v>
      </c>
    </row>
    <row r="160" spans="1:5" x14ac:dyDescent="0.25">
      <c r="A160" s="5">
        <v>22240</v>
      </c>
      <c r="B160" t="str">
        <f>VLOOKUP(A160,Tableau1[[Code Article ]:[Libéllé article]],2,FALSE)</f>
        <v>LITIERE DESINFECTANTE 25 KG</v>
      </c>
      <c r="D160">
        <v>25</v>
      </c>
    </row>
    <row r="161" spans="1:5" x14ac:dyDescent="0.25">
      <c r="A161" s="5">
        <v>22277</v>
      </c>
      <c r="B161" t="str">
        <f>VLOOKUP(A161,Tableau1[[Code Article ]:[Libéllé article]],2,FALSE)</f>
        <v>CONTAINER DIELNA</v>
      </c>
      <c r="C161">
        <v>-1</v>
      </c>
      <c r="E161">
        <v>1</v>
      </c>
    </row>
    <row r="162" spans="1:5" x14ac:dyDescent="0.25">
      <c r="A162" s="5">
        <v>22323</v>
      </c>
      <c r="B162" t="str">
        <f>VLOOKUP(A162,Tableau1[[Code Article ]:[Libéllé article]],2,FALSE)</f>
        <v>POULTRYLIT BB 1000 KG</v>
      </c>
      <c r="D162">
        <v>2000</v>
      </c>
    </row>
    <row r="163" spans="1:5" hidden="1" x14ac:dyDescent="0.25">
      <c r="A163" s="5">
        <v>22446</v>
      </c>
      <c r="B163" t="e">
        <f>VLOOKUP(A163,Tableau1[[Code Article ]:[Libéllé article]],2,FALSE)</f>
        <v>#N/A</v>
      </c>
      <c r="D163">
        <v>2</v>
      </c>
    </row>
    <row r="164" spans="1:5" hidden="1" x14ac:dyDescent="0.25">
      <c r="A164" s="5">
        <v>22462</v>
      </c>
      <c r="B164" t="e">
        <f>VLOOKUP(A164,Tableau1[[Code Article ]:[Libéllé article]],2,FALSE)</f>
        <v>#N/A</v>
      </c>
      <c r="C164">
        <v>75</v>
      </c>
    </row>
    <row r="165" spans="1:5" x14ac:dyDescent="0.25">
      <c r="A165" s="5">
        <v>22496</v>
      </c>
      <c r="B165" t="str">
        <f>VLOOKUP(A165,Tableau1[[Code Article ]:[Libéllé article]],2,FALSE)</f>
        <v>EQUIPRIMO FIBRES 20 KG</v>
      </c>
      <c r="C165">
        <v>2440</v>
      </c>
      <c r="D165">
        <v>3900</v>
      </c>
      <c r="E165">
        <v>4420</v>
      </c>
    </row>
    <row r="166" spans="1:5" x14ac:dyDescent="0.25">
      <c r="A166" s="5">
        <v>22659</v>
      </c>
      <c r="B166" t="str">
        <f>VLOOKUP(A166,Tableau1[[Code Article ]:[Libéllé article]],2,FALSE)</f>
        <v>EQUIPRIMO FIBRES ELEVAGE 20 KG</v>
      </c>
      <c r="C166">
        <v>2900</v>
      </c>
      <c r="D166">
        <v>3020</v>
      </c>
      <c r="E166">
        <v>1060</v>
      </c>
    </row>
    <row r="167" spans="1:5" x14ac:dyDescent="0.25">
      <c r="A167" s="5">
        <v>22675</v>
      </c>
      <c r="B167" t="str">
        <f>VLOOKUP(A167,Tableau1[[Code Article ]:[Libéllé article]],2,FALSE)</f>
        <v>EQUIPRIMO FIBRES TONUS 20 KG</v>
      </c>
    </row>
    <row r="168" spans="1:5" x14ac:dyDescent="0.25">
      <c r="A168" s="5">
        <v>22724</v>
      </c>
      <c r="B168" t="str">
        <f>VLOOKUP(A168,Tableau1[[Code Article ]:[Libéllé article]],2,FALSE)</f>
        <v>MELANGE BASSE COUR 25 KG</v>
      </c>
      <c r="E168">
        <v>250</v>
      </c>
    </row>
    <row r="169" spans="1:5" x14ac:dyDescent="0.25">
      <c r="A169" s="5">
        <v>22752</v>
      </c>
      <c r="B169" t="str">
        <f>VLOOKUP(A169,Tableau1[[Code Article ]:[Libéllé article]],2,FALSE)</f>
        <v>SANDI TREMPLIN 25 KG</v>
      </c>
      <c r="C169">
        <v>175</v>
      </c>
      <c r="D169">
        <v>3650</v>
      </c>
      <c r="E169">
        <v>3475</v>
      </c>
    </row>
    <row r="170" spans="1:5" x14ac:dyDescent="0.25">
      <c r="A170" s="5">
        <v>22866</v>
      </c>
      <c r="B170" t="str">
        <f>VLOOKUP(A170,Tableau1[[Code Article ]:[Libéllé article]],2,FALSE)</f>
        <v>EQUI UNIQUE 25 KG</v>
      </c>
      <c r="C170">
        <v>8825</v>
      </c>
    </row>
    <row r="171" spans="1:5" x14ac:dyDescent="0.25">
      <c r="A171" s="5">
        <v>22901</v>
      </c>
      <c r="B171" t="str">
        <f>VLOOKUP(A171,Tableau1[[Code Article ]:[Libéllé article]],2,FALSE)</f>
        <v>GIBIANE REPRO HYTOP VE 25 KG</v>
      </c>
      <c r="C171">
        <v>825</v>
      </c>
      <c r="D171">
        <v>4300</v>
      </c>
      <c r="E171">
        <v>10700</v>
      </c>
    </row>
    <row r="172" spans="1:5" x14ac:dyDescent="0.25">
      <c r="A172" s="5">
        <v>22922</v>
      </c>
      <c r="B172" t="str">
        <f>VLOOKUP(A172,Tableau1[[Code Article ]:[Libéllé article]],2,FALSE)</f>
        <v>GIBIANE FAISAN ENTRETIEN VE25</v>
      </c>
      <c r="C172">
        <v>10650</v>
      </c>
      <c r="D172">
        <v>5100</v>
      </c>
    </row>
    <row r="173" spans="1:5" x14ac:dyDescent="0.25">
      <c r="A173" s="5">
        <v>23006</v>
      </c>
      <c r="B173" t="str">
        <f>VLOOKUP(A173,Tableau1[[Code Article ]:[Libéllé article]],2,FALSE)</f>
        <v>SEPIOLITE EXAL 20 KG</v>
      </c>
      <c r="E173">
        <v>160</v>
      </c>
    </row>
    <row r="174" spans="1:5" x14ac:dyDescent="0.25">
      <c r="A174" s="5">
        <v>23070</v>
      </c>
      <c r="B174" t="str">
        <f>VLOOKUP(A174,Tableau1[[Code Article ]:[Libéllé article]],2,FALSE)</f>
        <v>REPRO UNIQUE BB 1000 KG</v>
      </c>
      <c r="C174">
        <v>10000</v>
      </c>
      <c r="D174">
        <v>3776</v>
      </c>
      <c r="E174">
        <v>8000</v>
      </c>
    </row>
    <row r="175" spans="1:5" x14ac:dyDescent="0.25">
      <c r="A175" s="5">
        <v>23597</v>
      </c>
      <c r="B175" t="str">
        <f>VLOOKUP(A175,Tableau1[[Code Article ]:[Libéllé article]],2,FALSE)</f>
        <v>GIBIANE REPRO TOP 25 KG</v>
      </c>
      <c r="E175">
        <v>4500</v>
      </c>
    </row>
    <row r="176" spans="1:5" x14ac:dyDescent="0.25">
      <c r="A176" s="5">
        <v>23599</v>
      </c>
      <c r="B176" t="str">
        <f>VLOOKUP(A176,Tableau1[[Code Article ]:[Libéllé article]],2,FALSE)</f>
        <v>GIBIANE 1ER AGE MI 25 KG</v>
      </c>
      <c r="D176">
        <v>1100</v>
      </c>
      <c r="E176">
        <v>375</v>
      </c>
    </row>
    <row r="177" spans="1:5" x14ac:dyDescent="0.25">
      <c r="A177" s="5">
        <v>23686</v>
      </c>
      <c r="B177" t="str">
        <f>VLOOKUP(A177,Tableau1[[Code Article ]:[Libéllé article]],2,FALSE)</f>
        <v>RAT SOURIS 10 MM BO 25 KG</v>
      </c>
      <c r="D177">
        <v>1000</v>
      </c>
    </row>
    <row r="178" spans="1:5" x14ac:dyDescent="0.25">
      <c r="A178" s="5">
        <v>24038</v>
      </c>
      <c r="B178" t="str">
        <f>VLOOKUP(A178,Tableau1[[Code Article ]:[Libéllé article]],2,FALSE)</f>
        <v>MISTRAL FA 15 KG</v>
      </c>
      <c r="E178">
        <v>30</v>
      </c>
    </row>
    <row r="179" spans="1:5" x14ac:dyDescent="0.25">
      <c r="A179" s="5">
        <v>24044</v>
      </c>
      <c r="B179" t="str">
        <f>VLOOKUP(A179,Tableau1[[Code Article ]:[Libéllé article]],2,FALSE)</f>
        <v>SEL EGRUGE RUMINANT 25 KG</v>
      </c>
      <c r="C179">
        <v>2050</v>
      </c>
      <c r="D179">
        <v>750</v>
      </c>
      <c r="E179">
        <v>550</v>
      </c>
    </row>
    <row r="180" spans="1:5" x14ac:dyDescent="0.25">
      <c r="A180" s="5">
        <v>24100</v>
      </c>
      <c r="B180" t="str">
        <f>VLOOKUP(A180,Tableau1[[Code Article ]:[Libéllé article]],2,FALSE)</f>
        <v>GOLDEN HORSE STOMACH 25 KG</v>
      </c>
      <c r="C180">
        <v>5575</v>
      </c>
      <c r="D180">
        <v>3850</v>
      </c>
      <c r="E180">
        <v>5825</v>
      </c>
    </row>
    <row r="181" spans="1:5" x14ac:dyDescent="0.25">
      <c r="A181" s="5">
        <v>24101</v>
      </c>
      <c r="B181" t="str">
        <f>VLOOKUP(A181,Tableau1[[Code Article ]:[Libéllé article]],2,FALSE)</f>
        <v>GH TRAIN STOMACH BB 1000 KG</v>
      </c>
      <c r="C181">
        <v>4000</v>
      </c>
      <c r="E181">
        <v>4000</v>
      </c>
    </row>
    <row r="182" spans="1:5" hidden="1" x14ac:dyDescent="0.25">
      <c r="A182" s="5">
        <v>24125</v>
      </c>
      <c r="B182" t="e">
        <f>VLOOKUP(A182,Tableau1[[Code Article ]:[Libéllé article]],2,FALSE)</f>
        <v>#N/A</v>
      </c>
      <c r="D182">
        <v>400</v>
      </c>
      <c r="E182">
        <v>6275</v>
      </c>
    </row>
    <row r="183" spans="1:5" x14ac:dyDescent="0.25">
      <c r="A183" s="5">
        <v>24280</v>
      </c>
      <c r="B183" t="str">
        <f>VLOOKUP(A183,Tableau1[[Code Article ]:[Libéllé article]],2,FALSE)</f>
        <v>SANDI TREMPLIN BB 500 KG</v>
      </c>
      <c r="C183">
        <v>1500</v>
      </c>
      <c r="D183">
        <v>2500</v>
      </c>
      <c r="E183">
        <v>3000</v>
      </c>
    </row>
    <row r="184" spans="1:5" x14ac:dyDescent="0.25">
      <c r="A184" s="5">
        <v>24391</v>
      </c>
      <c r="B184" t="str">
        <f>VLOOKUP(A184,Tableau1[[Code Article ]:[Libéllé article]],2,FALSE)</f>
        <v>POULET POULETTE VE 25 KG</v>
      </c>
      <c r="C184">
        <v>15075</v>
      </c>
      <c r="D184">
        <v>20750</v>
      </c>
      <c r="E184">
        <v>49650</v>
      </c>
    </row>
    <row r="185" spans="1:5" x14ac:dyDescent="0.25">
      <c r="A185" s="5">
        <v>24418</v>
      </c>
      <c r="B185" t="str">
        <f>VLOOKUP(A185,Tableau1[[Code Article ]:[Libéllé article]],2,FALSE)</f>
        <v>BREBIS AGNEAU</v>
      </c>
      <c r="D185">
        <v>2000</v>
      </c>
      <c r="E185">
        <v>2000</v>
      </c>
    </row>
    <row r="186" spans="1:5" x14ac:dyDescent="0.25">
      <c r="A186" s="5">
        <v>25399</v>
      </c>
      <c r="B186" t="str">
        <f>VLOOKUP(A186,Tableau1[[Code Article ]:[Libéllé article]],2,FALSE)</f>
        <v>GOLDEN HORSE OSTEOFLEX 25 KG</v>
      </c>
      <c r="C186">
        <v>3000</v>
      </c>
      <c r="D186">
        <v>3000</v>
      </c>
      <c r="E186">
        <v>850</v>
      </c>
    </row>
    <row r="187" spans="1:5" x14ac:dyDescent="0.25">
      <c r="A187" s="5">
        <v>25435</v>
      </c>
      <c r="B187" t="str">
        <f>VLOOKUP(A187,Tableau1[[Code Article ]:[Libéllé article]],2,FALSE)</f>
        <v>COPEAUX FC1 BS 19.5 KG</v>
      </c>
      <c r="C187">
        <v>6766.5</v>
      </c>
      <c r="D187">
        <v>5733</v>
      </c>
      <c r="E187">
        <v>8658</v>
      </c>
    </row>
    <row r="188" spans="1:5" x14ac:dyDescent="0.25">
      <c r="A188" s="5">
        <v>25444</v>
      </c>
      <c r="B188" t="str">
        <f>VLOOKUP(A188,Tableau1[[Code Article ]:[Libéllé article]],2,FALSE)</f>
        <v>BLE BROYE FIN FA 25 KG</v>
      </c>
      <c r="D188">
        <v>9925</v>
      </c>
    </row>
    <row r="189" spans="1:5" hidden="1" x14ac:dyDescent="0.25">
      <c r="A189" s="5">
        <v>25451</v>
      </c>
      <c r="B189" t="e">
        <f>VLOOKUP(A189,Tableau1[[Code Article ]:[Libéllé article]],2,FALSE)</f>
        <v>#N/A</v>
      </c>
      <c r="E189">
        <v>2</v>
      </c>
    </row>
    <row r="190" spans="1:5" x14ac:dyDescent="0.25">
      <c r="A190" s="5">
        <v>25705</v>
      </c>
      <c r="B190" t="str">
        <f>VLOOKUP(A190,Tableau1[[Code Article ]:[Libéllé article]],2,FALSE)</f>
        <v>SANDIFOURRAGE IVOMEC 25 KG</v>
      </c>
      <c r="E190">
        <v>8850</v>
      </c>
    </row>
    <row r="191" spans="1:5" x14ac:dyDescent="0.25">
      <c r="A191" s="5">
        <v>26056</v>
      </c>
      <c r="B191" t="str">
        <f>VLOOKUP(A191,Tableau1[[Code Article ]:[Libéllé article]],2,FALSE)</f>
        <v>REPRO UNIQUE EXPORT 25 KG</v>
      </c>
      <c r="C191">
        <v>0</v>
      </c>
      <c r="D191">
        <v>0</v>
      </c>
    </row>
    <row r="192" spans="1:5" x14ac:dyDescent="0.25">
      <c r="A192" s="5">
        <v>26057</v>
      </c>
      <c r="B192" t="str">
        <f>VLOOKUP(A192,Tableau1[[Code Article ]:[Libéllé article]],2,FALSE)</f>
        <v>GHT OSTEOFLEX EXPORT 25 KG</v>
      </c>
      <c r="C192">
        <v>0</v>
      </c>
      <c r="D192">
        <v>0</v>
      </c>
    </row>
    <row r="193" spans="1:5" x14ac:dyDescent="0.25">
      <c r="A193" s="5">
        <v>26059</v>
      </c>
      <c r="B193" t="str">
        <f>VLOOKUP(A193,Tableau1[[Code Article ]:[Libéllé article]],2,FALSE)</f>
        <v>BOBINE PAPIER POULET 80</v>
      </c>
      <c r="C193">
        <v>2</v>
      </c>
      <c r="D193">
        <v>1</v>
      </c>
      <c r="E193">
        <v>2</v>
      </c>
    </row>
    <row r="194" spans="1:5" x14ac:dyDescent="0.25">
      <c r="A194" s="5">
        <v>26060</v>
      </c>
      <c r="B194" t="str">
        <f>VLOOKUP(A194,Tableau1[[Code Article ]:[Libéllé article]],2,FALSE)</f>
        <v>BOBINE PAPIER DINDE 70</v>
      </c>
      <c r="C194">
        <v>4</v>
      </c>
      <c r="D194">
        <v>2</v>
      </c>
      <c r="E194">
        <v>1</v>
      </c>
    </row>
    <row r="195" spans="1:5" x14ac:dyDescent="0.25">
      <c r="A195" s="5">
        <v>26069</v>
      </c>
      <c r="B195" t="str">
        <f>VLOOKUP(A195,Tableau1[[Code Article ]:[Libéllé article]],2,FALSE)</f>
        <v>STABITOP R TSD 25 KG</v>
      </c>
      <c r="C195">
        <v>2450</v>
      </c>
      <c r="D195">
        <v>2450</v>
      </c>
      <c r="E195">
        <v>4850</v>
      </c>
    </row>
    <row r="196" spans="1:5" x14ac:dyDescent="0.25">
      <c r="A196" s="5">
        <v>26117</v>
      </c>
      <c r="B196" t="str">
        <f>VLOOKUP(A196,Tableau1[[Code Article ]:[Libéllé article]],2,FALSE)</f>
        <v>COQUES DE SOJA FA BB 500 KG</v>
      </c>
      <c r="D196">
        <v>3960</v>
      </c>
    </row>
    <row r="197" spans="1:5" x14ac:dyDescent="0.25">
      <c r="A197" s="5">
        <v>26280</v>
      </c>
      <c r="B197" t="str">
        <f>VLOOKUP(A197,Tableau1[[Code Article ]:[Libéllé article]],2,FALSE)</f>
        <v>STABILAP R TSD</v>
      </c>
      <c r="D197">
        <v>1900</v>
      </c>
    </row>
    <row r="198" spans="1:5" x14ac:dyDescent="0.25">
      <c r="A198" s="5">
        <v>26281</v>
      </c>
      <c r="B198" t="str">
        <f>VLOOKUP(A198,Tableau1[[Code Article ]:[Libéllé article]],2,FALSE)</f>
        <v>NOUVEAU STABINE 15 KG</v>
      </c>
      <c r="C198">
        <v>570</v>
      </c>
      <c r="D198">
        <v>1155</v>
      </c>
      <c r="E198">
        <v>1230</v>
      </c>
    </row>
    <row r="199" spans="1:5" x14ac:dyDescent="0.25">
      <c r="A199" s="5">
        <v>26282</v>
      </c>
      <c r="B199" t="str">
        <f>VLOOKUP(A199,Tableau1[[Code Article ]:[Libéllé article]],2,FALSE)</f>
        <v>VOL NEUBOURGEOISE VE BB 1000KG</v>
      </c>
      <c r="C199">
        <v>6000</v>
      </c>
      <c r="D199">
        <v>3000</v>
      </c>
      <c r="E199">
        <v>2661</v>
      </c>
    </row>
    <row r="200" spans="1:5" x14ac:dyDescent="0.25">
      <c r="A200" s="5">
        <v>26283</v>
      </c>
      <c r="B200" t="str">
        <f>VLOOKUP(A200,Tableau1[[Code Article ]:[Libéllé article]],2,FALSE)</f>
        <v>POND NEUBOURGEOISE VE BB 1000K</v>
      </c>
      <c r="C200">
        <v>2897</v>
      </c>
      <c r="D200">
        <v>3000</v>
      </c>
    </row>
    <row r="201" spans="1:5" x14ac:dyDescent="0.25">
      <c r="A201" s="5">
        <v>26293</v>
      </c>
      <c r="B201" t="str">
        <f>VLOOKUP(A201,Tableau1[[Code Article ]:[Libéllé article]],2,FALSE)</f>
        <v>POULETTE CROISS INRA VE 20 KG</v>
      </c>
      <c r="D201">
        <v>2800</v>
      </c>
    </row>
    <row r="202" spans="1:5" x14ac:dyDescent="0.25">
      <c r="A202" s="5">
        <v>26295</v>
      </c>
      <c r="B202" t="str">
        <f>VLOOKUP(A202,Tableau1[[Code Article ]:[Libéllé article]],2,FALSE)</f>
        <v>PONDEUSE REPRO INRA 20 KG</v>
      </c>
      <c r="D202">
        <v>3680</v>
      </c>
    </row>
    <row r="203" spans="1:5" x14ac:dyDescent="0.25">
      <c r="A203" s="5">
        <v>26299</v>
      </c>
      <c r="B203" t="str">
        <f>VLOOKUP(A203,Tableau1[[Code Article ]:[Libéllé article]],2,FALSE)</f>
        <v>V O 25 KG</v>
      </c>
      <c r="D203">
        <v>4575</v>
      </c>
      <c r="E203">
        <v>4325</v>
      </c>
    </row>
    <row r="204" spans="1:5" x14ac:dyDescent="0.25">
      <c r="A204" s="5">
        <v>26301</v>
      </c>
      <c r="B204" t="str">
        <f>VLOOKUP(A204,Tableau1[[Code Article ]:[Libéllé article]],2,FALSE)</f>
        <v>BABYPOUSS MI 25 KG</v>
      </c>
      <c r="D204">
        <v>2000</v>
      </c>
      <c r="E204">
        <v>2000</v>
      </c>
    </row>
    <row r="205" spans="1:5" x14ac:dyDescent="0.25">
      <c r="A205" s="5">
        <v>26302</v>
      </c>
      <c r="B205" t="str">
        <f>VLOOKUP(A205,Tableau1[[Code Article ]:[Libéllé article]],2,FALSE)</f>
        <v>PETIRI 25 KG</v>
      </c>
      <c r="C205">
        <v>2000</v>
      </c>
      <c r="D205">
        <v>4000</v>
      </c>
    </row>
    <row r="206" spans="1:5" x14ac:dyDescent="0.25">
      <c r="A206" s="5">
        <v>26306</v>
      </c>
      <c r="B206" t="str">
        <f>VLOOKUP(A206,Tableau1[[Code Article ]:[Libéllé article]],2,FALSE)</f>
        <v>GLOUSS MI 25 KG</v>
      </c>
      <c r="D206">
        <v>3975</v>
      </c>
    </row>
    <row r="207" spans="1:5" x14ac:dyDescent="0.25">
      <c r="A207" s="5">
        <v>26330</v>
      </c>
      <c r="B207" t="str">
        <f>VLOOKUP(A207,Tableau1[[Code Article ]:[Libéllé article]],2,FALSE)</f>
        <v>BOLAPIN 25 KG</v>
      </c>
      <c r="C207">
        <v>7775</v>
      </c>
      <c r="E207">
        <v>4000</v>
      </c>
    </row>
    <row r="208" spans="1:5" x14ac:dyDescent="0.25">
      <c r="A208" s="5">
        <v>26469</v>
      </c>
      <c r="B208" t="str">
        <f>VLOOKUP(A208,Tableau1[[Code Article ]:[Libéllé article]],2,FALSE)</f>
        <v>POULETTE DEMARRAGE INRA VE20KG</v>
      </c>
      <c r="D208">
        <v>3760</v>
      </c>
    </row>
    <row r="209" spans="1:5" x14ac:dyDescent="0.25">
      <c r="A209" s="5">
        <v>26942</v>
      </c>
      <c r="B209" t="str">
        <f>VLOOKUP(A209,Tableau1[[Code Article ]:[Libéllé article]],2,FALSE)</f>
        <v>LAPETY STIMULANT 15 KG</v>
      </c>
      <c r="C209">
        <v>855</v>
      </c>
      <c r="D209">
        <v>495</v>
      </c>
      <c r="E209">
        <v>480</v>
      </c>
    </row>
    <row r="210" spans="1:5" x14ac:dyDescent="0.25">
      <c r="A210" s="5">
        <v>26944</v>
      </c>
      <c r="B210" t="str">
        <f>VLOOKUP(A210,Tableau1[[Code Article ]:[Libéllé article]],2,FALSE)</f>
        <v>SOURCHES SANDI VE 43284 BB1000</v>
      </c>
      <c r="C210">
        <v>9847</v>
      </c>
      <c r="D210">
        <v>9887</v>
      </c>
      <c r="E210">
        <v>14827</v>
      </c>
    </row>
    <row r="211" spans="1:5" x14ac:dyDescent="0.25">
      <c r="A211" s="5">
        <v>26945</v>
      </c>
      <c r="B211" t="str">
        <f>VLOOKUP(A211,Tableau1[[Code Article ]:[Libéllé article]],2,FALSE)</f>
        <v>SOURCHES SANDI CE BB 1000 KG</v>
      </c>
      <c r="D211">
        <v>9789</v>
      </c>
    </row>
    <row r="212" spans="1:5" x14ac:dyDescent="0.25">
      <c r="A212" s="5">
        <v>26946</v>
      </c>
      <c r="B212" t="str">
        <f>VLOOKUP(A212,Tableau1[[Code Article ]:[Libéllé article]],2,FALSE)</f>
        <v>SOURCHES SANDI AP 43286 BB1000</v>
      </c>
      <c r="D212">
        <v>11822</v>
      </c>
    </row>
    <row r="213" spans="1:5" x14ac:dyDescent="0.25">
      <c r="A213" s="5">
        <v>26953</v>
      </c>
      <c r="B213" t="str">
        <f>VLOOKUP(A213,Tableau1[[Code Article ]:[Libéllé article]],2,FALSE)</f>
        <v>SRCHS SANDI GENISSE45054 BB500</v>
      </c>
      <c r="C213">
        <v>1994</v>
      </c>
      <c r="D213">
        <v>5000</v>
      </c>
    </row>
    <row r="214" spans="1:5" x14ac:dyDescent="0.25">
      <c r="A214" s="5">
        <v>26957</v>
      </c>
      <c r="B214" t="str">
        <f>VLOOKUP(A214,Tableau1[[Code Article ]:[Libéllé article]],2,FALSE)</f>
        <v>STABIPRIM TSD 25 KG</v>
      </c>
      <c r="D214">
        <v>950</v>
      </c>
    </row>
    <row r="215" spans="1:5" x14ac:dyDescent="0.25">
      <c r="A215" s="5">
        <v>27020</v>
      </c>
      <c r="B215" t="str">
        <f>VLOOKUP(A215,Tableau1[[Code Article ]:[Libéllé article]],2,FALSE)</f>
        <v>GENISTART 25 KG</v>
      </c>
      <c r="C215">
        <v>1900</v>
      </c>
      <c r="D215">
        <v>3850</v>
      </c>
      <c r="E215">
        <v>1875</v>
      </c>
    </row>
    <row r="216" spans="1:5" x14ac:dyDescent="0.25">
      <c r="A216" s="5">
        <v>27021</v>
      </c>
      <c r="B216" t="str">
        <f>VLOOKUP(A216,Tableau1[[Code Article ]:[Libéllé article]],2,FALSE)</f>
        <v>GENIJUNIOR 25 KG</v>
      </c>
      <c r="C216">
        <v>3975</v>
      </c>
      <c r="D216">
        <v>2325</v>
      </c>
      <c r="E216">
        <v>1975</v>
      </c>
    </row>
    <row r="217" spans="1:5" x14ac:dyDescent="0.25">
      <c r="A217" s="5">
        <v>27022</v>
      </c>
      <c r="B217" t="str">
        <f>VLOOKUP(A217,Tableau1[[Code Article ]:[Libéllé article]],2,FALSE)</f>
        <v>RUMAZOTE 25 KG</v>
      </c>
      <c r="C217">
        <v>1900</v>
      </c>
      <c r="D217">
        <v>1950</v>
      </c>
    </row>
    <row r="218" spans="1:5" x14ac:dyDescent="0.25">
      <c r="A218" s="5">
        <v>27028</v>
      </c>
      <c r="B218" t="str">
        <f>VLOOKUP(A218,Tableau1[[Code Article ]:[Libéllé article]],2,FALSE)</f>
        <v>JEUNE BOVIN 25 KG</v>
      </c>
      <c r="C218">
        <v>1900</v>
      </c>
      <c r="D218">
        <v>3875</v>
      </c>
      <c r="E218">
        <v>3900</v>
      </c>
    </row>
    <row r="219" spans="1:5" x14ac:dyDescent="0.25">
      <c r="A219" s="5">
        <v>27227</v>
      </c>
      <c r="B219" t="str">
        <f>VLOOKUP(A219,Tableau1[[Code Article ]:[Libéllé article]],2,FALSE)</f>
        <v>MIX PONDEUSE 10 KG</v>
      </c>
      <c r="E219">
        <v>210</v>
      </c>
    </row>
    <row r="220" spans="1:5" x14ac:dyDescent="0.25">
      <c r="A220" s="5">
        <v>27228</v>
      </c>
      <c r="B220" t="str">
        <f>VLOOKUP(A220,Tableau1[[Code Article ]:[Libéllé article]],2,FALSE)</f>
        <v>MIX PONDEUSE 25 KG</v>
      </c>
      <c r="E220">
        <v>1500</v>
      </c>
    </row>
    <row r="221" spans="1:5" x14ac:dyDescent="0.25">
      <c r="A221" s="5">
        <v>27251</v>
      </c>
      <c r="B221" t="str">
        <f>VLOOKUP(A221,Tableau1[[Code Article ]:[Libéllé article]],2,FALSE)</f>
        <v>LAPIN DIGEST 25 KG</v>
      </c>
      <c r="C221">
        <v>4800</v>
      </c>
      <c r="D221">
        <v>7825</v>
      </c>
      <c r="E221">
        <v>9775</v>
      </c>
    </row>
    <row r="222" spans="1:5" x14ac:dyDescent="0.25">
      <c r="A222" s="5">
        <v>27312</v>
      </c>
      <c r="B222" t="str">
        <f>VLOOKUP(A222,Tableau1[[Code Article ]:[Libéllé article]],2,FALSE)</f>
        <v>GH TRAINING STOMACH CUBE BOB1T</v>
      </c>
      <c r="D222">
        <v>3000</v>
      </c>
      <c r="E222">
        <v>2000</v>
      </c>
    </row>
    <row r="223" spans="1:5" hidden="1" x14ac:dyDescent="0.25">
      <c r="A223" s="5">
        <v>27332</v>
      </c>
      <c r="B223" t="e">
        <f>VLOOKUP(A223,Tableau1[[Code Article ]:[Libéllé article]],2,FALSE)</f>
        <v>#N/A</v>
      </c>
      <c r="E223">
        <v>800</v>
      </c>
    </row>
    <row r="224" spans="1:5" hidden="1" x14ac:dyDescent="0.25">
      <c r="A224" s="5">
        <v>27345</v>
      </c>
      <c r="B224" t="e">
        <f>VLOOKUP(A224,Tableau1[[Code Article ]:[Libéllé article]],2,FALSE)</f>
        <v>#N/A</v>
      </c>
      <c r="D224">
        <v>41108</v>
      </c>
    </row>
    <row r="225" spans="1:5" x14ac:dyDescent="0.25">
      <c r="A225" s="5">
        <v>27346</v>
      </c>
      <c r="B225" t="str">
        <f>VLOOKUP(A225,Tableau1[[Code Article ]:[Libéllé article]],2,FALSE)</f>
        <v>PULSI JUNIOR BB 1000 KG</v>
      </c>
      <c r="C225">
        <v>41925</v>
      </c>
    </row>
    <row r="226" spans="1:5" x14ac:dyDescent="0.25">
      <c r="A226" s="5">
        <v>27348</v>
      </c>
      <c r="B226" t="str">
        <f>VLOOKUP(A226,Tableau1[[Code Article ]:[Libéllé article]],2,FALSE)</f>
        <v>CLASSIC UNIQUE EXPORT 25 KG</v>
      </c>
      <c r="C226">
        <v>0</v>
      </c>
      <c r="D226">
        <v>0</v>
      </c>
    </row>
    <row r="227" spans="1:5" x14ac:dyDescent="0.25">
      <c r="A227" s="5">
        <v>27428</v>
      </c>
      <c r="B227" t="str">
        <f>VLOOKUP(A227,Tableau1[[Code Article ]:[Libéllé article]],2,FALSE)</f>
        <v>SOURCH SANDI GENIS 45058 BB1T</v>
      </c>
      <c r="C227">
        <v>2946</v>
      </c>
      <c r="E227">
        <v>7893</v>
      </c>
    </row>
    <row r="228" spans="1:5" x14ac:dyDescent="0.25">
      <c r="A228" s="5">
        <v>27508</v>
      </c>
      <c r="B228" t="str">
        <f>VLOOKUP(A228,Tableau1[[Code Article ]:[Libéllé article]],2,FALSE)</f>
        <v>CELIA LAPIN PROMO 25 KG</v>
      </c>
      <c r="D228">
        <v>23600</v>
      </c>
    </row>
    <row r="229" spans="1:5" hidden="1" x14ac:dyDescent="0.25">
      <c r="A229" s="5">
        <v>27613</v>
      </c>
      <c r="B229" t="e">
        <f>VLOOKUP(A229,Tableau1[[Code Article ]:[Libéllé article]],2,FALSE)</f>
        <v>#N/A</v>
      </c>
      <c r="E229">
        <v>3000</v>
      </c>
    </row>
    <row r="230" spans="1:5" hidden="1" x14ac:dyDescent="0.25">
      <c r="A230" s="5">
        <v>27614</v>
      </c>
      <c r="B230" t="e">
        <f>VLOOKUP(A230,Tableau1[[Code Article ]:[Libéllé article]],2,FALSE)</f>
        <v>#N/A</v>
      </c>
      <c r="E230">
        <v>3000</v>
      </c>
    </row>
    <row r="231" spans="1:5" hidden="1" x14ac:dyDescent="0.25">
      <c r="A231" s="5">
        <v>4148</v>
      </c>
      <c r="B231" t="e">
        <f>VLOOKUP(A231,Tableau1[[Code Article ]:[Libéllé article]],2,FALSE)</f>
        <v>#N/A</v>
      </c>
      <c r="E231">
        <v>300</v>
      </c>
    </row>
    <row r="232" spans="1:5" hidden="1" x14ac:dyDescent="0.25">
      <c r="A232" s="5">
        <v>4189</v>
      </c>
      <c r="B232" t="e">
        <f>VLOOKUP(A232,Tableau1[[Code Article ]:[Libéllé article]],2,FALSE)</f>
        <v>#N/A</v>
      </c>
      <c r="E232">
        <v>50</v>
      </c>
    </row>
    <row r="233" spans="1:5" hidden="1" x14ac:dyDescent="0.25">
      <c r="A233" s="5">
        <v>4192</v>
      </c>
      <c r="B233" t="e">
        <f>VLOOKUP(A233,Tableau1[[Code Article ]:[Libéllé article]],2,FALSE)</f>
        <v>#N/A</v>
      </c>
      <c r="E233">
        <v>175</v>
      </c>
    </row>
    <row r="234" spans="1:5" x14ac:dyDescent="0.25">
      <c r="A234" s="5">
        <v>5941</v>
      </c>
      <c r="B234" t="str">
        <f>VLOOKUP(A234,Tableau1[[Code Article ]:[Libéllé article]],2,FALSE)</f>
        <v>OXYDE DE MAGNESIE</v>
      </c>
      <c r="E234">
        <v>25</v>
      </c>
    </row>
    <row r="235" spans="1:5" hidden="1" x14ac:dyDescent="0.25">
      <c r="A235" s="5">
        <v>901147</v>
      </c>
      <c r="B235" t="e">
        <f>VLOOKUP(A235,Tableau1[[Code Article ]:[Libéllé article]],2,FALSE)</f>
        <v>#N/A</v>
      </c>
      <c r="E235">
        <v>30</v>
      </c>
    </row>
    <row r="236" spans="1:5" x14ac:dyDescent="0.25">
      <c r="A236" s="5">
        <v>902278</v>
      </c>
      <c r="B236" t="str">
        <f>VLOOKUP(A236,Tableau1[[Code Article ]:[Libéllé article]],2,FALSE)</f>
        <v>CROUSTI CAT VIANDES 12 + 2 KG</v>
      </c>
      <c r="C236">
        <v>140</v>
      </c>
      <c r="D236">
        <v>182</v>
      </c>
    </row>
    <row r="237" spans="1:5" x14ac:dyDescent="0.25">
      <c r="A237" s="5">
        <v>902279</v>
      </c>
      <c r="B237" t="str">
        <f>VLOOKUP(A237,Tableau1[[Code Article ]:[Libéllé article]],2,FALSE)</f>
        <v>CROUSTI CAT VOLAILLES 12 + 2KG</v>
      </c>
      <c r="C237">
        <v>14</v>
      </c>
      <c r="D237">
        <v>84</v>
      </c>
    </row>
    <row r="238" spans="1:5" x14ac:dyDescent="0.25">
      <c r="A238" s="5">
        <v>902402</v>
      </c>
      <c r="B238" t="str">
        <f>VLOOKUP(A238,Tableau1[[Code Article ]:[Libéllé article]],2,FALSE)</f>
        <v>SAPHIRSTIM 15 KG</v>
      </c>
      <c r="C238">
        <v>165</v>
      </c>
      <c r="D238">
        <v>75</v>
      </c>
      <c r="E238">
        <v>75</v>
      </c>
    </row>
    <row r="239" spans="1:5" x14ac:dyDescent="0.25">
      <c r="A239" s="5">
        <v>902520</v>
      </c>
      <c r="B239" t="str">
        <f>VLOOKUP(A239,Tableau1[[Code Article ]:[Libéllé article]],2,FALSE)</f>
        <v>REPRO CUBES 25 KG</v>
      </c>
      <c r="C239">
        <v>6875</v>
      </c>
      <c r="D239">
        <v>7050</v>
      </c>
      <c r="E239">
        <v>8625</v>
      </c>
    </row>
    <row r="240" spans="1:5" x14ac:dyDescent="0.25">
      <c r="A240" s="5">
        <v>902694</v>
      </c>
      <c r="B240" t="str">
        <f>VLOOKUP(A240,Tableau1[[Code Article ]:[Libéllé article]],2,FALSE)</f>
        <v>SAPHIRFIX 20 KG</v>
      </c>
      <c r="C240">
        <v>220</v>
      </c>
      <c r="D240">
        <v>400</v>
      </c>
      <c r="E240">
        <v>200</v>
      </c>
    </row>
    <row r="241" spans="1:5" x14ac:dyDescent="0.25">
      <c r="A241" s="5">
        <v>902705</v>
      </c>
      <c r="B241" t="str">
        <f>VLOOKUP(A241,Tableau1[[Code Article ]:[Libéllé article]],2,FALSE)</f>
        <v>FORTISAN 20 KG</v>
      </c>
      <c r="C241">
        <v>180</v>
      </c>
      <c r="D241">
        <v>340</v>
      </c>
      <c r="E241">
        <v>420</v>
      </c>
    </row>
    <row r="242" spans="1:5" x14ac:dyDescent="0.25">
      <c r="A242" s="5">
        <v>902874</v>
      </c>
      <c r="B242" t="str">
        <f>VLOOKUP(A242,Tableau1[[Code Article ]:[Libéllé article]],2,FALSE)</f>
        <v>MESURE GRAIN BC SANDERS</v>
      </c>
      <c r="C242">
        <v>1</v>
      </c>
      <c r="E242">
        <v>70</v>
      </c>
    </row>
    <row r="243" spans="1:5" x14ac:dyDescent="0.25">
      <c r="A243" s="5">
        <v>903398</v>
      </c>
      <c r="B243" t="str">
        <f>VLOOKUP(A243,Tableau1[[Code Article ]:[Libéllé article]],2,FALSE)</f>
        <v>CREMOSTRAL PO 25 KG</v>
      </c>
      <c r="C243">
        <v>400</v>
      </c>
      <c r="D243">
        <v>50</v>
      </c>
      <c r="E243">
        <v>25</v>
      </c>
    </row>
    <row r="244" spans="1:5" x14ac:dyDescent="0.25">
      <c r="A244" s="5">
        <v>903586</v>
      </c>
      <c r="B244" t="str">
        <f>VLOOKUP(A244,Tableau1[[Code Article ]:[Libéllé article]],2,FALSE)</f>
        <v>LAPI LIB 25 KG</v>
      </c>
      <c r="C244">
        <v>7500</v>
      </c>
      <c r="D244">
        <v>10475</v>
      </c>
      <c r="E244">
        <v>7500</v>
      </c>
    </row>
    <row r="245" spans="1:5" x14ac:dyDescent="0.25">
      <c r="A245" s="5">
        <v>903636</v>
      </c>
      <c r="B245" t="str">
        <f>VLOOKUP(A245,Tableau1[[Code Article ]:[Libéllé article]],2,FALSE)</f>
        <v>PORCIANE FERMIOR PC30</v>
      </c>
      <c r="C245">
        <v>600</v>
      </c>
      <c r="D245">
        <v>450</v>
      </c>
      <c r="E245">
        <v>200</v>
      </c>
    </row>
    <row r="246" spans="1:5" x14ac:dyDescent="0.25">
      <c r="A246" s="5">
        <v>903641</v>
      </c>
      <c r="B246" t="str">
        <f>VLOOKUP(A246,Tableau1[[Code Article ]:[Libéllé article]],2,FALSE)</f>
        <v>PORCIANE PORCELET 2AGE 25 KG</v>
      </c>
      <c r="C246">
        <v>100</v>
      </c>
      <c r="D246">
        <v>50</v>
      </c>
      <c r="E246">
        <v>125</v>
      </c>
    </row>
    <row r="247" spans="1:5" x14ac:dyDescent="0.25">
      <c r="A247" s="5">
        <v>903644</v>
      </c>
      <c r="B247" t="str">
        <f>VLOOKUP(A247,Tableau1[[Code Article ]:[Libéllé article]],2,FALSE)</f>
        <v>PORCIANE ENGRAIS TEC 25 KG</v>
      </c>
      <c r="C247">
        <v>2700</v>
      </c>
      <c r="D247">
        <v>4300</v>
      </c>
      <c r="E247">
        <v>3300</v>
      </c>
    </row>
    <row r="248" spans="1:5" x14ac:dyDescent="0.25">
      <c r="A248" s="5">
        <v>903645</v>
      </c>
      <c r="B248" t="str">
        <f>VLOOKUP(A248,Tableau1[[Code Article ]:[Libéllé article]],2,FALSE)</f>
        <v>PORCIANE ENGRAIS TEC</v>
      </c>
      <c r="C248">
        <v>400</v>
      </c>
      <c r="D248">
        <v>1100</v>
      </c>
      <c r="E248">
        <v>250</v>
      </c>
    </row>
    <row r="249" spans="1:5" x14ac:dyDescent="0.25">
      <c r="A249" s="5">
        <v>903696</v>
      </c>
      <c r="B249" t="str">
        <f>VLOOKUP(A249,Tableau1[[Code Article ]:[Libéllé article]],2,FALSE)</f>
        <v>CRISTALOR TARIGEN 25 KG</v>
      </c>
      <c r="C249">
        <v>1375</v>
      </c>
      <c r="D249">
        <v>1225</v>
      </c>
      <c r="E249">
        <v>3475</v>
      </c>
    </row>
    <row r="250" spans="1:5" x14ac:dyDescent="0.25">
      <c r="A250" s="5">
        <v>903697</v>
      </c>
      <c r="B250" t="str">
        <f>VLOOKUP(A250,Tableau1[[Code Article ]:[Libéllé article]],2,FALSE)</f>
        <v>CRISTALOR OMNICELL FA 25 KG</v>
      </c>
      <c r="C250">
        <v>9325</v>
      </c>
      <c r="D250">
        <v>7650</v>
      </c>
      <c r="E250">
        <v>10000</v>
      </c>
    </row>
    <row r="251" spans="1:5" x14ac:dyDescent="0.25">
      <c r="A251" s="5">
        <v>903698</v>
      </c>
      <c r="B251" t="str">
        <f>VLOOKUP(A251,Tableau1[[Code Article ]:[Libéllé article]],2,FALSE)</f>
        <v>CRISTALOR PARACELL FA 25 KG</v>
      </c>
      <c r="C251">
        <v>750</v>
      </c>
      <c r="D251">
        <v>750</v>
      </c>
      <c r="E251">
        <v>3525</v>
      </c>
    </row>
    <row r="252" spans="1:5" x14ac:dyDescent="0.25">
      <c r="A252" s="5">
        <v>903837</v>
      </c>
      <c r="B252" t="str">
        <f>VLOOKUP(A252,Tableau1[[Code Article ]:[Libéllé article]],2,FALSE)</f>
        <v>PORCIANE TRUIE VERRAT</v>
      </c>
      <c r="D252">
        <v>200</v>
      </c>
      <c r="E252">
        <v>0</v>
      </c>
    </row>
    <row r="253" spans="1:5" x14ac:dyDescent="0.25">
      <c r="A253" s="5">
        <v>904141</v>
      </c>
      <c r="B253" t="str">
        <f>VLOOKUP(A253,Tableau1[[Code Article ]:[Libéllé article]],2,FALSE)</f>
        <v>SAPHIRTONIC PLUS 15 KG</v>
      </c>
      <c r="C253">
        <v>690</v>
      </c>
      <c r="D253">
        <v>480</v>
      </c>
      <c r="E253">
        <v>435</v>
      </c>
    </row>
    <row r="254" spans="1:5" x14ac:dyDescent="0.25">
      <c r="A254" s="5">
        <v>904142</v>
      </c>
      <c r="B254" t="str">
        <f>VLOOKUP(A254,Tableau1[[Code Article ]:[Libéllé article]],2,FALSE)</f>
        <v>SAPHIRSTRUM 6X15 ML</v>
      </c>
      <c r="D254">
        <v>1</v>
      </c>
      <c r="E254">
        <v>1</v>
      </c>
    </row>
    <row r="255" spans="1:5" x14ac:dyDescent="0.25">
      <c r="A255" s="5">
        <v>904149</v>
      </c>
      <c r="B255" t="str">
        <f>VLOOKUP(A255,Tableau1[[Code Article ]:[Libéllé article]],2,FALSE)</f>
        <v>SAPHIRBOLUS (BT 5 BOLUS 72G)</v>
      </c>
      <c r="D255">
        <v>1</v>
      </c>
      <c r="E255">
        <v>3</v>
      </c>
    </row>
    <row r="256" spans="1:5" hidden="1" x14ac:dyDescent="0.25">
      <c r="A256" s="5">
        <v>904150</v>
      </c>
      <c r="B256" t="e">
        <f>VLOOKUP(A256,Tableau1[[Code Article ]:[Libéllé article]],2,FALSE)</f>
        <v>#N/A</v>
      </c>
      <c r="D256">
        <v>20</v>
      </c>
    </row>
    <row r="257" spans="1:5" x14ac:dyDescent="0.25">
      <c r="A257" s="5">
        <v>904171</v>
      </c>
      <c r="B257" t="str">
        <f>VLOOKUP(A257,Tableau1[[Code Article ]:[Libéllé article]],2,FALSE)</f>
        <v>SAPHIRGLUCO 300 10L</v>
      </c>
      <c r="D257">
        <v>10</v>
      </c>
      <c r="E257">
        <v>30</v>
      </c>
    </row>
    <row r="258" spans="1:5" x14ac:dyDescent="0.25">
      <c r="A258" s="5">
        <v>904173</v>
      </c>
      <c r="B258" t="str">
        <f>VLOOKUP(A258,Tableau1[[Code Article ]:[Libéllé article]],2,FALSE)</f>
        <v>SAPHIRDUO 25 KG</v>
      </c>
      <c r="C258">
        <v>1525</v>
      </c>
      <c r="E258">
        <v>550</v>
      </c>
    </row>
    <row r="259" spans="1:5" x14ac:dyDescent="0.25">
      <c r="A259" s="5">
        <v>904453</v>
      </c>
      <c r="B259" t="str">
        <f>VLOOKUP(A259,Tableau1[[Code Article ]:[Libéllé article]],2,FALSE)</f>
        <v>SAPHIR OLIDIF BTE 1.5 KG</v>
      </c>
      <c r="C259">
        <v>3</v>
      </c>
      <c r="D259">
        <v>2</v>
      </c>
      <c r="E259">
        <v>31</v>
      </c>
    </row>
    <row r="260" spans="1:5" x14ac:dyDescent="0.25">
      <c r="A260" s="5">
        <v>904530</v>
      </c>
      <c r="B260" t="str">
        <f>VLOOKUP(A260,Tableau1[[Code Article ]:[Libéllé article]],2,FALSE)</f>
        <v>SAPHIRSMART 25 KG</v>
      </c>
      <c r="C260">
        <v>900</v>
      </c>
      <c r="D260">
        <v>350</v>
      </c>
      <c r="E260">
        <v>750</v>
      </c>
    </row>
    <row r="261" spans="1:5" x14ac:dyDescent="0.25">
      <c r="A261" s="5">
        <v>904538</v>
      </c>
      <c r="B261" t="str">
        <f>VLOOKUP(A261,Tableau1[[Code Article ]:[Libéllé article]],2,FALSE)</f>
        <v>SAPHIR ENERGIE 25 KG</v>
      </c>
      <c r="C261">
        <v>125</v>
      </c>
      <c r="D261">
        <v>200</v>
      </c>
    </row>
    <row r="262" spans="1:5" x14ac:dyDescent="0.25">
      <c r="A262" s="5">
        <v>904547</v>
      </c>
      <c r="B262" t="str">
        <f>VLOOKUP(A262,Tableau1[[Code Article ]:[Libéllé article]],2,FALSE)</f>
        <v>CRISTALORBLOC OVIN 20 KG</v>
      </c>
      <c r="D262">
        <v>20</v>
      </c>
      <c r="E262">
        <v>100</v>
      </c>
    </row>
    <row r="263" spans="1:5" x14ac:dyDescent="0.25">
      <c r="A263" s="5">
        <v>904548</v>
      </c>
      <c r="B263" t="str">
        <f>VLOOKUP(A263,Tableau1[[Code Article ]:[Libéllé article]],2,FALSE)</f>
        <v>CRISTALORBLOC ALLAITANTE 20 KG</v>
      </c>
      <c r="C263">
        <v>1540</v>
      </c>
      <c r="D263">
        <v>2520</v>
      </c>
      <c r="E263">
        <v>2400</v>
      </c>
    </row>
    <row r="264" spans="1:5" hidden="1" x14ac:dyDescent="0.25">
      <c r="A264" s="5">
        <v>904570</v>
      </c>
      <c r="B264" t="e">
        <f>VLOOKUP(A264,Tableau1[[Code Article ]:[Libéllé article]],2,FALSE)</f>
        <v>#N/A</v>
      </c>
      <c r="C264">
        <v>50</v>
      </c>
      <c r="D264">
        <v>1900</v>
      </c>
      <c r="E264">
        <v>75</v>
      </c>
    </row>
    <row r="265" spans="1:5" x14ac:dyDescent="0.25">
      <c r="A265" s="5">
        <v>904669</v>
      </c>
      <c r="B265" t="str">
        <f>VLOOKUP(A265,Tableau1[[Code Article ]:[Libéllé article]],2,FALSE)</f>
        <v>DINDE PINTADE FAISAN VE 25 KG</v>
      </c>
      <c r="C265">
        <v>4225</v>
      </c>
      <c r="D265">
        <v>8350</v>
      </c>
      <c r="E265">
        <v>5500</v>
      </c>
    </row>
    <row r="266" spans="1:5" x14ac:dyDescent="0.25">
      <c r="A266" s="5">
        <v>905034</v>
      </c>
      <c r="B266" t="str">
        <f>VLOOKUP(A266,Tableau1[[Code Article ]:[Libéllé article]],2,FALSE)</f>
        <v>CONCENTRE POULET CHAIR MI 25 K</v>
      </c>
      <c r="C266">
        <v>140000</v>
      </c>
      <c r="D266">
        <v>60000</v>
      </c>
    </row>
    <row r="267" spans="1:5" x14ac:dyDescent="0.25">
      <c r="A267" s="5">
        <v>905111</v>
      </c>
      <c r="B267" t="str">
        <f>VLOOKUP(A267,Tableau1[[Code Article ]:[Libéllé article]],2,FALSE)</f>
        <v>FERTIKIT</v>
      </c>
      <c r="D267">
        <v>25</v>
      </c>
    </row>
    <row r="268" spans="1:5" hidden="1" x14ac:dyDescent="0.25">
      <c r="A268" s="5">
        <v>905119</v>
      </c>
      <c r="B268" t="e">
        <f>VLOOKUP(A268,Tableau1[[Code Article ]:[Libéllé article]],2,FALSE)</f>
        <v>#N/A</v>
      </c>
      <c r="D268">
        <v>4000</v>
      </c>
    </row>
    <row r="269" spans="1:5" x14ac:dyDescent="0.25">
      <c r="A269" s="5">
        <v>905162</v>
      </c>
      <c r="B269" t="str">
        <f>VLOOKUP(A269,Tableau1[[Code Article ]:[Libéllé article]],2,FALSE)</f>
        <v>GIBIANE 2EME AGE VE 25 KG</v>
      </c>
      <c r="C269">
        <v>200</v>
      </c>
      <c r="E269">
        <v>2700</v>
      </c>
    </row>
    <row r="270" spans="1:5" x14ac:dyDescent="0.25">
      <c r="A270" s="5">
        <v>905164</v>
      </c>
      <c r="B270" t="str">
        <f>VLOOKUP(A270,Tableau1[[Code Article ]:[Libéllé article]],2,FALSE)</f>
        <v>ALIMENT POUSSIN DEMARRAGE MI25</v>
      </c>
      <c r="C270">
        <v>80000</v>
      </c>
      <c r="D270">
        <v>60000</v>
      </c>
      <c r="E270">
        <v>80000</v>
      </c>
    </row>
    <row r="271" spans="1:5" x14ac:dyDescent="0.25">
      <c r="A271" s="5">
        <v>905436</v>
      </c>
      <c r="B271" t="str">
        <f>VLOOKUP(A271,Tableau1[[Code Article ]:[Libéllé article]],2,FALSE)</f>
        <v>CRISTALOR PARACELL 25 KG</v>
      </c>
      <c r="C271">
        <v>2675</v>
      </c>
      <c r="D271">
        <v>1000</v>
      </c>
      <c r="E271">
        <v>6350</v>
      </c>
    </row>
    <row r="272" spans="1:5" x14ac:dyDescent="0.25">
      <c r="A272" s="5">
        <v>905471</v>
      </c>
      <c r="B272" t="str">
        <f>VLOOKUP(A272,Tableau1[[Code Article ]:[Libéllé article]],2,FALSE)</f>
        <v>AZURTECH FA 25 KG</v>
      </c>
      <c r="C272">
        <v>10000</v>
      </c>
      <c r="D272">
        <v>10000</v>
      </c>
      <c r="E272">
        <v>9000</v>
      </c>
    </row>
    <row r="273" spans="1:5" x14ac:dyDescent="0.25">
      <c r="A273" s="5">
        <v>905488</v>
      </c>
      <c r="B273" t="str">
        <f>VLOOKUP(A273,Tableau1[[Code Article ]:[Libéllé article]],2,FALSE)</f>
        <v>GOLDEN HORSE STOMACH FLOC 25 K</v>
      </c>
      <c r="C273">
        <v>1750</v>
      </c>
      <c r="D273">
        <v>800</v>
      </c>
      <c r="E273">
        <v>1525</v>
      </c>
    </row>
    <row r="274" spans="1:5" x14ac:dyDescent="0.25">
      <c r="A274" s="5">
        <v>905582</v>
      </c>
      <c r="B274" t="str">
        <f>VLOOKUP(A274,Tableau1[[Code Article ]:[Libéllé article]],2,FALSE)</f>
        <v>PREMIENCE PRO MAXI ADULTE 20KG</v>
      </c>
      <c r="C274">
        <v>120</v>
      </c>
      <c r="D274">
        <v>320</v>
      </c>
      <c r="E274">
        <v>260</v>
      </c>
    </row>
    <row r="275" spans="1:5" x14ac:dyDescent="0.25">
      <c r="A275" s="5">
        <v>905583</v>
      </c>
      <c r="B275" t="str">
        <f>VLOOKUP(A275,Tableau1[[Code Article ]:[Libéllé article]],2,FALSE)</f>
        <v>PREMIENCE PRO LIGHT SENIOR 20K</v>
      </c>
      <c r="C275">
        <v>360</v>
      </c>
      <c r="D275">
        <v>60</v>
      </c>
      <c r="E275">
        <v>300</v>
      </c>
    </row>
    <row r="276" spans="1:5" x14ac:dyDescent="0.25">
      <c r="A276" s="5">
        <v>906168</v>
      </c>
      <c r="B276" t="str">
        <f>VLOOKUP(A276,Tableau1[[Code Article ]:[Libéllé article]],2,FALSE)</f>
        <v>CROUSTI TONIC 15 + 3 KG</v>
      </c>
      <c r="E276">
        <v>414</v>
      </c>
    </row>
    <row r="277" spans="1:5" hidden="1" x14ac:dyDescent="0.25">
      <c r="A277" s="5">
        <v>906232</v>
      </c>
      <c r="B277" t="e">
        <f>VLOOKUP(A277,Tableau1[[Code Article ]:[Libéllé article]],2,FALSE)</f>
        <v>#N/A</v>
      </c>
      <c r="E277">
        <v>8875</v>
      </c>
    </row>
    <row r="278" spans="1:5" x14ac:dyDescent="0.25">
      <c r="A278" s="5">
        <v>906332</v>
      </c>
      <c r="B278" t="str">
        <f>VLOOKUP(A278,Tableau1[[Code Article ]:[Libéllé article]],2,FALSE)</f>
        <v>CREMYGOLD 25 KG</v>
      </c>
      <c r="C278">
        <v>1000</v>
      </c>
      <c r="D278">
        <v>300</v>
      </c>
      <c r="E278">
        <v>400</v>
      </c>
    </row>
    <row r="279" spans="1:5" hidden="1" x14ac:dyDescent="0.25">
      <c r="A279" s="5">
        <v>906775</v>
      </c>
      <c r="B279" t="e">
        <f>VLOOKUP(A279,Tableau1[[Code Article ]:[Libéllé article]],2,FALSE)</f>
        <v>#N/A</v>
      </c>
      <c r="C279">
        <v>3000</v>
      </c>
      <c r="D279">
        <v>3000</v>
      </c>
    </row>
    <row r="280" spans="1:5" x14ac:dyDescent="0.25">
      <c r="A280" s="5">
        <v>906845</v>
      </c>
      <c r="B280" t="str">
        <f>VLOOKUP(A280,Tableau1[[Code Article ]:[Libéllé article]],2,FALSE)</f>
        <v>LAPI LIB R TSD 25 KG</v>
      </c>
      <c r="C280">
        <v>4000</v>
      </c>
      <c r="D280">
        <v>4500</v>
      </c>
      <c r="E280">
        <v>3725</v>
      </c>
    </row>
    <row r="281" spans="1:5" x14ac:dyDescent="0.25">
      <c r="A281" s="5">
        <v>906951</v>
      </c>
      <c r="B281" t="str">
        <f>VLOOKUP(A281,Tableau1[[Code Article ]:[Libéllé article]],2,FALSE)</f>
        <v>SEAU BLANC CHEVAL SANDERS</v>
      </c>
      <c r="C281">
        <v>31</v>
      </c>
      <c r="D281">
        <v>53</v>
      </c>
      <c r="E281">
        <v>18</v>
      </c>
    </row>
    <row r="282" spans="1:5" x14ac:dyDescent="0.25">
      <c r="A282" s="5">
        <v>908325</v>
      </c>
      <c r="B282" t="str">
        <f>VLOOKUP(A282,Tableau1[[Code Article ]:[Libéllé article]],2,FALSE)</f>
        <v>CRISTALNUTRIS MX CPT SE BX1000</v>
      </c>
      <c r="C282">
        <v>1000</v>
      </c>
      <c r="D282">
        <v>-1000</v>
      </c>
    </row>
    <row r="283" spans="1:5" hidden="1" x14ac:dyDescent="0.25">
      <c r="A283" s="5">
        <v>908381</v>
      </c>
      <c r="B283" t="e">
        <f>VLOOKUP(A283,Tableau1[[Code Article ]:[Libéllé article]],2,FALSE)</f>
        <v>#N/A</v>
      </c>
      <c r="C283">
        <v>1925</v>
      </c>
      <c r="D283">
        <v>1000</v>
      </c>
      <c r="E283">
        <v>650</v>
      </c>
    </row>
    <row r="284" spans="1:5" hidden="1" x14ac:dyDescent="0.25">
      <c r="A284" s="5">
        <v>908644</v>
      </c>
      <c r="B284" t="e">
        <f>VLOOKUP(A284,Tableau1[[Code Article ]:[Libéllé article]],2,FALSE)</f>
        <v>#N/A</v>
      </c>
      <c r="C284">
        <v>6875</v>
      </c>
      <c r="D284">
        <v>4575</v>
      </c>
      <c r="E284">
        <v>3800</v>
      </c>
    </row>
    <row r="285" spans="1:5" hidden="1" x14ac:dyDescent="0.25">
      <c r="A285" s="5">
        <v>908645</v>
      </c>
      <c r="B285" t="e">
        <f>VLOOKUP(A285,Tableau1[[Code Article ]:[Libéllé article]],2,FALSE)</f>
        <v>#N/A</v>
      </c>
      <c r="C285">
        <v>2500</v>
      </c>
      <c r="D285">
        <v>4500</v>
      </c>
      <c r="E285">
        <v>500</v>
      </c>
    </row>
    <row r="286" spans="1:5" x14ac:dyDescent="0.25">
      <c r="A286" s="5">
        <v>908877</v>
      </c>
      <c r="B286" t="str">
        <f>VLOOKUP(A286,Tableau1[[Code Article ]:[Libéllé article]],2,FALSE)</f>
        <v>SAPHIROLIGOVIT PLUS 10 KG</v>
      </c>
      <c r="C286">
        <v>340</v>
      </c>
      <c r="D286">
        <v>80</v>
      </c>
      <c r="E286">
        <v>140</v>
      </c>
    </row>
    <row r="287" spans="1:5" x14ac:dyDescent="0.25">
      <c r="A287" s="5">
        <v>908967</v>
      </c>
      <c r="B287" t="str">
        <f>VLOOKUP(A287,Tableau1[[Code Article ]:[Libéllé article]],2,FALSE)</f>
        <v>CRISTALNUTRIS COMPLET SE BB1T</v>
      </c>
      <c r="C287">
        <v>5000</v>
      </c>
      <c r="D287">
        <v>2000</v>
      </c>
      <c r="E287">
        <v>5000</v>
      </c>
    </row>
    <row r="288" spans="1:5" x14ac:dyDescent="0.25">
      <c r="A288" s="5">
        <v>909396</v>
      </c>
      <c r="B288" t="str">
        <f>VLOOKUP(A288,Tableau1[[Code Article ]:[Libéllé article]],2,FALSE)</f>
        <v>CHICKEN STARTER FEED MI 25K RW</v>
      </c>
      <c r="C288">
        <v>20000</v>
      </c>
    </row>
    <row r="289" spans="1:5" x14ac:dyDescent="0.25">
      <c r="A289" s="5">
        <v>909537</v>
      </c>
      <c r="B289" t="str">
        <f>VLOOKUP(A289,Tableau1[[Code Article ]:[Libéllé article]],2,FALSE)</f>
        <v>CRISTALORBLOC VEAU SEAU 20 KG</v>
      </c>
      <c r="D289">
        <v>1120</v>
      </c>
      <c r="E289">
        <v>2320</v>
      </c>
    </row>
    <row r="290" spans="1:5" hidden="1" x14ac:dyDescent="0.25">
      <c r="A290" s="5">
        <v>909887</v>
      </c>
      <c r="B290" t="e">
        <f>VLOOKUP(A290,Tableau1[[Code Article ]:[Libéllé article]],2,FALSE)</f>
        <v>#N/A</v>
      </c>
      <c r="E290">
        <v>4000</v>
      </c>
    </row>
  </sheetData>
  <autoFilter ref="A1:E290">
    <filterColumn colId="1">
      <filters>
        <filter val="ALIMENT POUSSIN DEMARRAGE MI25"/>
        <filter val="APLATI D'ORGE 25 KG"/>
        <filter val="APPLICATEUR SAPHIR"/>
        <filter val="AZUR MASTER 25 KG"/>
        <filter val="AZURBLOC MAGNESIEN 20 KG"/>
        <filter val="AZURBLOC UNIVERSEL 20 KG"/>
        <filter val="AZUREE FA 79% 20 KG"/>
        <filter val="AZURMAIS FA 25 KG"/>
        <filter val="AZURMAIS GR 25 KG"/>
        <filter val="AZURMAIS GR BB 1000 KG"/>
        <filter val="AZURMAIS SE 25 KG"/>
        <filter val="AZURMAIS SE BB 500 KG"/>
        <filter val="AZURMIXTE SE 25 KG"/>
        <filter val="AZURMIXTE SE 500 KG"/>
        <filter val="AZURPIERRE UNIVERSEL 12 KG"/>
        <filter val="AZURSEL 12 KG"/>
        <filter val="AZURSEL 25 KG"/>
        <filter val="AZURTECH FA 25 KG"/>
        <filter val="BABYPOUSS MI 25 KG"/>
        <filter val="BASSINE 50L SANDERS"/>
        <filter val="BLE BROYE FIN FA 25 KG"/>
        <filter val="BLE SAC 25 KG"/>
        <filter val="BOBINE PAPIER DINDE 70"/>
        <filter val="BOBINE PAPIER POULET 80"/>
        <filter val="BOLAPIN 25 KG"/>
        <filter val="BREBIS AGNEAU"/>
        <filter val="CANARD OIE PIGEON 25 KG"/>
        <filter val="CAPRILAC LIB"/>
        <filter val="CELIA BASSE COUR"/>
        <filter val="CELIA CROC 25/12 15 KG"/>
        <filter val="CELIA GIBIER ENTRETIEN"/>
        <filter val="CELIA LAPIN"/>
        <filter val="CELIA LAPIN PROMO 25 KG"/>
        <filter val="CELIA PONDEUSE"/>
        <filter val="CELIA PORC"/>
        <filter val="CELIA VOLAILLE"/>
        <filter val="CHEVRETTE INRA"/>
        <filter val="CHICKEN STARTER FEED MI 25K RW"/>
        <filter val="CLASSIC BLOC (4 X 4.5)"/>
        <filter val="CLASSIC CUBES"/>
        <filter val="CLASSIC CUBES BO BB 1000 KG"/>
        <filter val="CLASSIC FLOCONNE 25 KG"/>
        <filter val="CLASSIC MASH 20 KG"/>
        <filter val="CLASSIC MINERAL 25 KG"/>
        <filter val="CLASSIC PASTURE SEAU 16 KG"/>
        <filter val="CLASSIC UNIQUE 25 KG"/>
        <filter val="CLASSIC UNIQUE BB"/>
        <filter val="CLASSIC UNIQUE EXPORT 25 KG"/>
        <filter val="CMAV VOLIANE MI"/>
        <filter val="CONCENTRE POULET CHAIR MI 25 K"/>
        <filter val="CONDITIONING FIBRE 20 KG"/>
        <filter val="CONTAINER DIELNA"/>
        <filter val="COOL FIBRE"/>
        <filter val="COPEAUX FC1 BS 19.5 KG"/>
        <filter val="COQUES DE SOJA FA BB 500 KG"/>
        <filter val="CREMAGNEAU-CHEVREAU 25 KG"/>
        <filter val="CREMO 10 10 KG"/>
        <filter val="CREMO ELEVAGE"/>
        <filter val="CREMOPREMIUM"/>
        <filter val="CREMOSTRAL PO 25 KG"/>
        <filter val="CREMUNIC SANDERS 25 KG"/>
        <filter val="CREMYGOLD 25 KG"/>
        <filter val="CREMYOR"/>
        <filter val="CRISTAL VERIMAIS 14 SE 25 KG"/>
        <filter val="CRISTAL VERIMAIS 14 SE BB 500"/>
        <filter val="CRISTALCALCILEVURE 25 KG"/>
        <filter val="CRISTALNUTRIS COMPLET SE BB1T"/>
        <filter val="CRISTALNUTRIS MAIS SE 25 KG"/>
        <filter val="CRISTALNUTRIS MAIS SE BB 500KG"/>
        <filter val="CRISTALNUTRIS MIXTE GR 25 KG"/>
        <filter val="CRISTALNUTRIS MIXTE GR BB1000"/>
        <filter val="CRISTALNUTRIS MIXTE SE 25 KG"/>
        <filter val="CRISTALNUTRIS MIXTE SE BB500KG"/>
        <filter val="CRISTALNUTRIS MX CPT SE BX1000"/>
        <filter val="CRISTALNUTRIS OLEA SE BB 500 K"/>
        <filter val="CRISTALOR OMNICELL FA 25 KG"/>
        <filter val="CRISTALOR PARACELL 25 KG"/>
        <filter val="CRISTALOR PARACELL FA 25 KG"/>
        <filter val="CRISTALOR SMALTO FA 25 KG"/>
        <filter val="CRISTALOR SMALTO FA BB 500 KG"/>
        <filter val="CRISTALOR TARIE GR 25 KG"/>
        <filter val="CRISTALOR TARIGEN 25 KG"/>
        <filter val="CRISTALOR TP SE 25 KG"/>
        <filter val="CRISTALORBLOC ALLAITANTE 20 KG"/>
        <filter val="CRISTALORBLOC OVIN 20 KG"/>
        <filter val="CRISTALORBLOC PREPARTUM 20 KG"/>
        <filter val="CRISTALORBLOC VEAU 20 KG"/>
        <filter val="CRISTALORBLOC VEAU SEAU 20 KG"/>
        <filter val="CROC ACTIVITY 27/12"/>
        <filter val="CROC MAINTENANCE 25/10 20 KG"/>
        <filter val="CROUSTI ADULTE 15 + 3 KG"/>
        <filter val="CROUSTI ADULTE 15 KG"/>
        <filter val="CROUSTI CAT VIANDES 12 + 2 KG"/>
        <filter val="CROUSTI CAT VIANDES 12 KG"/>
        <filter val="CROUSTI CAT VOLAILLES 12 + 2KG"/>
        <filter val="CROUSTI CAT VOLAILLES 12 KG"/>
        <filter val="CROUSTI CROC 20 + 4 KG NG"/>
        <filter val="CROUSTI TONIC 15 + 3 KG"/>
        <filter val="DIN/PIN/FAI 1 A MI 10 KG"/>
        <filter val="DIN/PIN/FAI 1 A MI 25 KG"/>
        <filter val="DINDE PINTADE FAISAN VE 25 KG"/>
        <filter val="EQUI UNIQUE 25 KG"/>
        <filter val="EQUIPRIMO FIBRES 20 KG"/>
        <filter val="EQUIPRIMO FIBRES ELEVAGE 20 KG"/>
        <filter val="EQUIPRIMO FIBRES TONUS 20 KG"/>
        <filter val="EQUIPRIMO FLOCONNE 25 KG"/>
        <filter val="ESSENTIAL TONUS SEAU 3 KG"/>
        <filter val="FARMEL CROISSANCE"/>
        <filter val="FERTI MISE BAS"/>
        <filter val="FERTIKIT"/>
        <filter val="FERTILAC 40 25 KG"/>
        <filter val="FLOC HORSE 25 KG"/>
        <filter val="FLORI ECLAIR 25 KG"/>
        <filter val="FLORI MEMO"/>
        <filter val="FLORIBELLE BB 500 KG"/>
        <filter val="FLORIJUNIOR 25 KG"/>
        <filter val="FLORIJUNIOR BB 500 KG"/>
        <filter val="FLORISAVEUR FIBRE"/>
        <filter val="FORTISAN 20 KG"/>
        <filter val="FRIANDINE"/>
        <filter val="GENIJUNIOR 25 KG"/>
        <filter val="GENISTART 25 KG"/>
        <filter val="GH TRAIN STOMACH BB 1000 KG"/>
        <filter val="GH TRAINING STOMACH CUBE BOB1T"/>
        <filter val="GHT OSTEOFLEX EXPORT 25 KG"/>
        <filter val="GIBIANE 1ER AGE MI 25 KG"/>
        <filter val="GIBIANE 2EME AGE VE 25 KG"/>
        <filter val="GIBIANE FAISAN ENTRETIEN VE25"/>
        <filter val="GIBIANE REPRO HYTOP VE 25 KG"/>
        <filter val="GIBIANE REPRO TOP 25 KG"/>
        <filter val="GIBIANE VERMISTOP VE 25 KG"/>
        <filter val="GLOUSS MI 25 KG"/>
        <filter val="GOLDEN HORSE OSTEOFLEX 25 KG"/>
        <filter val="GOLDEN HORSE STOMACH 25 KG"/>
        <filter val="GOLDEN HORSE STOMACH FLOC 25 K"/>
        <filter val="GRIT 3/5 MOYEN 25 KG"/>
        <filter val="HAPPY HOOF"/>
        <filter val="HUILE DE COLZA 1000L"/>
        <filter val="JEUNE BOVIN 25 KG"/>
        <filter val="KAOLIN"/>
        <filter val="LAPETY STIMULANT 15 KG"/>
        <filter val="LAPI LIB 25 KG"/>
        <filter val="LAPI LIB R TSD 25 KG"/>
        <filter val="LAPICLAPIER 10 KG"/>
        <filter val="LAPICLAPIER 25 KG"/>
        <filter val="LAPIN CLAPIER ELEVAGE"/>
        <filter val="LAPIN DIGEST 25 KG"/>
        <filter val="LAPIN FERMIER SOUFFLET"/>
        <filter val="LITIERE DESINFECTANTE 25 KG"/>
        <filter val="MAIS 25 KG"/>
        <filter val="MAIS CASSE 25 KG"/>
        <filter val="MELANGE BASSE COUR 25 KG"/>
        <filter val="MESURE GRAIN BC SANDERS"/>
        <filter val="MESURE GRAIN CHEVAL"/>
        <filter val="MISTRAL FA 15 KG"/>
        <filter val="MISTRAL FA 25 KG"/>
        <filter val="MIX PONDEUSE 10 KG"/>
        <filter val="MIX PONDEUSE 25 KG"/>
        <filter val="NATACROISSANCE 25 KG"/>
        <filter val="NATAVEAU 25 KG"/>
        <filter val="NOUVEAU STABINE 15 KG"/>
        <filter val="OXYDE DE MAGNESIE"/>
        <filter val="PETIRI 25 KG"/>
        <filter val="POND NEUBOURGEOISE VE BB 1000K"/>
        <filter val="PONDEUSE 10 KG"/>
        <filter val="PONDEUSE 25 KG"/>
        <filter val="PONDEUSE FA 25KG"/>
        <filter val="PONDEUSE REPRO INRA 20 KG"/>
        <filter val="PONDEUSE SOUFFLET"/>
        <filter val="PORCIANE ENGRAIS TEC"/>
        <filter val="PORCIANE ENGRAIS TEC 25 KG"/>
        <filter val="PORCIANE FERMIOR PC30"/>
        <filter val="PORCIANE PORCELET 2AGE 25 KG"/>
        <filter val="PORCIANE TRUIE VERRAT"/>
        <filter val="POULET POULETTE 10 KG"/>
        <filter val="POULET POULETTE VE 25 KG"/>
        <filter val="POULETTE CROISS INRA VE 20 KG"/>
        <filter val="POULETTE DEMARRAGE INRA VE20KG"/>
        <filter val="POULTRYLIT BB 1000 KG"/>
        <filter val="POUS/CAN/OIS MI 10KG"/>
        <filter val="POUS/CAN/OIS MI 25 KG"/>
        <filter val="PREMIENCE PRO ADULT 20 KG"/>
        <filter val="PREMIENCE PRO EQUILIBRE 20KG"/>
        <filter val="PREMIENCE PRO JUNIOR 20 KG"/>
        <filter val="PREMIENCE PRO LIGHT SENIOR 20K"/>
        <filter val="PREMIENCE PRO MAXI ADULTE 20KG"/>
        <filter val="PULSI JUNIOR BB 1000 KG"/>
        <filter val="RAT SOURIS 10 MM BO 25 KG"/>
        <filter val="REPRO COMPLEMENTAIRE 25 KG"/>
        <filter val="REPRO COMPLEMENTAIRE BB 1000 K"/>
        <filter val="REPRO CUBES 25 KG"/>
        <filter val="REPRO CUBES BO BB 1000 KG"/>
        <filter val="REPRO FLOCONNE 25 KG"/>
        <filter val="REPRO FOAL 25 KG"/>
        <filter val="REPRO LAC"/>
        <filter val="REPRO PASTURE 18 KG"/>
        <filter val="REPRO UNIQUE 25 KG"/>
        <filter val="REPRO UNIQUE BB 1000 KG"/>
        <filter val="REPRO UNIQUE EXPORT 25 KG"/>
        <filter val="RUMAZOTE 25 KG"/>
        <filter val="RUMIDECOX S25"/>
        <filter val="SANDI LAIT 25 KG"/>
        <filter val="SANDI PEPTIDES 25 KG"/>
        <filter val="SANDI TREMPLIN 25 KG"/>
        <filter val="SANDI TREMPLIN BB 500 KG"/>
        <filter val="SANDI TREMPLIN EURONUTRITION"/>
        <filter val="SANDIFOURRAGE IVOMEC 25 KG"/>
        <filter val="SANDIMIX JUNIOR"/>
        <filter val="SANDIPRO BZH 25 KG"/>
        <filter val="SAPHIR ENERGIE 25 KG"/>
        <filter val="SAPHIR LEVURE 25 KG"/>
        <filter val="SAPHIR OLIDIF BTE 1.5 KG"/>
        <filter val="SAPHIR PROLIN 25 KG"/>
        <filter val="SAPHIRBOLUS (BT 5 BOLUS 72G)"/>
        <filter val="SAPHIRDUO 25 KG"/>
        <filter val="SAPHIRFIBROR 25 KG"/>
        <filter val="SAPHIRFIX 20 KG"/>
        <filter val="SAPHIRGLUCO 300 10L"/>
        <filter val="SAPHIRGUM 10 KG"/>
        <filter val="SAPHIRINTENSE 25 KG"/>
        <filter val="SAPHIROLIGOVIT PLUS 10 KG"/>
        <filter val="SAPHIRPROPYLIC  1 FUT 220KG*"/>
        <filter val="SAPHIRPROPYPLUS 1 FUT 220 KG*"/>
        <filter val="SAPHIRPROPYPLUS 1100 KG"/>
        <filter val="SAPHIRSMART 25 KG"/>
        <filter val="SAPHIRSTIM 15 KG"/>
        <filter val="SAPHIRSTRUM 6X15 ML"/>
        <filter val="SAPHIRTONIC PLUS 15 KG"/>
        <filter val="SEAU BLANC CHEVAL SANDERS"/>
        <filter val="SEAU JAUNE SANDERS"/>
        <filter val="SEL EGRUGE RUMINANT 25 KG"/>
        <filter val="SEPIOLITE EXAL 20 KG"/>
        <filter val="SEVRYPLUS 25 KG"/>
        <filter val="SOFRALAIT JB"/>
        <filter val="SOFRALAIT PROTEINE SAC"/>
        <filter val="SOFRALAIT UNIQUE"/>
        <filter val="SOURCH SANDI GENIS 45058 BB1T"/>
        <filter val="SOURCHES SANDI AP 43286 BB1000"/>
        <filter val="SOURCHES SANDI CE BB 1000 KG"/>
        <filter val="SOURCHES SANDI VE 43284 BB1000"/>
        <filter val="SRCHS SANDI GENISSE45054 BB500"/>
        <filter val="STABICOBAYE 25 KG"/>
        <filter val="STABICROISSANCE M"/>
        <filter val="STABILAP R TSD"/>
        <filter val="STABIPRIM TSD 25 KG"/>
        <filter val="STABITOP R TSD 25 KG"/>
        <filter val="SUPPORT DE CRISTALPIERRE"/>
        <filter val="TALC SAC"/>
        <filter val="TENOR ALLEGRO"/>
        <filter val="TENOR BREBIS AGNEAU 25 KG"/>
        <filter val="TH5 5 L"/>
        <filter val="TONI PRODIGE"/>
        <filter val="TONIMIX FINITION"/>
        <filter val="TONIVIANDE"/>
        <filter val="TRUFFYS"/>
        <filter val="V O 25 KG"/>
        <filter val="VOL NEUBOURGEOISE VE BB 1000KG"/>
        <filter val="VOLAILLE CROISSANCE 25KG"/>
        <filter val="VOLAILLE FINITION 25KG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Moyenne Mens</vt:lpstr>
      <vt:lpstr>Feuil3</vt:lpstr>
      <vt:lpstr>Ensac</vt:lpstr>
      <vt:lpstr>Coresspondance</vt:lpstr>
      <vt:lpstr>2014</vt:lpstr>
      <vt:lpstr>2015</vt:lpstr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gmb</cp:lastModifiedBy>
  <dcterms:created xsi:type="dcterms:W3CDTF">2016-04-26T12:01:06Z</dcterms:created>
  <dcterms:modified xsi:type="dcterms:W3CDTF">2016-05-16T16:17:00Z</dcterms:modified>
</cp:coreProperties>
</file>