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20" windowHeight="886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D15" i="1"/>
  <c r="D16" i="1"/>
  <c r="D17" i="1"/>
  <c r="D18" i="1"/>
  <c r="D19" i="1"/>
  <c r="D20" i="1"/>
  <c r="D21" i="1"/>
  <c r="D22" i="1"/>
  <c r="D23" i="1"/>
  <c r="D24" i="1"/>
  <c r="D13" i="1"/>
  <c r="C13" i="1"/>
  <c r="G13" i="1" l="1"/>
  <c r="G19" i="1"/>
  <c r="G20" i="1"/>
  <c r="G22" i="1"/>
  <c r="G23" i="1"/>
  <c r="G24" i="1"/>
  <c r="G18" i="1"/>
  <c r="G17" i="1"/>
  <c r="G16" i="1"/>
  <c r="G15" i="1"/>
  <c r="G14" i="1"/>
  <c r="C16" i="1" l="1"/>
  <c r="C17" i="1"/>
  <c r="C18" i="1"/>
  <c r="C19" i="1"/>
  <c r="C20" i="1"/>
  <c r="C21" i="1"/>
  <c r="C14" i="1" l="1"/>
  <c r="C15" i="1"/>
  <c r="C22" i="1"/>
  <c r="C23" i="1"/>
  <c r="C24" i="1"/>
</calcChain>
</file>

<file path=xl/sharedStrings.xml><?xml version="1.0" encoding="utf-8"?>
<sst xmlns="http://schemas.openxmlformats.org/spreadsheetml/2006/main" count="27" uniqueCount="27">
  <si>
    <t>Tranche 1</t>
  </si>
  <si>
    <t>Tranche 2</t>
  </si>
  <si>
    <t>Tranche 3</t>
  </si>
  <si>
    <t>Commercial</t>
  </si>
  <si>
    <t>C.A T.T.C</t>
  </si>
  <si>
    <t>C.A H.T</t>
  </si>
  <si>
    <t>DUPONT</t>
  </si>
  <si>
    <t>DURANT</t>
  </si>
  <si>
    <t>DEVERS</t>
  </si>
  <si>
    <t>LAMAINE</t>
  </si>
  <si>
    <t>CHARLES</t>
  </si>
  <si>
    <t>* T.V.A = 21%</t>
  </si>
  <si>
    <t>TABLEAU DES COMMISSIONS</t>
  </si>
  <si>
    <t>HENRIK</t>
  </si>
  <si>
    <t>Si le C.A Hors Taxes mensuel est supérieur à 10 000 € et inférieur à 40 000 €, alors commission de 2%</t>
  </si>
  <si>
    <t>ALLAN</t>
  </si>
  <si>
    <t>PIERS</t>
  </si>
  <si>
    <t>LAMERIC</t>
  </si>
  <si>
    <t>MINE</t>
  </si>
  <si>
    <t>DERUYPER</t>
  </si>
  <si>
    <t>TABLEAU DES COMMISSIONS SUR C.A Hors Taxes</t>
  </si>
  <si>
    <t>PIERRE</t>
  </si>
  <si>
    <t>Manuel</t>
  </si>
  <si>
    <t>Si le C.A Hors Taxes mensuel est supérieur à 40 000 € et inférieur à 65000 €, alors commission de 2% sur 40 000 € + 4% de 40 000 € à 65 000 € (soit sur 25000 €)</t>
  </si>
  <si>
    <t>Si le C.A Hors Taxes mensuel est supérieur à 65 000 € alors commission de 2% sur 40 000 € + 4% de 40 000 € à 65 000 € (soit sur 25000 €) + 6% de 65 001 à l'infini</t>
  </si>
  <si>
    <t>Commission sur C.A H.T_AUTO</t>
  </si>
  <si>
    <t>Ca HT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</si>
</sst>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&quot;€&quot;\ * #,##0.00_ ;_ &quot;€&quot;\ * \-#,##0.00_ ;_ &quot;€&quot;\ * &quot;-&quot;??_ ;_ @_ "/>
    <numFmt numFmtId="165" formatCode="_-* #,##0.00\ [$€-40C]_-;\-* #,##0.00\ [$€-40C]_-;_-* &quot;-&quot;??\ [$€-40C]_-;_-@_-"/>
    <numFmt numFmtId="166" formatCode="#,##0\ &quot;€&quot;"/>
  </numFmts>
  <fonts count="9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70C0"/>
      <name val="Calibri"/>
      <family val="2"/>
    </font>
    <font>
      <b/>
      <sz val="11"/>
      <color rgb="FF00B0F0"/>
      <name val="Calibri"/>
      <family val="2"/>
    </font>
    <font>
      <b/>
      <sz val="11"/>
      <color rgb="FFF7A003"/>
      <name val="Calibri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</font>
    <font>
      <b/>
      <sz val="16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4747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165" fontId="3" fillId="0" borderId="1" xfId="1" applyNumberFormat="1" applyFont="1" applyBorder="1" applyAlignment="1">
      <alignment horizontal="right"/>
    </xf>
    <xf numFmtId="165" fontId="4" fillId="0" borderId="1" xfId="1" applyNumberFormat="1" applyFont="1" applyBorder="1" applyAlignment="1">
      <alignment horizontal="right"/>
    </xf>
    <xf numFmtId="0" fontId="0" fillId="0" borderId="0" xfId="0" applyBorder="1"/>
    <xf numFmtId="165" fontId="3" fillId="0" borderId="0" xfId="1" applyNumberFormat="1" applyFont="1" applyBorder="1" applyAlignment="1">
      <alignment horizontal="right"/>
    </xf>
    <xf numFmtId="165" fontId="4" fillId="0" borderId="0" xfId="1" applyNumberFormat="1" applyFont="1" applyBorder="1" applyAlignment="1">
      <alignment horizontal="right"/>
    </xf>
    <xf numFmtId="165" fontId="7" fillId="0" borderId="0" xfId="0" applyNumberFormat="1" applyFont="1" applyBorder="1" applyAlignment="1"/>
    <xf numFmtId="2" fontId="3" fillId="0" borderId="1" xfId="0" applyNumberFormat="1" applyFont="1" applyBorder="1"/>
    <xf numFmtId="0" fontId="3" fillId="0" borderId="1" xfId="0" applyFont="1" applyBorder="1"/>
    <xf numFmtId="0" fontId="3" fillId="0" borderId="1" xfId="0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66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0" fillId="0" borderId="0" xfId="0" applyBorder="1" applyAlignment="1"/>
    <xf numFmtId="2" fontId="0" fillId="0" borderId="0" xfId="0" applyNumberFormat="1" applyAlignment="1">
      <alignment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4747"/>
      <color rgb="FFF7A00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7"/>
  <sheetViews>
    <sheetView tabSelected="1" workbookViewId="0">
      <selection activeCell="F26" sqref="F26"/>
    </sheetView>
  </sheetViews>
  <sheetFormatPr baseColWidth="10" defaultRowHeight="15" x14ac:dyDescent="0.25"/>
  <cols>
    <col min="1" max="1" width="12.7109375" customWidth="1"/>
    <col min="2" max="2" width="12.85546875" bestFit="1" customWidth="1"/>
    <col min="3" max="3" width="11.85546875" bestFit="1" customWidth="1"/>
    <col min="5" max="5" width="17" customWidth="1"/>
    <col min="9" max="9" width="20" customWidth="1"/>
    <col min="10" max="10" width="11.85546875" bestFit="1" customWidth="1"/>
  </cols>
  <sheetData>
    <row r="2" spans="1:13" ht="21" x14ac:dyDescent="0.35">
      <c r="A2" s="14" t="s">
        <v>20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x14ac:dyDescent="0.25">
      <c r="C3" t="s">
        <v>26</v>
      </c>
    </row>
    <row r="5" spans="1:13" x14ac:dyDescent="0.25">
      <c r="A5" s="20" t="s">
        <v>0</v>
      </c>
      <c r="B5" s="23" t="s">
        <v>14</v>
      </c>
      <c r="C5" s="6"/>
      <c r="D5" s="6"/>
      <c r="E5" s="6"/>
      <c r="F5" s="23"/>
      <c r="G5" s="23"/>
      <c r="H5" s="23"/>
      <c r="I5" s="23"/>
      <c r="J5" s="23"/>
      <c r="K5" s="23"/>
      <c r="L5" s="6"/>
    </row>
    <row r="6" spans="1:13" x14ac:dyDescent="0.25">
      <c r="A6" s="21" t="s">
        <v>1</v>
      </c>
      <c r="B6" s="23" t="s">
        <v>23</v>
      </c>
      <c r="C6" s="6"/>
      <c r="D6" s="6"/>
      <c r="E6" s="6"/>
      <c r="F6" s="23"/>
      <c r="G6" s="23"/>
      <c r="H6" s="23"/>
      <c r="I6" s="23"/>
      <c r="J6" s="23"/>
      <c r="K6" s="23"/>
      <c r="L6" s="6"/>
    </row>
    <row r="7" spans="1:13" x14ac:dyDescent="0.25">
      <c r="A7" s="22" t="s">
        <v>2</v>
      </c>
      <c r="B7" s="23" t="s">
        <v>24</v>
      </c>
      <c r="C7" s="6"/>
      <c r="D7" s="6"/>
      <c r="E7" s="6"/>
      <c r="F7" s="23"/>
      <c r="G7" s="23"/>
      <c r="H7" s="23"/>
      <c r="I7" s="23"/>
      <c r="J7" s="23"/>
      <c r="K7" s="23"/>
      <c r="L7" s="6"/>
    </row>
    <row r="9" spans="1:13" x14ac:dyDescent="0.25">
      <c r="I9" s="17"/>
    </row>
    <row r="10" spans="1:13" x14ac:dyDescent="0.25">
      <c r="A10" t="s">
        <v>11</v>
      </c>
      <c r="I10" s="18"/>
    </row>
    <row r="11" spans="1:13" x14ac:dyDescent="0.25">
      <c r="A11" s="15" t="s">
        <v>12</v>
      </c>
      <c r="B11" s="15"/>
      <c r="C11" s="15"/>
      <c r="D11" s="15"/>
      <c r="E11" s="15"/>
    </row>
    <row r="12" spans="1:13" x14ac:dyDescent="0.25">
      <c r="A12" s="3" t="s">
        <v>3</v>
      </c>
      <c r="B12" s="3" t="s">
        <v>4</v>
      </c>
      <c r="C12" s="3" t="s">
        <v>5</v>
      </c>
      <c r="D12" s="16" t="s">
        <v>25</v>
      </c>
      <c r="E12" s="16"/>
      <c r="G12" s="12" t="s">
        <v>22</v>
      </c>
      <c r="J12" s="19"/>
      <c r="K12" s="19"/>
    </row>
    <row r="13" spans="1:13" x14ac:dyDescent="0.25">
      <c r="A13" s="2" t="s">
        <v>6</v>
      </c>
      <c r="B13" s="4">
        <v>52000</v>
      </c>
      <c r="C13" s="5">
        <f>B13/1.21</f>
        <v>42975.206611570247</v>
      </c>
      <c r="D13" s="13">
        <f>IF(AND(C13&gt;10000,C13&lt;=40000),(C13-10000)*0.2,IF(AND(C13&gt;40000,C13&lt;=65000),800+(C13-40000)*0.04,IF(C13&gt;65000,1800+(C13-65000)*0.06,0)))</f>
        <v>919.00826446280985</v>
      </c>
      <c r="E13" s="13"/>
      <c r="G13" s="10">
        <f>SUM(40000*2%+2975.21*4%)</f>
        <v>919.00840000000005</v>
      </c>
      <c r="I13" s="24"/>
      <c r="J13" s="18"/>
      <c r="K13" s="19"/>
    </row>
    <row r="14" spans="1:13" x14ac:dyDescent="0.25">
      <c r="A14" s="2" t="s">
        <v>7</v>
      </c>
      <c r="B14" s="4">
        <v>68320</v>
      </c>
      <c r="C14" s="5">
        <f t="shared" ref="C14:C24" si="0">B14/1.21</f>
        <v>56462.809917355371</v>
      </c>
      <c r="D14" s="13">
        <f t="shared" ref="D14:D24" si="1">IF(AND(C14&gt;10000,C14&lt;=40000),(C14-10000)*0.2,IF(AND(C14&gt;40000,C14&lt;=65000),800+(C14-40000)*0.04,IF(C14&gt;65000,1800+(C14-65000)*0.06,0)))</f>
        <v>1458.5123966942149</v>
      </c>
      <c r="E14" s="13"/>
      <c r="G14" s="10">
        <f>SUM(40000*2%+16462.81*4%)</f>
        <v>1458.5124000000001</v>
      </c>
      <c r="I14" s="24"/>
    </row>
    <row r="15" spans="1:13" x14ac:dyDescent="0.25">
      <c r="A15" s="2" t="s">
        <v>8</v>
      </c>
      <c r="B15" s="4">
        <v>76056</v>
      </c>
      <c r="C15" s="5">
        <f t="shared" si="0"/>
        <v>62856.198347107442</v>
      </c>
      <c r="D15" s="13">
        <f t="shared" si="1"/>
        <v>1714.2479338842977</v>
      </c>
      <c r="E15" s="13"/>
      <c r="G15" s="10">
        <f>SUM(40000*2%+22856.2*4%)</f>
        <v>1714.248</v>
      </c>
      <c r="I15" s="24"/>
    </row>
    <row r="16" spans="1:13" x14ac:dyDescent="0.25">
      <c r="A16" s="2" t="s">
        <v>15</v>
      </c>
      <c r="B16" s="4">
        <v>83512</v>
      </c>
      <c r="C16" s="5">
        <f t="shared" ref="C16:C21" si="2">B16/1.21</f>
        <v>69018.181818181823</v>
      </c>
      <c r="D16" s="13">
        <f t="shared" si="1"/>
        <v>2041.0909090909095</v>
      </c>
      <c r="E16" s="13"/>
      <c r="G16" s="10">
        <f>SUM(40000*2%+25000*4%+4018.18*6%)</f>
        <v>2041.0907999999999</v>
      </c>
      <c r="I16" s="24"/>
    </row>
    <row r="17" spans="1:9" x14ac:dyDescent="0.25">
      <c r="A17" s="2" t="s">
        <v>16</v>
      </c>
      <c r="B17" s="4">
        <v>58471.35</v>
      </c>
      <c r="C17" s="5">
        <f t="shared" si="2"/>
        <v>48323.429752066113</v>
      </c>
      <c r="D17" s="13">
        <f t="shared" si="1"/>
        <v>1132.9371900826445</v>
      </c>
      <c r="E17" s="13"/>
      <c r="G17" s="10">
        <f>SUM(40000*2%+8323.43*4%)</f>
        <v>1132.9372000000001</v>
      </c>
      <c r="I17" s="24"/>
    </row>
    <row r="18" spans="1:9" x14ac:dyDescent="0.25">
      <c r="A18" s="2" t="s">
        <v>21</v>
      </c>
      <c r="B18" s="4">
        <v>29243.95</v>
      </c>
      <c r="C18" s="5">
        <f t="shared" si="2"/>
        <v>24168.553719008265</v>
      </c>
      <c r="D18" s="13">
        <f t="shared" si="1"/>
        <v>2833.7107438016533</v>
      </c>
      <c r="E18" s="13"/>
      <c r="G18" s="10">
        <f>SUM(24168.55*2%)</f>
        <v>483.37099999999998</v>
      </c>
      <c r="I18" s="24"/>
    </row>
    <row r="19" spans="1:9" x14ac:dyDescent="0.25">
      <c r="A19" s="2" t="s">
        <v>17</v>
      </c>
      <c r="B19" s="4">
        <v>87631.85</v>
      </c>
      <c r="C19" s="5">
        <f t="shared" si="2"/>
        <v>72423.016528925626</v>
      </c>
      <c r="D19" s="13">
        <f t="shared" si="1"/>
        <v>2245.3809917355375</v>
      </c>
      <c r="E19" s="13"/>
      <c r="G19" s="10">
        <f>SUM(40000*2%+25000*4%+7423.02*6%)</f>
        <v>2245.3811999999998</v>
      </c>
      <c r="I19" s="24"/>
    </row>
    <row r="20" spans="1:9" x14ac:dyDescent="0.25">
      <c r="A20" s="2" t="s">
        <v>18</v>
      </c>
      <c r="B20" s="4">
        <v>58005</v>
      </c>
      <c r="C20" s="5">
        <f t="shared" si="2"/>
        <v>47938.016528925618</v>
      </c>
      <c r="D20" s="13">
        <f t="shared" si="1"/>
        <v>1117.5206611570247</v>
      </c>
      <c r="E20" s="13"/>
      <c r="G20" s="10">
        <f>SUM(40000*2%+7938.02*4%)</f>
        <v>1117.5208</v>
      </c>
      <c r="I20" s="24"/>
    </row>
    <row r="21" spans="1:9" x14ac:dyDescent="0.25">
      <c r="A21" s="2" t="s">
        <v>19</v>
      </c>
      <c r="B21" s="4">
        <v>11586</v>
      </c>
      <c r="C21" s="5">
        <f t="shared" si="2"/>
        <v>9575.2066115702473</v>
      </c>
      <c r="D21" s="13">
        <f t="shared" si="1"/>
        <v>0</v>
      </c>
      <c r="E21" s="13"/>
      <c r="G21" s="11">
        <v>0</v>
      </c>
      <c r="I21" s="24"/>
    </row>
    <row r="22" spans="1:9" x14ac:dyDescent="0.25">
      <c r="A22" s="2" t="s">
        <v>9</v>
      </c>
      <c r="B22" s="4">
        <v>83500</v>
      </c>
      <c r="C22" s="5">
        <f t="shared" si="0"/>
        <v>69008.264462809922</v>
      </c>
      <c r="D22" s="13">
        <f t="shared" si="1"/>
        <v>2040.4958677685954</v>
      </c>
      <c r="E22" s="13"/>
      <c r="G22" s="10">
        <f>SUM(40000*2%+25000*4%+4008.26*6%)</f>
        <v>2040.4956</v>
      </c>
      <c r="I22" s="24"/>
    </row>
    <row r="23" spans="1:9" x14ac:dyDescent="0.25">
      <c r="A23" s="2" t="s">
        <v>10</v>
      </c>
      <c r="B23" s="4">
        <v>26000</v>
      </c>
      <c r="C23" s="5">
        <f t="shared" si="0"/>
        <v>21487.603305785124</v>
      </c>
      <c r="D23" s="13">
        <f t="shared" si="1"/>
        <v>2297.5206611570247</v>
      </c>
      <c r="E23" s="13"/>
      <c r="F23" s="1"/>
      <c r="G23" s="10">
        <f>SUM(21487.6*2%)</f>
        <v>429.75199999999995</v>
      </c>
      <c r="I23" s="24"/>
    </row>
    <row r="24" spans="1:9" ht="15" customHeight="1" x14ac:dyDescent="0.25">
      <c r="A24" s="2" t="s">
        <v>13</v>
      </c>
      <c r="B24" s="4">
        <v>94000</v>
      </c>
      <c r="C24" s="5">
        <f t="shared" si="0"/>
        <v>77685.950413223138</v>
      </c>
      <c r="D24" s="13">
        <f t="shared" si="1"/>
        <v>2561.1570247933882</v>
      </c>
      <c r="E24" s="13"/>
      <c r="G24" s="11">
        <f>SUM(40000*2%+25000*4%+12685.95*6%)</f>
        <v>2561.1570000000002</v>
      </c>
      <c r="I24" s="24"/>
    </row>
    <row r="25" spans="1:9" ht="15" customHeight="1" x14ac:dyDescent="0.25"/>
    <row r="26" spans="1:9" x14ac:dyDescent="0.25">
      <c r="B26" s="4">
        <v>52000</v>
      </c>
    </row>
    <row r="28" spans="1:9" x14ac:dyDescent="0.25">
      <c r="D28" s="1"/>
    </row>
    <row r="32" spans="1:9" x14ac:dyDescent="0.25">
      <c r="A32" s="6"/>
      <c r="B32" s="7"/>
      <c r="C32" s="8"/>
      <c r="D32" s="9"/>
      <c r="E32" s="9"/>
    </row>
    <row r="33" spans="1:5" x14ac:dyDescent="0.25">
      <c r="A33" s="6"/>
      <c r="B33" s="7"/>
      <c r="C33" s="8"/>
      <c r="D33" s="9"/>
      <c r="E33" s="9"/>
    </row>
    <row r="34" spans="1:5" x14ac:dyDescent="0.25">
      <c r="A34" s="6"/>
      <c r="B34" s="7"/>
      <c r="C34" s="8"/>
      <c r="D34" s="9"/>
      <c r="E34" s="9"/>
    </row>
    <row r="35" spans="1:5" x14ac:dyDescent="0.25">
      <c r="A35" s="6"/>
      <c r="B35" s="7"/>
      <c r="C35" s="8"/>
      <c r="D35" s="9"/>
      <c r="E35" s="9"/>
    </row>
    <row r="36" spans="1:5" x14ac:dyDescent="0.25">
      <c r="A36" s="6"/>
      <c r="B36" s="7"/>
      <c r="C36" s="8"/>
      <c r="D36" s="9"/>
      <c r="E36" s="9"/>
    </row>
    <row r="37" spans="1:5" x14ac:dyDescent="0.25">
      <c r="A37" s="6"/>
      <c r="B37" s="7"/>
      <c r="C37" s="8"/>
      <c r="D37" s="9"/>
      <c r="E37" s="9"/>
    </row>
  </sheetData>
  <mergeCells count="15">
    <mergeCell ref="D23:E23"/>
    <mergeCell ref="D24:E24"/>
    <mergeCell ref="A11:E11"/>
    <mergeCell ref="D22:E22"/>
    <mergeCell ref="D12:E12"/>
    <mergeCell ref="D13:E13"/>
    <mergeCell ref="D14:E14"/>
    <mergeCell ref="D16:E16"/>
    <mergeCell ref="D17:E17"/>
    <mergeCell ref="D18:E18"/>
    <mergeCell ref="D19:E19"/>
    <mergeCell ref="D20:E20"/>
    <mergeCell ref="D21:E21"/>
    <mergeCell ref="A2:M2"/>
    <mergeCell ref="D15:E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DELCAMBRE PDG ASTRA ZANACA - DELCAMEDICA©</dc:creator>
  <cp:lastModifiedBy>Guy Blancher</cp:lastModifiedBy>
  <dcterms:created xsi:type="dcterms:W3CDTF">2014-11-10T15:20:12Z</dcterms:created>
  <dcterms:modified xsi:type="dcterms:W3CDTF">2014-11-14T18:34:24Z</dcterms:modified>
</cp:coreProperties>
</file>