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55" windowHeight="6870"/>
  </bookViews>
  <sheets>
    <sheet name="Juillet (2)" sheetId="2" r:id="rId1"/>
  </sheets>
  <externalReferences>
    <externalReference r:id="rId2"/>
  </externalReferences>
  <definedNames>
    <definedName name="Agent">OFFSET('[1]Ne pas toucher'!$E$135,,,COUNTIF('[1]Ne pas toucher'!$E$135:$M$229,"&lt;&gt;#NOMBRE!"))</definedName>
    <definedName name="Années">'[1]Ne pas toucher'!$O$4</definedName>
    <definedName name="Astreinte">'Juillet (2)'!$A$228:$A$230</definedName>
    <definedName name="champ">'[1]Ne pas toucher'!$L$5:$L$204</definedName>
    <definedName name="champ1">'[1]HORAIRE SITES'!$H$24:$H$104</definedName>
    <definedName name="_xlnm.Print_Titles" localSheetId="0">'Juillet (2)'!$6:$9</definedName>
    <definedName name="ListeComp">OFFSET('[1]Ne pas toucher'!$M$5,,,COUNTIF('[1]Ne pas toucher'!$M$5:$M$79,"&lt;&gt;#NOMBRE!"))</definedName>
    <definedName name="Listesite">'[1]Ne pas toucher'!$K$129:$K$140</definedName>
    <definedName name="periode">OFFSET('[1]HORAIRE SITES'!$J$24,,,COUNTIF('[1]HORAIRE SITES'!$J$24:$J$104,"&lt;&gt;#NOMBRE!"))</definedName>
    <definedName name="Pers">'[1]Ne pas toucher'!$D$135:$D$229</definedName>
    <definedName name="Z_491DFD04_96E3_4764_BAF5_CB43562EA0BC_.wvu.Cols" localSheetId="0" hidden="1">'Juillet (2)'!$AK:$AV</definedName>
    <definedName name="Z_491DFD04_96E3_4764_BAF5_CB43562EA0BC_.wvu.PrintArea" localSheetId="0" hidden="1">'Juillet (2)'!$A$6:$AF$107</definedName>
    <definedName name="Z_491DFD04_96E3_4764_BAF5_CB43562EA0BC_.wvu.PrintTitles" localSheetId="0" hidden="1">'Juillet (2)'!$6:$9</definedName>
    <definedName name="Z_491DFD04_96E3_4764_BAF5_CB43562EA0BC_.wvu.Rows" localSheetId="0" hidden="1">'Juillet (2)'!$1:$3,'Juillet (2)'!$8:$8,'Juillet (2)'!$16:$21,'Juillet (2)'!$26:$31,'Juillet (2)'!$36:$41,'Juillet (2)'!$45:$56,'Juillet (2)'!$67:$71,'Juillet (2)'!$79:$91,'Juillet (2)'!$93:$107,'Juillet (2)'!$111:$112,'Juillet (2)'!$117:$121,'Juillet (2)'!$125:$126,'Juillet (2)'!$129:$129,'Juillet (2)'!$131:$132,'Juillet (2)'!$136:$137,'Juillet (2)'!$140:$143,'Juillet (2)'!$146:$147,'Juillet (2)'!$150:$151,'Juillet (2)'!$154:$155,'Juillet (2)'!$158:$159,'Juillet (2)'!$165:$170,'Juillet (2)'!$173:$174,'Juillet (2)'!$178:$179,'Juillet (2)'!$181:$181,'Juillet (2)'!$184:$216,'Juillet (2)'!#REF!</definedName>
    <definedName name="_xlnm.Print_Area" localSheetId="0">'Juillet (2)'!$A$6:$AF$107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2" l="1"/>
  <c r="E1" i="2" l="1"/>
  <c r="B7" i="2"/>
  <c r="AK12" i="2"/>
  <c r="AL12" i="2"/>
  <c r="AM12" i="2"/>
  <c r="AN12" i="2"/>
  <c r="AT12" i="2"/>
  <c r="AU12" i="2"/>
  <c r="AV12" i="2"/>
  <c r="AK13" i="2"/>
  <c r="AL13" i="2"/>
  <c r="AM13" i="2"/>
  <c r="AN13" i="2"/>
  <c r="AT13" i="2"/>
  <c r="AU13" i="2"/>
  <c r="AV13" i="2"/>
  <c r="AK14" i="2"/>
  <c r="AL14" i="2"/>
  <c r="AM14" i="2"/>
  <c r="AN14" i="2"/>
  <c r="AT14" i="2"/>
  <c r="AU14" i="2"/>
  <c r="AV14" i="2"/>
  <c r="AK15" i="2"/>
  <c r="AL15" i="2"/>
  <c r="AM15" i="2"/>
  <c r="AN15" i="2"/>
  <c r="AT15" i="2"/>
  <c r="AU15" i="2"/>
  <c r="AV15" i="2"/>
  <c r="AK16" i="2"/>
  <c r="AL16" i="2"/>
  <c r="AM16" i="2"/>
  <c r="AN16" i="2"/>
  <c r="AT16" i="2"/>
  <c r="AU16" i="2"/>
  <c r="AV16" i="2"/>
  <c r="AK17" i="2"/>
  <c r="AL17" i="2"/>
  <c r="AM17" i="2"/>
  <c r="AN17" i="2"/>
  <c r="AT17" i="2"/>
  <c r="AU17" i="2"/>
  <c r="AV17" i="2"/>
  <c r="AK18" i="2"/>
  <c r="AL18" i="2"/>
  <c r="AM18" i="2"/>
  <c r="AN18" i="2"/>
  <c r="AT18" i="2"/>
  <c r="AU18" i="2"/>
  <c r="AV18" i="2"/>
  <c r="AK19" i="2"/>
  <c r="AL19" i="2"/>
  <c r="AM19" i="2"/>
  <c r="AN19" i="2"/>
  <c r="AT19" i="2"/>
  <c r="AU19" i="2"/>
  <c r="AV19" i="2"/>
  <c r="AK20" i="2"/>
  <c r="AL20" i="2"/>
  <c r="AM20" i="2"/>
  <c r="AN20" i="2"/>
  <c r="AT20" i="2"/>
  <c r="AU20" i="2"/>
  <c r="AV20" i="2"/>
  <c r="AK21" i="2"/>
  <c r="AL21" i="2"/>
  <c r="AM21" i="2"/>
  <c r="AN21" i="2"/>
  <c r="AT21" i="2"/>
  <c r="AU21" i="2"/>
  <c r="AV21" i="2"/>
  <c r="AK22" i="2"/>
  <c r="AL22" i="2"/>
  <c r="AM22" i="2"/>
  <c r="AN22" i="2"/>
  <c r="AT22" i="2"/>
  <c r="AU22" i="2"/>
  <c r="AV22" i="2"/>
  <c r="AK23" i="2"/>
  <c r="AL23" i="2"/>
  <c r="AM23" i="2"/>
  <c r="AN23" i="2"/>
  <c r="AT23" i="2"/>
  <c r="AU23" i="2"/>
  <c r="AV23" i="2"/>
  <c r="AK24" i="2"/>
  <c r="AL24" i="2"/>
  <c r="AM24" i="2"/>
  <c r="AN24" i="2"/>
  <c r="AT24" i="2"/>
  <c r="AU24" i="2"/>
  <c r="AV24" i="2"/>
  <c r="AK25" i="2"/>
  <c r="AL25" i="2"/>
  <c r="AM25" i="2"/>
  <c r="AN25" i="2"/>
  <c r="AT25" i="2"/>
  <c r="AU25" i="2"/>
  <c r="AV25" i="2"/>
  <c r="AK26" i="2"/>
  <c r="AL26" i="2"/>
  <c r="AM26" i="2"/>
  <c r="AN26" i="2"/>
  <c r="AT26" i="2"/>
  <c r="AU26" i="2"/>
  <c r="AV26" i="2"/>
  <c r="AK27" i="2"/>
  <c r="AL27" i="2"/>
  <c r="AM27" i="2"/>
  <c r="AN27" i="2"/>
  <c r="AT27" i="2"/>
  <c r="AU27" i="2"/>
  <c r="AV27" i="2"/>
  <c r="AK28" i="2"/>
  <c r="AL28" i="2"/>
  <c r="AM28" i="2"/>
  <c r="AN28" i="2"/>
  <c r="AT28" i="2"/>
  <c r="AU28" i="2"/>
  <c r="AV28" i="2"/>
  <c r="AK29" i="2"/>
  <c r="AL29" i="2"/>
  <c r="AM29" i="2"/>
  <c r="AN29" i="2"/>
  <c r="AT29" i="2"/>
  <c r="AU29" i="2"/>
  <c r="AV29" i="2"/>
  <c r="AK30" i="2"/>
  <c r="AL30" i="2"/>
  <c r="AM30" i="2"/>
  <c r="AN30" i="2"/>
  <c r="AT30" i="2"/>
  <c r="AU30" i="2"/>
  <c r="AV30" i="2"/>
  <c r="AK31" i="2"/>
  <c r="AL31" i="2"/>
  <c r="AM31" i="2"/>
  <c r="AN31" i="2"/>
  <c r="AT31" i="2"/>
  <c r="AU31" i="2"/>
  <c r="AV31" i="2"/>
  <c r="AK32" i="2"/>
  <c r="AL32" i="2"/>
  <c r="AM32" i="2"/>
  <c r="AN32" i="2"/>
  <c r="AT32" i="2"/>
  <c r="AU32" i="2"/>
  <c r="AV32" i="2"/>
  <c r="AK33" i="2"/>
  <c r="AL33" i="2"/>
  <c r="AM33" i="2"/>
  <c r="AN33" i="2"/>
  <c r="AT33" i="2"/>
  <c r="AU33" i="2"/>
  <c r="AV33" i="2"/>
  <c r="AK34" i="2"/>
  <c r="AL34" i="2"/>
  <c r="AM34" i="2"/>
  <c r="AN34" i="2"/>
  <c r="AT34" i="2"/>
  <c r="AU34" i="2"/>
  <c r="AV34" i="2"/>
  <c r="AK35" i="2"/>
  <c r="AL35" i="2"/>
  <c r="AM35" i="2"/>
  <c r="AN35" i="2"/>
  <c r="AT35" i="2"/>
  <c r="AU35" i="2"/>
  <c r="AV35" i="2"/>
  <c r="AK36" i="2"/>
  <c r="AL36" i="2"/>
  <c r="AM36" i="2"/>
  <c r="AN36" i="2"/>
  <c r="AT36" i="2"/>
  <c r="AU36" i="2"/>
  <c r="AV36" i="2"/>
  <c r="AK37" i="2"/>
  <c r="AL37" i="2"/>
  <c r="AM37" i="2"/>
  <c r="AN37" i="2"/>
  <c r="AT37" i="2"/>
  <c r="AU37" i="2"/>
  <c r="AV37" i="2"/>
  <c r="AK38" i="2"/>
  <c r="AL38" i="2"/>
  <c r="AM38" i="2"/>
  <c r="AN38" i="2"/>
  <c r="AT38" i="2"/>
  <c r="AU38" i="2"/>
  <c r="AV38" i="2"/>
  <c r="AK39" i="2"/>
  <c r="AL39" i="2"/>
  <c r="AM39" i="2"/>
  <c r="AN39" i="2"/>
  <c r="AT39" i="2"/>
  <c r="AU39" i="2"/>
  <c r="AV39" i="2"/>
  <c r="AK40" i="2"/>
  <c r="AL40" i="2"/>
  <c r="AM40" i="2"/>
  <c r="AN40" i="2"/>
  <c r="AT40" i="2"/>
  <c r="AU40" i="2"/>
  <c r="AV40" i="2"/>
  <c r="AK41" i="2"/>
  <c r="AL41" i="2"/>
  <c r="AM41" i="2"/>
  <c r="AN41" i="2"/>
  <c r="AT41" i="2"/>
  <c r="AU41" i="2"/>
  <c r="AV41" i="2"/>
  <c r="AK42" i="2"/>
  <c r="AL42" i="2"/>
  <c r="AM42" i="2"/>
  <c r="AN42" i="2"/>
  <c r="AT42" i="2"/>
  <c r="AU42" i="2"/>
  <c r="AV42" i="2"/>
  <c r="AK43" i="2"/>
  <c r="AL43" i="2"/>
  <c r="AM43" i="2"/>
  <c r="AN43" i="2"/>
  <c r="AT43" i="2"/>
  <c r="AU43" i="2"/>
  <c r="AV43" i="2"/>
  <c r="AK44" i="2"/>
  <c r="AL44" i="2"/>
  <c r="AM44" i="2"/>
  <c r="AN44" i="2"/>
  <c r="AT44" i="2"/>
  <c r="AU44" i="2"/>
  <c r="AV44" i="2"/>
  <c r="AK45" i="2"/>
  <c r="AL45" i="2"/>
  <c r="AM45" i="2"/>
  <c r="AN45" i="2"/>
  <c r="AT45" i="2"/>
  <c r="AU45" i="2"/>
  <c r="AV45" i="2"/>
  <c r="AK46" i="2"/>
  <c r="AL46" i="2"/>
  <c r="AM46" i="2"/>
  <c r="AN46" i="2"/>
  <c r="AT46" i="2"/>
  <c r="AU46" i="2"/>
  <c r="AV46" i="2"/>
  <c r="AK47" i="2"/>
  <c r="AL47" i="2"/>
  <c r="AM47" i="2"/>
  <c r="AN47" i="2"/>
  <c r="AT47" i="2"/>
  <c r="AU47" i="2"/>
  <c r="AV47" i="2"/>
  <c r="AK48" i="2"/>
  <c r="AL48" i="2"/>
  <c r="AM48" i="2"/>
  <c r="AN48" i="2"/>
  <c r="AT48" i="2"/>
  <c r="AU48" i="2"/>
  <c r="AV48" i="2"/>
  <c r="AK49" i="2"/>
  <c r="AL49" i="2"/>
  <c r="AM49" i="2"/>
  <c r="AN49" i="2"/>
  <c r="AT49" i="2"/>
  <c r="AU49" i="2"/>
  <c r="AV49" i="2"/>
  <c r="AK50" i="2"/>
  <c r="AL50" i="2"/>
  <c r="AM50" i="2"/>
  <c r="AN50" i="2"/>
  <c r="AT50" i="2"/>
  <c r="AU50" i="2"/>
  <c r="AV50" i="2"/>
  <c r="AK51" i="2"/>
  <c r="AL51" i="2"/>
  <c r="AM51" i="2"/>
  <c r="AN51" i="2"/>
  <c r="AT51" i="2"/>
  <c r="AU51" i="2"/>
  <c r="AV51" i="2"/>
  <c r="AK52" i="2"/>
  <c r="AL52" i="2"/>
  <c r="AM52" i="2"/>
  <c r="AN52" i="2"/>
  <c r="AT52" i="2"/>
  <c r="AU52" i="2"/>
  <c r="AV52" i="2"/>
  <c r="AK53" i="2"/>
  <c r="AL53" i="2"/>
  <c r="AM53" i="2"/>
  <c r="AN53" i="2"/>
  <c r="AT53" i="2"/>
  <c r="AU53" i="2"/>
  <c r="AV53" i="2"/>
  <c r="AK54" i="2"/>
  <c r="AL54" i="2"/>
  <c r="AM54" i="2"/>
  <c r="AN54" i="2"/>
  <c r="AT54" i="2"/>
  <c r="AU54" i="2"/>
  <c r="AV54" i="2"/>
  <c r="AK55" i="2"/>
  <c r="AL55" i="2"/>
  <c r="AM55" i="2"/>
  <c r="AN55" i="2"/>
  <c r="AT55" i="2"/>
  <c r="AU55" i="2"/>
  <c r="AV55" i="2"/>
  <c r="AK56" i="2"/>
  <c r="AL56" i="2"/>
  <c r="AM56" i="2"/>
  <c r="AN56" i="2"/>
  <c r="AT56" i="2"/>
  <c r="AU56" i="2"/>
  <c r="AV56" i="2"/>
  <c r="AK57" i="2"/>
  <c r="AL57" i="2"/>
  <c r="AM57" i="2"/>
  <c r="AN57" i="2"/>
  <c r="AT57" i="2"/>
  <c r="AU57" i="2"/>
  <c r="AV57" i="2"/>
  <c r="AK58" i="2"/>
  <c r="AL58" i="2"/>
  <c r="AM58" i="2"/>
  <c r="AN58" i="2"/>
  <c r="AT58" i="2"/>
  <c r="AU58" i="2"/>
  <c r="AV58" i="2"/>
  <c r="AK59" i="2"/>
  <c r="AL59" i="2"/>
  <c r="AM59" i="2"/>
  <c r="AN59" i="2"/>
  <c r="AT59" i="2"/>
  <c r="AU59" i="2"/>
  <c r="AV59" i="2"/>
  <c r="AK60" i="2"/>
  <c r="AL60" i="2"/>
  <c r="AM60" i="2"/>
  <c r="AN60" i="2"/>
  <c r="AT60" i="2"/>
  <c r="AU60" i="2"/>
  <c r="AV60" i="2"/>
  <c r="AK61" i="2"/>
  <c r="AL61" i="2"/>
  <c r="AM61" i="2"/>
  <c r="AN61" i="2"/>
  <c r="AT61" i="2"/>
  <c r="AU61" i="2"/>
  <c r="AV61" i="2"/>
  <c r="AK62" i="2"/>
  <c r="AL62" i="2"/>
  <c r="AM62" i="2"/>
  <c r="AN62" i="2"/>
  <c r="AT62" i="2"/>
  <c r="AU62" i="2"/>
  <c r="AV62" i="2"/>
  <c r="AK63" i="2"/>
  <c r="AL63" i="2"/>
  <c r="AM63" i="2"/>
  <c r="AN63" i="2"/>
  <c r="AT63" i="2"/>
  <c r="AU63" i="2"/>
  <c r="AV63" i="2"/>
  <c r="AK64" i="2"/>
  <c r="AL64" i="2"/>
  <c r="AM64" i="2"/>
  <c r="AN64" i="2"/>
  <c r="AT64" i="2"/>
  <c r="AU64" i="2"/>
  <c r="AV64" i="2"/>
  <c r="AK65" i="2"/>
  <c r="AL65" i="2"/>
  <c r="AM65" i="2"/>
  <c r="AN65" i="2"/>
  <c r="AT65" i="2"/>
  <c r="AU65" i="2"/>
  <c r="AV65" i="2"/>
  <c r="AK66" i="2"/>
  <c r="AL66" i="2"/>
  <c r="AM66" i="2"/>
  <c r="AN66" i="2"/>
  <c r="AT66" i="2"/>
  <c r="AU66" i="2"/>
  <c r="AV66" i="2"/>
  <c r="AK67" i="2"/>
  <c r="AL67" i="2"/>
  <c r="AM67" i="2"/>
  <c r="AN67" i="2"/>
  <c r="AT67" i="2"/>
  <c r="AU67" i="2"/>
  <c r="AV67" i="2"/>
  <c r="AK68" i="2"/>
  <c r="AL68" i="2"/>
  <c r="AM68" i="2"/>
  <c r="AN68" i="2"/>
  <c r="AT68" i="2"/>
  <c r="AU68" i="2"/>
  <c r="AV68" i="2"/>
  <c r="AK69" i="2"/>
  <c r="AL69" i="2"/>
  <c r="AM69" i="2"/>
  <c r="AN69" i="2"/>
  <c r="AT69" i="2"/>
  <c r="AU69" i="2"/>
  <c r="AV69" i="2"/>
  <c r="AK70" i="2"/>
  <c r="AL70" i="2"/>
  <c r="AM70" i="2"/>
  <c r="AN70" i="2"/>
  <c r="AT70" i="2"/>
  <c r="AU70" i="2"/>
  <c r="AV70" i="2"/>
  <c r="AK71" i="2"/>
  <c r="AL71" i="2"/>
  <c r="AM71" i="2"/>
  <c r="AN71" i="2"/>
  <c r="AT71" i="2"/>
  <c r="AU71" i="2"/>
  <c r="AV71" i="2"/>
  <c r="AK72" i="2"/>
  <c r="AL72" i="2"/>
  <c r="AM72" i="2"/>
  <c r="AN72" i="2"/>
  <c r="AT72" i="2"/>
  <c r="AU72" i="2"/>
  <c r="AV72" i="2"/>
  <c r="AK73" i="2"/>
  <c r="AL73" i="2"/>
  <c r="AM73" i="2"/>
  <c r="AN73" i="2"/>
  <c r="AT73" i="2"/>
  <c r="AU73" i="2"/>
  <c r="AV73" i="2"/>
  <c r="AK74" i="2"/>
  <c r="AL74" i="2"/>
  <c r="AM74" i="2"/>
  <c r="AN74" i="2"/>
  <c r="AT74" i="2"/>
  <c r="AU74" i="2"/>
  <c r="AV74" i="2"/>
  <c r="AK75" i="2"/>
  <c r="AL75" i="2"/>
  <c r="AM75" i="2"/>
  <c r="AN75" i="2"/>
  <c r="AT75" i="2"/>
  <c r="AU75" i="2"/>
  <c r="AV75" i="2"/>
  <c r="AK76" i="2"/>
  <c r="AL76" i="2"/>
  <c r="AM76" i="2"/>
  <c r="AN76" i="2"/>
  <c r="AT76" i="2"/>
  <c r="AU76" i="2"/>
  <c r="AV76" i="2"/>
  <c r="AK77" i="2"/>
  <c r="AL77" i="2"/>
  <c r="AM77" i="2"/>
  <c r="AN77" i="2"/>
  <c r="AT77" i="2"/>
  <c r="AU77" i="2"/>
  <c r="AV77" i="2"/>
  <c r="AK78" i="2"/>
  <c r="AL78" i="2"/>
  <c r="AM78" i="2"/>
  <c r="AN78" i="2"/>
  <c r="AT78" i="2"/>
  <c r="AU78" i="2"/>
  <c r="AV78" i="2"/>
  <c r="AK79" i="2"/>
  <c r="AL79" i="2"/>
  <c r="AM79" i="2"/>
  <c r="AN79" i="2"/>
  <c r="AT79" i="2"/>
  <c r="AU79" i="2"/>
  <c r="AV79" i="2"/>
  <c r="AK80" i="2"/>
  <c r="AL80" i="2"/>
  <c r="AM80" i="2"/>
  <c r="AN80" i="2"/>
  <c r="AT80" i="2"/>
  <c r="AU80" i="2"/>
  <c r="AV80" i="2"/>
  <c r="AK81" i="2"/>
  <c r="AL81" i="2"/>
  <c r="AM81" i="2"/>
  <c r="AN81" i="2"/>
  <c r="AT81" i="2"/>
  <c r="AU81" i="2"/>
  <c r="AV81" i="2"/>
  <c r="AK82" i="2"/>
  <c r="AL82" i="2"/>
  <c r="AM82" i="2"/>
  <c r="AN82" i="2"/>
  <c r="AT82" i="2"/>
  <c r="AU82" i="2"/>
  <c r="AV82" i="2"/>
  <c r="AK83" i="2"/>
  <c r="AL83" i="2"/>
  <c r="AM83" i="2"/>
  <c r="AN83" i="2"/>
  <c r="AT83" i="2"/>
  <c r="AU83" i="2"/>
  <c r="AV83" i="2"/>
  <c r="AK84" i="2"/>
  <c r="AL84" i="2"/>
  <c r="AM84" i="2"/>
  <c r="AN84" i="2"/>
  <c r="AT84" i="2"/>
  <c r="AU84" i="2"/>
  <c r="AV84" i="2"/>
  <c r="AK85" i="2"/>
  <c r="AL85" i="2"/>
  <c r="AM85" i="2"/>
  <c r="AN85" i="2"/>
  <c r="AT85" i="2"/>
  <c r="AU85" i="2"/>
  <c r="AV85" i="2"/>
  <c r="AK86" i="2"/>
  <c r="AL86" i="2"/>
  <c r="AM86" i="2"/>
  <c r="AN86" i="2"/>
  <c r="AT86" i="2"/>
  <c r="AU86" i="2"/>
  <c r="AV86" i="2"/>
  <c r="AK87" i="2"/>
  <c r="AL87" i="2"/>
  <c r="AM87" i="2"/>
  <c r="AN87" i="2"/>
  <c r="AT87" i="2"/>
  <c r="AU87" i="2"/>
  <c r="AV87" i="2"/>
  <c r="AK88" i="2"/>
  <c r="AL88" i="2"/>
  <c r="AM88" i="2"/>
  <c r="AN88" i="2"/>
  <c r="AT88" i="2"/>
  <c r="AU88" i="2"/>
  <c r="AV88" i="2"/>
  <c r="AK89" i="2"/>
  <c r="AL89" i="2"/>
  <c r="AM89" i="2"/>
  <c r="AN89" i="2"/>
  <c r="AT89" i="2"/>
  <c r="AU89" i="2"/>
  <c r="AV89" i="2"/>
  <c r="AK90" i="2"/>
  <c r="AL90" i="2"/>
  <c r="AM90" i="2"/>
  <c r="AN90" i="2"/>
  <c r="AT90" i="2"/>
  <c r="AU90" i="2"/>
  <c r="AV90" i="2"/>
  <c r="AK91" i="2"/>
  <c r="AL91" i="2"/>
  <c r="AM91" i="2"/>
  <c r="AN91" i="2"/>
  <c r="AT91" i="2"/>
  <c r="AU91" i="2"/>
  <c r="AV91" i="2"/>
  <c r="AK92" i="2"/>
  <c r="AL92" i="2"/>
  <c r="AM92" i="2"/>
  <c r="AN92" i="2"/>
  <c r="AT92" i="2"/>
  <c r="AU92" i="2"/>
  <c r="AV92" i="2"/>
  <c r="A93" i="2"/>
  <c r="AK93" i="2"/>
  <c r="AL93" i="2"/>
  <c r="AM93" i="2"/>
  <c r="AN93" i="2"/>
  <c r="AT93" i="2"/>
  <c r="AU93" i="2"/>
  <c r="AV93" i="2"/>
  <c r="A94" i="2"/>
  <c r="AK94" i="2"/>
  <c r="AL94" i="2"/>
  <c r="AM94" i="2"/>
  <c r="AN94" i="2"/>
  <c r="AT94" i="2"/>
  <c r="AU94" i="2"/>
  <c r="AV94" i="2"/>
  <c r="A95" i="2"/>
  <c r="AK95" i="2"/>
  <c r="AL95" i="2"/>
  <c r="AM95" i="2"/>
  <c r="AN95" i="2"/>
  <c r="AT95" i="2"/>
  <c r="AU95" i="2"/>
  <c r="AV95" i="2"/>
  <c r="A96" i="2"/>
  <c r="AK96" i="2"/>
  <c r="AL96" i="2"/>
  <c r="AM96" i="2"/>
  <c r="AN96" i="2"/>
  <c r="AT96" i="2"/>
  <c r="AU96" i="2"/>
  <c r="AV96" i="2"/>
  <c r="A97" i="2"/>
  <c r="AK97" i="2"/>
  <c r="AL97" i="2"/>
  <c r="AM97" i="2"/>
  <c r="AN97" i="2"/>
  <c r="AT97" i="2"/>
  <c r="AU97" i="2"/>
  <c r="AV97" i="2"/>
  <c r="A98" i="2"/>
  <c r="AK98" i="2"/>
  <c r="AL98" i="2"/>
  <c r="AM98" i="2"/>
  <c r="AN98" i="2"/>
  <c r="AT98" i="2"/>
  <c r="AU98" i="2"/>
  <c r="AV98" i="2"/>
  <c r="A99" i="2"/>
  <c r="AK99" i="2"/>
  <c r="AL99" i="2"/>
  <c r="AM99" i="2"/>
  <c r="AN99" i="2"/>
  <c r="AT99" i="2"/>
  <c r="AU99" i="2"/>
  <c r="AV99" i="2"/>
  <c r="A100" i="2"/>
  <c r="AK100" i="2"/>
  <c r="AL100" i="2"/>
  <c r="AM100" i="2"/>
  <c r="AN100" i="2"/>
  <c r="AT100" i="2"/>
  <c r="AU100" i="2"/>
  <c r="AV100" i="2"/>
  <c r="A101" i="2"/>
  <c r="AK101" i="2"/>
  <c r="AL101" i="2"/>
  <c r="AM101" i="2"/>
  <c r="AN101" i="2"/>
  <c r="AT101" i="2"/>
  <c r="AU101" i="2"/>
  <c r="AV101" i="2"/>
  <c r="A102" i="2"/>
  <c r="AK102" i="2"/>
  <c r="AL102" i="2"/>
  <c r="AM102" i="2"/>
  <c r="AN102" i="2"/>
  <c r="AT102" i="2"/>
  <c r="AU102" i="2"/>
  <c r="AV102" i="2"/>
  <c r="A103" i="2"/>
  <c r="AK103" i="2"/>
  <c r="AL103" i="2"/>
  <c r="AM103" i="2"/>
  <c r="AN103" i="2"/>
  <c r="AT103" i="2"/>
  <c r="AU103" i="2"/>
  <c r="AV103" i="2"/>
  <c r="A104" i="2"/>
  <c r="AK104" i="2"/>
  <c r="AL104" i="2"/>
  <c r="AM104" i="2"/>
  <c r="AN104" i="2"/>
  <c r="AT104" i="2"/>
  <c r="AU104" i="2"/>
  <c r="AV104" i="2"/>
  <c r="A105" i="2"/>
  <c r="AK105" i="2"/>
  <c r="AL105" i="2"/>
  <c r="AM105" i="2"/>
  <c r="AN105" i="2"/>
  <c r="AT105" i="2"/>
  <c r="AU105" i="2"/>
  <c r="AV105" i="2"/>
  <c r="A106" i="2"/>
  <c r="AK106" i="2"/>
  <c r="AL106" i="2"/>
  <c r="AM106" i="2"/>
  <c r="AN106" i="2"/>
  <c r="AT106" i="2"/>
  <c r="AU106" i="2"/>
  <c r="AV106" i="2"/>
  <c r="A107" i="2"/>
  <c r="AK107" i="2"/>
  <c r="AL107" i="2"/>
  <c r="AM107" i="2"/>
  <c r="AN107" i="2"/>
  <c r="AT107" i="2"/>
  <c r="AU107" i="2"/>
  <c r="AV107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B112" i="2"/>
  <c r="C112" i="2"/>
  <c r="C110" i="2" s="1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B113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B114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B115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B116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B117" i="2"/>
  <c r="B178" i="2" s="1"/>
  <c r="B123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B125" i="2"/>
  <c r="C125" i="2"/>
  <c r="C124" i="2" s="1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B126" i="2"/>
  <c r="C126" i="2"/>
  <c r="D126" i="2"/>
  <c r="E126" i="2"/>
  <c r="F126" i="2"/>
  <c r="G126" i="2"/>
  <c r="H126" i="2"/>
  <c r="I126" i="2"/>
  <c r="I124" i="2" s="1"/>
  <c r="J126" i="2"/>
  <c r="K126" i="2"/>
  <c r="L126" i="2"/>
  <c r="M126" i="2"/>
  <c r="M124" i="2" s="1"/>
  <c r="N126" i="2"/>
  <c r="O126" i="2"/>
  <c r="P126" i="2"/>
  <c r="Q126" i="2"/>
  <c r="R126" i="2"/>
  <c r="S126" i="2"/>
  <c r="T126" i="2"/>
  <c r="U126" i="2"/>
  <c r="V126" i="2"/>
  <c r="W126" i="2"/>
  <c r="X126" i="2"/>
  <c r="Y126" i="2"/>
  <c r="Y124" i="2" s="1"/>
  <c r="Z126" i="2"/>
  <c r="AA126" i="2"/>
  <c r="AB126" i="2"/>
  <c r="AC126" i="2"/>
  <c r="AC124" i="2" s="1"/>
  <c r="AD126" i="2"/>
  <c r="AD124" i="2" s="1"/>
  <c r="AE126" i="2"/>
  <c r="AF126" i="2"/>
  <c r="B127" i="2"/>
  <c r="C127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B128" i="2"/>
  <c r="C128" i="2"/>
  <c r="D128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B129" i="2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B130" i="2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B131" i="2"/>
  <c r="B134" i="2"/>
  <c r="C134" i="2"/>
  <c r="D134" i="2"/>
  <c r="E134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B136" i="2"/>
  <c r="B135" i="2" s="1"/>
  <c r="C136" i="2"/>
  <c r="C135" i="2" s="1"/>
  <c r="D136" i="2"/>
  <c r="D135" i="2" s="1"/>
  <c r="E136" i="2"/>
  <c r="E135" i="2" s="1"/>
  <c r="F136" i="2"/>
  <c r="F135" i="2" s="1"/>
  <c r="G136" i="2"/>
  <c r="G135" i="2" s="1"/>
  <c r="H136" i="2"/>
  <c r="H135" i="2" s="1"/>
  <c r="I136" i="2"/>
  <c r="I135" i="2" s="1"/>
  <c r="J136" i="2"/>
  <c r="J135" i="2" s="1"/>
  <c r="K136" i="2"/>
  <c r="K135" i="2" s="1"/>
  <c r="L136" i="2"/>
  <c r="L135" i="2" s="1"/>
  <c r="M136" i="2"/>
  <c r="M135" i="2" s="1"/>
  <c r="N136" i="2"/>
  <c r="N135" i="2" s="1"/>
  <c r="O136" i="2"/>
  <c r="O135" i="2" s="1"/>
  <c r="P136" i="2"/>
  <c r="P135" i="2" s="1"/>
  <c r="Q136" i="2"/>
  <c r="Q135" i="2" s="1"/>
  <c r="R136" i="2"/>
  <c r="R135" i="2" s="1"/>
  <c r="S136" i="2"/>
  <c r="S135" i="2" s="1"/>
  <c r="T136" i="2"/>
  <c r="T135" i="2" s="1"/>
  <c r="U136" i="2"/>
  <c r="U135" i="2" s="1"/>
  <c r="V136" i="2"/>
  <c r="V135" i="2" s="1"/>
  <c r="W136" i="2"/>
  <c r="W135" i="2" s="1"/>
  <c r="X136" i="2"/>
  <c r="X135" i="2" s="1"/>
  <c r="Y136" i="2"/>
  <c r="Y135" i="2" s="1"/>
  <c r="Z136" i="2"/>
  <c r="Z135" i="2" s="1"/>
  <c r="AA136" i="2"/>
  <c r="AA135" i="2" s="1"/>
  <c r="AB136" i="2"/>
  <c r="AB135" i="2" s="1"/>
  <c r="AC136" i="2"/>
  <c r="AC135" i="2" s="1"/>
  <c r="AD136" i="2"/>
  <c r="AD135" i="2" s="1"/>
  <c r="AE136" i="2"/>
  <c r="AE135" i="2" s="1"/>
  <c r="AF136" i="2"/>
  <c r="AF135" i="2" s="1"/>
  <c r="B138" i="2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B140" i="2"/>
  <c r="B139" i="2" s="1"/>
  <c r="C140" i="2"/>
  <c r="D140" i="2"/>
  <c r="E140" i="2"/>
  <c r="F140" i="2"/>
  <c r="F139" i="2" s="1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D139" i="2" s="1"/>
  <c r="AE140" i="2"/>
  <c r="AF140" i="2"/>
  <c r="B141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B145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B149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B153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B157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B161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B162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B163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B164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B165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B167" i="2"/>
  <c r="B169" i="2" s="1"/>
  <c r="B172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B176" i="2"/>
  <c r="C176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B177" i="2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B182" i="2"/>
  <c r="C182" i="2"/>
  <c r="D182" i="2"/>
  <c r="E182" i="2"/>
  <c r="F182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B183" i="2"/>
  <c r="C183" i="2"/>
  <c r="D183" i="2"/>
  <c r="E183" i="2"/>
  <c r="F183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B184" i="2"/>
  <c r="C184" i="2"/>
  <c r="D184" i="2"/>
  <c r="E184" i="2"/>
  <c r="F184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B185" i="2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B187" i="2"/>
  <c r="A189" i="2"/>
  <c r="B195" i="2"/>
  <c r="C195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198" i="2"/>
  <c r="B204" i="2"/>
  <c r="C204" i="2"/>
  <c r="D204" i="2"/>
  <c r="E204" i="2"/>
  <c r="F204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207" i="2"/>
  <c r="B208" i="2"/>
  <c r="C208" i="2"/>
  <c r="D208" i="2"/>
  <c r="E208" i="2"/>
  <c r="F208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B212" i="2"/>
  <c r="C212" i="2"/>
  <c r="D212" i="2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B213" i="2"/>
  <c r="C213" i="2"/>
  <c r="D213" i="2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B214" i="2"/>
  <c r="C214" i="2"/>
  <c r="D214" i="2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B215" i="2"/>
  <c r="C215" i="2"/>
  <c r="D215" i="2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B216" i="2"/>
  <c r="AG83" i="2"/>
  <c r="AG95" i="2"/>
  <c r="AG107" i="2"/>
  <c r="N139" i="2" l="1"/>
  <c r="B124" i="2"/>
  <c r="AE110" i="2"/>
  <c r="AE139" i="2"/>
  <c r="G139" i="2"/>
  <c r="C139" i="2"/>
  <c r="S124" i="2"/>
  <c r="W139" i="2"/>
  <c r="AA110" i="2"/>
  <c r="V139" i="2"/>
  <c r="AA139" i="2"/>
  <c r="W110" i="2"/>
  <c r="O110" i="2"/>
  <c r="K110" i="2"/>
  <c r="Z139" i="2"/>
  <c r="AF139" i="2"/>
  <c r="AB139" i="2"/>
  <c r="X139" i="2"/>
  <c r="L139" i="2"/>
  <c r="H139" i="2"/>
  <c r="D139" i="2"/>
  <c r="AF124" i="2"/>
  <c r="AB124" i="2"/>
  <c r="X124" i="2"/>
  <c r="L124" i="2"/>
  <c r="H124" i="2"/>
  <c r="D124" i="2"/>
  <c r="AF110" i="2"/>
  <c r="AB110" i="2"/>
  <c r="X110" i="2"/>
  <c r="D110" i="2"/>
  <c r="B196" i="2"/>
  <c r="B150" i="2"/>
  <c r="B188" i="2"/>
  <c r="B173" i="2"/>
  <c r="B170" i="2"/>
  <c r="T139" i="2"/>
  <c r="P139" i="2"/>
  <c r="S110" i="2"/>
  <c r="O139" i="2"/>
  <c r="T124" i="2"/>
  <c r="P124" i="2"/>
  <c r="S139" i="2"/>
  <c r="K139" i="2"/>
  <c r="T110" i="2"/>
  <c r="P110" i="2"/>
  <c r="L110" i="2"/>
  <c r="H110" i="2"/>
  <c r="R139" i="2"/>
  <c r="J139" i="2"/>
  <c r="R124" i="2"/>
  <c r="N124" i="2"/>
  <c r="G110" i="2"/>
  <c r="AG103" i="2"/>
  <c r="AG51" i="2"/>
  <c r="AG67" i="2"/>
  <c r="AG35" i="2"/>
  <c r="AG99" i="2"/>
  <c r="AG98" i="2"/>
  <c r="AG106" i="2"/>
  <c r="B205" i="2"/>
  <c r="AG91" i="2"/>
  <c r="AG71" i="2"/>
  <c r="AG47" i="2"/>
  <c r="AG27" i="2"/>
  <c r="AG75" i="2"/>
  <c r="AG55" i="2"/>
  <c r="AG31" i="2"/>
  <c r="AG79" i="2"/>
  <c r="AG59" i="2"/>
  <c r="AG39" i="2"/>
  <c r="AG87" i="2"/>
  <c r="AG63" i="2"/>
  <c r="AG43" i="2"/>
  <c r="AG19" i="2"/>
  <c r="AG90" i="2"/>
  <c r="AG74" i="2"/>
  <c r="AG58" i="2"/>
  <c r="AG42" i="2"/>
  <c r="AG26" i="2"/>
  <c r="AG23" i="2"/>
  <c r="AE124" i="2"/>
  <c r="AA124" i="2"/>
  <c r="W124" i="2"/>
  <c r="O124" i="2"/>
  <c r="K124" i="2"/>
  <c r="G124" i="2"/>
  <c r="AG18" i="2"/>
  <c r="AG15" i="2"/>
  <c r="AG12" i="2"/>
  <c r="Z124" i="2"/>
  <c r="V124" i="2"/>
  <c r="J124" i="2"/>
  <c r="F124" i="2"/>
  <c r="AD110" i="2"/>
  <c r="Z110" i="2"/>
  <c r="V110" i="2"/>
  <c r="R110" i="2"/>
  <c r="N110" i="2"/>
  <c r="J110" i="2"/>
  <c r="F110" i="2"/>
  <c r="B110" i="2"/>
  <c r="AG82" i="2"/>
  <c r="AG66" i="2"/>
  <c r="AG50" i="2"/>
  <c r="AG34" i="2"/>
  <c r="AC139" i="2"/>
  <c r="Y139" i="2"/>
  <c r="U139" i="2"/>
  <c r="Q139" i="2"/>
  <c r="M139" i="2"/>
  <c r="I139" i="2"/>
  <c r="E139" i="2"/>
  <c r="E124" i="2"/>
  <c r="AC110" i="2"/>
  <c r="Y110" i="2"/>
  <c r="U110" i="2"/>
  <c r="Q110" i="2"/>
  <c r="M110" i="2"/>
  <c r="I110" i="2"/>
  <c r="E110" i="2"/>
  <c r="AG65" i="2"/>
  <c r="AG60" i="2"/>
  <c r="AG33" i="2"/>
  <c r="AG28" i="2"/>
  <c r="AG97" i="2"/>
  <c r="AG92" i="2"/>
  <c r="AG105" i="2"/>
  <c r="AG100" i="2"/>
  <c r="AG73" i="2"/>
  <c r="AG68" i="2"/>
  <c r="AG41" i="2"/>
  <c r="AG36" i="2"/>
  <c r="AG17" i="2"/>
  <c r="AG81" i="2"/>
  <c r="AG76" i="2"/>
  <c r="AG49" i="2"/>
  <c r="AG44" i="2"/>
  <c r="AG20" i="2"/>
  <c r="AG89" i="2"/>
  <c r="AG84" i="2"/>
  <c r="AG57" i="2"/>
  <c r="AG52" i="2"/>
  <c r="AG25" i="2"/>
  <c r="AG104" i="2"/>
  <c r="AG102" i="2"/>
  <c r="AG101" i="2"/>
  <c r="AG96" i="2"/>
  <c r="AG94" i="2"/>
  <c r="AG93" i="2"/>
  <c r="AG88" i="2"/>
  <c r="AG86" i="2"/>
  <c r="AG85" i="2"/>
  <c r="AG80" i="2"/>
  <c r="AG78" i="2"/>
  <c r="AG77" i="2"/>
  <c r="AG72" i="2"/>
  <c r="AG70" i="2"/>
  <c r="AG69" i="2"/>
  <c r="AG64" i="2"/>
  <c r="AG62" i="2"/>
  <c r="AG61" i="2"/>
  <c r="AG56" i="2"/>
  <c r="AG54" i="2"/>
  <c r="AG53" i="2"/>
  <c r="AG48" i="2"/>
  <c r="AG46" i="2"/>
  <c r="AG45" i="2"/>
  <c r="AG40" i="2"/>
  <c r="AG38" i="2"/>
  <c r="AG37" i="2"/>
  <c r="AG32" i="2"/>
  <c r="AG30" i="2"/>
  <c r="AG29" i="2"/>
  <c r="AG24" i="2"/>
  <c r="AG22" i="2"/>
  <c r="AG21" i="2"/>
  <c r="AG16" i="2"/>
  <c r="AG14" i="2"/>
  <c r="AG13" i="2"/>
  <c r="U124" i="2"/>
  <c r="Q124" i="2"/>
  <c r="B120" i="2"/>
  <c r="B119" i="2"/>
  <c r="B146" i="2"/>
  <c r="B154" i="2"/>
  <c r="B166" i="2"/>
  <c r="B158" i="2"/>
  <c r="B142" i="2"/>
  <c r="B8" i="2"/>
  <c r="B9" i="2" s="1"/>
  <c r="C7" i="2"/>
  <c r="D7" i="2" l="1"/>
  <c r="C117" i="2"/>
  <c r="C8" i="2"/>
  <c r="C9" i="2" s="1"/>
  <c r="C167" i="2"/>
  <c r="C169" i="2" s="1"/>
  <c r="B211" i="2"/>
  <c r="B210" i="2"/>
  <c r="B209" i="2" l="1"/>
  <c r="C120" i="2"/>
  <c r="C131" i="2"/>
  <c r="C142" i="2"/>
  <c r="C150" i="2"/>
  <c r="C158" i="2"/>
  <c r="C146" i="2"/>
  <c r="C154" i="2"/>
  <c r="C166" i="2"/>
  <c r="C188" i="2"/>
  <c r="C119" i="2"/>
  <c r="C173" i="2"/>
  <c r="C187" i="2"/>
  <c r="C196" i="2"/>
  <c r="C178" i="2"/>
  <c r="C205" i="2"/>
  <c r="C170" i="2"/>
  <c r="C216" i="2"/>
  <c r="E7" i="2"/>
  <c r="D117" i="2"/>
  <c r="D8" i="2"/>
  <c r="D9" i="2" s="1"/>
  <c r="D167" i="2"/>
  <c r="D169" i="2" s="1"/>
  <c r="C211" i="2" l="1"/>
  <c r="C210" i="2"/>
  <c r="D119" i="2"/>
  <c r="D131" i="2"/>
  <c r="D142" i="2"/>
  <c r="D150" i="2"/>
  <c r="D158" i="2"/>
  <c r="D146" i="2"/>
  <c r="D196" i="2"/>
  <c r="D166" i="2"/>
  <c r="D188" i="2"/>
  <c r="D154" i="2"/>
  <c r="D120" i="2"/>
  <c r="D170" i="2"/>
  <c r="D178" i="2"/>
  <c r="D205" i="2"/>
  <c r="D216" i="2"/>
  <c r="D173" i="2"/>
  <c r="D187" i="2"/>
  <c r="E8" i="2"/>
  <c r="E9" i="2" s="1"/>
  <c r="F7" i="2"/>
  <c r="E117" i="2"/>
  <c r="E167" i="2"/>
  <c r="E169" i="2" s="1"/>
  <c r="C209" i="2" l="1"/>
  <c r="D210" i="2"/>
  <c r="D211" i="2"/>
  <c r="E120" i="2"/>
  <c r="E119" i="2"/>
  <c r="E146" i="2"/>
  <c r="E154" i="2"/>
  <c r="E166" i="2"/>
  <c r="E170" i="2"/>
  <c r="E131" i="2"/>
  <c r="E142" i="2"/>
  <c r="E150" i="2"/>
  <c r="E158" i="2"/>
  <c r="E178" i="2"/>
  <c r="E205" i="2"/>
  <c r="E196" i="2"/>
  <c r="E173" i="2"/>
  <c r="E187" i="2"/>
  <c r="E216" i="2"/>
  <c r="E188" i="2"/>
  <c r="F8" i="2"/>
  <c r="F9" i="2" s="1"/>
  <c r="G7" i="2"/>
  <c r="F117" i="2"/>
  <c r="F167" i="2"/>
  <c r="F169" i="2" s="1"/>
  <c r="E211" i="2" l="1"/>
  <c r="D209" i="2"/>
  <c r="E210" i="2"/>
  <c r="F120" i="2"/>
  <c r="F119" i="2"/>
  <c r="F146" i="2"/>
  <c r="F154" i="2"/>
  <c r="F166" i="2"/>
  <c r="F150" i="2"/>
  <c r="F170" i="2"/>
  <c r="F173" i="2"/>
  <c r="F187" i="2"/>
  <c r="F178" i="2"/>
  <c r="F205" i="2"/>
  <c r="F142" i="2"/>
  <c r="F158" i="2"/>
  <c r="F131" i="2"/>
  <c r="F188" i="2"/>
  <c r="F196" i="2"/>
  <c r="F216" i="2"/>
  <c r="H7" i="2"/>
  <c r="G117" i="2"/>
  <c r="G8" i="2"/>
  <c r="G9" i="2" s="1"/>
  <c r="G167" i="2"/>
  <c r="G169" i="2" s="1"/>
  <c r="F210" i="2" l="1"/>
  <c r="F211" i="2"/>
  <c r="E209" i="2"/>
  <c r="I7" i="2"/>
  <c r="H117" i="2"/>
  <c r="H8" i="2"/>
  <c r="H9" i="2" s="1"/>
  <c r="H167" i="2"/>
  <c r="H169" i="2" s="1"/>
  <c r="G120" i="2"/>
  <c r="G119" i="2"/>
  <c r="G131" i="2"/>
  <c r="G142" i="2"/>
  <c r="G150" i="2"/>
  <c r="G158" i="2"/>
  <c r="G146" i="2"/>
  <c r="G154" i="2"/>
  <c r="G188" i="2"/>
  <c r="G170" i="2"/>
  <c r="G173" i="2"/>
  <c r="G187" i="2"/>
  <c r="G196" i="2"/>
  <c r="G178" i="2"/>
  <c r="G166" i="2"/>
  <c r="G205" i="2"/>
  <c r="G216" i="2"/>
  <c r="F209" i="2" l="1"/>
  <c r="G211" i="2"/>
  <c r="G210" i="2"/>
  <c r="H119" i="2"/>
  <c r="H120" i="2"/>
  <c r="H131" i="2"/>
  <c r="H142" i="2"/>
  <c r="H150" i="2"/>
  <c r="H158" i="2"/>
  <c r="H196" i="2"/>
  <c r="H146" i="2"/>
  <c r="H188" i="2"/>
  <c r="H154" i="2"/>
  <c r="H166" i="2"/>
  <c r="H178" i="2"/>
  <c r="H205" i="2"/>
  <c r="H170" i="2"/>
  <c r="H216" i="2"/>
  <c r="H173" i="2"/>
  <c r="H187" i="2"/>
  <c r="I8" i="2"/>
  <c r="I9" i="2" s="1"/>
  <c r="J7" i="2"/>
  <c r="I117" i="2"/>
  <c r="I167" i="2"/>
  <c r="I169" i="2" s="1"/>
  <c r="G209" i="2" l="1"/>
  <c r="H210" i="2"/>
  <c r="J8" i="2"/>
  <c r="J9" i="2" s="1"/>
  <c r="K7" i="2"/>
  <c r="J167" i="2"/>
  <c r="J169" i="2" s="1"/>
  <c r="J117" i="2"/>
  <c r="H211" i="2"/>
  <c r="I120" i="2"/>
  <c r="I119" i="2"/>
  <c r="I146" i="2"/>
  <c r="I154" i="2"/>
  <c r="I166" i="2"/>
  <c r="I170" i="2"/>
  <c r="I131" i="2"/>
  <c r="I142" i="2"/>
  <c r="I150" i="2"/>
  <c r="I158" i="2"/>
  <c r="I178" i="2"/>
  <c r="I205" i="2"/>
  <c r="I196" i="2"/>
  <c r="I173" i="2"/>
  <c r="I187" i="2"/>
  <c r="I216" i="2"/>
  <c r="I188" i="2"/>
  <c r="H209" i="2" l="1"/>
  <c r="L7" i="2"/>
  <c r="K117" i="2"/>
  <c r="K8" i="2"/>
  <c r="K9" i="2" s="1"/>
  <c r="K167" i="2"/>
  <c r="K169" i="2" s="1"/>
  <c r="I210" i="2"/>
  <c r="I211" i="2"/>
  <c r="J120" i="2"/>
  <c r="J119" i="2"/>
  <c r="J146" i="2"/>
  <c r="J154" i="2"/>
  <c r="J166" i="2"/>
  <c r="J131" i="2"/>
  <c r="J173" i="2"/>
  <c r="J187" i="2"/>
  <c r="J150" i="2"/>
  <c r="J178" i="2"/>
  <c r="J205" i="2"/>
  <c r="J142" i="2"/>
  <c r="J158" i="2"/>
  <c r="J170" i="2"/>
  <c r="J188" i="2"/>
  <c r="J216" i="2"/>
  <c r="J196" i="2"/>
  <c r="J211" i="2" l="1"/>
  <c r="I209" i="2"/>
  <c r="K120" i="2"/>
  <c r="K131" i="2"/>
  <c r="K142" i="2"/>
  <c r="K150" i="2"/>
  <c r="K158" i="2"/>
  <c r="K119" i="2"/>
  <c r="K146" i="2"/>
  <c r="K154" i="2"/>
  <c r="K166" i="2"/>
  <c r="K170" i="2"/>
  <c r="K188" i="2"/>
  <c r="K173" i="2"/>
  <c r="K187" i="2"/>
  <c r="K196" i="2"/>
  <c r="K205" i="2"/>
  <c r="K178" i="2"/>
  <c r="K216" i="2"/>
  <c r="J210" i="2"/>
  <c r="J209" i="2" s="1"/>
  <c r="M7" i="2"/>
  <c r="L117" i="2"/>
  <c r="L8" i="2"/>
  <c r="L9" i="2" s="1"/>
  <c r="L167" i="2"/>
  <c r="L169" i="2" s="1"/>
  <c r="K210" i="2" l="1"/>
  <c r="L119" i="2"/>
  <c r="L120" i="2"/>
  <c r="L131" i="2"/>
  <c r="L142" i="2"/>
  <c r="L150" i="2"/>
  <c r="L158" i="2"/>
  <c r="L154" i="2"/>
  <c r="L196" i="2"/>
  <c r="L166" i="2"/>
  <c r="L170" i="2"/>
  <c r="L188" i="2"/>
  <c r="L146" i="2"/>
  <c r="L178" i="2"/>
  <c r="L205" i="2"/>
  <c r="L216" i="2"/>
  <c r="L173" i="2"/>
  <c r="L187" i="2"/>
  <c r="M8" i="2"/>
  <c r="M9" i="2" s="1"/>
  <c r="N7" i="2"/>
  <c r="M117" i="2"/>
  <c r="M167" i="2"/>
  <c r="M169" i="2" s="1"/>
  <c r="K211" i="2"/>
  <c r="K209" i="2" s="1"/>
  <c r="L210" i="2" l="1"/>
  <c r="L211" i="2"/>
  <c r="L209" i="2" s="1"/>
  <c r="M120" i="2"/>
  <c r="M119" i="2"/>
  <c r="M146" i="2"/>
  <c r="M154" i="2"/>
  <c r="M166" i="2"/>
  <c r="M170" i="2"/>
  <c r="M131" i="2"/>
  <c r="M142" i="2"/>
  <c r="M150" i="2"/>
  <c r="M158" i="2"/>
  <c r="M178" i="2"/>
  <c r="M205" i="2"/>
  <c r="M196" i="2"/>
  <c r="M173" i="2"/>
  <c r="M187" i="2"/>
  <c r="M188" i="2"/>
  <c r="M216" i="2"/>
  <c r="N8" i="2"/>
  <c r="N9" i="2" s="1"/>
  <c r="O7" i="2"/>
  <c r="N167" i="2"/>
  <c r="N169" i="2" s="1"/>
  <c r="N117" i="2"/>
  <c r="M210" i="2" l="1"/>
  <c r="N120" i="2"/>
  <c r="N119" i="2"/>
  <c r="N146" i="2"/>
  <c r="N154" i="2"/>
  <c r="N166" i="2"/>
  <c r="N142" i="2"/>
  <c r="N158" i="2"/>
  <c r="N173" i="2"/>
  <c r="N187" i="2"/>
  <c r="N131" i="2"/>
  <c r="N178" i="2"/>
  <c r="N205" i="2"/>
  <c r="N150" i="2"/>
  <c r="N188" i="2"/>
  <c r="N196" i="2"/>
  <c r="N170" i="2"/>
  <c r="N216" i="2"/>
  <c r="M211" i="2"/>
  <c r="M209" i="2" s="1"/>
  <c r="P7" i="2"/>
  <c r="O117" i="2"/>
  <c r="O8" i="2"/>
  <c r="O9" i="2" s="1"/>
  <c r="O167" i="2"/>
  <c r="O169" i="2" s="1"/>
  <c r="N211" i="2" l="1"/>
  <c r="N210" i="2"/>
  <c r="N209" i="2" s="1"/>
  <c r="O120" i="2"/>
  <c r="O131" i="2"/>
  <c r="O142" i="2"/>
  <c r="O150" i="2"/>
  <c r="O158" i="2"/>
  <c r="O119" i="2"/>
  <c r="O146" i="2"/>
  <c r="O154" i="2"/>
  <c r="O188" i="2"/>
  <c r="O173" i="2"/>
  <c r="O187" i="2"/>
  <c r="O170" i="2"/>
  <c r="O196" i="2"/>
  <c r="O166" i="2"/>
  <c r="O205" i="2"/>
  <c r="O178" i="2"/>
  <c r="O216" i="2"/>
  <c r="Q7" i="2"/>
  <c r="P117" i="2"/>
  <c r="P8" i="2"/>
  <c r="P9" i="2" s="1"/>
  <c r="P167" i="2"/>
  <c r="P169" i="2" s="1"/>
  <c r="O211" i="2" l="1"/>
  <c r="Q8" i="2"/>
  <c r="Q9" i="2" s="1"/>
  <c r="R7" i="2"/>
  <c r="Q117" i="2"/>
  <c r="Q167" i="2"/>
  <c r="Q169" i="2" s="1"/>
  <c r="O210" i="2"/>
  <c r="O209" i="2" s="1"/>
  <c r="P119" i="2"/>
  <c r="P131" i="2"/>
  <c r="P142" i="2"/>
  <c r="P150" i="2"/>
  <c r="P158" i="2"/>
  <c r="P120" i="2"/>
  <c r="P170" i="2"/>
  <c r="P196" i="2"/>
  <c r="P154" i="2"/>
  <c r="P188" i="2"/>
  <c r="P146" i="2"/>
  <c r="P166" i="2"/>
  <c r="P178" i="2"/>
  <c r="P205" i="2"/>
  <c r="P173" i="2"/>
  <c r="P187" i="2"/>
  <c r="P216" i="2"/>
  <c r="P211" i="2" l="1"/>
  <c r="P210" i="2"/>
  <c r="P209" i="2" s="1"/>
  <c r="Q120" i="2"/>
  <c r="Q119" i="2"/>
  <c r="Q146" i="2"/>
  <c r="Q154" i="2"/>
  <c r="Q166" i="2"/>
  <c r="Q170" i="2"/>
  <c r="Q131" i="2"/>
  <c r="Q142" i="2"/>
  <c r="Q150" i="2"/>
  <c r="Q158" i="2"/>
  <c r="Q178" i="2"/>
  <c r="Q205" i="2"/>
  <c r="Q196" i="2"/>
  <c r="Q173" i="2"/>
  <c r="Q187" i="2"/>
  <c r="Q188" i="2"/>
  <c r="Q216" i="2"/>
  <c r="R8" i="2"/>
  <c r="R9" i="2" s="1"/>
  <c r="S7" i="2"/>
  <c r="R167" i="2"/>
  <c r="R169" i="2" s="1"/>
  <c r="R117" i="2"/>
  <c r="Q211" i="2" l="1"/>
  <c r="Q210" i="2"/>
  <c r="Q209" i="2" s="1"/>
  <c r="R120" i="2"/>
  <c r="R119" i="2"/>
  <c r="R146" i="2"/>
  <c r="R154" i="2"/>
  <c r="R166" i="2"/>
  <c r="R173" i="2"/>
  <c r="R187" i="2"/>
  <c r="R142" i="2"/>
  <c r="R158" i="2"/>
  <c r="R170" i="2"/>
  <c r="R178" i="2"/>
  <c r="R205" i="2"/>
  <c r="R131" i="2"/>
  <c r="R150" i="2"/>
  <c r="R188" i="2"/>
  <c r="R196" i="2"/>
  <c r="R216" i="2"/>
  <c r="T7" i="2"/>
  <c r="S117" i="2"/>
  <c r="S8" i="2"/>
  <c r="S9" i="2" s="1"/>
  <c r="S167" i="2"/>
  <c r="S169" i="2" s="1"/>
  <c r="R210" i="2" l="1"/>
  <c r="R211" i="2"/>
  <c r="U7" i="2"/>
  <c r="T117" i="2"/>
  <c r="T8" i="2"/>
  <c r="T9" i="2" s="1"/>
  <c r="T167" i="2"/>
  <c r="T169" i="2" s="1"/>
  <c r="S120" i="2"/>
  <c r="S131" i="2"/>
  <c r="S142" i="2"/>
  <c r="S150" i="2"/>
  <c r="S158" i="2"/>
  <c r="S146" i="2"/>
  <c r="S154" i="2"/>
  <c r="S166" i="2"/>
  <c r="S188" i="2"/>
  <c r="S173" i="2"/>
  <c r="S187" i="2"/>
  <c r="S119" i="2"/>
  <c r="S196" i="2"/>
  <c r="S178" i="2"/>
  <c r="S170" i="2"/>
  <c r="S205" i="2"/>
  <c r="S216" i="2"/>
  <c r="S211" i="2" l="1"/>
  <c r="R209" i="2"/>
  <c r="S210" i="2"/>
  <c r="S209" i="2" s="1"/>
  <c r="T119" i="2"/>
  <c r="T131" i="2"/>
  <c r="T142" i="2"/>
  <c r="T150" i="2"/>
  <c r="T158" i="2"/>
  <c r="T120" i="2"/>
  <c r="T146" i="2"/>
  <c r="T196" i="2"/>
  <c r="T166" i="2"/>
  <c r="T188" i="2"/>
  <c r="T154" i="2"/>
  <c r="T170" i="2"/>
  <c r="T178" i="2"/>
  <c r="T205" i="2"/>
  <c r="T216" i="2"/>
  <c r="T173" i="2"/>
  <c r="T187" i="2"/>
  <c r="U8" i="2"/>
  <c r="U9" i="2" s="1"/>
  <c r="V7" i="2"/>
  <c r="U117" i="2"/>
  <c r="U167" i="2"/>
  <c r="U169" i="2" s="1"/>
  <c r="T210" i="2" l="1"/>
  <c r="V8" i="2"/>
  <c r="V9" i="2" s="1"/>
  <c r="W7" i="2"/>
  <c r="V117" i="2"/>
  <c r="V167" i="2"/>
  <c r="V169" i="2" s="1"/>
  <c r="T211" i="2"/>
  <c r="T209" i="2" s="1"/>
  <c r="U120" i="2"/>
  <c r="U119" i="2"/>
  <c r="U146" i="2"/>
  <c r="U154" i="2"/>
  <c r="U166" i="2"/>
  <c r="U170" i="2"/>
  <c r="U131" i="2"/>
  <c r="U142" i="2"/>
  <c r="U150" i="2"/>
  <c r="U158" i="2"/>
  <c r="U178" i="2"/>
  <c r="U205" i="2"/>
  <c r="U196" i="2"/>
  <c r="U173" i="2"/>
  <c r="U187" i="2"/>
  <c r="U216" i="2"/>
  <c r="U188" i="2"/>
  <c r="U210" i="2" l="1"/>
  <c r="U211" i="2"/>
  <c r="U209" i="2" s="1"/>
  <c r="V120" i="2"/>
  <c r="V119" i="2"/>
  <c r="V146" i="2"/>
  <c r="V154" i="2"/>
  <c r="V166" i="2"/>
  <c r="V150" i="2"/>
  <c r="V170" i="2"/>
  <c r="V173" i="2"/>
  <c r="V187" i="2"/>
  <c r="V178" i="2"/>
  <c r="V205" i="2"/>
  <c r="V142" i="2"/>
  <c r="V158" i="2"/>
  <c r="V131" i="2"/>
  <c r="V188" i="2"/>
  <c r="V196" i="2"/>
  <c r="V216" i="2"/>
  <c r="X7" i="2"/>
  <c r="W117" i="2"/>
  <c r="W8" i="2"/>
  <c r="W9" i="2" s="1"/>
  <c r="W167" i="2"/>
  <c r="W169" i="2" s="1"/>
  <c r="V211" i="2" l="1"/>
  <c r="V210" i="2"/>
  <c r="W120" i="2"/>
  <c r="W119" i="2"/>
  <c r="W131" i="2"/>
  <c r="W142" i="2"/>
  <c r="W150" i="2"/>
  <c r="W158" i="2"/>
  <c r="W146" i="2"/>
  <c r="W154" i="2"/>
  <c r="W188" i="2"/>
  <c r="W170" i="2"/>
  <c r="W173" i="2"/>
  <c r="W187" i="2"/>
  <c r="W196" i="2"/>
  <c r="W166" i="2"/>
  <c r="W178" i="2"/>
  <c r="W205" i="2"/>
  <c r="W216" i="2"/>
  <c r="Y7" i="2"/>
  <c r="X117" i="2"/>
  <c r="X8" i="2"/>
  <c r="X9" i="2" s="1"/>
  <c r="X167" i="2"/>
  <c r="X169" i="2" s="1"/>
  <c r="W210" i="2" l="1"/>
  <c r="V209" i="2"/>
  <c r="W211" i="2"/>
  <c r="W209" i="2" s="1"/>
  <c r="X119" i="2"/>
  <c r="X120" i="2"/>
  <c r="X131" i="2"/>
  <c r="X142" i="2"/>
  <c r="X150" i="2"/>
  <c r="X158" i="2"/>
  <c r="X196" i="2"/>
  <c r="X146" i="2"/>
  <c r="X188" i="2"/>
  <c r="X154" i="2"/>
  <c r="X166" i="2"/>
  <c r="X178" i="2"/>
  <c r="X205" i="2"/>
  <c r="X216" i="2"/>
  <c r="X173" i="2"/>
  <c r="X187" i="2"/>
  <c r="X170" i="2"/>
  <c r="Y8" i="2"/>
  <c r="Y9" i="2" s="1"/>
  <c r="Z7" i="2"/>
  <c r="Y117" i="2"/>
  <c r="Y167" i="2"/>
  <c r="Y169" i="2" s="1"/>
  <c r="X210" i="2" l="1"/>
  <c r="X211" i="2"/>
  <c r="X209" i="2" s="1"/>
  <c r="Y120" i="2"/>
  <c r="Y119" i="2"/>
  <c r="Y146" i="2"/>
  <c r="Y154" i="2"/>
  <c r="Y166" i="2"/>
  <c r="Y170" i="2"/>
  <c r="Y131" i="2"/>
  <c r="Y142" i="2"/>
  <c r="Y150" i="2"/>
  <c r="Y158" i="2"/>
  <c r="Y178" i="2"/>
  <c r="Y205" i="2"/>
  <c r="Y196" i="2"/>
  <c r="Y173" i="2"/>
  <c r="Y187" i="2"/>
  <c r="Y216" i="2"/>
  <c r="Y188" i="2"/>
  <c r="Z8" i="2"/>
  <c r="Z9" i="2" s="1"/>
  <c r="AA7" i="2"/>
  <c r="Z117" i="2"/>
  <c r="Z167" i="2"/>
  <c r="Z169" i="2" s="1"/>
  <c r="Y210" i="2" l="1"/>
  <c r="Y211" i="2"/>
  <c r="Z120" i="2"/>
  <c r="Z119" i="2"/>
  <c r="Z146" i="2"/>
  <c r="Z154" i="2"/>
  <c r="Z166" i="2"/>
  <c r="Z131" i="2"/>
  <c r="Z173" i="2"/>
  <c r="Z187" i="2"/>
  <c r="Z150" i="2"/>
  <c r="Z178" i="2"/>
  <c r="Z205" i="2"/>
  <c r="Z142" i="2"/>
  <c r="Z158" i="2"/>
  <c r="Z170" i="2"/>
  <c r="Z188" i="2"/>
  <c r="Z216" i="2"/>
  <c r="Z196" i="2"/>
  <c r="AB7" i="2"/>
  <c r="AA117" i="2"/>
  <c r="AA8" i="2"/>
  <c r="AA9" i="2" s="1"/>
  <c r="AA167" i="2"/>
  <c r="AA169" i="2" s="1"/>
  <c r="Z211" i="2" l="1"/>
  <c r="Y209" i="2"/>
  <c r="Z210" i="2"/>
  <c r="AC7" i="2"/>
  <c r="AB117" i="2"/>
  <c r="AB8" i="2"/>
  <c r="AB9" i="2" s="1"/>
  <c r="AB167" i="2"/>
  <c r="AB169" i="2" s="1"/>
  <c r="AA120" i="2"/>
  <c r="AA131" i="2"/>
  <c r="AA142" i="2"/>
  <c r="AA150" i="2"/>
  <c r="AA158" i="2"/>
  <c r="AA119" i="2"/>
  <c r="AA146" i="2"/>
  <c r="AA154" i="2"/>
  <c r="AA166" i="2"/>
  <c r="AA170" i="2"/>
  <c r="AA188" i="2"/>
  <c r="AA173" i="2"/>
  <c r="AA187" i="2"/>
  <c r="AA196" i="2"/>
  <c r="AA205" i="2"/>
  <c r="AA178" i="2"/>
  <c r="AA216" i="2"/>
  <c r="Z209" i="2" l="1"/>
  <c r="AA210" i="2"/>
  <c r="AA211" i="2"/>
  <c r="AB119" i="2"/>
  <c r="AB120" i="2"/>
  <c r="AB131" i="2"/>
  <c r="AB142" i="2"/>
  <c r="AB150" i="2"/>
  <c r="AB158" i="2"/>
  <c r="AB154" i="2"/>
  <c r="AB196" i="2"/>
  <c r="AB166" i="2"/>
  <c r="AB170" i="2"/>
  <c r="AB188" i="2"/>
  <c r="AB146" i="2"/>
  <c r="AB178" i="2"/>
  <c r="AB205" i="2"/>
  <c r="AB216" i="2"/>
  <c r="AB173" i="2"/>
  <c r="AB187" i="2"/>
  <c r="AC8" i="2"/>
  <c r="AC9" i="2" s="1"/>
  <c r="AD7" i="2"/>
  <c r="AC117" i="2"/>
  <c r="AC167" i="2"/>
  <c r="AC169" i="2" s="1"/>
  <c r="AA209" i="2" l="1"/>
  <c r="AB211" i="2"/>
  <c r="AB210" i="2"/>
  <c r="AC120" i="2"/>
  <c r="AC211" i="2" s="1"/>
  <c r="AC119" i="2"/>
  <c r="AC146" i="2"/>
  <c r="AC154" i="2"/>
  <c r="AC166" i="2"/>
  <c r="AC170" i="2"/>
  <c r="AC131" i="2"/>
  <c r="AC142" i="2"/>
  <c r="AC150" i="2"/>
  <c r="AC158" i="2"/>
  <c r="AC178" i="2"/>
  <c r="AC205" i="2"/>
  <c r="AC196" i="2"/>
  <c r="AC173" i="2"/>
  <c r="AC187" i="2"/>
  <c r="AC188" i="2"/>
  <c r="AC216" i="2"/>
  <c r="AD8" i="2"/>
  <c r="AD9" i="2" s="1"/>
  <c r="AE7" i="2"/>
  <c r="AD117" i="2"/>
  <c r="AD167" i="2"/>
  <c r="AD169" i="2" s="1"/>
  <c r="AC210" i="2" l="1"/>
  <c r="AB209" i="2"/>
  <c r="AC209" i="2"/>
  <c r="AD120" i="2"/>
  <c r="AD119" i="2"/>
  <c r="AD146" i="2"/>
  <c r="AD154" i="2"/>
  <c r="AD166" i="2"/>
  <c r="AD142" i="2"/>
  <c r="AD158" i="2"/>
  <c r="AD173" i="2"/>
  <c r="AD187" i="2"/>
  <c r="AD131" i="2"/>
  <c r="AD178" i="2"/>
  <c r="AD205" i="2"/>
  <c r="AD150" i="2"/>
  <c r="AD188" i="2"/>
  <c r="AD170" i="2"/>
  <c r="AD196" i="2"/>
  <c r="AD216" i="2"/>
  <c r="AF7" i="2"/>
  <c r="AE117" i="2"/>
  <c r="AE8" i="2"/>
  <c r="AE9" i="2" s="1"/>
  <c r="AE167" i="2"/>
  <c r="AE169" i="2" s="1"/>
  <c r="AD210" i="2" l="1"/>
  <c r="AD211" i="2"/>
  <c r="AD209" i="2" s="1"/>
  <c r="AE120" i="2"/>
  <c r="AE131" i="2"/>
  <c r="AE142" i="2"/>
  <c r="AE150" i="2"/>
  <c r="AE158" i="2"/>
  <c r="AE119" i="2"/>
  <c r="AE146" i="2"/>
  <c r="AE154" i="2"/>
  <c r="AE188" i="2"/>
  <c r="AE173" i="2"/>
  <c r="AE187" i="2"/>
  <c r="AE170" i="2"/>
  <c r="AE196" i="2"/>
  <c r="AE205" i="2"/>
  <c r="AE166" i="2"/>
  <c r="AE178" i="2"/>
  <c r="AE216" i="2"/>
  <c r="AF117" i="2"/>
  <c r="AF8" i="2"/>
  <c r="AF9" i="2" s="1"/>
  <c r="AF167" i="2"/>
  <c r="AF169" i="2" s="1"/>
  <c r="AE210" i="2" l="1"/>
  <c r="AE211" i="2"/>
  <c r="AE209" i="2" s="1"/>
  <c r="AF119" i="2"/>
  <c r="AF131" i="2"/>
  <c r="AF142" i="2"/>
  <c r="AF150" i="2"/>
  <c r="AF158" i="2"/>
  <c r="AF120" i="2"/>
  <c r="AF170" i="2"/>
  <c r="AF196" i="2"/>
  <c r="AF154" i="2"/>
  <c r="AF188" i="2"/>
  <c r="AF146" i="2"/>
  <c r="AF166" i="2"/>
  <c r="AF178" i="2"/>
  <c r="AF205" i="2"/>
  <c r="AF173" i="2"/>
  <c r="AF187" i="2"/>
  <c r="AF216" i="2"/>
  <c r="AF210" i="2" l="1"/>
  <c r="AF211" i="2"/>
  <c r="AF209" i="2" s="1"/>
</calcChain>
</file>

<file path=xl/sharedStrings.xml><?xml version="1.0" encoding="utf-8"?>
<sst xmlns="http://schemas.openxmlformats.org/spreadsheetml/2006/main" count="117" uniqueCount="56">
  <si>
    <t>MERIBEL</t>
  </si>
  <si>
    <t>LA PLAGNE 2100</t>
  </si>
  <si>
    <t>LES ARCS</t>
  </si>
  <si>
    <t>VAL D'ISERE</t>
  </si>
  <si>
    <t>TIGNES</t>
  </si>
  <si>
    <t>PEISEY VALLANDRY</t>
  </si>
  <si>
    <t>BAT GO NUIT</t>
  </si>
  <si>
    <t>BAT GO JOUR</t>
  </si>
  <si>
    <t>VAL THORENS</t>
  </si>
  <si>
    <t>VALMOREL</t>
  </si>
  <si>
    <t>AT</t>
  </si>
  <si>
    <t>AM</t>
  </si>
  <si>
    <t>Saison</t>
  </si>
  <si>
    <t>Charmette N</t>
  </si>
  <si>
    <t>Charmette J</t>
  </si>
  <si>
    <t>SSIAP1 NUIT</t>
  </si>
  <si>
    <t>SSIAP2 NUIT</t>
  </si>
  <si>
    <t>INTERSAISON</t>
  </si>
  <si>
    <t>SSIAP1 JOUR</t>
  </si>
  <si>
    <t>SSIAP2 JOUR</t>
  </si>
  <si>
    <t>SAISON</t>
  </si>
  <si>
    <t>CHALETS NUIT</t>
  </si>
  <si>
    <t>CHALETS JOUR</t>
  </si>
  <si>
    <t>ANTARES NUIT</t>
  </si>
  <si>
    <t>ANTARES JOUR</t>
  </si>
  <si>
    <t>BAT GO</t>
  </si>
  <si>
    <t>AIME LA PLAGNE</t>
  </si>
  <si>
    <t>SAISON EXT</t>
  </si>
  <si>
    <t>Fériés</t>
  </si>
  <si>
    <t>DATE</t>
  </si>
  <si>
    <t>SAISON PANO</t>
  </si>
  <si>
    <t>ARC EXTREME</t>
  </si>
  <si>
    <t>ALPES HUEZ</t>
  </si>
  <si>
    <t>LES 2 ALPES</t>
  </si>
  <si>
    <t>SSIAP NUIT</t>
  </si>
  <si>
    <t>Férier</t>
  </si>
  <si>
    <t>CHARMETTE N</t>
  </si>
  <si>
    <t>CHARMETTE J</t>
  </si>
  <si>
    <t>SSIAP1</t>
  </si>
  <si>
    <t>VJ2 07h00 19h00</t>
  </si>
  <si>
    <t>SSIAP2</t>
  </si>
  <si>
    <t>Astreinte Niveau 2</t>
  </si>
  <si>
    <t>Astreinte Niveau 1</t>
  </si>
  <si>
    <t>CP ex</t>
  </si>
  <si>
    <t>for</t>
  </si>
  <si>
    <t>Heures non planifiées</t>
  </si>
  <si>
    <t>Total Heures</t>
  </si>
  <si>
    <t>MODE EDITION</t>
  </si>
  <si>
    <t>HORAIRE</t>
  </si>
  <si>
    <t>MOIS</t>
  </si>
  <si>
    <t>Tous</t>
  </si>
  <si>
    <t>AFFICHER</t>
  </si>
  <si>
    <t>PJ1 07h00 19h00</t>
  </si>
  <si>
    <t>ASTREINTE 1</t>
  </si>
  <si>
    <t>ASTREINTE 2</t>
  </si>
  <si>
    <t>ASTREINTE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</si>
</sst>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"/>
    <numFmt numFmtId="165" formatCode="mmmm\-yyyy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48"/>
      <name val="Arial"/>
      <family val="2"/>
    </font>
    <font>
      <b/>
      <sz val="10"/>
      <color indexed="12"/>
      <name val="Franklin Gothic Demi"/>
      <family val="2"/>
    </font>
    <font>
      <b/>
      <sz val="10"/>
      <name val="Franklin Gothic Demi"/>
      <family val="2"/>
    </font>
    <font>
      <b/>
      <sz val="24"/>
      <color indexed="12"/>
      <name val="Franklin Gothic Demi"/>
      <family val="2"/>
    </font>
    <font>
      <b/>
      <sz val="10"/>
      <name val="Arial"/>
      <family val="2"/>
    </font>
    <font>
      <sz val="36"/>
      <color rgb="FFFF0000"/>
      <name val="Arial"/>
      <family val="2"/>
    </font>
    <font>
      <sz val="24"/>
      <color theme="0"/>
      <name val="Arial"/>
      <family val="2"/>
    </font>
    <font>
      <sz val="12"/>
      <color indexed="9"/>
      <name val="Bazooka"/>
    </font>
    <font>
      <sz val="12"/>
      <name val="Bazooka"/>
    </font>
    <font>
      <b/>
      <sz val="11"/>
      <color rgb="FFFF0000"/>
      <name val="Arial"/>
      <family val="2"/>
    </font>
    <font>
      <sz val="8"/>
      <color rgb="FF000000"/>
      <name val="Segoe UI"/>
      <family val="2"/>
    </font>
  </fonts>
  <fills count="2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C8FFC8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8" xfId="1" applyBorder="1"/>
    <xf numFmtId="0" fontId="1" fillId="0" borderId="4" xfId="1" applyBorder="1"/>
    <xf numFmtId="0" fontId="1" fillId="0" borderId="9" xfId="1" applyBorder="1"/>
    <xf numFmtId="0" fontId="1" fillId="0" borderId="5" xfId="1" applyBorder="1"/>
    <xf numFmtId="0" fontId="1" fillId="0" borderId="7" xfId="1" applyBorder="1"/>
    <xf numFmtId="0" fontId="1" fillId="0" borderId="10" xfId="1" applyBorder="1"/>
    <xf numFmtId="0" fontId="1" fillId="0" borderId="3" xfId="1" applyBorder="1"/>
    <xf numFmtId="0" fontId="1" fillId="6" borderId="11" xfId="1" applyFill="1" applyBorder="1"/>
    <xf numFmtId="0" fontId="1" fillId="7" borderId="5" xfId="1" applyFill="1" applyBorder="1"/>
    <xf numFmtId="0" fontId="1" fillId="0" borderId="6" xfId="1" applyBorder="1"/>
    <xf numFmtId="0" fontId="5" fillId="8" borderId="13" xfId="1" applyFont="1" applyFill="1" applyBorder="1"/>
    <xf numFmtId="0" fontId="5" fillId="9" borderId="14" xfId="1" applyFont="1" applyFill="1" applyBorder="1"/>
    <xf numFmtId="0" fontId="5" fillId="10" borderId="13" xfId="1" applyFont="1" applyFill="1" applyBorder="1"/>
    <xf numFmtId="0" fontId="5" fillId="11" borderId="14" xfId="1" applyFont="1" applyFill="1" applyBorder="1"/>
    <xf numFmtId="0" fontId="1" fillId="9" borderId="17" xfId="1" applyFill="1" applyBorder="1"/>
    <xf numFmtId="0" fontId="1" fillId="12" borderId="14" xfId="1" applyFill="1" applyBorder="1"/>
    <xf numFmtId="0" fontId="1" fillId="0" borderId="15" xfId="1" applyBorder="1"/>
    <xf numFmtId="0" fontId="1" fillId="0" borderId="16" xfId="1" applyBorder="1"/>
    <xf numFmtId="0" fontId="1" fillId="0" borderId="12" xfId="1" applyBorder="1"/>
    <xf numFmtId="0" fontId="1" fillId="13" borderId="12" xfId="1" applyFill="1" applyBorder="1"/>
    <xf numFmtId="14" fontId="1" fillId="0" borderId="0" xfId="1" applyNumberFormat="1"/>
    <xf numFmtId="0" fontId="1" fillId="14" borderId="17" xfId="1" applyFill="1" applyBorder="1"/>
    <xf numFmtId="0" fontId="1" fillId="15" borderId="18" xfId="1" applyFill="1" applyBorder="1"/>
    <xf numFmtId="0" fontId="1" fillId="15" borderId="19" xfId="1" applyFill="1" applyBorder="1"/>
    <xf numFmtId="0" fontId="1" fillId="16" borderId="19" xfId="1" applyFill="1" applyBorder="1"/>
    <xf numFmtId="0" fontId="1" fillId="16" borderId="20" xfId="1" applyFill="1" applyBorder="1"/>
    <xf numFmtId="0" fontId="1" fillId="17" borderId="11" xfId="1" applyFill="1" applyBorder="1"/>
    <xf numFmtId="0" fontId="1" fillId="18" borderId="11" xfId="1" applyFill="1" applyBorder="1"/>
    <xf numFmtId="0" fontId="1" fillId="19" borderId="11" xfId="1" applyFill="1" applyBorder="1"/>
    <xf numFmtId="0" fontId="1" fillId="0" borderId="21" xfId="1" applyBorder="1"/>
    <xf numFmtId="0" fontId="1" fillId="3" borderId="21" xfId="1" applyFill="1" applyBorder="1"/>
    <xf numFmtId="0" fontId="1" fillId="0" borderId="0" xfId="1" applyProtection="1">
      <protection locked="0"/>
    </xf>
    <xf numFmtId="0" fontId="1" fillId="3" borderId="22" xfId="1" applyFill="1" applyBorder="1"/>
    <xf numFmtId="0" fontId="1" fillId="0" borderId="0" xfId="1" applyAlignment="1" applyProtection="1">
      <alignment horizontal="left"/>
      <protection locked="0"/>
    </xf>
    <xf numFmtId="0" fontId="1" fillId="20" borderId="21" xfId="1" applyFill="1" applyBorder="1"/>
    <xf numFmtId="0" fontId="1" fillId="20" borderId="23" xfId="1" applyFill="1" applyBorder="1"/>
    <xf numFmtId="0" fontId="1" fillId="5" borderId="5" xfId="1" applyFill="1" applyBorder="1"/>
    <xf numFmtId="0" fontId="1" fillId="10" borderId="21" xfId="1" applyFill="1" applyBorder="1"/>
    <xf numFmtId="0" fontId="1" fillId="21" borderId="21" xfId="1" applyFill="1" applyBorder="1"/>
    <xf numFmtId="0" fontId="1" fillId="21" borderId="22" xfId="1" applyFill="1" applyBorder="1"/>
    <xf numFmtId="0" fontId="1" fillId="4" borderId="21" xfId="1" applyFill="1" applyBorder="1"/>
    <xf numFmtId="0" fontId="1" fillId="4" borderId="23" xfId="1" applyFill="1" applyBorder="1"/>
    <xf numFmtId="0" fontId="1" fillId="8" borderId="21" xfId="1" applyFill="1" applyBorder="1"/>
    <xf numFmtId="0" fontId="1" fillId="8" borderId="22" xfId="1" applyFill="1" applyBorder="1"/>
    <xf numFmtId="0" fontId="1" fillId="23" borderId="21" xfId="1" applyFill="1" applyBorder="1"/>
    <xf numFmtId="0" fontId="1" fillId="23" borderId="23" xfId="1" applyFill="1" applyBorder="1"/>
    <xf numFmtId="0" fontId="1" fillId="0" borderId="24" xfId="1" applyBorder="1"/>
    <xf numFmtId="0" fontId="1" fillId="0" borderId="17" xfId="1" applyBorder="1" applyProtection="1">
      <protection locked="0"/>
    </xf>
    <xf numFmtId="0" fontId="2" fillId="0" borderId="25" xfId="1" applyFont="1" applyBorder="1" applyAlignment="1" applyProtection="1">
      <alignment horizontal="center" vertical="center" wrapText="1"/>
      <protection locked="0"/>
    </xf>
    <xf numFmtId="0" fontId="2" fillId="0" borderId="26" xfId="1" applyFont="1" applyBorder="1" applyAlignment="1" applyProtection="1">
      <alignment horizontal="center" vertical="center" wrapText="1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0" fontId="4" fillId="0" borderId="11" xfId="1" applyFont="1" applyBorder="1" applyAlignment="1">
      <alignment horizontal="center" vertical="center" wrapText="1"/>
    </xf>
    <xf numFmtId="0" fontId="2" fillId="24" borderId="26" xfId="1" applyFont="1" applyFill="1" applyBorder="1" applyAlignment="1" applyProtection="1">
      <alignment horizontal="center" vertical="center" wrapText="1"/>
      <protection locked="0"/>
    </xf>
    <xf numFmtId="0" fontId="1" fillId="0" borderId="13" xfId="1" applyBorder="1" applyProtection="1">
      <protection locked="0"/>
    </xf>
    <xf numFmtId="0" fontId="1" fillId="0" borderId="11" xfId="1" applyBorder="1" applyProtection="1">
      <protection locked="0"/>
    </xf>
    <xf numFmtId="0" fontId="1" fillId="0" borderId="19" xfId="1" applyBorder="1" applyProtection="1">
      <protection locked="0"/>
    </xf>
    <xf numFmtId="0" fontId="1" fillId="0" borderId="20" xfId="1" applyBorder="1" applyProtection="1">
      <protection locked="0"/>
    </xf>
    <xf numFmtId="0" fontId="2" fillId="0" borderId="27" xfId="1" applyFont="1" applyBorder="1" applyAlignment="1" applyProtection="1">
      <alignment horizontal="center" vertical="center" wrapText="1"/>
      <protection locked="0"/>
    </xf>
    <xf numFmtId="0" fontId="4" fillId="0" borderId="14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164" fontId="1" fillId="0" borderId="0" xfId="1" applyNumberFormat="1" applyAlignment="1">
      <alignment horizontal="center"/>
    </xf>
    <xf numFmtId="0" fontId="13" fillId="25" borderId="0" xfId="1" applyFont="1" applyFill="1" applyAlignment="1">
      <alignment horizontal="center" vertical="center"/>
    </xf>
    <xf numFmtId="0" fontId="6" fillId="21" borderId="10" xfId="1" applyFont="1" applyFill="1" applyBorder="1" applyAlignment="1">
      <alignment horizontal="center" vertical="center" textRotation="180" shrinkToFit="1"/>
    </xf>
    <xf numFmtId="0" fontId="6" fillId="21" borderId="9" xfId="1" applyFont="1" applyFill="1" applyBorder="1" applyAlignment="1">
      <alignment horizontal="center" vertical="center" textRotation="180" shrinkToFit="1"/>
    </xf>
    <xf numFmtId="0" fontId="6" fillId="21" borderId="7" xfId="1" applyFont="1" applyFill="1" applyBorder="1" applyAlignment="1">
      <alignment horizontal="center" vertical="center" textRotation="180" shrinkToFit="1"/>
    </xf>
    <xf numFmtId="0" fontId="6" fillId="21" borderId="0" xfId="1" applyFont="1" applyFill="1" applyAlignment="1">
      <alignment horizontal="center" vertical="center" textRotation="180" shrinkToFit="1"/>
    </xf>
    <xf numFmtId="0" fontId="6" fillId="23" borderId="7" xfId="1" applyFont="1" applyFill="1" applyBorder="1" applyAlignment="1">
      <alignment horizontal="center" vertical="center" textRotation="180" shrinkToFit="1"/>
    </xf>
    <xf numFmtId="0" fontId="6" fillId="23" borderId="0" xfId="1" applyFont="1" applyFill="1" applyAlignment="1">
      <alignment horizontal="center" vertical="center" textRotation="180" shrinkToFit="1"/>
    </xf>
    <xf numFmtId="0" fontId="1" fillId="23" borderId="16" xfId="1" applyFill="1" applyBorder="1" applyAlignment="1">
      <alignment horizontal="center"/>
    </xf>
    <xf numFmtId="0" fontId="1" fillId="22" borderId="4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0" borderId="0" xfId="1" quotePrefix="1" applyAlignment="1">
      <alignment horizontal="center"/>
    </xf>
    <xf numFmtId="0" fontId="1" fillId="0" borderId="0" xfId="1" applyAlignment="1">
      <alignment horizontal="center"/>
    </xf>
    <xf numFmtId="0" fontId="1" fillId="19" borderId="12" xfId="1" applyFill="1" applyBorder="1" applyAlignment="1">
      <alignment horizontal="center"/>
    </xf>
    <xf numFmtId="0" fontId="1" fillId="19" borderId="16" xfId="1" applyFill="1" applyBorder="1" applyAlignment="1">
      <alignment horizontal="center"/>
    </xf>
    <xf numFmtId="0" fontId="1" fillId="19" borderId="15" xfId="1" applyFill="1" applyBorder="1" applyAlignment="1">
      <alignment horizontal="center"/>
    </xf>
    <xf numFmtId="0" fontId="1" fillId="18" borderId="12" xfId="1" applyFill="1" applyBorder="1" applyAlignment="1">
      <alignment horizontal="center"/>
    </xf>
    <xf numFmtId="0" fontId="1" fillId="18" borderId="16" xfId="1" applyFill="1" applyBorder="1" applyAlignment="1">
      <alignment horizontal="center"/>
    </xf>
    <xf numFmtId="0" fontId="1" fillId="18" borderId="15" xfId="1" applyFill="1" applyBorder="1" applyAlignment="1">
      <alignment horizontal="center"/>
    </xf>
    <xf numFmtId="0" fontId="1" fillId="17" borderId="12" xfId="1" applyFill="1" applyBorder="1" applyAlignment="1">
      <alignment horizontal="center"/>
    </xf>
    <xf numFmtId="0" fontId="1" fillId="17" borderId="16" xfId="1" applyFill="1" applyBorder="1" applyAlignment="1">
      <alignment horizontal="center"/>
    </xf>
    <xf numFmtId="0" fontId="1" fillId="17" borderId="15" xfId="1" applyFill="1" applyBorder="1" applyAlignment="1">
      <alignment horizontal="center"/>
    </xf>
    <xf numFmtId="0" fontId="1" fillId="6" borderId="12" xfId="1" applyFill="1" applyBorder="1" applyAlignment="1">
      <alignment horizontal="center"/>
    </xf>
    <xf numFmtId="0" fontId="1" fillId="6" borderId="16" xfId="1" applyFill="1" applyBorder="1" applyAlignment="1">
      <alignment horizontal="center"/>
    </xf>
    <xf numFmtId="0" fontId="1" fillId="6" borderId="15" xfId="1" applyFill="1" applyBorder="1" applyAlignment="1">
      <alignment horizontal="center"/>
    </xf>
    <xf numFmtId="0" fontId="1" fillId="15" borderId="10" xfId="1" applyFill="1" applyBorder="1" applyAlignment="1">
      <alignment horizontal="center"/>
    </xf>
    <xf numFmtId="0" fontId="1" fillId="15" borderId="16" xfId="1" applyFill="1" applyBorder="1" applyAlignment="1">
      <alignment horizontal="center"/>
    </xf>
    <xf numFmtId="0" fontId="1" fillId="15" borderId="15" xfId="1" applyFill="1" applyBorder="1" applyAlignment="1">
      <alignment horizontal="center"/>
    </xf>
    <xf numFmtId="0" fontId="1" fillId="13" borderId="12" xfId="1" applyFill="1" applyBorder="1" applyAlignment="1">
      <alignment horizontal="center"/>
    </xf>
    <xf numFmtId="0" fontId="1" fillId="13" borderId="16" xfId="1" applyFill="1" applyBorder="1" applyAlignment="1">
      <alignment horizontal="center"/>
    </xf>
    <xf numFmtId="0" fontId="1" fillId="13" borderId="15" xfId="1" applyFill="1" applyBorder="1" applyAlignment="1">
      <alignment horizontal="center"/>
    </xf>
    <xf numFmtId="0" fontId="1" fillId="12" borderId="12" xfId="1" applyFill="1" applyBorder="1" applyAlignment="1">
      <alignment horizontal="center"/>
    </xf>
    <xf numFmtId="0" fontId="1" fillId="12" borderId="16" xfId="1" applyFill="1" applyBorder="1" applyAlignment="1">
      <alignment horizontal="center"/>
    </xf>
    <xf numFmtId="0" fontId="1" fillId="12" borderId="15" xfId="1" applyFill="1" applyBorder="1" applyAlignment="1">
      <alignment horizontal="center"/>
    </xf>
    <xf numFmtId="0" fontId="1" fillId="10" borderId="12" xfId="1" applyFill="1" applyBorder="1" applyAlignment="1">
      <alignment horizontal="center"/>
    </xf>
    <xf numFmtId="0" fontId="1" fillId="10" borderId="16" xfId="1" applyFill="1" applyBorder="1" applyAlignment="1">
      <alignment horizontal="center"/>
    </xf>
    <xf numFmtId="0" fontId="1" fillId="10" borderId="15" xfId="1" applyFill="1" applyBorder="1" applyAlignment="1">
      <alignment horizontal="center"/>
    </xf>
    <xf numFmtId="0" fontId="1" fillId="7" borderId="12" xfId="1" applyFill="1" applyBorder="1" applyAlignment="1">
      <alignment horizontal="center"/>
    </xf>
    <xf numFmtId="0" fontId="1" fillId="7" borderId="16" xfId="1" applyFill="1" applyBorder="1" applyAlignment="1">
      <alignment horizontal="center"/>
    </xf>
    <xf numFmtId="0" fontId="1" fillId="7" borderId="15" xfId="1" applyFill="1" applyBorder="1" applyAlignment="1">
      <alignment horizontal="center"/>
    </xf>
    <xf numFmtId="0" fontId="1" fillId="26" borderId="0" xfId="1" applyFill="1"/>
    <xf numFmtId="0" fontId="14" fillId="26" borderId="0" xfId="1" applyFont="1" applyFill="1" applyAlignment="1">
      <alignment vertical="center"/>
    </xf>
    <xf numFmtId="0" fontId="14" fillId="26" borderId="0" xfId="1" applyFont="1" applyFill="1" applyAlignment="1">
      <alignment horizontal="center" vertical="center"/>
    </xf>
    <xf numFmtId="0" fontId="1" fillId="26" borderId="0" xfId="1" applyFill="1" applyAlignment="1">
      <alignment horizontal="center"/>
    </xf>
    <xf numFmtId="0" fontId="13" fillId="26" borderId="0" xfId="1" applyFont="1" applyFill="1" applyAlignment="1">
      <alignment horizontal="center" vertical="center"/>
    </xf>
    <xf numFmtId="0" fontId="10" fillId="26" borderId="12" xfId="1" applyFont="1" applyFill="1" applyBorder="1" applyAlignment="1">
      <alignment horizontal="center" vertical="center"/>
    </xf>
    <xf numFmtId="0" fontId="10" fillId="26" borderId="16" xfId="1" applyFont="1" applyFill="1" applyBorder="1" applyAlignment="1">
      <alignment horizontal="center" vertical="center"/>
    </xf>
    <xf numFmtId="0" fontId="10" fillId="26" borderId="15" xfId="1" applyFont="1" applyFill="1" applyBorder="1" applyAlignment="1">
      <alignment horizontal="center" vertical="center"/>
    </xf>
    <xf numFmtId="0" fontId="12" fillId="26" borderId="4" xfId="1" applyFont="1" applyFill="1" applyBorder="1" applyAlignment="1">
      <alignment horizontal="center" vertical="center"/>
    </xf>
    <xf numFmtId="0" fontId="11" fillId="26" borderId="4" xfId="1" applyFont="1" applyFill="1" applyBorder="1" applyAlignment="1">
      <alignment vertical="center"/>
    </xf>
    <xf numFmtId="165" fontId="9" fillId="26" borderId="12" xfId="1" applyNumberFormat="1" applyFont="1" applyFill="1" applyBorder="1" applyAlignment="1">
      <alignment horizontal="center" vertical="center"/>
    </xf>
    <xf numFmtId="165" fontId="9" fillId="26" borderId="16" xfId="1" applyNumberFormat="1" applyFont="1" applyFill="1" applyBorder="1" applyAlignment="1">
      <alignment horizontal="center" vertical="center"/>
    </xf>
    <xf numFmtId="165" fontId="9" fillId="26" borderId="15" xfId="1" applyNumberFormat="1" applyFont="1" applyFill="1" applyBorder="1" applyAlignment="1">
      <alignment horizontal="center" vertical="center"/>
    </xf>
    <xf numFmtId="164" fontId="1" fillId="26" borderId="0" xfId="1" applyNumberFormat="1" applyFill="1" applyAlignment="1">
      <alignment horizontal="center"/>
    </xf>
    <xf numFmtId="164" fontId="7" fillId="26" borderId="37" xfId="1" applyNumberFormat="1" applyFont="1" applyFill="1" applyBorder="1" applyAlignment="1" applyProtection="1">
      <alignment horizontal="center" vertical="center"/>
      <protection hidden="1"/>
    </xf>
    <xf numFmtId="164" fontId="7" fillId="26" borderId="36" xfId="1" applyNumberFormat="1" applyFont="1" applyFill="1" applyBorder="1" applyAlignment="1" applyProtection="1">
      <alignment horizontal="center" vertical="center"/>
      <protection hidden="1"/>
    </xf>
    <xf numFmtId="164" fontId="7" fillId="26" borderId="35" xfId="1" applyNumberFormat="1" applyFont="1" applyFill="1" applyBorder="1" applyAlignment="1" applyProtection="1">
      <alignment horizontal="center" vertical="center"/>
      <protection hidden="1"/>
    </xf>
    <xf numFmtId="0" fontId="8" fillId="26" borderId="34" xfId="1" applyFont="1" applyFill="1" applyBorder="1" applyAlignment="1" applyProtection="1">
      <alignment vertical="center"/>
      <protection hidden="1"/>
    </xf>
    <xf numFmtId="0" fontId="8" fillId="26" borderId="2" xfId="1" applyFont="1" applyFill="1" applyBorder="1" applyAlignment="1" applyProtection="1">
      <alignment vertical="center"/>
      <protection hidden="1"/>
    </xf>
    <xf numFmtId="0" fontId="8" fillId="26" borderId="33" xfId="1" applyFont="1" applyFill="1" applyBorder="1" applyAlignment="1" applyProtection="1">
      <alignment vertical="center"/>
      <protection hidden="1"/>
    </xf>
    <xf numFmtId="0" fontId="7" fillId="26" borderId="32" xfId="1" applyFont="1" applyFill="1" applyBorder="1" applyAlignment="1" applyProtection="1">
      <alignment horizontal="center" vertical="center"/>
      <protection hidden="1"/>
    </xf>
    <xf numFmtId="0" fontId="7" fillId="26" borderId="31" xfId="1" applyFont="1" applyFill="1" applyBorder="1" applyAlignment="1" applyProtection="1">
      <alignment horizontal="center" vertical="center"/>
      <protection hidden="1"/>
    </xf>
    <xf numFmtId="0" fontId="7" fillId="26" borderId="30" xfId="1" applyFont="1" applyFill="1" applyBorder="1" applyAlignment="1" applyProtection="1">
      <alignment horizontal="center" vertical="center"/>
      <protection hidden="1"/>
    </xf>
    <xf numFmtId="0" fontId="4" fillId="26" borderId="8" xfId="1" applyFont="1" applyFill="1" applyBorder="1" applyAlignment="1">
      <alignment horizontal="center" vertical="center" wrapText="1"/>
    </xf>
    <xf numFmtId="0" fontId="4" fillId="26" borderId="14" xfId="1" applyFont="1" applyFill="1" applyBorder="1" applyAlignment="1">
      <alignment horizontal="center" vertical="center" wrapText="1"/>
    </xf>
    <xf numFmtId="0" fontId="4" fillId="0" borderId="29" xfId="1" applyFont="1" applyBorder="1" applyAlignment="1" applyProtection="1">
      <alignment horizontal="center" vertical="center"/>
      <protection hidden="1"/>
    </xf>
    <xf numFmtId="0" fontId="4" fillId="0" borderId="28" xfId="1" applyFont="1" applyBorder="1" applyAlignment="1" applyProtection="1">
      <alignment horizontal="center" vertical="center"/>
      <protection hidden="1"/>
    </xf>
    <xf numFmtId="0" fontId="4" fillId="0" borderId="28" xfId="1" applyNumberFormat="1" applyFont="1" applyFill="1" applyBorder="1" applyAlignment="1" applyProtection="1">
      <alignment horizontal="centerContinuous" vertical="center"/>
      <protection hidden="1"/>
    </xf>
    <xf numFmtId="0" fontId="2" fillId="0" borderId="26" xfId="1" applyNumberFormat="1" applyFont="1" applyFill="1" applyBorder="1" applyAlignment="1" applyProtection="1">
      <alignment horizontal="centerContinuous" vertical="center" wrapText="1"/>
      <protection locked="0"/>
    </xf>
    <xf numFmtId="0" fontId="2" fillId="0" borderId="25" xfId="1" applyNumberFormat="1" applyFont="1" applyFill="1" applyBorder="1" applyAlignment="1" applyProtection="1">
      <alignment horizontal="centerContinuous" vertical="center" wrapText="1"/>
      <protection locked="0"/>
    </xf>
  </cellXfs>
  <cellStyles count="2">
    <cellStyle name="Normal" xfId="0" builtinId="0"/>
    <cellStyle name="Normal 2" xfId="1"/>
  </cellStyles>
  <dxfs count="1261"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numFmt numFmtId="166" formatCode=";;;"/>
      <fill>
        <patternFill>
          <bgColor theme="0"/>
        </patternFill>
      </fill>
    </dxf>
    <dxf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theme="4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theme="4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theme="4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theme="4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  <vertical/>
        <horizontal/>
      </border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FFFFFF"/>
        </patternFill>
      </fill>
    </dxf>
    <dxf>
      <font>
        <b val="0"/>
        <i val="0"/>
        <color rgb="FF000000"/>
      </font>
      <fill>
        <patternFill>
          <fgColor indexed="64"/>
          <bgColor rgb="FFDCE6F1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theme="9"/>
        </patternFill>
      </fill>
    </dxf>
    <dxf>
      <fill>
        <patternFill>
          <bgColor rgb="FFCC3399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00B050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79646"/>
        </patternFill>
      </fill>
    </dxf>
    <dxf>
      <font>
        <b val="0"/>
        <i val="0"/>
        <color rgb="FF000000"/>
      </font>
      <fill>
        <patternFill>
          <fgColor indexed="64"/>
          <bgColor rgb="FF8064A2"/>
        </patternFill>
      </fill>
    </dxf>
    <dxf>
      <font>
        <b val="0"/>
        <i val="0"/>
        <color rgb="FF000000"/>
      </font>
      <fill>
        <patternFill>
          <fgColor indexed="64"/>
          <bgColor rgb="FFFABF8F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FF00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 val="0"/>
        <i val="0"/>
        <color rgb="FF000000"/>
      </font>
      <fill>
        <patternFill>
          <fgColor indexed="64"/>
          <bgColor rgb="FF7030A0"/>
        </patternFill>
      </fill>
    </dxf>
    <dxf>
      <font>
        <b val="0"/>
        <i val="0"/>
        <color rgb="FF000000"/>
      </font>
      <fill>
        <patternFill>
          <fgColor indexed="64"/>
          <bgColor rgb="FF00B0F0"/>
        </patternFill>
      </fill>
    </dxf>
    <dxf>
      <font>
        <b val="0"/>
        <i val="0"/>
        <color rgb="FF000000"/>
      </font>
      <fill>
        <patternFill>
          <fgColor indexed="64"/>
          <bgColor rgb="FFB1A0C7"/>
        </patternFill>
      </fill>
    </dxf>
    <dxf>
      <font>
        <b val="0"/>
        <i val="0"/>
        <color rgb="FF000000"/>
      </font>
      <fill>
        <patternFill>
          <fgColor indexed="64"/>
          <bgColor rgb="FFCCC0DA"/>
        </patternFill>
      </fill>
    </dxf>
    <dxf>
      <font>
        <b val="0"/>
        <i val="0"/>
        <color rgb="FF000000"/>
      </font>
      <fill>
        <patternFill>
          <fgColor indexed="64"/>
          <bgColor rgb="FFC5D9F1"/>
        </patternFill>
      </fill>
    </dxf>
    <dxf>
      <font>
        <b val="0"/>
        <i val="0"/>
        <color rgb="FF000000"/>
      </font>
      <fill>
        <patternFill>
          <fgColor indexed="64"/>
          <bgColor rgb="FF948A54"/>
        </patternFill>
      </fill>
    </dxf>
    <dxf>
      <font>
        <b val="0"/>
        <i val="0"/>
        <color rgb="FF000000"/>
      </font>
      <fill>
        <patternFill>
          <fgColor indexed="64"/>
          <bgColor rgb="FFC0504D"/>
        </patternFill>
      </fill>
    </dxf>
    <dxf>
      <font>
        <b val="0"/>
        <i val="0"/>
        <color rgb="FF000000"/>
      </font>
      <fill>
        <patternFill>
          <fgColor indexed="64"/>
          <bgColor rgb="FF31869B"/>
        </patternFill>
      </fill>
    </dxf>
    <dxf>
      <font>
        <b val="0"/>
        <i val="0"/>
        <color rgb="FF000000"/>
      </font>
      <fill>
        <patternFill>
          <fgColor indexed="64"/>
          <bgColor rgb="FF4BACC6"/>
        </patternFill>
      </fill>
    </dxf>
    <dxf>
      <font>
        <b val="0"/>
        <i val="0"/>
        <color rgb="FF000000"/>
      </font>
      <fill>
        <patternFill>
          <fgColor indexed="64"/>
          <bgColor rgb="FFC4BD97"/>
        </patternFill>
      </fill>
    </dxf>
    <dxf>
      <font>
        <b val="0"/>
        <i val="0"/>
        <color rgb="FFFFFF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C4D79B"/>
        </patternFill>
      </fill>
    </dxf>
    <dxf>
      <font>
        <b/>
        <i val="0"/>
        <color rgb="FF000000"/>
      </font>
      <fill>
        <patternFill>
          <fgColor indexed="64"/>
          <bgColor rgb="FF8DB4E2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FF0000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 val="0"/>
        <i val="0"/>
        <color rgb="FF000000"/>
      </font>
      <fill>
        <patternFill>
          <fgColor indexed="64"/>
          <bgColor rgb="FFDA9694"/>
        </patternFill>
      </fill>
    </dxf>
    <dxf>
      <font>
        <b/>
        <i val="0"/>
        <color rgb="FFFF0000"/>
      </font>
      <fill>
        <patternFill>
          <fgColor indexed="64"/>
          <bgColor rgb="FFFFFF00"/>
        </patternFill>
      </fill>
    </dxf>
    <dxf>
      <font>
        <b/>
        <i val="0"/>
        <color rgb="FF000000"/>
      </font>
      <fill>
        <patternFill>
          <fgColor indexed="64"/>
          <bgColor rgb="FF0070C0"/>
        </patternFill>
      </fill>
    </dxf>
    <dxf>
      <font>
        <b/>
        <i val="0"/>
        <color rgb="FF000000"/>
      </font>
      <fill>
        <patternFill>
          <fgColor indexed="64"/>
          <bgColor rgb="FF538DD5"/>
        </patternFill>
      </fill>
    </dxf>
    <dxf>
      <font>
        <b val="0"/>
        <i val="0"/>
        <color rgb="FF000000"/>
      </font>
      <fill>
        <patternFill>
          <fgColor indexed="64"/>
          <bgColor rgb="FF92D05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000000"/>
      </font>
      <fill>
        <patternFill>
          <fgColor indexed="64"/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 val="0"/>
        <i val="0"/>
        <color rgb="FFFFFF00"/>
      </font>
      <fill>
        <patternFill>
          <bgColor rgb="FFFFFF00"/>
        </patternFill>
      </fill>
    </dxf>
    <dxf>
      <fill>
        <patternFill>
          <bgColor rgb="FF0070C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darkHorizontal">
          <fgColor theme="9"/>
          <bgColor rgb="FFFF0000"/>
        </patternFill>
      </fill>
    </dxf>
    <dxf>
      <fill>
        <patternFill patternType="darkHorizontal">
          <fgColor theme="9"/>
          <bgColor rgb="FFFF0000"/>
        </patternFill>
      </fill>
    </dxf>
    <dxf>
      <font>
        <b/>
        <i/>
      </font>
      <fill>
        <patternFill>
          <bgColor theme="4" tint="0.59996337778862885"/>
        </patternFill>
      </fill>
    </dxf>
    <dxf>
      <fill>
        <patternFill>
          <bgColor theme="6"/>
        </patternFill>
      </fill>
    </dxf>
    <dxf>
      <fill>
        <patternFill>
          <bgColor rgb="FF00B050"/>
        </patternFill>
      </fill>
    </dxf>
    <dxf>
      <fill>
        <patternFill>
          <bgColor rgb="FF7030A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theme="6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8"/>
        </patternFill>
      </fill>
    </dxf>
    <dxf>
      <fill>
        <patternFill>
          <bgColor theme="2" tint="-0.24994659260841701"/>
        </patternFill>
      </fill>
    </dxf>
    <dxf>
      <font>
        <b/>
        <i val="0"/>
        <color rgb="FFFF0000"/>
      </font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$K$1" lockText="1" noThreeD="1"/>
</file>

<file path=xl/ctrlProps/ctrlProp3.xml><?xml version="1.0" encoding="utf-8"?>
<formControlPr xmlns="http://schemas.microsoft.com/office/spreadsheetml/2009/9/main" objectType="CheckBox" checked="Checked" fmlaLink="$L$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5</xdr:row>
          <xdr:rowOff>66675</xdr:rowOff>
        </xdr:from>
        <xdr:to>
          <xdr:col>35</xdr:col>
          <xdr:colOff>295275</xdr:colOff>
          <xdr:row>6</xdr:row>
          <xdr:rowOff>161925</xdr:rowOff>
        </xdr:to>
        <xdr:sp macro="" textlink="">
          <xdr:nvSpPr>
            <xdr:cNvPr id="2049" name="Button 69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VIGNETTE</a:t>
              </a:r>
            </a:p>
          </xdr:txBody>
        </xdr:sp>
        <xdr:clientData fPrintsWithSheet="0"/>
      </xdr:twoCellAnchor>
    </mc:Choice>
    <mc:Fallback/>
  </mc:AlternateContent>
  <xdr:absoluteAnchor>
    <xdr:pos x="9696450" y="857250"/>
    <xdr:ext cx="624906" cy="400050"/>
    <xdr:sp macro="[0]!PD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9696450" y="857250"/>
          <a:ext cx="624906" cy="400050"/>
        </a:xfrm>
        <a:prstGeom prst="rect">
          <a:avLst/>
        </a:prstGeom>
        <a:solidFill>
          <a:schemeClr val="bg1">
            <a:lumMod val="7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 baseline="0"/>
            <a:t>PDF</a:t>
          </a:r>
          <a:endParaRPr lang="fr-FR" sz="1800" b="1"/>
        </a:p>
      </xdr:txBody>
    </xdr:sp>
    <xdr:clientData/>
  </xdr:absolute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4</xdr:row>
          <xdr:rowOff>133350</xdr:rowOff>
        </xdr:from>
        <xdr:to>
          <xdr:col>3</xdr:col>
          <xdr:colOff>180975</xdr:colOff>
          <xdr:row>4</xdr:row>
          <xdr:rowOff>457200</xdr:rowOff>
        </xdr:to>
        <xdr:sp macro="" textlink="">
          <xdr:nvSpPr>
            <xdr:cNvPr id="2050" name="Check Box 103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EDITION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47625</xdr:colOff>
          <xdr:row>4</xdr:row>
          <xdr:rowOff>180975</xdr:rowOff>
        </xdr:from>
        <xdr:to>
          <xdr:col>27</xdr:col>
          <xdr:colOff>266700</xdr:colOff>
          <xdr:row>4</xdr:row>
          <xdr:rowOff>400050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Astreinte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ivate\Dossier%20Club\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Gestion des Agents"/>
      <sheetName val="Juin"/>
      <sheetName val="Juillet"/>
      <sheetName val="Aout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Heures"/>
      <sheetName val="Ne pas toucher"/>
      <sheetName val="GENERAL"/>
      <sheetName val="HORAIRE SITES"/>
      <sheetName val="Date TT"/>
      <sheetName val="LES 2 ALPES"/>
    </sheetNames>
    <definedNames>
      <definedName name="a" refersTo="='Juin'!$E$1" sheetId="2"/>
    </definedNames>
    <sheetDataSet>
      <sheetData sheetId="0">
        <row r="8">
          <cell r="K8">
            <v>43638</v>
          </cell>
          <cell r="L8">
            <v>43715</v>
          </cell>
          <cell r="M8">
            <v>43814</v>
          </cell>
          <cell r="N8">
            <v>43940</v>
          </cell>
        </row>
        <row r="9">
          <cell r="K9"/>
          <cell r="L9"/>
          <cell r="M9">
            <v>43786</v>
          </cell>
          <cell r="N9">
            <v>43961</v>
          </cell>
        </row>
        <row r="10">
          <cell r="K10"/>
          <cell r="L10"/>
          <cell r="M10">
            <v>43807</v>
          </cell>
          <cell r="N10">
            <v>43947</v>
          </cell>
        </row>
        <row r="11">
          <cell r="K11"/>
          <cell r="L11"/>
          <cell r="M11"/>
          <cell r="N11"/>
        </row>
        <row r="12">
          <cell r="K12"/>
          <cell r="L12"/>
          <cell r="M12">
            <v>43814</v>
          </cell>
          <cell r="N12" t="str">
            <v>?</v>
          </cell>
        </row>
        <row r="13">
          <cell r="K13"/>
          <cell r="L13"/>
          <cell r="M13">
            <v>43800</v>
          </cell>
          <cell r="N13">
            <v>43947</v>
          </cell>
        </row>
        <row r="14">
          <cell r="K14"/>
          <cell r="L14"/>
          <cell r="M14">
            <v>43807</v>
          </cell>
          <cell r="N14">
            <v>43919</v>
          </cell>
        </row>
        <row r="15">
          <cell r="K15">
            <v>43631</v>
          </cell>
          <cell r="L15">
            <v>43715</v>
          </cell>
          <cell r="M15">
            <v>43806</v>
          </cell>
          <cell r="N15">
            <v>43940</v>
          </cell>
        </row>
        <row r="16">
          <cell r="K16"/>
          <cell r="L16"/>
          <cell r="M16">
            <v>43821</v>
          </cell>
          <cell r="N16">
            <v>43947</v>
          </cell>
        </row>
        <row r="17">
          <cell r="K17"/>
          <cell r="L17"/>
          <cell r="M17">
            <v>43821</v>
          </cell>
          <cell r="N17">
            <v>43940</v>
          </cell>
        </row>
        <row r="18">
          <cell r="K18"/>
          <cell r="L18"/>
          <cell r="M18"/>
          <cell r="N18"/>
        </row>
        <row r="19">
          <cell r="J19" t="str">
            <v>LES ARCS 2000</v>
          </cell>
          <cell r="K19"/>
          <cell r="L19"/>
          <cell r="M19">
            <v>43814</v>
          </cell>
          <cell r="N19">
            <v>43933</v>
          </cell>
        </row>
        <row r="20">
          <cell r="J20" t="str">
            <v>CHAMONIX</v>
          </cell>
          <cell r="K20"/>
          <cell r="L20"/>
          <cell r="M20"/>
          <cell r="N20"/>
        </row>
        <row r="21">
          <cell r="J21" t="str">
            <v>SAMOENS</v>
          </cell>
          <cell r="K21">
            <v>43625</v>
          </cell>
          <cell r="L21">
            <v>43715</v>
          </cell>
          <cell r="M21">
            <v>43807</v>
          </cell>
          <cell r="N21">
            <v>43947</v>
          </cell>
        </row>
      </sheetData>
      <sheetData sheetId="1">
        <row r="6">
          <cell r="A6" t="str">
            <v>KARGOL Christophe</v>
          </cell>
        </row>
      </sheetData>
      <sheetData sheetId="2">
        <row r="1">
          <cell r="E1">
            <v>2019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O4">
            <v>2019</v>
          </cell>
        </row>
        <row r="5">
          <cell r="L5" t="str">
            <v>VN1 19h00 07h00</v>
          </cell>
          <cell r="M5" t="str">
            <v>VN1 19h00 07h00</v>
          </cell>
        </row>
        <row r="6">
          <cell r="L6" t="str">
            <v>VN2 19h00 07H00</v>
          </cell>
          <cell r="M6" t="str">
            <v>VN2 19h00 07H00</v>
          </cell>
        </row>
        <row r="7">
          <cell r="L7" t="str">
            <v>VJ1 07h00 19h00</v>
          </cell>
          <cell r="M7" t="str">
            <v>VJ1 07h00 19h00</v>
          </cell>
        </row>
        <row r="8">
          <cell r="L8" t="str">
            <v>VJ2 07h00 19h00</v>
          </cell>
          <cell r="M8" t="str">
            <v>VJ2 07h00 19h00</v>
          </cell>
          <cell r="P8">
            <v>43466</v>
          </cell>
          <cell r="Q8"/>
          <cell r="R8" t="str">
            <v>F</v>
          </cell>
        </row>
        <row r="9">
          <cell r="L9" t="str">
            <v>VJI 08h00 18h00</v>
          </cell>
          <cell r="M9" t="str">
            <v>VJI 08h00 18h00</v>
          </cell>
          <cell r="P9">
            <v>43577</v>
          </cell>
          <cell r="Q9">
            <v>43576</v>
          </cell>
          <cell r="R9" t="str">
            <v>F</v>
          </cell>
        </row>
        <row r="10">
          <cell r="L10" t="str">
            <v>CN 19h00 07h00</v>
          </cell>
          <cell r="M10" t="str">
            <v>CN 19h00 07h00</v>
          </cell>
          <cell r="P10">
            <v>43586</v>
          </cell>
          <cell r="R10" t="str">
            <v>F</v>
          </cell>
        </row>
        <row r="11">
          <cell r="L11" t="str">
            <v>CJ 07h00 19h00</v>
          </cell>
          <cell r="M11" t="str">
            <v>CJ 07h00 19h00</v>
          </cell>
          <cell r="P11">
            <v>43593</v>
          </cell>
          <cell r="R11" t="str">
            <v>F</v>
          </cell>
        </row>
        <row r="12">
          <cell r="L12" t="str">
            <v>PN1 19h00 07h00</v>
          </cell>
          <cell r="M12" t="str">
            <v>PN1 19h00 07h00</v>
          </cell>
          <cell r="P12">
            <v>43615</v>
          </cell>
          <cell r="R12" t="str">
            <v>F</v>
          </cell>
        </row>
        <row r="13">
          <cell r="L13" t="str">
            <v>PN2 19h00 07h00</v>
          </cell>
          <cell r="M13" t="str">
            <v>PN2 19h00 07h00</v>
          </cell>
          <cell r="P13">
            <v>43626</v>
          </cell>
          <cell r="R13" t="str">
            <v>F</v>
          </cell>
        </row>
        <row r="14">
          <cell r="L14" t="str">
            <v>PJ1 07h00 19h00</v>
          </cell>
          <cell r="M14" t="str">
            <v>PJ1 07h00 19h00</v>
          </cell>
          <cell r="P14">
            <v>43660</v>
          </cell>
          <cell r="R14" t="str">
            <v>F</v>
          </cell>
        </row>
        <row r="15">
          <cell r="L15" t="str">
            <v>PJ2 07h00 19h00</v>
          </cell>
          <cell r="M15" t="str">
            <v>PJ2 07h00 19h00</v>
          </cell>
          <cell r="P15">
            <v>43692</v>
          </cell>
          <cell r="R15" t="str">
            <v>F</v>
          </cell>
        </row>
        <row r="16">
          <cell r="L16" t="str">
            <v>PNGO 19h00 07h00</v>
          </cell>
          <cell r="M16" t="str">
            <v>PNGO 19h00 07h00</v>
          </cell>
          <cell r="P16">
            <v>43770</v>
          </cell>
          <cell r="R16" t="str">
            <v>F</v>
          </cell>
        </row>
        <row r="17">
          <cell r="L17"/>
          <cell r="M17" t="str">
            <v>VTGn 19h00 07h00</v>
          </cell>
          <cell r="P17">
            <v>43780</v>
          </cell>
          <cell r="R17" t="str">
            <v>F</v>
          </cell>
        </row>
        <row r="18">
          <cell r="L18"/>
          <cell r="M18" t="str">
            <v>VTN1 19h00 07h00</v>
          </cell>
          <cell r="P18">
            <v>43824</v>
          </cell>
          <cell r="Q18"/>
          <cell r="R18" t="str">
            <v>F</v>
          </cell>
        </row>
        <row r="19">
          <cell r="L19" t="str">
            <v>VTGn 19h00 07h00</v>
          </cell>
          <cell r="M19" t="str">
            <v>VTN2 19h00 07h00</v>
          </cell>
          <cell r="P19">
            <v>43831</v>
          </cell>
          <cell r="Q19"/>
          <cell r="R19" t="str">
            <v>F</v>
          </cell>
        </row>
        <row r="20">
          <cell r="L20" t="str">
            <v>VTN1 19h00 07h00</v>
          </cell>
          <cell r="M20" t="str">
            <v>VTJ1 07h00 19h00</v>
          </cell>
          <cell r="P20">
            <v>43934</v>
          </cell>
          <cell r="Q20">
            <v>43933</v>
          </cell>
          <cell r="R20" t="str">
            <v>F</v>
          </cell>
        </row>
        <row r="21">
          <cell r="L21" t="str">
            <v>VTN2 19h00 07h00</v>
          </cell>
          <cell r="M21" t="str">
            <v>VTJ2 07h00 19h00</v>
          </cell>
          <cell r="P21">
            <v>43952</v>
          </cell>
          <cell r="R21" t="str">
            <v>F</v>
          </cell>
        </row>
        <row r="22">
          <cell r="L22" t="str">
            <v>VTJ1 07h00 19h00</v>
          </cell>
          <cell r="M22" t="str">
            <v>2A 21h00 06h00</v>
          </cell>
          <cell r="P22">
            <v>43959</v>
          </cell>
          <cell r="R22" t="str">
            <v>F</v>
          </cell>
        </row>
        <row r="23">
          <cell r="L23" t="str">
            <v>VTJ2 07h00 19h00</v>
          </cell>
          <cell r="M23" t="str">
            <v>AV N 21h00 05h00</v>
          </cell>
          <cell r="P23">
            <v>43972</v>
          </cell>
          <cell r="R23" t="str">
            <v>F</v>
          </cell>
        </row>
        <row r="24">
          <cell r="L24"/>
          <cell r="M24" t="str">
            <v>MEN 23h00 07h00</v>
          </cell>
          <cell r="P24">
            <v>43983</v>
          </cell>
          <cell r="R24" t="str">
            <v>F</v>
          </cell>
        </row>
        <row r="25">
          <cell r="L25"/>
          <cell r="M25" t="str">
            <v>CHN 20h00 08h00</v>
          </cell>
          <cell r="P25">
            <v>44026</v>
          </cell>
          <cell r="R25" t="str">
            <v>F</v>
          </cell>
        </row>
        <row r="26">
          <cell r="L26" t="str">
            <v>2A 21h00 06h00</v>
          </cell>
          <cell r="M26" t="str">
            <v>CHJ 08h00 20h00</v>
          </cell>
          <cell r="P26">
            <v>44058</v>
          </cell>
          <cell r="R26" t="str">
            <v>F</v>
          </cell>
        </row>
        <row r="27">
          <cell r="L27" t="str">
            <v>AV N 21h00 05h00</v>
          </cell>
          <cell r="M27" t="str">
            <v>AH 21h00 05h00</v>
          </cell>
          <cell r="P27">
            <v>44136</v>
          </cell>
          <cell r="R27" t="str">
            <v>F</v>
          </cell>
        </row>
        <row r="28">
          <cell r="L28" t="str">
            <v>MEN 23h00 07h00</v>
          </cell>
          <cell r="M28" t="str">
            <v>Tour de France</v>
          </cell>
          <cell r="P28">
            <v>44146</v>
          </cell>
          <cell r="R28" t="str">
            <v>F</v>
          </cell>
        </row>
        <row r="29">
          <cell r="L29" t="str">
            <v>CHN 20h00 08h00</v>
          </cell>
          <cell r="M29" t="str">
            <v>TI 20h00 05h45</v>
          </cell>
          <cell r="P29">
            <v>44190</v>
          </cell>
          <cell r="Q29"/>
          <cell r="R29" t="str">
            <v>F</v>
          </cell>
        </row>
        <row r="30">
          <cell r="L30" t="str">
            <v>CHJ 08h00 20h00</v>
          </cell>
          <cell r="M30" t="str">
            <v>VAL I 20h00 04h45</v>
          </cell>
        </row>
        <row r="31">
          <cell r="L31"/>
          <cell r="M31" t="str">
            <v>AN1 19h00 07h00</v>
          </cell>
        </row>
        <row r="32">
          <cell r="L32"/>
          <cell r="M32" t="str">
            <v>AN2 19h00 07h00</v>
          </cell>
        </row>
        <row r="33">
          <cell r="L33" t="str">
            <v>AH 21h00 05h00</v>
          </cell>
          <cell r="M33" t="str">
            <v>AJ1 07h00 19h00</v>
          </cell>
        </row>
        <row r="34">
          <cell r="L34"/>
          <cell r="M34" t="str">
            <v>AJ2 07h00 19h00</v>
          </cell>
        </row>
        <row r="35">
          <cell r="L35"/>
          <cell r="M35" t="str">
            <v>AGO 19h00 07h00</v>
          </cell>
        </row>
        <row r="36">
          <cell r="L36"/>
          <cell r="M36" t="str">
            <v>ARCE 20h00 05h45</v>
          </cell>
        </row>
        <row r="37">
          <cell r="L37"/>
          <cell r="M37" t="str">
            <v>PL21 22h30 04h30</v>
          </cell>
        </row>
        <row r="38">
          <cell r="L38"/>
          <cell r="M38" t="str">
            <v>EDS 08h00 20h00</v>
          </cell>
        </row>
        <row r="39">
          <cell r="L39" t="str">
            <v>Tour de France</v>
          </cell>
          <cell r="M39" t="str">
            <v>EDS 20h00 08h00</v>
          </cell>
        </row>
        <row r="40">
          <cell r="L40" t="str">
            <v>TI 20h00 05h45</v>
          </cell>
          <cell r="M40" t="str">
            <v>AIME 20h15 03h15</v>
          </cell>
        </row>
        <row r="41">
          <cell r="L41"/>
          <cell r="M41" t="str">
            <v>GO A 22h30 04h30</v>
          </cell>
        </row>
        <row r="42">
          <cell r="L42"/>
          <cell r="M42" t="str">
            <v>ABS Jus</v>
          </cell>
        </row>
        <row r="43">
          <cell r="L43"/>
          <cell r="M43" t="str">
            <v>ABS non jus</v>
          </cell>
        </row>
        <row r="44">
          <cell r="L44"/>
          <cell r="M44" t="str">
            <v>indispo,</v>
          </cell>
        </row>
        <row r="45">
          <cell r="L45"/>
          <cell r="M45" t="str">
            <v>V M</v>
          </cell>
        </row>
        <row r="46">
          <cell r="L46"/>
          <cell r="M46" t="str">
            <v>CP</v>
          </cell>
        </row>
        <row r="47">
          <cell r="L47" t="str">
            <v>VAL I 20h00 04h45</v>
          </cell>
          <cell r="M47" t="str">
            <v>CP EX</v>
          </cell>
        </row>
        <row r="48">
          <cell r="L48"/>
          <cell r="M48" t="str">
            <v>RC</v>
          </cell>
        </row>
        <row r="49">
          <cell r="L49"/>
          <cell r="M49" t="str">
            <v>AM</v>
          </cell>
        </row>
        <row r="50">
          <cell r="L50"/>
          <cell r="M50" t="str">
            <v>AT</v>
          </cell>
        </row>
        <row r="51">
          <cell r="L51"/>
          <cell r="M51" t="str">
            <v>VALM FOR J</v>
          </cell>
        </row>
        <row r="52">
          <cell r="L52"/>
          <cell r="M52" t="str">
            <v>VALM FOR N</v>
          </cell>
        </row>
        <row r="53">
          <cell r="L53"/>
          <cell r="M53" t="str">
            <v>VT FOR J</v>
          </cell>
        </row>
        <row r="54">
          <cell r="L54" t="str">
            <v>AN1 19h00 07h00</v>
          </cell>
          <cell r="M54" t="str">
            <v>VT FOR N</v>
          </cell>
        </row>
        <row r="55">
          <cell r="L55" t="str">
            <v>AN2 19h00 07h00</v>
          </cell>
          <cell r="M55" t="str">
            <v>PS FOR J</v>
          </cell>
        </row>
        <row r="56">
          <cell r="L56" t="str">
            <v>AJ1 07h00 19h00</v>
          </cell>
          <cell r="M56" t="str">
            <v>PS FOR N</v>
          </cell>
        </row>
        <row r="57">
          <cell r="L57" t="str">
            <v>AJ2 07h00 19h00</v>
          </cell>
          <cell r="M57" t="str">
            <v>FOR</v>
          </cell>
        </row>
        <row r="58">
          <cell r="L58" t="str">
            <v>AGO 19h00 07h00</v>
          </cell>
          <cell r="M58" t="str">
            <v>FOR SP</v>
          </cell>
        </row>
        <row r="59">
          <cell r="L59" t="str">
            <v>ARCE 20h00 05h45</v>
          </cell>
          <cell r="M59">
            <v>0</v>
          </cell>
        </row>
        <row r="60">
          <cell r="L60"/>
          <cell r="M60" t="str">
            <v>ARC FOR J</v>
          </cell>
        </row>
        <row r="61">
          <cell r="L61" t="str">
            <v>PL21 22h30 04h30</v>
          </cell>
          <cell r="M61" t="str">
            <v>ARC FOR N</v>
          </cell>
        </row>
        <row r="62">
          <cell r="L62" t="str">
            <v>EDS 08h00 20h00</v>
          </cell>
          <cell r="M62" t="e">
            <v>#NUM!</v>
          </cell>
        </row>
        <row r="63">
          <cell r="L63" t="str">
            <v>EDS 20h00 08h00</v>
          </cell>
          <cell r="M63" t="e">
            <v>#NUM!</v>
          </cell>
        </row>
        <row r="64">
          <cell r="L64"/>
          <cell r="M64" t="e">
            <v>#NUM!</v>
          </cell>
        </row>
        <row r="65">
          <cell r="L65"/>
          <cell r="M65" t="e">
            <v>#NUM!</v>
          </cell>
        </row>
        <row r="66">
          <cell r="L66"/>
          <cell r="M66" t="e">
            <v>#NUM!</v>
          </cell>
        </row>
        <row r="67">
          <cell r="L67"/>
          <cell r="M67" t="e">
            <v>#NUM!</v>
          </cell>
        </row>
        <row r="68">
          <cell r="L68" t="str">
            <v>AIME 20h15 03h15</v>
          </cell>
          <cell r="M68" t="e">
            <v>#NUM!</v>
          </cell>
        </row>
        <row r="69">
          <cell r="L69" t="str">
            <v>GO A 22h30 04h30</v>
          </cell>
          <cell r="M69" t="e">
            <v>#NUM!</v>
          </cell>
        </row>
        <row r="70">
          <cell r="L70"/>
          <cell r="M70" t="e">
            <v>#NUM!</v>
          </cell>
        </row>
        <row r="71">
          <cell r="L71"/>
          <cell r="M71" t="e">
            <v>#NUM!</v>
          </cell>
        </row>
        <row r="72">
          <cell r="L72"/>
          <cell r="M72" t="e">
            <v>#NUM!</v>
          </cell>
        </row>
        <row r="73">
          <cell r="L73" t="str">
            <v>ABS Jus</v>
          </cell>
          <cell r="M73" t="e">
            <v>#NUM!</v>
          </cell>
        </row>
        <row r="74">
          <cell r="L74" t="str">
            <v>ABS non jus</v>
          </cell>
          <cell r="M74" t="e">
            <v>#NUM!</v>
          </cell>
        </row>
        <row r="75">
          <cell r="L75" t="str">
            <v>indispo,</v>
          </cell>
          <cell r="M75" t="e">
            <v>#NUM!</v>
          </cell>
        </row>
        <row r="76">
          <cell r="L76" t="str">
            <v>V M</v>
          </cell>
          <cell r="M76" t="e">
            <v>#NUM!</v>
          </cell>
        </row>
        <row r="77">
          <cell r="L77" t="str">
            <v>CP</v>
          </cell>
          <cell r="M77" t="e">
            <v>#NUM!</v>
          </cell>
        </row>
        <row r="78">
          <cell r="L78" t="str">
            <v>CP EX</v>
          </cell>
          <cell r="M78" t="e">
            <v>#NUM!</v>
          </cell>
        </row>
        <row r="79">
          <cell r="L79" t="str">
            <v>RC</v>
          </cell>
          <cell r="M79" t="e">
            <v>#NUM!</v>
          </cell>
        </row>
        <row r="80">
          <cell r="L80" t="str">
            <v>AM</v>
          </cell>
        </row>
        <row r="81">
          <cell r="L81" t="str">
            <v>AT</v>
          </cell>
        </row>
        <row r="82">
          <cell r="L82" t="str">
            <v>VALM FOR J</v>
          </cell>
        </row>
        <row r="83">
          <cell r="L83" t="str">
            <v>VALM FOR N</v>
          </cell>
        </row>
        <row r="84">
          <cell r="L84" t="str">
            <v>VT FOR J</v>
          </cell>
        </row>
        <row r="85">
          <cell r="L85" t="str">
            <v>VT FOR N</v>
          </cell>
        </row>
        <row r="86">
          <cell r="L86" t="str">
            <v>PS FOR J</v>
          </cell>
        </row>
        <row r="87">
          <cell r="L87" t="str">
            <v>PS FOR N</v>
          </cell>
        </row>
        <row r="88">
          <cell r="L88" t="str">
            <v>FOR</v>
          </cell>
        </row>
        <row r="89">
          <cell r="L89" t="str">
            <v>FOR SP</v>
          </cell>
        </row>
        <row r="90">
          <cell r="L90">
            <v>0</v>
          </cell>
        </row>
        <row r="91">
          <cell r="L91" t="str">
            <v>ARC FOR J</v>
          </cell>
        </row>
        <row r="92">
          <cell r="L92" t="str">
            <v>ARC FOR N</v>
          </cell>
        </row>
        <row r="93">
          <cell r="L93"/>
        </row>
        <row r="94">
          <cell r="L94"/>
        </row>
        <row r="95">
          <cell r="L95"/>
        </row>
        <row r="129">
          <cell r="K129" t="str">
            <v>Tous</v>
          </cell>
        </row>
        <row r="130">
          <cell r="K130" t="str">
            <v>Valmorel</v>
          </cell>
        </row>
        <row r="131">
          <cell r="K131" t="str">
            <v>Peisey</v>
          </cell>
        </row>
        <row r="132">
          <cell r="K132" t="str">
            <v>Valthorens</v>
          </cell>
        </row>
        <row r="133">
          <cell r="K133" t="str">
            <v>Les Arcs</v>
          </cell>
        </row>
        <row r="134">
          <cell r="K134" t="str">
            <v>Meribel</v>
          </cell>
        </row>
        <row r="135">
          <cell r="D135" t="str">
            <v>KARGOL Christophe</v>
          </cell>
          <cell r="E135" t="str">
            <v>KARGOL Christophe</v>
          </cell>
          <cell r="K135" t="str">
            <v>Les 2 Alpes</v>
          </cell>
          <cell r="M135" t="str">
            <v>CN 19h00 07h00</v>
          </cell>
        </row>
        <row r="136">
          <cell r="D136" t="str">
            <v>DEJONGHE Eugénie</v>
          </cell>
          <cell r="E136" t="str">
            <v>DEJONGHE Eugénie</v>
          </cell>
          <cell r="K136" t="str">
            <v>Alpesdhuez</v>
          </cell>
          <cell r="M136" t="str">
            <v>CJ 07h00 19h00</v>
          </cell>
        </row>
        <row r="137">
          <cell r="D137" t="str">
            <v>BOISSON Corentin</v>
          </cell>
          <cell r="E137" t="str">
            <v>BOISSON Corentin</v>
          </cell>
          <cell r="K137" t="str">
            <v>La plagne</v>
          </cell>
          <cell r="M137" t="str">
            <v>VALM FOR J</v>
          </cell>
        </row>
        <row r="138">
          <cell r="D138" t="str">
            <v>PIERRE Erwann</v>
          </cell>
          <cell r="E138" t="str">
            <v>PIERRE Erwann</v>
          </cell>
          <cell r="K138" t="str">
            <v>Valdisere</v>
          </cell>
          <cell r="M138" t="str">
            <v>VALM FOR N</v>
          </cell>
        </row>
        <row r="139">
          <cell r="D139" t="str">
            <v>SSIAP2</v>
          </cell>
          <cell r="E139" t="str">
            <v>SSIAP2</v>
          </cell>
          <cell r="K139" t="str">
            <v>Tignes</v>
          </cell>
        </row>
        <row r="140">
          <cell r="D140"/>
          <cell r="E140" t="str">
            <v>SSIAP 2 Valmo CDD</v>
          </cell>
          <cell r="K140" t="str">
            <v>Special</v>
          </cell>
          <cell r="M140" t="str">
            <v>PN1 19h00 07h00</v>
          </cell>
        </row>
        <row r="141">
          <cell r="D141" t="str">
            <v>SSIAP 2 Valmo CDD</v>
          </cell>
          <cell r="E141" t="str">
            <v>Vide Valmo</v>
          </cell>
          <cell r="M141" t="str">
            <v>PN2 19h00 07h00</v>
          </cell>
        </row>
        <row r="142">
          <cell r="D142"/>
          <cell r="E142" t="str">
            <v>Vide Valmo</v>
          </cell>
          <cell r="M142" t="str">
            <v>PJ1 07h00 19h00</v>
          </cell>
        </row>
        <row r="143">
          <cell r="D143" t="str">
            <v>Vide Valmo</v>
          </cell>
          <cell r="E143" t="str">
            <v>PACHOUD Sébastien</v>
          </cell>
          <cell r="M143" t="str">
            <v>PJ2 07h00 19h00</v>
          </cell>
        </row>
        <row r="144">
          <cell r="D144" t="str">
            <v>Vide Valmo</v>
          </cell>
          <cell r="E144" t="str">
            <v>PACTON Claire</v>
          </cell>
          <cell r="M144" t="str">
            <v>PNI 20h30 06h30</v>
          </cell>
        </row>
        <row r="145">
          <cell r="D145" t="str">
            <v>PACHOUD Sébastien</v>
          </cell>
          <cell r="E145" t="str">
            <v>GEORGET Emmanuel</v>
          </cell>
          <cell r="M145" t="str">
            <v>PS FOR J</v>
          </cell>
        </row>
        <row r="146">
          <cell r="D146" t="str">
            <v>PACTON Claire</v>
          </cell>
          <cell r="E146" t="str">
            <v>GALANT Thomas</v>
          </cell>
          <cell r="M146" t="str">
            <v>PS FOR N</v>
          </cell>
        </row>
        <row r="147">
          <cell r="D147" t="str">
            <v>GEORGET Emmanuel</v>
          </cell>
          <cell r="E147" t="str">
            <v>Vide Arc</v>
          </cell>
        </row>
        <row r="148">
          <cell r="D148" t="str">
            <v>GALANT Thomas</v>
          </cell>
          <cell r="E148" t="str">
            <v>Vide Arc</v>
          </cell>
          <cell r="M148" t="str">
            <v>VTGn 20h00 08h00</v>
          </cell>
        </row>
        <row r="149">
          <cell r="D149"/>
          <cell r="E149" t="str">
            <v>Vide Arc</v>
          </cell>
          <cell r="M149" t="str">
            <v>VTN1 20h00 08h00</v>
          </cell>
        </row>
        <row r="150">
          <cell r="D150" t="str">
            <v>Vide Arc</v>
          </cell>
          <cell r="E150" t="str">
            <v>SSIAP 2</v>
          </cell>
          <cell r="M150" t="str">
            <v>VTN2 20h00 08h00</v>
          </cell>
        </row>
        <row r="151">
          <cell r="D151" t="str">
            <v>Vide Arc</v>
          </cell>
          <cell r="E151" t="str">
            <v>SSIAP 2</v>
          </cell>
          <cell r="M151" t="str">
            <v>VTJ1 08h00 20h00</v>
          </cell>
        </row>
        <row r="152">
          <cell r="D152" t="str">
            <v>Vide Arc</v>
          </cell>
          <cell r="E152" t="str">
            <v>MAZUIR Thomas</v>
          </cell>
          <cell r="M152" t="str">
            <v>VTJ2 08h00 20h00</v>
          </cell>
        </row>
        <row r="153">
          <cell r="D153" t="str">
            <v>SSIAP 2</v>
          </cell>
          <cell r="E153" t="str">
            <v>CLAIRE Anthony</v>
          </cell>
          <cell r="M153" t="str">
            <v>VT FOR J</v>
          </cell>
        </row>
        <row r="154">
          <cell r="D154" t="str">
            <v>SSIAP 2</v>
          </cell>
          <cell r="E154" t="str">
            <v>BERTRAND Alric</v>
          </cell>
          <cell r="M154" t="str">
            <v>VT FOR N</v>
          </cell>
        </row>
        <row r="155">
          <cell r="D155" t="str">
            <v>MAZUIR Thomas</v>
          </cell>
          <cell r="E155" t="str">
            <v>LEGRAND Alain</v>
          </cell>
        </row>
        <row r="156">
          <cell r="D156" t="str">
            <v>CLAIRE Anthony</v>
          </cell>
          <cell r="E156" t="str">
            <v>OPRESCO Stephan</v>
          </cell>
          <cell r="M156" t="str">
            <v>AN1 19h00 07h00</v>
          </cell>
        </row>
        <row r="157">
          <cell r="D157" t="str">
            <v>BERTRAND Alric</v>
          </cell>
          <cell r="E157" t="str">
            <v>SSIAP2 Pano CDD</v>
          </cell>
          <cell r="M157" t="str">
            <v>AN2 19h00 07h00</v>
          </cell>
        </row>
        <row r="158">
          <cell r="D158" t="str">
            <v>LEGRAND Alain</v>
          </cell>
          <cell r="E158" t="str">
            <v>Vide Peisey</v>
          </cell>
          <cell r="M158" t="str">
            <v>AJ1 07h00 19h00</v>
          </cell>
        </row>
        <row r="159">
          <cell r="D159" t="str">
            <v>OPRESCO Stephan</v>
          </cell>
          <cell r="E159" t="str">
            <v>Vide Peisey</v>
          </cell>
          <cell r="M159" t="str">
            <v>AJ2 07h00 19h00</v>
          </cell>
        </row>
        <row r="160">
          <cell r="D160" t="str">
            <v>SSIAP2 Pano CDD</v>
          </cell>
          <cell r="E160" t="str">
            <v>Vide Peisey</v>
          </cell>
          <cell r="M160" t="str">
            <v>AGO 19h00 07h00</v>
          </cell>
        </row>
        <row r="161">
          <cell r="D161" t="str">
            <v>Vide Peisey</v>
          </cell>
          <cell r="E161" t="str">
            <v>Vide Peisey</v>
          </cell>
          <cell r="M161" t="str">
            <v>ARC 20h00 05h45</v>
          </cell>
        </row>
        <row r="162">
          <cell r="D162" t="str">
            <v>Vide Peisey</v>
          </cell>
          <cell r="E162" t="str">
            <v>GABRIELE Guillaume</v>
          </cell>
        </row>
        <row r="163">
          <cell r="D163" t="str">
            <v>Vide Peisey</v>
          </cell>
          <cell r="E163" t="str">
            <v>PIOT Melvin</v>
          </cell>
          <cell r="M163" t="str">
            <v>MEN 23h00 07h00</v>
          </cell>
        </row>
        <row r="164">
          <cell r="D164" t="str">
            <v>Vide Peisey</v>
          </cell>
          <cell r="E164" t="str">
            <v>MOUGNOL Edouard</v>
          </cell>
        </row>
        <row r="165">
          <cell r="D165" t="str">
            <v>GABRIELE Guillaume</v>
          </cell>
          <cell r="E165" t="str">
            <v>NOUKPO Gérard</v>
          </cell>
          <cell r="M165" t="str">
            <v>2A 21h00 06h00</v>
          </cell>
        </row>
        <row r="166">
          <cell r="D166" t="str">
            <v>PIOT Melvin</v>
          </cell>
          <cell r="E166" t="str">
            <v>Vide Valtho</v>
          </cell>
        </row>
        <row r="167">
          <cell r="D167" t="str">
            <v>MOUGNOL Edouard</v>
          </cell>
          <cell r="E167" t="str">
            <v>Vide Valtho</v>
          </cell>
          <cell r="M167" t="str">
            <v>AH 21h30 05h30</v>
          </cell>
        </row>
        <row r="168">
          <cell r="D168" t="str">
            <v>NOUKPO Gérard</v>
          </cell>
          <cell r="E168" t="str">
            <v>Vide Valtho</v>
          </cell>
        </row>
        <row r="169">
          <cell r="D169" t="str">
            <v>Vide Valtho</v>
          </cell>
          <cell r="E169" t="str">
            <v>Vide Valtho</v>
          </cell>
          <cell r="M169" t="str">
            <v>PL21 22h30 04h30</v>
          </cell>
        </row>
        <row r="170">
          <cell r="D170" t="str">
            <v>Vide Valtho</v>
          </cell>
          <cell r="E170" t="str">
            <v>Vide Valtho</v>
          </cell>
          <cell r="M170" t="str">
            <v>EDS 08h00 20h00</v>
          </cell>
        </row>
        <row r="171">
          <cell r="B171" t="str">
            <v>Vide</v>
          </cell>
          <cell r="D171" t="str">
            <v>Vide Valtho</v>
          </cell>
          <cell r="E171" t="str">
            <v>Vide Valtho</v>
          </cell>
          <cell r="M171" t="str">
            <v>EDS 20h00 08h00</v>
          </cell>
        </row>
        <row r="172">
          <cell r="B172" t="str">
            <v>Vide</v>
          </cell>
          <cell r="D172" t="str">
            <v>Vide Valtho</v>
          </cell>
          <cell r="E172" t="str">
            <v>Vide Valtho</v>
          </cell>
          <cell r="M172" t="str">
            <v>AIME 21h00 04h00</v>
          </cell>
        </row>
        <row r="173">
          <cell r="B173" t="str">
            <v>Vide</v>
          </cell>
          <cell r="D173" t="str">
            <v>Vide Valtho</v>
          </cell>
          <cell r="E173" t="str">
            <v>Vide Valtho</v>
          </cell>
          <cell r="M173" t="str">
            <v>GO A 22h30 04h30</v>
          </cell>
        </row>
        <row r="174">
          <cell r="B174" t="str">
            <v>Vide</v>
          </cell>
          <cell r="D174" t="str">
            <v>Vide Valtho</v>
          </cell>
          <cell r="E174" t="str">
            <v>Vide Valtho</v>
          </cell>
        </row>
        <row r="175">
          <cell r="B175" t="str">
            <v>Méribel</v>
          </cell>
          <cell r="D175" t="str">
            <v>Vide Valtho</v>
          </cell>
          <cell r="E175" t="e">
            <v>#NUM!</v>
          </cell>
          <cell r="M175" t="str">
            <v>VAL I 20h00 04h45</v>
          </cell>
        </row>
        <row r="176">
          <cell r="B176" t="str">
            <v>Peisey GO</v>
          </cell>
          <cell r="D176" t="str">
            <v>Vide Valtho</v>
          </cell>
          <cell r="E176" t="str">
            <v>KHIRA Fateh</v>
          </cell>
        </row>
        <row r="177">
          <cell r="B177" t="str">
            <v>Alpes d'huez</v>
          </cell>
          <cell r="D177" t="str">
            <v>Vide Valtho</v>
          </cell>
          <cell r="E177" t="str">
            <v>Embauche SSIAP 1</v>
          </cell>
          <cell r="M177" t="str">
            <v>TI 20h00 05h45</v>
          </cell>
        </row>
        <row r="178">
          <cell r="B178" t="str">
            <v>Tignes</v>
          </cell>
          <cell r="D178" t="str">
            <v>SSIAP 2</v>
          </cell>
          <cell r="E178" t="str">
            <v>LECUYER Fabrice</v>
          </cell>
        </row>
        <row r="179">
          <cell r="B179" t="str">
            <v>Val d'isère</v>
          </cell>
          <cell r="D179" t="str">
            <v>KHIRA Fateh</v>
          </cell>
          <cell r="E179" t="str">
            <v>ARAHNG BEKA Léo</v>
          </cell>
          <cell r="M179" t="str">
            <v>ABS Jus</v>
          </cell>
        </row>
        <row r="180">
          <cell r="B180" t="str">
            <v>Les Arcs</v>
          </cell>
          <cell r="D180" t="str">
            <v>Embauche SSIAP 1</v>
          </cell>
          <cell r="E180" t="str">
            <v>SSIAP 1</v>
          </cell>
          <cell r="M180" t="str">
            <v>ABS non jus</v>
          </cell>
        </row>
        <row r="181">
          <cell r="B181" t="str">
            <v>Plagne GO</v>
          </cell>
          <cell r="D181" t="str">
            <v>LECUYER Fabrice</v>
          </cell>
          <cell r="E181" t="str">
            <v>TIXADOR Maël</v>
          </cell>
          <cell r="M181" t="str">
            <v>indispo,</v>
          </cell>
        </row>
        <row r="182">
          <cell r="B182" t="str">
            <v>Plagne 1800</v>
          </cell>
          <cell r="D182" t="str">
            <v>ARAHNG BEKA Léo</v>
          </cell>
          <cell r="E182" t="str">
            <v>RACT Morgan</v>
          </cell>
          <cell r="M182" t="str">
            <v>V M</v>
          </cell>
        </row>
        <row r="183">
          <cell r="B183" t="str">
            <v>Plagne 2100</v>
          </cell>
          <cell r="D183" t="str">
            <v>SSIAP 1</v>
          </cell>
          <cell r="E183" t="str">
            <v>Embauche SSIAP1</v>
          </cell>
          <cell r="M183" t="str">
            <v>CP</v>
          </cell>
        </row>
        <row r="184">
          <cell r="B184" t="str">
            <v>Chamonix jour</v>
          </cell>
          <cell r="D184" t="str">
            <v>TIXADOR Maël</v>
          </cell>
          <cell r="E184" t="str">
            <v>MONTEMBAULT David</v>
          </cell>
          <cell r="M184" t="str">
            <v>CP EX</v>
          </cell>
        </row>
        <row r="185">
          <cell r="B185" t="str">
            <v>Chamonix</v>
          </cell>
          <cell r="D185" t="str">
            <v>RACT Morgan</v>
          </cell>
          <cell r="E185" t="str">
            <v>SAUVAGE Philippe</v>
          </cell>
          <cell r="M185" t="str">
            <v>RC</v>
          </cell>
        </row>
        <row r="186">
          <cell r="D186" t="str">
            <v>Embauche SSIAP1</v>
          </cell>
          <cell r="E186" t="str">
            <v>SSIAP 1</v>
          </cell>
          <cell r="M186" t="str">
            <v>AM</v>
          </cell>
        </row>
        <row r="187">
          <cell r="D187" t="str">
            <v>MONTEMBAULT David</v>
          </cell>
          <cell r="E187" t="str">
            <v>SSIAP 1</v>
          </cell>
          <cell r="M187" t="str">
            <v>AT</v>
          </cell>
        </row>
        <row r="188">
          <cell r="D188" t="str">
            <v>SAUVAGE Philippe</v>
          </cell>
          <cell r="E188" t="str">
            <v>SSIAP 1</v>
          </cell>
          <cell r="M188" t="str">
            <v>FOR</v>
          </cell>
        </row>
        <row r="189">
          <cell r="D189" t="str">
            <v>SSIAP 1</v>
          </cell>
          <cell r="E189" t="str">
            <v>SSIAP 1</v>
          </cell>
          <cell r="M189" t="str">
            <v>FOR SP</v>
          </cell>
        </row>
        <row r="190">
          <cell r="D190" t="str">
            <v>SSIAP 1</v>
          </cell>
          <cell r="E190" t="str">
            <v>SSIAP 1</v>
          </cell>
        </row>
        <row r="191">
          <cell r="D191" t="str">
            <v>SSIAP 1</v>
          </cell>
          <cell r="E191" t="str">
            <v>SSIAP 1 Pano J CDD</v>
          </cell>
        </row>
        <row r="192">
          <cell r="D192" t="str">
            <v>SSIAP 1</v>
          </cell>
          <cell r="E192" t="str">
            <v>SSIAP 1 Pano J CDD</v>
          </cell>
        </row>
        <row r="193">
          <cell r="D193" t="str">
            <v>SSIAP 1</v>
          </cell>
          <cell r="E193" t="str">
            <v>SARR Bathily Amadou</v>
          </cell>
        </row>
        <row r="194">
          <cell r="D194" t="str">
            <v>SSIAP 1 Pano J CDD</v>
          </cell>
          <cell r="E194" t="str">
            <v>SSIAP1 Pano N  CDD</v>
          </cell>
        </row>
        <row r="195">
          <cell r="D195" t="str">
            <v>SSIAP 1 Pano J CDD</v>
          </cell>
          <cell r="E195" t="str">
            <v>SSIAP1 Pano N  CDD</v>
          </cell>
        </row>
        <row r="196">
          <cell r="D196" t="str">
            <v>SARR Bathily Amadou</v>
          </cell>
          <cell r="E196" t="str">
            <v>SSIAP 1 ARC N</v>
          </cell>
        </row>
        <row r="197">
          <cell r="D197" t="str">
            <v>SSIAP1 Pano N  CDD</v>
          </cell>
          <cell r="E197" t="str">
            <v>SSIAP1 Peisey J CDD</v>
          </cell>
        </row>
        <row r="198">
          <cell r="D198" t="str">
            <v>SSIAP1 Pano N  CDD</v>
          </cell>
          <cell r="E198" t="str">
            <v>SSIAP1 Peisey J CDD</v>
          </cell>
        </row>
        <row r="199">
          <cell r="D199" t="str">
            <v>SSIAP 1 ARC N</v>
          </cell>
          <cell r="E199" t="str">
            <v>SSIAP1 Peisey N CDD</v>
          </cell>
        </row>
        <row r="200">
          <cell r="D200"/>
          <cell r="E200" t="str">
            <v>SSIAP1 Peisey N CDD</v>
          </cell>
        </row>
        <row r="201">
          <cell r="D201"/>
          <cell r="E201" t="str">
            <v>SSIAP1 Peisey N CDD</v>
          </cell>
        </row>
        <row r="202">
          <cell r="D202"/>
          <cell r="E202" t="str">
            <v>SSIAP1 Peisey N CDD</v>
          </cell>
        </row>
        <row r="203">
          <cell r="D203" t="str">
            <v>SSIAP1 Peisey J CDD</v>
          </cell>
          <cell r="E203" t="str">
            <v>SSIAP1 Valtho J CDD</v>
          </cell>
        </row>
        <row r="204">
          <cell r="D204" t="str">
            <v>SSIAP1 Peisey J CDD</v>
          </cell>
          <cell r="E204" t="str">
            <v>SSIAP1 Valtho N CDD</v>
          </cell>
        </row>
        <row r="205">
          <cell r="D205" t="str">
            <v>SSIAP1 Peisey N CDD</v>
          </cell>
          <cell r="E205" t="str">
            <v>SSIAP1 Valtho N CDD</v>
          </cell>
        </row>
        <row r="206">
          <cell r="D206" t="str">
            <v>SSIAP1 Peisey N CDD</v>
          </cell>
          <cell r="E206" t="str">
            <v>SSIAP1 Valtho N CDD</v>
          </cell>
        </row>
        <row r="207">
          <cell r="D207" t="str">
            <v>SSIAP1 Peisey N CDD</v>
          </cell>
          <cell r="E207" t="str">
            <v>SSIAP1 Valtho N CDD</v>
          </cell>
        </row>
        <row r="208">
          <cell r="D208" t="str">
            <v>SSIAP1 Peisey N CDD</v>
          </cell>
          <cell r="E208" t="str">
            <v>Val Roc</v>
          </cell>
        </row>
        <row r="209">
          <cell r="D209" t="str">
            <v>SSIAP1 Valtho J CDD</v>
          </cell>
          <cell r="E209" t="str">
            <v>Méribel</v>
          </cell>
        </row>
        <row r="210">
          <cell r="D210" t="str">
            <v>SSIAP1 Valtho N CDD</v>
          </cell>
          <cell r="E210" t="str">
            <v>Peisey GO</v>
          </cell>
        </row>
        <row r="211">
          <cell r="D211" t="str">
            <v>SSIAP1 Valtho N CDD</v>
          </cell>
          <cell r="E211" t="str">
            <v>Alpes d'huez</v>
          </cell>
        </row>
        <row r="212">
          <cell r="D212" t="str">
            <v>SSIAP1 Valtho N CDD</v>
          </cell>
          <cell r="E212" t="str">
            <v>Tignes</v>
          </cell>
        </row>
        <row r="213">
          <cell r="D213" t="str">
            <v>SSIAP1 Valtho N CDD</v>
          </cell>
          <cell r="E213" t="str">
            <v>Val d'isère</v>
          </cell>
        </row>
        <row r="214">
          <cell r="D214" t="str">
            <v>Val Roc</v>
          </cell>
          <cell r="E214" t="str">
            <v>Les Arcs</v>
          </cell>
        </row>
        <row r="215">
          <cell r="D215"/>
          <cell r="E215" t="str">
            <v>Plagne GO</v>
          </cell>
        </row>
        <row r="216">
          <cell r="D216"/>
          <cell r="E216" t="str">
            <v>Plagne 1800</v>
          </cell>
        </row>
        <row r="217">
          <cell r="D217"/>
          <cell r="E217" t="str">
            <v>Plagne 2100</v>
          </cell>
        </row>
        <row r="218">
          <cell r="D218"/>
          <cell r="E218" t="str">
            <v>Chamonix jour</v>
          </cell>
        </row>
        <row r="219">
          <cell r="D219" t="str">
            <v>Méribel</v>
          </cell>
          <cell r="E219" t="str">
            <v>Chamonix</v>
          </cell>
        </row>
        <row r="220">
          <cell r="D220" t="str">
            <v>Peisey GO</v>
          </cell>
          <cell r="E220" t="e">
            <v>#NUM!</v>
          </cell>
        </row>
        <row r="221">
          <cell r="D221" t="str">
            <v>Alpes d'huez</v>
          </cell>
          <cell r="E221" t="e">
            <v>#NUM!</v>
          </cell>
        </row>
        <row r="222">
          <cell r="D222" t="str">
            <v>Tignes</v>
          </cell>
          <cell r="E222" t="e">
            <v>#NUM!</v>
          </cell>
        </row>
        <row r="223">
          <cell r="D223" t="str">
            <v>Val d'isère</v>
          </cell>
          <cell r="E223" t="e">
            <v>#NUM!</v>
          </cell>
        </row>
        <row r="224">
          <cell r="D224" t="str">
            <v>Les Arcs</v>
          </cell>
          <cell r="E224" t="e">
            <v>#NUM!</v>
          </cell>
        </row>
        <row r="225">
          <cell r="D225" t="str">
            <v>Plagne GO</v>
          </cell>
          <cell r="E225" t="e">
            <v>#NUM!</v>
          </cell>
        </row>
        <row r="226">
          <cell r="D226" t="str">
            <v>Plagne 1800</v>
          </cell>
          <cell r="E226" t="e">
            <v>#NUM!</v>
          </cell>
        </row>
        <row r="227">
          <cell r="D227" t="str">
            <v>Plagne 2100</v>
          </cell>
          <cell r="E227" t="e">
            <v>#NUM!</v>
          </cell>
        </row>
        <row r="228">
          <cell r="D228" t="str">
            <v>Chamonix jour</v>
          </cell>
          <cell r="E228" t="e">
            <v>#NUM!</v>
          </cell>
        </row>
        <row r="229">
          <cell r="D229" t="str">
            <v>Chamonix</v>
          </cell>
          <cell r="E229" t="e">
            <v>#NUM!</v>
          </cell>
        </row>
      </sheetData>
      <sheetData sheetId="16"/>
      <sheetData sheetId="17">
        <row r="7">
          <cell r="A7" t="str">
            <v>VN1 19h00 07h00</v>
          </cell>
        </row>
        <row r="24">
          <cell r="H24" t="str">
            <v>VN1</v>
          </cell>
          <cell r="J24" t="str">
            <v>VN1</v>
          </cell>
        </row>
        <row r="25">
          <cell r="H25" t="str">
            <v>VN2</v>
          </cell>
          <cell r="J25" t="str">
            <v>VN2</v>
          </cell>
        </row>
        <row r="26">
          <cell r="H26" t="str">
            <v>VJ1</v>
          </cell>
          <cell r="J26" t="str">
            <v>VJ1</v>
          </cell>
        </row>
        <row r="27">
          <cell r="H27" t="str">
            <v>VJ2</v>
          </cell>
          <cell r="J27" t="str">
            <v>VJ2</v>
          </cell>
        </row>
        <row r="28">
          <cell r="H28" t="str">
            <v>VJI</v>
          </cell>
          <cell r="J28" t="str">
            <v>VJI</v>
          </cell>
        </row>
        <row r="29">
          <cell r="H29" t="str">
            <v>CN</v>
          </cell>
          <cell r="J29" t="str">
            <v>CN</v>
          </cell>
        </row>
        <row r="30">
          <cell r="H30" t="str">
            <v>CJ</v>
          </cell>
          <cell r="J30" t="str">
            <v>CJ</v>
          </cell>
        </row>
        <row r="31">
          <cell r="H31" t="str">
            <v>PN1</v>
          </cell>
          <cell r="J31" t="str">
            <v>PN1</v>
          </cell>
        </row>
        <row r="32">
          <cell r="H32" t="str">
            <v>PN2</v>
          </cell>
          <cell r="J32" t="str">
            <v>PN2</v>
          </cell>
        </row>
        <row r="33">
          <cell r="H33" t="str">
            <v>PJ1</v>
          </cell>
          <cell r="J33" t="str">
            <v>PJ1</v>
          </cell>
        </row>
        <row r="34">
          <cell r="H34" t="str">
            <v>PJ2</v>
          </cell>
          <cell r="J34" t="str">
            <v>PJ2</v>
          </cell>
        </row>
        <row r="35">
          <cell r="H35" t="str">
            <v>PNGO</v>
          </cell>
          <cell r="J35" t="str">
            <v>PNGO</v>
          </cell>
        </row>
        <row r="36">
          <cell r="H36"/>
          <cell r="J36" t="str">
            <v>VTGn</v>
          </cell>
        </row>
        <row r="37">
          <cell r="H37"/>
          <cell r="J37" t="str">
            <v>VTN1</v>
          </cell>
        </row>
        <row r="38">
          <cell r="H38" t="str">
            <v>VTGn</v>
          </cell>
          <cell r="J38" t="str">
            <v>VTN2</v>
          </cell>
        </row>
        <row r="39">
          <cell r="H39" t="str">
            <v>VTN1</v>
          </cell>
          <cell r="J39" t="str">
            <v>VTJ1</v>
          </cell>
        </row>
        <row r="40">
          <cell r="H40" t="str">
            <v>VTN2</v>
          </cell>
          <cell r="J40" t="str">
            <v>VTJ2</v>
          </cell>
        </row>
        <row r="41">
          <cell r="H41" t="str">
            <v>VTJ1</v>
          </cell>
          <cell r="J41" t="str">
            <v>2A</v>
          </cell>
        </row>
        <row r="42">
          <cell r="H42" t="str">
            <v>VTJ2</v>
          </cell>
          <cell r="J42" t="str">
            <v>AV N</v>
          </cell>
        </row>
        <row r="43">
          <cell r="H43"/>
          <cell r="J43" t="str">
            <v>MEN</v>
          </cell>
        </row>
        <row r="44">
          <cell r="H44"/>
          <cell r="J44" t="str">
            <v>CHN</v>
          </cell>
        </row>
        <row r="45">
          <cell r="H45" t="str">
            <v>2A</v>
          </cell>
          <cell r="J45" t="str">
            <v>CHJ</v>
          </cell>
        </row>
        <row r="46">
          <cell r="H46" t="str">
            <v>AV N</v>
          </cell>
          <cell r="J46" t="str">
            <v>AH</v>
          </cell>
        </row>
        <row r="47">
          <cell r="H47" t="str">
            <v>MEN</v>
          </cell>
          <cell r="J47" t="str">
            <v>To</v>
          </cell>
        </row>
        <row r="48">
          <cell r="H48" t="str">
            <v>CHN</v>
          </cell>
          <cell r="J48" t="str">
            <v>TI</v>
          </cell>
        </row>
        <row r="49">
          <cell r="H49" t="str">
            <v>CHJ</v>
          </cell>
          <cell r="J49" t="str">
            <v>VAL I</v>
          </cell>
        </row>
        <row r="50">
          <cell r="H50"/>
          <cell r="J50" t="str">
            <v>AN1</v>
          </cell>
        </row>
        <row r="51">
          <cell r="H51"/>
          <cell r="J51" t="str">
            <v>AN2</v>
          </cell>
        </row>
        <row r="52">
          <cell r="H52" t="str">
            <v>AH</v>
          </cell>
          <cell r="J52" t="str">
            <v>AJ1</v>
          </cell>
        </row>
        <row r="53">
          <cell r="H53"/>
          <cell r="J53" t="str">
            <v>AJ2</v>
          </cell>
        </row>
        <row r="54">
          <cell r="H54"/>
          <cell r="J54" t="str">
            <v>AGO</v>
          </cell>
        </row>
        <row r="55">
          <cell r="H55"/>
          <cell r="J55" t="str">
            <v>ARCE</v>
          </cell>
        </row>
        <row r="56">
          <cell r="H56"/>
          <cell r="J56" t="str">
            <v>PL21</v>
          </cell>
        </row>
        <row r="57">
          <cell r="H57"/>
          <cell r="J57" t="str">
            <v>EDS</v>
          </cell>
        </row>
        <row r="58">
          <cell r="H58" t="str">
            <v>To</v>
          </cell>
          <cell r="J58" t="str">
            <v>EDS</v>
          </cell>
        </row>
        <row r="59">
          <cell r="H59" t="str">
            <v>TI</v>
          </cell>
          <cell r="J59" t="str">
            <v>AIME</v>
          </cell>
        </row>
        <row r="60">
          <cell r="H60"/>
          <cell r="J60" t="str">
            <v>GO A</v>
          </cell>
        </row>
        <row r="61">
          <cell r="H61"/>
          <cell r="J61" t="str">
            <v>ABS Jus</v>
          </cell>
        </row>
        <row r="62">
          <cell r="H62"/>
          <cell r="J62" t="str">
            <v>ABS non jus</v>
          </cell>
        </row>
        <row r="63">
          <cell r="H63"/>
          <cell r="J63" t="str">
            <v>indispo,</v>
          </cell>
        </row>
        <row r="64">
          <cell r="H64"/>
          <cell r="J64" t="str">
            <v>V M</v>
          </cell>
        </row>
        <row r="65">
          <cell r="H65"/>
          <cell r="J65" t="str">
            <v>CP</v>
          </cell>
        </row>
        <row r="66">
          <cell r="H66" t="str">
            <v>VAL I</v>
          </cell>
          <cell r="J66" t="str">
            <v>CP EX</v>
          </cell>
        </row>
        <row r="67">
          <cell r="H67"/>
          <cell r="J67" t="str">
            <v>RC</v>
          </cell>
        </row>
        <row r="68">
          <cell r="H68"/>
          <cell r="J68" t="str">
            <v>AM</v>
          </cell>
        </row>
        <row r="69">
          <cell r="H69"/>
          <cell r="J69" t="str">
            <v>AT</v>
          </cell>
        </row>
        <row r="70">
          <cell r="H70"/>
          <cell r="J70" t="str">
            <v>VALM FOR J</v>
          </cell>
        </row>
        <row r="71">
          <cell r="H71"/>
          <cell r="J71" t="str">
            <v>VALM FOR N</v>
          </cell>
        </row>
        <row r="72">
          <cell r="H72"/>
          <cell r="J72" t="str">
            <v>VT FOR J</v>
          </cell>
        </row>
        <row r="73">
          <cell r="H73" t="str">
            <v>AN1</v>
          </cell>
          <cell r="J73" t="str">
            <v>VT FOR N</v>
          </cell>
        </row>
        <row r="74">
          <cell r="H74" t="str">
            <v>AN2</v>
          </cell>
          <cell r="J74" t="e">
            <v>#NUM!</v>
          </cell>
        </row>
        <row r="75">
          <cell r="H75" t="str">
            <v>AJ1</v>
          </cell>
          <cell r="J75" t="e">
            <v>#NUM!</v>
          </cell>
        </row>
        <row r="76">
          <cell r="H76" t="str">
            <v>AJ2</v>
          </cell>
          <cell r="J76" t="e">
            <v>#NUM!</v>
          </cell>
        </row>
        <row r="77">
          <cell r="H77" t="str">
            <v>AGO</v>
          </cell>
          <cell r="J77" t="e">
            <v>#NUM!</v>
          </cell>
        </row>
        <row r="78">
          <cell r="H78" t="str">
            <v>ARCE</v>
          </cell>
          <cell r="J78" t="e">
            <v>#NUM!</v>
          </cell>
        </row>
        <row r="79">
          <cell r="H79"/>
          <cell r="J79" t="e">
            <v>#NUM!</v>
          </cell>
        </row>
        <row r="80">
          <cell r="H80" t="str">
            <v>PL21</v>
          </cell>
          <cell r="J80" t="e">
            <v>#NUM!</v>
          </cell>
        </row>
        <row r="81">
          <cell r="H81" t="str">
            <v>EDS</v>
          </cell>
          <cell r="J81" t="e">
            <v>#NUM!</v>
          </cell>
        </row>
        <row r="82">
          <cell r="H82" t="str">
            <v>EDS</v>
          </cell>
          <cell r="J82" t="e">
            <v>#NUM!</v>
          </cell>
        </row>
        <row r="83">
          <cell r="H83"/>
          <cell r="J83" t="e">
            <v>#NUM!</v>
          </cell>
        </row>
        <row r="84">
          <cell r="H84"/>
          <cell r="J84" t="e">
            <v>#NUM!</v>
          </cell>
        </row>
        <row r="85">
          <cell r="H85"/>
          <cell r="J85" t="e">
            <v>#NUM!</v>
          </cell>
        </row>
        <row r="86">
          <cell r="H86"/>
          <cell r="J86" t="e">
            <v>#NUM!</v>
          </cell>
        </row>
        <row r="87">
          <cell r="H87" t="str">
            <v>AIME</v>
          </cell>
          <cell r="J87" t="e">
            <v>#NUM!</v>
          </cell>
        </row>
        <row r="88">
          <cell r="H88" t="str">
            <v>GO A</v>
          </cell>
          <cell r="J88" t="e">
            <v>#NUM!</v>
          </cell>
        </row>
        <row r="89">
          <cell r="H89"/>
          <cell r="J89" t="e">
            <v>#NUM!</v>
          </cell>
        </row>
        <row r="90">
          <cell r="H90"/>
          <cell r="J90" t="e">
            <v>#NUM!</v>
          </cell>
        </row>
        <row r="91">
          <cell r="H91"/>
          <cell r="J91" t="e">
            <v>#NUM!</v>
          </cell>
        </row>
        <row r="92">
          <cell r="H92" t="str">
            <v>ABS Jus</v>
          </cell>
          <cell r="J92" t="e">
            <v>#NUM!</v>
          </cell>
        </row>
        <row r="93">
          <cell r="H93" t="str">
            <v>ABS non jus</v>
          </cell>
          <cell r="J93" t="e">
            <v>#NUM!</v>
          </cell>
        </row>
        <row r="94">
          <cell r="H94" t="str">
            <v>indispo,</v>
          </cell>
          <cell r="J94" t="e">
            <v>#NUM!</v>
          </cell>
        </row>
        <row r="95">
          <cell r="H95" t="str">
            <v>V M</v>
          </cell>
          <cell r="J95" t="e">
            <v>#NUM!</v>
          </cell>
        </row>
        <row r="96">
          <cell r="H96" t="str">
            <v>CP</v>
          </cell>
          <cell r="J96" t="e">
            <v>#NUM!</v>
          </cell>
        </row>
        <row r="97">
          <cell r="H97" t="str">
            <v>CP EX</v>
          </cell>
          <cell r="J97" t="e">
            <v>#NUM!</v>
          </cell>
        </row>
        <row r="98">
          <cell r="H98" t="str">
            <v>RC</v>
          </cell>
          <cell r="J98" t="e">
            <v>#NUM!</v>
          </cell>
        </row>
        <row r="99">
          <cell r="H99" t="str">
            <v>AM</v>
          </cell>
          <cell r="J99" t="e">
            <v>#NUM!</v>
          </cell>
        </row>
        <row r="100">
          <cell r="H100" t="str">
            <v>AT</v>
          </cell>
          <cell r="J100" t="e">
            <v>#NUM!</v>
          </cell>
        </row>
        <row r="101">
          <cell r="H101" t="str">
            <v>VALM FOR J</v>
          </cell>
          <cell r="J101" t="e">
            <v>#NUM!</v>
          </cell>
        </row>
        <row r="102">
          <cell r="H102" t="str">
            <v>VALM FOR N</v>
          </cell>
          <cell r="J102" t="e">
            <v>#NUM!</v>
          </cell>
        </row>
        <row r="103">
          <cell r="H103" t="str">
            <v>VT FOR J</v>
          </cell>
          <cell r="J103" t="e">
            <v>#NUM!</v>
          </cell>
        </row>
        <row r="104">
          <cell r="H104" t="str">
            <v>VT FOR N</v>
          </cell>
          <cell r="J104" t="e">
            <v>#NUM!</v>
          </cell>
        </row>
      </sheetData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/>
  <dimension ref="A1:AV230"/>
  <sheetViews>
    <sheetView tabSelected="1" topLeftCell="A4" zoomScaleNormal="100" workbookViewId="0">
      <pane ySplit="8" topLeftCell="A12" activePane="bottomLeft" state="frozen"/>
      <selection activeCell="A4" sqref="A4"/>
      <selection pane="bottomLeft" activeCell="K12" sqref="K12"/>
    </sheetView>
  </sheetViews>
  <sheetFormatPr baseColWidth="10" defaultRowHeight="12.75"/>
  <cols>
    <col min="1" max="1" width="15.7109375" style="1" customWidth="1"/>
    <col min="2" max="13" width="4.140625" style="1" customWidth="1"/>
    <col min="14" max="14" width="4.28515625" style="1" customWidth="1"/>
    <col min="15" max="32" width="4.140625" style="1" customWidth="1"/>
    <col min="33" max="34" width="11.42578125" style="1"/>
    <col min="35" max="35" width="1" style="1" customWidth="1"/>
    <col min="36" max="36" width="11.42578125" style="1"/>
    <col min="37" max="38" width="8.7109375" style="1" hidden="1" customWidth="1"/>
    <col min="39" max="48" width="11.42578125" style="1" hidden="1" customWidth="1"/>
    <col min="49" max="16384" width="11.42578125" style="1"/>
  </cols>
  <sheetData>
    <row r="1" spans="1:48" ht="25.5" hidden="1" customHeight="1">
      <c r="A1" s="106">
        <v>7</v>
      </c>
      <c r="B1" s="106"/>
      <c r="C1" s="106"/>
      <c r="D1" s="106"/>
      <c r="E1" s="106">
        <f>[1]Juin!a</f>
        <v>2019</v>
      </c>
      <c r="F1" s="106"/>
      <c r="G1" s="106"/>
      <c r="H1" s="106"/>
      <c r="I1" s="106"/>
      <c r="J1" s="106"/>
      <c r="K1" s="106" t="b">
        <v>0</v>
      </c>
      <c r="L1" s="106" t="b">
        <v>1</v>
      </c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 t="s">
        <v>52</v>
      </c>
      <c r="AC1" s="106" t="s">
        <v>52</v>
      </c>
      <c r="AD1" s="106" t="s">
        <v>52</v>
      </c>
      <c r="AE1" s="106" t="s">
        <v>52</v>
      </c>
      <c r="AF1" s="106" t="s">
        <v>52</v>
      </c>
      <c r="AG1" s="106"/>
      <c r="AH1" s="106"/>
    </row>
    <row r="2" spans="1:48" ht="11.25" hidden="1" customHeight="1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</row>
    <row r="3" spans="1:48" hidden="1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</row>
    <row r="4" spans="1:48" ht="19.5" customHeight="1" thickBot="1">
      <c r="A4" s="107" t="s">
        <v>51</v>
      </c>
      <c r="B4" s="108" t="s">
        <v>50</v>
      </c>
      <c r="C4" s="108"/>
      <c r="D4" s="108"/>
      <c r="E4" s="108"/>
      <c r="F4" s="108"/>
      <c r="G4" s="108"/>
      <c r="H4" s="106"/>
      <c r="I4" s="106"/>
      <c r="J4" s="106"/>
      <c r="K4" s="109"/>
      <c r="L4" s="106"/>
      <c r="M4" s="106"/>
      <c r="N4" s="110"/>
      <c r="O4" s="110"/>
      <c r="P4" s="110"/>
      <c r="Q4" s="110"/>
      <c r="R4" s="110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O4" s="67" t="s">
        <v>49</v>
      </c>
      <c r="AP4" s="67"/>
      <c r="AQ4" s="67"/>
      <c r="AR4" s="67"/>
    </row>
    <row r="5" spans="1:48" ht="43.5" customHeight="1" thickBot="1">
      <c r="A5" s="106"/>
      <c r="B5" s="106"/>
      <c r="C5" s="106"/>
      <c r="D5" s="106"/>
      <c r="E5" s="111" t="s">
        <v>48</v>
      </c>
      <c r="F5" s="112"/>
      <c r="G5" s="113"/>
      <c r="H5" s="112" t="s">
        <v>39</v>
      </c>
      <c r="I5" s="112"/>
      <c r="J5" s="112"/>
      <c r="K5" s="113"/>
      <c r="L5" s="106"/>
      <c r="M5" s="106"/>
      <c r="N5" s="114" t="s">
        <v>47</v>
      </c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5"/>
      <c r="AA5" s="115"/>
      <c r="AB5" s="115"/>
      <c r="AC5" s="111" t="s">
        <v>55</v>
      </c>
      <c r="AD5" s="112"/>
      <c r="AE5" s="112"/>
      <c r="AF5" s="112"/>
      <c r="AG5" s="113"/>
      <c r="AH5" s="106"/>
    </row>
    <row r="6" spans="1:48" ht="22.5" customHeight="1" thickBot="1">
      <c r="A6" s="106"/>
      <c r="B6" s="116">
        <f>DATE(2019,7,1)</f>
        <v>43647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8"/>
      <c r="AG6" s="106"/>
      <c r="AH6" s="106"/>
    </row>
    <row r="7" spans="1:48" s="66" customFormat="1" ht="20.25" customHeight="1" thickBot="1">
      <c r="A7" s="119"/>
      <c r="B7" s="120">
        <f>B6</f>
        <v>43647</v>
      </c>
      <c r="C7" s="121">
        <f t="shared" ref="C7:AF7" si="0">IF(B7="","",IF(MONTH(B7)=MONTH(B7+1),B7+1,""))</f>
        <v>43648</v>
      </c>
      <c r="D7" s="121">
        <f t="shared" si="0"/>
        <v>43649</v>
      </c>
      <c r="E7" s="121">
        <f t="shared" si="0"/>
        <v>43650</v>
      </c>
      <c r="F7" s="121">
        <f t="shared" si="0"/>
        <v>43651</v>
      </c>
      <c r="G7" s="121">
        <f t="shared" si="0"/>
        <v>43652</v>
      </c>
      <c r="H7" s="121">
        <f t="shared" si="0"/>
        <v>43653</v>
      </c>
      <c r="I7" s="121">
        <f t="shared" si="0"/>
        <v>43654</v>
      </c>
      <c r="J7" s="121">
        <f t="shared" si="0"/>
        <v>43655</v>
      </c>
      <c r="K7" s="121">
        <f t="shared" si="0"/>
        <v>43656</v>
      </c>
      <c r="L7" s="121">
        <f t="shared" si="0"/>
        <v>43657</v>
      </c>
      <c r="M7" s="121">
        <f t="shared" si="0"/>
        <v>43658</v>
      </c>
      <c r="N7" s="121">
        <f t="shared" si="0"/>
        <v>43659</v>
      </c>
      <c r="O7" s="121">
        <f t="shared" si="0"/>
        <v>43660</v>
      </c>
      <c r="P7" s="121">
        <f t="shared" si="0"/>
        <v>43661</v>
      </c>
      <c r="Q7" s="121">
        <f t="shared" si="0"/>
        <v>43662</v>
      </c>
      <c r="R7" s="121">
        <f t="shared" si="0"/>
        <v>43663</v>
      </c>
      <c r="S7" s="121">
        <f t="shared" si="0"/>
        <v>43664</v>
      </c>
      <c r="T7" s="121">
        <f t="shared" si="0"/>
        <v>43665</v>
      </c>
      <c r="U7" s="121">
        <f t="shared" si="0"/>
        <v>43666</v>
      </c>
      <c r="V7" s="121">
        <f t="shared" si="0"/>
        <v>43667</v>
      </c>
      <c r="W7" s="121">
        <f t="shared" si="0"/>
        <v>43668</v>
      </c>
      <c r="X7" s="121">
        <f t="shared" si="0"/>
        <v>43669</v>
      </c>
      <c r="Y7" s="121">
        <f t="shared" si="0"/>
        <v>43670</v>
      </c>
      <c r="Z7" s="121">
        <f t="shared" si="0"/>
        <v>43671</v>
      </c>
      <c r="AA7" s="121">
        <f t="shared" si="0"/>
        <v>43672</v>
      </c>
      <c r="AB7" s="121">
        <f t="shared" si="0"/>
        <v>43673</v>
      </c>
      <c r="AC7" s="121">
        <f t="shared" si="0"/>
        <v>43674</v>
      </c>
      <c r="AD7" s="121">
        <f t="shared" si="0"/>
        <v>43675</v>
      </c>
      <c r="AE7" s="121">
        <f t="shared" si="0"/>
        <v>43676</v>
      </c>
      <c r="AF7" s="122">
        <f t="shared" si="0"/>
        <v>43677</v>
      </c>
      <c r="AG7" s="119"/>
      <c r="AH7" s="119"/>
    </row>
    <row r="8" spans="1:48" ht="14.25" hidden="1" thickBot="1">
      <c r="A8" s="106"/>
      <c r="B8" s="123">
        <f t="shared" ref="B8:AF8" si="1">WEEKDAY(B7,2)</f>
        <v>1</v>
      </c>
      <c r="C8" s="124">
        <f t="shared" si="1"/>
        <v>2</v>
      </c>
      <c r="D8" s="124">
        <f t="shared" si="1"/>
        <v>3</v>
      </c>
      <c r="E8" s="124">
        <f t="shared" si="1"/>
        <v>4</v>
      </c>
      <c r="F8" s="124">
        <f t="shared" si="1"/>
        <v>5</v>
      </c>
      <c r="G8" s="124">
        <f t="shared" si="1"/>
        <v>6</v>
      </c>
      <c r="H8" s="124">
        <f t="shared" si="1"/>
        <v>7</v>
      </c>
      <c r="I8" s="124">
        <f t="shared" si="1"/>
        <v>1</v>
      </c>
      <c r="J8" s="124">
        <f t="shared" si="1"/>
        <v>2</v>
      </c>
      <c r="K8" s="124">
        <f t="shared" si="1"/>
        <v>3</v>
      </c>
      <c r="L8" s="124">
        <f t="shared" si="1"/>
        <v>4</v>
      </c>
      <c r="M8" s="124">
        <f t="shared" si="1"/>
        <v>5</v>
      </c>
      <c r="N8" s="124">
        <f t="shared" si="1"/>
        <v>6</v>
      </c>
      <c r="O8" s="124">
        <f t="shared" si="1"/>
        <v>7</v>
      </c>
      <c r="P8" s="124">
        <f t="shared" si="1"/>
        <v>1</v>
      </c>
      <c r="Q8" s="124">
        <f t="shared" si="1"/>
        <v>2</v>
      </c>
      <c r="R8" s="124">
        <f t="shared" si="1"/>
        <v>3</v>
      </c>
      <c r="S8" s="124">
        <f t="shared" si="1"/>
        <v>4</v>
      </c>
      <c r="T8" s="124">
        <f t="shared" si="1"/>
        <v>5</v>
      </c>
      <c r="U8" s="124">
        <f t="shared" si="1"/>
        <v>6</v>
      </c>
      <c r="V8" s="124">
        <f t="shared" si="1"/>
        <v>7</v>
      </c>
      <c r="W8" s="124">
        <f t="shared" si="1"/>
        <v>1</v>
      </c>
      <c r="X8" s="124">
        <f t="shared" si="1"/>
        <v>2</v>
      </c>
      <c r="Y8" s="124">
        <f t="shared" si="1"/>
        <v>3</v>
      </c>
      <c r="Z8" s="124">
        <f t="shared" si="1"/>
        <v>4</v>
      </c>
      <c r="AA8" s="124">
        <f t="shared" si="1"/>
        <v>5</v>
      </c>
      <c r="AB8" s="124">
        <f t="shared" si="1"/>
        <v>6</v>
      </c>
      <c r="AC8" s="124">
        <f t="shared" si="1"/>
        <v>7</v>
      </c>
      <c r="AD8" s="124">
        <f t="shared" si="1"/>
        <v>1</v>
      </c>
      <c r="AE8" s="124">
        <f t="shared" si="1"/>
        <v>2</v>
      </c>
      <c r="AF8" s="125">
        <f t="shared" si="1"/>
        <v>3</v>
      </c>
      <c r="AG8" s="106"/>
      <c r="AH8" s="106"/>
    </row>
    <row r="9" spans="1:48" s="2" customFormat="1" ht="21.75" customHeight="1" thickBot="1">
      <c r="A9" s="109"/>
      <c r="B9" s="126" t="str">
        <f t="shared" ref="B9:AC9" si="2">IF(B8=1,"L",IF(B8=2,"M",IF(B8=3,"ME",IF(B8=4,"J",IF(B8=5,"V",IF(B8=6,"S",IF(B8=7,"D","")))))))</f>
        <v>L</v>
      </c>
      <c r="C9" s="127" t="str">
        <f t="shared" si="2"/>
        <v>M</v>
      </c>
      <c r="D9" s="127" t="str">
        <f t="shared" si="2"/>
        <v>ME</v>
      </c>
      <c r="E9" s="127" t="str">
        <f t="shared" si="2"/>
        <v>J</v>
      </c>
      <c r="F9" s="127" t="str">
        <f t="shared" si="2"/>
        <v>V</v>
      </c>
      <c r="G9" s="127" t="str">
        <f t="shared" si="2"/>
        <v>S</v>
      </c>
      <c r="H9" s="127" t="str">
        <f t="shared" si="2"/>
        <v>D</v>
      </c>
      <c r="I9" s="127" t="str">
        <f t="shared" si="2"/>
        <v>L</v>
      </c>
      <c r="J9" s="127" t="str">
        <f t="shared" si="2"/>
        <v>M</v>
      </c>
      <c r="K9" s="127" t="str">
        <f t="shared" si="2"/>
        <v>ME</v>
      </c>
      <c r="L9" s="127" t="str">
        <f t="shared" si="2"/>
        <v>J</v>
      </c>
      <c r="M9" s="127" t="str">
        <f t="shared" si="2"/>
        <v>V</v>
      </c>
      <c r="N9" s="127" t="str">
        <f t="shared" si="2"/>
        <v>S</v>
      </c>
      <c r="O9" s="127" t="str">
        <f t="shared" si="2"/>
        <v>D</v>
      </c>
      <c r="P9" s="127" t="str">
        <f t="shared" si="2"/>
        <v>L</v>
      </c>
      <c r="Q9" s="127" t="str">
        <f t="shared" si="2"/>
        <v>M</v>
      </c>
      <c r="R9" s="127" t="str">
        <f t="shared" si="2"/>
        <v>ME</v>
      </c>
      <c r="S9" s="127" t="str">
        <f t="shared" si="2"/>
        <v>J</v>
      </c>
      <c r="T9" s="127" t="str">
        <f t="shared" si="2"/>
        <v>V</v>
      </c>
      <c r="U9" s="127" t="str">
        <f t="shared" si="2"/>
        <v>S</v>
      </c>
      <c r="V9" s="127" t="str">
        <f t="shared" si="2"/>
        <v>D</v>
      </c>
      <c r="W9" s="127" t="str">
        <f t="shared" si="2"/>
        <v>L</v>
      </c>
      <c r="X9" s="127" t="str">
        <f t="shared" si="2"/>
        <v>M</v>
      </c>
      <c r="Y9" s="127" t="str">
        <f t="shared" si="2"/>
        <v>ME</v>
      </c>
      <c r="Z9" s="127" t="str">
        <f t="shared" si="2"/>
        <v>J</v>
      </c>
      <c r="AA9" s="127" t="str">
        <f t="shared" si="2"/>
        <v>V</v>
      </c>
      <c r="AB9" s="127" t="str">
        <f t="shared" si="2"/>
        <v>S</v>
      </c>
      <c r="AC9" s="127" t="str">
        <f t="shared" si="2"/>
        <v>D</v>
      </c>
      <c r="AD9" s="127" t="str">
        <f>IF(AD7="","",IF(AD8=1,"L",IF(AD8=2,"M",IF(AD8=3,"ME",IF(AD8=4,"J",IF(AD8=5,"V",IF(AD8=6,"S",IF(AD8=7,"D",""))))))))</f>
        <v>L</v>
      </c>
      <c r="AE9" s="127" t="str">
        <f>IF(AE7="","",IF(AE8=1,"L",IF(AE8=2,"M",IF(AE8=3,"ME",IF(AE8=4,"J",IF(AE8=5,"V",IF(AE8=6,"S",IF(AE8=7,"D",""))))))))</f>
        <v>M</v>
      </c>
      <c r="AF9" s="128" t="str">
        <f>IF(AF7="","",IF(AF8=1,"L",IF(AF8=2,"M",IF(AF8=3,"ME",IF(AF8=4,"J",IF(AF8=5,"V",IF(AF8=6,"S",IF(AF8=7,"D",""))))))))</f>
        <v>ME</v>
      </c>
      <c r="AG9" s="129" t="s">
        <v>46</v>
      </c>
      <c r="AH9" s="130" t="s">
        <v>45</v>
      </c>
      <c r="AI9" s="65"/>
      <c r="AL9" s="1"/>
      <c r="AM9" s="2" t="s">
        <v>44</v>
      </c>
      <c r="AN9" s="2" t="s">
        <v>44</v>
      </c>
      <c r="AS9" s="1"/>
      <c r="AT9" s="2" t="s">
        <v>43</v>
      </c>
      <c r="AU9" s="2" t="s">
        <v>11</v>
      </c>
      <c r="AV9" s="2" t="s">
        <v>10</v>
      </c>
    </row>
    <row r="10" spans="1:48" s="2" customFormat="1" ht="38.25" customHeight="1" thickBot="1">
      <c r="A10" s="64" t="s">
        <v>42</v>
      </c>
      <c r="B10" s="131"/>
      <c r="C10" s="132"/>
      <c r="D10" s="132"/>
      <c r="E10" s="133"/>
      <c r="F10" s="133"/>
      <c r="G10" s="134"/>
      <c r="H10" s="134"/>
      <c r="I10" s="133"/>
      <c r="J10" s="133"/>
      <c r="K10" s="133"/>
      <c r="L10" s="132"/>
      <c r="M10" s="132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34"/>
      <c r="AC10" s="134"/>
      <c r="AD10" s="134"/>
      <c r="AE10" s="134"/>
      <c r="AF10" s="135"/>
      <c r="AG10" s="62"/>
      <c r="AH10" s="61"/>
      <c r="AL10" s="1"/>
      <c r="AS10" s="1"/>
    </row>
    <row r="11" spans="1:48" s="2" customFormat="1" ht="38.25" customHeight="1" thickBot="1">
      <c r="A11" s="63" t="s">
        <v>41</v>
      </c>
      <c r="B11" s="131"/>
      <c r="C11" s="132"/>
      <c r="D11" s="132"/>
      <c r="E11" s="132"/>
      <c r="F11" s="132"/>
      <c r="G11" s="134"/>
      <c r="H11" s="134"/>
      <c r="I11" s="133"/>
      <c r="J11" s="133"/>
      <c r="K11" s="133"/>
      <c r="L11" s="133"/>
      <c r="M11" s="132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5"/>
      <c r="AG11" s="62"/>
      <c r="AH11" s="61"/>
      <c r="AL11" s="1"/>
      <c r="AS11" s="1"/>
    </row>
    <row r="12" spans="1:48" ht="38.25" customHeight="1" thickBot="1">
      <c r="A12" s="54"/>
      <c r="B12" s="53"/>
      <c r="C12" s="52"/>
      <c r="D12" s="52"/>
      <c r="E12" s="52"/>
      <c r="F12" s="52"/>
      <c r="G12" s="134"/>
      <c r="H12" s="134"/>
      <c r="I12" s="52"/>
      <c r="J12" s="52"/>
      <c r="K12" s="52"/>
      <c r="L12" s="52"/>
      <c r="M12" s="52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5"/>
      <c r="AG12" s="49" t="e">
        <f>#REF!+AH12</f>
        <v>#REF!</v>
      </c>
      <c r="AH12" s="59"/>
      <c r="AI12" s="68" t="s">
        <v>40</v>
      </c>
      <c r="AJ12" s="69"/>
      <c r="AK12" s="1">
        <f t="shared" ref="AK12:AK43" si="3">COUNTIF(B12:AF12,"indispo,")</f>
        <v>0</v>
      </c>
      <c r="AL12" s="1">
        <f t="shared" ref="AL12:AL43" si="4">COUNTA(B12:AF12)-COUNTIF(B12:AF12,"FOR")-COUNTIF(B12:AF12,"CP")-COUNTIF(B12:AF12,"V M")-COUNTIF(B12:AF12,"AM")-COUNTIF(B12:AF12,"AT")-COUNTIF(B12:AF12,"indispo,")</f>
        <v>0</v>
      </c>
      <c r="AM12" s="1">
        <f t="shared" ref="AM12:AM43" si="5">COUNTIF(B12:AF12,"FOR")</f>
        <v>0</v>
      </c>
      <c r="AN12" s="1">
        <f>COUNTIF($B12:$AF12,"FOR SP")</f>
        <v>0</v>
      </c>
      <c r="AT12" s="1">
        <f t="shared" ref="AT12:AT43" si="6">COUNTIF($B12:$AF12,"CP EX")</f>
        <v>0</v>
      </c>
      <c r="AU12" s="1">
        <f t="shared" ref="AU12:AU43" si="7">COUNTIF($B12:$AF12,"AM")</f>
        <v>0</v>
      </c>
      <c r="AV12" s="1">
        <f t="shared" ref="AV12:AV43" si="8">COUNTIF($B12:$AF12,"AT")</f>
        <v>0</v>
      </c>
    </row>
    <row r="13" spans="1:48" ht="38.25" customHeight="1" thickBot="1">
      <c r="A13" s="54"/>
      <c r="B13" s="53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1"/>
      <c r="AG13" s="49" t="e">
        <f>#REF!+AH13</f>
        <v>#REF!</v>
      </c>
      <c r="AH13" s="58"/>
      <c r="AI13" s="70"/>
      <c r="AJ13" s="71"/>
      <c r="AK13" s="1">
        <f t="shared" si="3"/>
        <v>0</v>
      </c>
      <c r="AL13" s="1">
        <f t="shared" si="4"/>
        <v>0</v>
      </c>
      <c r="AM13" s="1">
        <f t="shared" si="5"/>
        <v>0</v>
      </c>
      <c r="AN13" s="1">
        <f t="shared" ref="AN13:AN44" si="9">COUNTIF(B13:AF13,"FOR SP")</f>
        <v>0</v>
      </c>
      <c r="AT13" s="1">
        <f t="shared" si="6"/>
        <v>0</v>
      </c>
      <c r="AU13" s="1">
        <f t="shared" si="7"/>
        <v>0</v>
      </c>
      <c r="AV13" s="1">
        <f t="shared" si="8"/>
        <v>0</v>
      </c>
    </row>
    <row r="14" spans="1:48" ht="38.25" customHeight="1" thickBot="1">
      <c r="A14" s="54"/>
      <c r="B14" s="53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1"/>
      <c r="AG14" s="49" t="e">
        <f>#REF!+AH14</f>
        <v>#REF!</v>
      </c>
      <c r="AH14" s="58"/>
      <c r="AI14" s="70"/>
      <c r="AJ14" s="71"/>
      <c r="AK14" s="1">
        <f t="shared" si="3"/>
        <v>0</v>
      </c>
      <c r="AL14" s="1">
        <f t="shared" si="4"/>
        <v>0</v>
      </c>
      <c r="AM14" s="1">
        <f t="shared" si="5"/>
        <v>0</v>
      </c>
      <c r="AN14" s="1">
        <f t="shared" si="9"/>
        <v>0</v>
      </c>
      <c r="AT14" s="1">
        <f t="shared" si="6"/>
        <v>0</v>
      </c>
      <c r="AU14" s="1">
        <f t="shared" si="7"/>
        <v>0</v>
      </c>
      <c r="AV14" s="1">
        <f t="shared" si="8"/>
        <v>0</v>
      </c>
    </row>
    <row r="15" spans="1:48" ht="38.25" customHeight="1" thickBot="1">
      <c r="A15" s="54"/>
      <c r="B15" s="53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1"/>
      <c r="AG15" s="49" t="e">
        <f>#REF!+AH15</f>
        <v>#REF!</v>
      </c>
      <c r="AH15" s="58"/>
      <c r="AI15" s="70"/>
      <c r="AJ15" s="71"/>
      <c r="AK15" s="1">
        <f t="shared" si="3"/>
        <v>0</v>
      </c>
      <c r="AL15" s="1">
        <f t="shared" si="4"/>
        <v>0</v>
      </c>
      <c r="AM15" s="1">
        <f t="shared" si="5"/>
        <v>0</v>
      </c>
      <c r="AN15" s="1">
        <f t="shared" si="9"/>
        <v>0</v>
      </c>
      <c r="AT15" s="1">
        <f t="shared" si="6"/>
        <v>0</v>
      </c>
      <c r="AU15" s="1">
        <f t="shared" si="7"/>
        <v>0</v>
      </c>
      <c r="AV15" s="1">
        <f t="shared" si="8"/>
        <v>0</v>
      </c>
    </row>
    <row r="16" spans="1:48" ht="38.25" hidden="1" customHeight="1" thickBot="1">
      <c r="A16" s="54"/>
      <c r="B16" s="53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1"/>
      <c r="AG16" s="49" t="e">
        <f>#REF!+AH16</f>
        <v>#REF!</v>
      </c>
      <c r="AH16" s="58"/>
      <c r="AI16" s="70"/>
      <c r="AJ16" s="71"/>
      <c r="AK16" s="1">
        <f t="shared" si="3"/>
        <v>0</v>
      </c>
      <c r="AL16" s="1">
        <f t="shared" si="4"/>
        <v>0</v>
      </c>
      <c r="AM16" s="1">
        <f t="shared" si="5"/>
        <v>0</v>
      </c>
      <c r="AN16" s="1">
        <f t="shared" si="9"/>
        <v>0</v>
      </c>
      <c r="AT16" s="1">
        <f t="shared" si="6"/>
        <v>0</v>
      </c>
      <c r="AU16" s="1">
        <f t="shared" si="7"/>
        <v>0</v>
      </c>
      <c r="AV16" s="1">
        <f t="shared" si="8"/>
        <v>0</v>
      </c>
    </row>
    <row r="17" spans="1:48" ht="38.25" hidden="1" customHeight="1" thickBot="1">
      <c r="A17" s="54"/>
      <c r="B17" s="53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1"/>
      <c r="AG17" s="49" t="e">
        <f>#REF!+AH17</f>
        <v>#REF!</v>
      </c>
      <c r="AH17" s="58"/>
      <c r="AI17" s="70"/>
      <c r="AJ17" s="71"/>
      <c r="AK17" s="1">
        <f t="shared" si="3"/>
        <v>0</v>
      </c>
      <c r="AL17" s="1">
        <f t="shared" si="4"/>
        <v>0</v>
      </c>
      <c r="AM17" s="1">
        <f t="shared" si="5"/>
        <v>0</v>
      </c>
      <c r="AN17" s="1">
        <f t="shared" si="9"/>
        <v>0</v>
      </c>
      <c r="AT17" s="1">
        <f t="shared" si="6"/>
        <v>0</v>
      </c>
      <c r="AU17" s="1">
        <f t="shared" si="7"/>
        <v>0</v>
      </c>
      <c r="AV17" s="1">
        <f t="shared" si="8"/>
        <v>0</v>
      </c>
    </row>
    <row r="18" spans="1:48" ht="38.25" hidden="1" customHeight="1" thickBot="1">
      <c r="A18" s="54"/>
      <c r="B18" s="53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1"/>
      <c r="AG18" s="49" t="e">
        <f>#REF!+AH18</f>
        <v>#REF!</v>
      </c>
      <c r="AH18" s="58"/>
      <c r="AI18" s="70"/>
      <c r="AJ18" s="71"/>
      <c r="AK18" s="1">
        <f t="shared" si="3"/>
        <v>0</v>
      </c>
      <c r="AL18" s="1">
        <f t="shared" si="4"/>
        <v>0</v>
      </c>
      <c r="AM18" s="1">
        <f t="shared" si="5"/>
        <v>0</v>
      </c>
      <c r="AN18" s="1">
        <f t="shared" si="9"/>
        <v>0</v>
      </c>
      <c r="AT18" s="1">
        <f t="shared" si="6"/>
        <v>0</v>
      </c>
      <c r="AU18" s="1">
        <f t="shared" si="7"/>
        <v>0</v>
      </c>
      <c r="AV18" s="1">
        <f t="shared" si="8"/>
        <v>0</v>
      </c>
    </row>
    <row r="19" spans="1:48" ht="38.25" hidden="1" customHeight="1" thickBot="1">
      <c r="A19" s="54"/>
      <c r="B19" s="53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1"/>
      <c r="AG19" s="49" t="e">
        <f>#REF!+AH19</f>
        <v>#REF!</v>
      </c>
      <c r="AH19" s="58"/>
      <c r="AI19" s="70"/>
      <c r="AJ19" s="71"/>
      <c r="AK19" s="1">
        <f t="shared" si="3"/>
        <v>0</v>
      </c>
      <c r="AL19" s="1">
        <f t="shared" si="4"/>
        <v>0</v>
      </c>
      <c r="AM19" s="1">
        <f t="shared" si="5"/>
        <v>0</v>
      </c>
      <c r="AN19" s="1">
        <f t="shared" si="9"/>
        <v>0</v>
      </c>
      <c r="AT19" s="1">
        <f t="shared" si="6"/>
        <v>0</v>
      </c>
      <c r="AU19" s="1">
        <f t="shared" si="7"/>
        <v>0</v>
      </c>
      <c r="AV19" s="1">
        <f t="shared" si="8"/>
        <v>0</v>
      </c>
    </row>
    <row r="20" spans="1:48" ht="38.25" hidden="1" customHeight="1" thickBot="1">
      <c r="A20" s="54"/>
      <c r="B20" s="53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1"/>
      <c r="AG20" s="49" t="e">
        <f>#REF!+AH20</f>
        <v>#REF!</v>
      </c>
      <c r="AH20" s="58"/>
      <c r="AI20" s="70"/>
      <c r="AJ20" s="71"/>
      <c r="AK20" s="1">
        <f t="shared" si="3"/>
        <v>0</v>
      </c>
      <c r="AL20" s="1">
        <f t="shared" si="4"/>
        <v>0</v>
      </c>
      <c r="AM20" s="1">
        <f t="shared" si="5"/>
        <v>0</v>
      </c>
      <c r="AN20" s="1">
        <f t="shared" si="9"/>
        <v>0</v>
      </c>
      <c r="AT20" s="1">
        <f t="shared" si="6"/>
        <v>0</v>
      </c>
      <c r="AU20" s="1">
        <f t="shared" si="7"/>
        <v>0</v>
      </c>
      <c r="AV20" s="1">
        <f t="shared" si="8"/>
        <v>0</v>
      </c>
    </row>
    <row r="21" spans="1:48" ht="38.25" hidden="1" customHeight="1" thickBot="1">
      <c r="A21" s="54"/>
      <c r="B21" s="53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1"/>
      <c r="AG21" s="49" t="e">
        <f>#REF!+AH21</f>
        <v>#REF!</v>
      </c>
      <c r="AH21" s="58"/>
      <c r="AI21" s="70"/>
      <c r="AJ21" s="71"/>
      <c r="AK21" s="1">
        <f t="shared" si="3"/>
        <v>0</v>
      </c>
      <c r="AL21" s="1">
        <f t="shared" si="4"/>
        <v>0</v>
      </c>
      <c r="AM21" s="1">
        <f t="shared" si="5"/>
        <v>0</v>
      </c>
      <c r="AN21" s="1">
        <f t="shared" si="9"/>
        <v>0</v>
      </c>
      <c r="AT21" s="1">
        <f t="shared" si="6"/>
        <v>0</v>
      </c>
      <c r="AU21" s="1">
        <f t="shared" si="7"/>
        <v>0</v>
      </c>
      <c r="AV21" s="1">
        <f t="shared" si="8"/>
        <v>0</v>
      </c>
    </row>
    <row r="22" spans="1:48" ht="38.25" customHeight="1" thickBot="1">
      <c r="A22" s="54"/>
      <c r="B22" s="53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1"/>
      <c r="AG22" s="49" t="e">
        <f>#REF!+AH22</f>
        <v>#REF!</v>
      </c>
      <c r="AH22" s="58"/>
      <c r="AI22" s="70"/>
      <c r="AJ22" s="71"/>
      <c r="AK22" s="1">
        <f t="shared" si="3"/>
        <v>0</v>
      </c>
      <c r="AL22" s="1">
        <f t="shared" si="4"/>
        <v>0</v>
      </c>
      <c r="AM22" s="1">
        <f t="shared" si="5"/>
        <v>0</v>
      </c>
      <c r="AN22" s="1">
        <f t="shared" si="9"/>
        <v>0</v>
      </c>
      <c r="AT22" s="1">
        <f t="shared" si="6"/>
        <v>0</v>
      </c>
      <c r="AU22" s="1">
        <f t="shared" si="7"/>
        <v>0</v>
      </c>
      <c r="AV22" s="1">
        <f t="shared" si="8"/>
        <v>0</v>
      </c>
    </row>
    <row r="23" spans="1:48" ht="38.25" customHeight="1" thickBot="1">
      <c r="A23" s="54"/>
      <c r="B23" s="53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1"/>
      <c r="AG23" s="49" t="e">
        <f>#REF!+AH23</f>
        <v>#REF!</v>
      </c>
      <c r="AH23" s="58"/>
      <c r="AI23" s="70"/>
      <c r="AJ23" s="71"/>
      <c r="AK23" s="1">
        <f t="shared" si="3"/>
        <v>0</v>
      </c>
      <c r="AL23" s="1">
        <f t="shared" si="4"/>
        <v>0</v>
      </c>
      <c r="AM23" s="1">
        <f t="shared" si="5"/>
        <v>0</v>
      </c>
      <c r="AN23" s="1">
        <f t="shared" si="9"/>
        <v>0</v>
      </c>
      <c r="AT23" s="1">
        <f t="shared" si="6"/>
        <v>0</v>
      </c>
      <c r="AU23" s="1">
        <f t="shared" si="7"/>
        <v>0</v>
      </c>
      <c r="AV23" s="1">
        <f t="shared" si="8"/>
        <v>0</v>
      </c>
    </row>
    <row r="24" spans="1:48" ht="38.25" customHeight="1" thickBot="1">
      <c r="A24" s="54"/>
      <c r="B24" s="53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1"/>
      <c r="AG24" s="49" t="e">
        <f>#REF!+AH24</f>
        <v>#REF!</v>
      </c>
      <c r="AH24" s="58"/>
      <c r="AI24" s="70"/>
      <c r="AJ24" s="71"/>
      <c r="AK24" s="1">
        <f t="shared" si="3"/>
        <v>0</v>
      </c>
      <c r="AL24" s="1">
        <f t="shared" si="4"/>
        <v>0</v>
      </c>
      <c r="AM24" s="1">
        <f t="shared" si="5"/>
        <v>0</v>
      </c>
      <c r="AN24" s="1">
        <f t="shared" si="9"/>
        <v>0</v>
      </c>
      <c r="AT24" s="1">
        <f t="shared" si="6"/>
        <v>0</v>
      </c>
      <c r="AU24" s="1">
        <f t="shared" si="7"/>
        <v>0</v>
      </c>
      <c r="AV24" s="1">
        <f t="shared" si="8"/>
        <v>0</v>
      </c>
    </row>
    <row r="25" spans="1:48" ht="38.25" customHeight="1" thickBot="1">
      <c r="A25" s="54"/>
      <c r="B25" s="53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1"/>
      <c r="AG25" s="49" t="e">
        <f>#REF!+AH25</f>
        <v>#REF!</v>
      </c>
      <c r="AH25" s="58"/>
      <c r="AI25" s="70"/>
      <c r="AJ25" s="71"/>
      <c r="AK25" s="1">
        <f t="shared" si="3"/>
        <v>0</v>
      </c>
      <c r="AL25" s="1">
        <f t="shared" si="4"/>
        <v>0</v>
      </c>
      <c r="AM25" s="1">
        <f t="shared" si="5"/>
        <v>0</v>
      </c>
      <c r="AN25" s="1">
        <f t="shared" si="9"/>
        <v>0</v>
      </c>
      <c r="AT25" s="1">
        <f t="shared" si="6"/>
        <v>0</v>
      </c>
      <c r="AU25" s="1">
        <f t="shared" si="7"/>
        <v>0</v>
      </c>
      <c r="AV25" s="1">
        <f t="shared" si="8"/>
        <v>0</v>
      </c>
    </row>
    <row r="26" spans="1:48" ht="38.25" hidden="1" customHeight="1" thickBot="1">
      <c r="A26" s="54"/>
      <c r="B26" s="53"/>
      <c r="C26" s="52"/>
      <c r="D26" s="52"/>
      <c r="E26" s="52"/>
      <c r="F26" s="60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1"/>
      <c r="AG26" s="49" t="e">
        <f>#REF!+AH26</f>
        <v>#REF!</v>
      </c>
      <c r="AH26" s="58"/>
      <c r="AI26" s="70"/>
      <c r="AJ26" s="71"/>
      <c r="AK26" s="1">
        <f t="shared" si="3"/>
        <v>0</v>
      </c>
      <c r="AL26" s="1">
        <f t="shared" si="4"/>
        <v>0</v>
      </c>
      <c r="AM26" s="1">
        <f t="shared" si="5"/>
        <v>0</v>
      </c>
      <c r="AN26" s="1">
        <f t="shared" si="9"/>
        <v>0</v>
      </c>
      <c r="AT26" s="1">
        <f t="shared" si="6"/>
        <v>0</v>
      </c>
      <c r="AU26" s="1">
        <f t="shared" si="7"/>
        <v>0</v>
      </c>
      <c r="AV26" s="1">
        <f t="shared" si="8"/>
        <v>0</v>
      </c>
    </row>
    <row r="27" spans="1:48" ht="38.25" hidden="1" customHeight="1" thickBot="1">
      <c r="A27" s="54"/>
      <c r="B27" s="53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1"/>
      <c r="AG27" s="49" t="e">
        <f>#REF!+AH27</f>
        <v>#REF!</v>
      </c>
      <c r="AH27" s="58"/>
      <c r="AI27" s="70"/>
      <c r="AJ27" s="71"/>
      <c r="AK27" s="1">
        <f t="shared" si="3"/>
        <v>0</v>
      </c>
      <c r="AL27" s="1">
        <f t="shared" si="4"/>
        <v>0</v>
      </c>
      <c r="AM27" s="1">
        <f t="shared" si="5"/>
        <v>0</v>
      </c>
      <c r="AN27" s="1">
        <f t="shared" si="9"/>
        <v>0</v>
      </c>
      <c r="AT27" s="1">
        <f t="shared" si="6"/>
        <v>0</v>
      </c>
      <c r="AU27" s="1">
        <f t="shared" si="7"/>
        <v>0</v>
      </c>
      <c r="AV27" s="1">
        <f t="shared" si="8"/>
        <v>0</v>
      </c>
    </row>
    <row r="28" spans="1:48" ht="38.25" hidden="1" customHeight="1" thickBot="1">
      <c r="A28" s="54"/>
      <c r="B28" s="53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1"/>
      <c r="AG28" s="49" t="e">
        <f>#REF!+AH28</f>
        <v>#REF!</v>
      </c>
      <c r="AH28" s="58"/>
      <c r="AI28" s="70"/>
      <c r="AJ28" s="71"/>
      <c r="AK28" s="1">
        <f t="shared" si="3"/>
        <v>0</v>
      </c>
      <c r="AL28" s="1">
        <f t="shared" si="4"/>
        <v>0</v>
      </c>
      <c r="AM28" s="1">
        <f t="shared" si="5"/>
        <v>0</v>
      </c>
      <c r="AN28" s="1">
        <f t="shared" si="9"/>
        <v>0</v>
      </c>
      <c r="AT28" s="1">
        <f t="shared" si="6"/>
        <v>0</v>
      </c>
      <c r="AU28" s="1">
        <f t="shared" si="7"/>
        <v>0</v>
      </c>
      <c r="AV28" s="1">
        <f t="shared" si="8"/>
        <v>0</v>
      </c>
    </row>
    <row r="29" spans="1:48" ht="38.25" hidden="1" customHeight="1" thickBot="1">
      <c r="A29" s="54"/>
      <c r="B29" s="53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1"/>
      <c r="AG29" s="49" t="e">
        <f>#REF!+AH29</f>
        <v>#REF!</v>
      </c>
      <c r="AH29" s="58"/>
      <c r="AI29" s="70"/>
      <c r="AJ29" s="71"/>
      <c r="AK29" s="1">
        <f t="shared" si="3"/>
        <v>0</v>
      </c>
      <c r="AL29" s="1">
        <f t="shared" si="4"/>
        <v>0</v>
      </c>
      <c r="AM29" s="1">
        <f t="shared" si="5"/>
        <v>0</v>
      </c>
      <c r="AN29" s="1">
        <f t="shared" si="9"/>
        <v>0</v>
      </c>
      <c r="AT29" s="1">
        <f t="shared" si="6"/>
        <v>0</v>
      </c>
      <c r="AU29" s="1">
        <f t="shared" si="7"/>
        <v>0</v>
      </c>
      <c r="AV29" s="1">
        <f t="shared" si="8"/>
        <v>0</v>
      </c>
    </row>
    <row r="30" spans="1:48" ht="38.25" hidden="1" customHeight="1" thickBot="1">
      <c r="A30" s="54"/>
      <c r="B30" s="53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1"/>
      <c r="AG30" s="49" t="e">
        <f>#REF!+AH30</f>
        <v>#REF!</v>
      </c>
      <c r="AH30" s="58"/>
      <c r="AI30" s="70"/>
      <c r="AJ30" s="71"/>
      <c r="AK30" s="1">
        <f t="shared" si="3"/>
        <v>0</v>
      </c>
      <c r="AL30" s="1">
        <f t="shared" si="4"/>
        <v>0</v>
      </c>
      <c r="AM30" s="1">
        <f t="shared" si="5"/>
        <v>0</v>
      </c>
      <c r="AN30" s="1">
        <f t="shared" si="9"/>
        <v>0</v>
      </c>
      <c r="AT30" s="1">
        <f t="shared" si="6"/>
        <v>0</v>
      </c>
      <c r="AU30" s="1">
        <f t="shared" si="7"/>
        <v>0</v>
      </c>
      <c r="AV30" s="1">
        <f t="shared" si="8"/>
        <v>0</v>
      </c>
    </row>
    <row r="31" spans="1:48" ht="38.25" hidden="1" customHeight="1" thickBot="1">
      <c r="A31" s="54"/>
      <c r="B31" s="53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1"/>
      <c r="AG31" s="49" t="e">
        <f>#REF!+AH31</f>
        <v>#REF!</v>
      </c>
      <c r="AH31" s="58"/>
      <c r="AI31" s="70"/>
      <c r="AJ31" s="71"/>
      <c r="AK31" s="1">
        <f t="shared" si="3"/>
        <v>0</v>
      </c>
      <c r="AL31" s="1">
        <f t="shared" si="4"/>
        <v>0</v>
      </c>
      <c r="AM31" s="1">
        <f t="shared" si="5"/>
        <v>0</v>
      </c>
      <c r="AN31" s="1">
        <f t="shared" si="9"/>
        <v>0</v>
      </c>
      <c r="AT31" s="1">
        <f t="shared" si="6"/>
        <v>0</v>
      </c>
      <c r="AU31" s="1">
        <f t="shared" si="7"/>
        <v>0</v>
      </c>
      <c r="AV31" s="1">
        <f t="shared" si="8"/>
        <v>0</v>
      </c>
    </row>
    <row r="32" spans="1:48" ht="38.25" customHeight="1" thickBot="1">
      <c r="A32" s="54"/>
      <c r="B32" s="53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1"/>
      <c r="AG32" s="49" t="e">
        <f>#REF!+AH32</f>
        <v>#REF!</v>
      </c>
      <c r="AH32" s="58"/>
      <c r="AI32" s="70"/>
      <c r="AJ32" s="71"/>
      <c r="AK32" s="1">
        <f t="shared" si="3"/>
        <v>0</v>
      </c>
      <c r="AL32" s="1">
        <f t="shared" si="4"/>
        <v>0</v>
      </c>
      <c r="AM32" s="1">
        <f t="shared" si="5"/>
        <v>0</v>
      </c>
      <c r="AN32" s="1">
        <f t="shared" si="9"/>
        <v>0</v>
      </c>
      <c r="AT32" s="1">
        <f t="shared" si="6"/>
        <v>0</v>
      </c>
      <c r="AU32" s="1">
        <f t="shared" si="7"/>
        <v>0</v>
      </c>
      <c r="AV32" s="1">
        <f t="shared" si="8"/>
        <v>0</v>
      </c>
    </row>
    <row r="33" spans="1:48" ht="38.25" customHeight="1" thickBot="1">
      <c r="A33" s="54"/>
      <c r="B33" s="53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1"/>
      <c r="AG33" s="49" t="e">
        <f>#REF!+AH33</f>
        <v>#REF!</v>
      </c>
      <c r="AH33" s="58"/>
      <c r="AI33" s="70"/>
      <c r="AJ33" s="71"/>
      <c r="AK33" s="1">
        <f t="shared" si="3"/>
        <v>0</v>
      </c>
      <c r="AL33" s="1">
        <f t="shared" si="4"/>
        <v>0</v>
      </c>
      <c r="AM33" s="1">
        <f t="shared" si="5"/>
        <v>0</v>
      </c>
      <c r="AN33" s="1">
        <f t="shared" si="9"/>
        <v>0</v>
      </c>
      <c r="AT33" s="1">
        <f t="shared" si="6"/>
        <v>0</v>
      </c>
      <c r="AU33" s="1">
        <f t="shared" si="7"/>
        <v>0</v>
      </c>
      <c r="AV33" s="1">
        <f t="shared" si="8"/>
        <v>0</v>
      </c>
    </row>
    <row r="34" spans="1:48" ht="38.25" customHeight="1" thickBot="1">
      <c r="A34" s="54"/>
      <c r="B34" s="53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1"/>
      <c r="AG34" s="49" t="e">
        <f>#REF!+AH34</f>
        <v>#REF!</v>
      </c>
      <c r="AH34" s="58"/>
      <c r="AI34" s="70"/>
      <c r="AJ34" s="71"/>
      <c r="AK34" s="1">
        <f t="shared" si="3"/>
        <v>0</v>
      </c>
      <c r="AL34" s="1">
        <f t="shared" si="4"/>
        <v>0</v>
      </c>
      <c r="AM34" s="1">
        <f t="shared" si="5"/>
        <v>0</v>
      </c>
      <c r="AN34" s="1">
        <f t="shared" si="9"/>
        <v>0</v>
      </c>
      <c r="AT34" s="1">
        <f t="shared" si="6"/>
        <v>0</v>
      </c>
      <c r="AU34" s="1">
        <f t="shared" si="7"/>
        <v>0</v>
      </c>
      <c r="AV34" s="1">
        <f t="shared" si="8"/>
        <v>0</v>
      </c>
    </row>
    <row r="35" spans="1:48" ht="38.25" customHeight="1" thickBot="1">
      <c r="A35" s="54"/>
      <c r="B35" s="53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1"/>
      <c r="AG35" s="49" t="e">
        <f>#REF!+AH35</f>
        <v>#REF!</v>
      </c>
      <c r="AH35" s="58"/>
      <c r="AI35" s="70"/>
      <c r="AJ35" s="71"/>
      <c r="AK35" s="1">
        <f t="shared" si="3"/>
        <v>0</v>
      </c>
      <c r="AL35" s="1">
        <f t="shared" si="4"/>
        <v>0</v>
      </c>
      <c r="AM35" s="1">
        <f t="shared" si="5"/>
        <v>0</v>
      </c>
      <c r="AN35" s="1">
        <f t="shared" si="9"/>
        <v>0</v>
      </c>
      <c r="AT35" s="1">
        <f t="shared" si="6"/>
        <v>0</v>
      </c>
      <c r="AU35" s="1">
        <f t="shared" si="7"/>
        <v>0</v>
      </c>
      <c r="AV35" s="1">
        <f t="shared" si="8"/>
        <v>0</v>
      </c>
    </row>
    <row r="36" spans="1:48" ht="38.25" hidden="1" customHeight="1" thickBot="1">
      <c r="A36" s="54"/>
      <c r="B36" s="5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1"/>
      <c r="AG36" s="49" t="e">
        <f>#REF!+AH36</f>
        <v>#REF!</v>
      </c>
      <c r="AH36" s="58"/>
      <c r="AI36" s="70"/>
      <c r="AJ36" s="71"/>
      <c r="AK36" s="1">
        <f t="shared" si="3"/>
        <v>0</v>
      </c>
      <c r="AL36" s="1">
        <f t="shared" si="4"/>
        <v>0</v>
      </c>
      <c r="AM36" s="1">
        <f t="shared" si="5"/>
        <v>0</v>
      </c>
      <c r="AN36" s="1">
        <f t="shared" si="9"/>
        <v>0</v>
      </c>
      <c r="AT36" s="1">
        <f t="shared" si="6"/>
        <v>0</v>
      </c>
      <c r="AU36" s="1">
        <f t="shared" si="7"/>
        <v>0</v>
      </c>
      <c r="AV36" s="1">
        <f t="shared" si="8"/>
        <v>0</v>
      </c>
    </row>
    <row r="37" spans="1:48" ht="38.25" hidden="1" customHeight="1" thickBot="1">
      <c r="A37" s="54"/>
      <c r="B37" s="5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1"/>
      <c r="AG37" s="49" t="e">
        <f>#REF!+AH37</f>
        <v>#REF!</v>
      </c>
      <c r="AH37" s="58"/>
      <c r="AI37" s="70"/>
      <c r="AJ37" s="71"/>
      <c r="AK37" s="1">
        <f t="shared" si="3"/>
        <v>0</v>
      </c>
      <c r="AL37" s="1">
        <f t="shared" si="4"/>
        <v>0</v>
      </c>
      <c r="AM37" s="1">
        <f t="shared" si="5"/>
        <v>0</v>
      </c>
      <c r="AN37" s="1">
        <f t="shared" si="9"/>
        <v>0</v>
      </c>
      <c r="AT37" s="1">
        <f t="shared" si="6"/>
        <v>0</v>
      </c>
      <c r="AU37" s="1">
        <f t="shared" si="7"/>
        <v>0</v>
      </c>
      <c r="AV37" s="1">
        <f t="shared" si="8"/>
        <v>0</v>
      </c>
    </row>
    <row r="38" spans="1:48" ht="38.25" hidden="1" customHeight="1" thickBot="1">
      <c r="A38" s="54"/>
      <c r="B38" s="53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1"/>
      <c r="AG38" s="49" t="e">
        <f>#REF!+AH38</f>
        <v>#REF!</v>
      </c>
      <c r="AH38" s="58"/>
      <c r="AI38" s="70"/>
      <c r="AJ38" s="71"/>
      <c r="AK38" s="1">
        <f t="shared" si="3"/>
        <v>0</v>
      </c>
      <c r="AL38" s="1">
        <f t="shared" si="4"/>
        <v>0</v>
      </c>
      <c r="AM38" s="1">
        <f t="shared" si="5"/>
        <v>0</v>
      </c>
      <c r="AN38" s="1">
        <f t="shared" si="9"/>
        <v>0</v>
      </c>
      <c r="AT38" s="1">
        <f t="shared" si="6"/>
        <v>0</v>
      </c>
      <c r="AU38" s="1">
        <f t="shared" si="7"/>
        <v>0</v>
      </c>
      <c r="AV38" s="1">
        <f t="shared" si="8"/>
        <v>0</v>
      </c>
    </row>
    <row r="39" spans="1:48" ht="38.25" hidden="1" customHeight="1" thickBot="1">
      <c r="A39" s="54"/>
      <c r="B39" s="53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1"/>
      <c r="AG39" s="49" t="e">
        <f>#REF!+AH39</f>
        <v>#REF!</v>
      </c>
      <c r="AH39" s="58"/>
      <c r="AI39" s="70"/>
      <c r="AJ39" s="71"/>
      <c r="AK39" s="1">
        <f t="shared" si="3"/>
        <v>0</v>
      </c>
      <c r="AL39" s="1">
        <f t="shared" si="4"/>
        <v>0</v>
      </c>
      <c r="AM39" s="1">
        <f t="shared" si="5"/>
        <v>0</v>
      </c>
      <c r="AN39" s="1">
        <f t="shared" si="9"/>
        <v>0</v>
      </c>
      <c r="AT39" s="1">
        <f t="shared" si="6"/>
        <v>0</v>
      </c>
      <c r="AU39" s="1">
        <f t="shared" si="7"/>
        <v>0</v>
      </c>
      <c r="AV39" s="1">
        <f t="shared" si="8"/>
        <v>0</v>
      </c>
    </row>
    <row r="40" spans="1:48" ht="38.25" hidden="1" customHeight="1" thickBot="1">
      <c r="A40" s="54"/>
      <c r="B40" s="53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1"/>
      <c r="AG40" s="49" t="e">
        <f>#REF!+AH40</f>
        <v>#REF!</v>
      </c>
      <c r="AH40" s="58"/>
      <c r="AI40" s="70"/>
      <c r="AJ40" s="71"/>
      <c r="AK40" s="1">
        <f t="shared" si="3"/>
        <v>0</v>
      </c>
      <c r="AL40" s="1">
        <f t="shared" si="4"/>
        <v>0</v>
      </c>
      <c r="AM40" s="1">
        <f t="shared" si="5"/>
        <v>0</v>
      </c>
      <c r="AN40" s="1">
        <f t="shared" si="9"/>
        <v>0</v>
      </c>
      <c r="AT40" s="1">
        <f t="shared" si="6"/>
        <v>0</v>
      </c>
      <c r="AU40" s="1">
        <f t="shared" si="7"/>
        <v>0</v>
      </c>
      <c r="AV40" s="1">
        <f t="shared" si="8"/>
        <v>0</v>
      </c>
    </row>
    <row r="41" spans="1:48" ht="38.25" hidden="1" customHeight="1" thickBot="1">
      <c r="A41" s="54"/>
      <c r="B41" s="53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1"/>
      <c r="AG41" s="49" t="e">
        <f>#REF!+AH41</f>
        <v>#REF!</v>
      </c>
      <c r="AH41" s="58"/>
      <c r="AI41" s="70"/>
      <c r="AJ41" s="71"/>
      <c r="AK41" s="1">
        <f t="shared" si="3"/>
        <v>0</v>
      </c>
      <c r="AL41" s="1">
        <f t="shared" si="4"/>
        <v>0</v>
      </c>
      <c r="AM41" s="1">
        <f t="shared" si="5"/>
        <v>0</v>
      </c>
      <c r="AN41" s="1">
        <f t="shared" si="9"/>
        <v>0</v>
      </c>
      <c r="AT41" s="1">
        <f t="shared" si="6"/>
        <v>0</v>
      </c>
      <c r="AU41" s="1">
        <f t="shared" si="7"/>
        <v>0</v>
      </c>
      <c r="AV41" s="1">
        <f t="shared" si="8"/>
        <v>0</v>
      </c>
    </row>
    <row r="42" spans="1:48" ht="38.25" customHeight="1" thickBot="1">
      <c r="A42" s="54"/>
      <c r="B42" s="53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1"/>
      <c r="AG42" s="49" t="e">
        <f>#REF!+AH42</f>
        <v>#REF!</v>
      </c>
      <c r="AH42" s="58"/>
      <c r="AI42" s="70"/>
      <c r="AJ42" s="71"/>
      <c r="AK42" s="1">
        <f t="shared" si="3"/>
        <v>0</v>
      </c>
      <c r="AL42" s="1">
        <f t="shared" si="4"/>
        <v>0</v>
      </c>
      <c r="AM42" s="1">
        <f t="shared" si="5"/>
        <v>0</v>
      </c>
      <c r="AN42" s="1">
        <f t="shared" si="9"/>
        <v>0</v>
      </c>
      <c r="AT42" s="1">
        <f t="shared" si="6"/>
        <v>0</v>
      </c>
      <c r="AU42" s="1">
        <f t="shared" si="7"/>
        <v>0</v>
      </c>
      <c r="AV42" s="1">
        <f t="shared" si="8"/>
        <v>0</v>
      </c>
    </row>
    <row r="43" spans="1:48" ht="38.25" customHeight="1" thickBot="1">
      <c r="A43" s="54"/>
      <c r="B43" s="53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1"/>
      <c r="AG43" s="49" t="e">
        <f>#REF!+AH43</f>
        <v>#REF!</v>
      </c>
      <c r="AH43" s="58"/>
      <c r="AI43" s="70"/>
      <c r="AJ43" s="71"/>
      <c r="AK43" s="1">
        <f t="shared" si="3"/>
        <v>0</v>
      </c>
      <c r="AL43" s="1">
        <f t="shared" si="4"/>
        <v>0</v>
      </c>
      <c r="AM43" s="1">
        <f t="shared" si="5"/>
        <v>0</v>
      </c>
      <c r="AN43" s="1">
        <f t="shared" si="9"/>
        <v>0</v>
      </c>
      <c r="AT43" s="1">
        <f t="shared" si="6"/>
        <v>0</v>
      </c>
      <c r="AU43" s="1">
        <f t="shared" si="7"/>
        <v>0</v>
      </c>
      <c r="AV43" s="1">
        <f t="shared" si="8"/>
        <v>0</v>
      </c>
    </row>
    <row r="44" spans="1:48" ht="38.25" customHeight="1" thickBot="1">
      <c r="A44" s="54"/>
      <c r="B44" s="53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1"/>
      <c r="AG44" s="49" t="e">
        <f>#REF!+AH44</f>
        <v>#REF!</v>
      </c>
      <c r="AH44" s="58"/>
      <c r="AI44" s="70"/>
      <c r="AJ44" s="71"/>
      <c r="AK44" s="1">
        <f t="shared" ref="AK44:AK75" si="10">COUNTIF(B44:AF44,"indispo,")</f>
        <v>0</v>
      </c>
      <c r="AL44" s="1">
        <f t="shared" ref="AL44:AL75" si="11">COUNTA(B44:AF44)-COUNTIF(B44:AF44,"FOR")-COUNTIF(B44:AF44,"CP")-COUNTIF(B44:AF44,"V M")-COUNTIF(B44:AF44,"AM")-COUNTIF(B44:AF44,"AT")-COUNTIF(B44:AF44,"indispo,")</f>
        <v>0</v>
      </c>
      <c r="AM44" s="1">
        <f t="shared" ref="AM44:AM75" si="12">COUNTIF(B44:AF44,"FOR")</f>
        <v>0</v>
      </c>
      <c r="AN44" s="1">
        <f t="shared" si="9"/>
        <v>0</v>
      </c>
      <c r="AT44" s="1">
        <f t="shared" ref="AT44:AT75" si="13">COUNTIF($B44:$AF44,"CP EX")</f>
        <v>0</v>
      </c>
      <c r="AU44" s="1">
        <f t="shared" ref="AU44:AU75" si="14">COUNTIF($B44:$AF44,"AM")</f>
        <v>0</v>
      </c>
      <c r="AV44" s="1">
        <f t="shared" ref="AV44:AV75" si="15">COUNTIF($B44:$AF44,"AT")</f>
        <v>0</v>
      </c>
    </row>
    <row r="45" spans="1:48" ht="38.25" hidden="1" customHeight="1" thickBot="1">
      <c r="A45" s="54"/>
      <c r="B45" s="53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1"/>
      <c r="AG45" s="49" t="e">
        <f>#REF!+AH45</f>
        <v>#REF!</v>
      </c>
      <c r="AH45" s="58"/>
      <c r="AI45" s="70"/>
      <c r="AJ45" s="71"/>
      <c r="AK45" s="1">
        <f t="shared" si="10"/>
        <v>0</v>
      </c>
      <c r="AL45" s="1">
        <f t="shared" si="11"/>
        <v>0</v>
      </c>
      <c r="AM45" s="1">
        <f t="shared" si="12"/>
        <v>0</v>
      </c>
      <c r="AN45" s="1">
        <f t="shared" ref="AN45:AN76" si="16">COUNTIF(B45:AF45,"FOR SP")</f>
        <v>0</v>
      </c>
      <c r="AT45" s="1">
        <f t="shared" si="13"/>
        <v>0</v>
      </c>
      <c r="AU45" s="1">
        <f t="shared" si="14"/>
        <v>0</v>
      </c>
      <c r="AV45" s="1">
        <f t="shared" si="15"/>
        <v>0</v>
      </c>
    </row>
    <row r="46" spans="1:48" ht="38.25" hidden="1" customHeight="1" thickBot="1">
      <c r="A46" s="54"/>
      <c r="B46" s="53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1"/>
      <c r="AG46" s="49" t="e">
        <f>#REF!+AH46</f>
        <v>#REF!</v>
      </c>
      <c r="AH46" s="58"/>
      <c r="AI46" s="70"/>
      <c r="AJ46" s="71"/>
      <c r="AK46" s="1">
        <f t="shared" si="10"/>
        <v>0</v>
      </c>
      <c r="AL46" s="1">
        <f t="shared" si="11"/>
        <v>0</v>
      </c>
      <c r="AM46" s="1">
        <f t="shared" si="12"/>
        <v>0</v>
      </c>
      <c r="AN46" s="1">
        <f t="shared" si="16"/>
        <v>0</v>
      </c>
      <c r="AT46" s="1">
        <f t="shared" si="13"/>
        <v>0</v>
      </c>
      <c r="AU46" s="1">
        <f t="shared" si="14"/>
        <v>0</v>
      </c>
      <c r="AV46" s="1">
        <f t="shared" si="15"/>
        <v>0</v>
      </c>
    </row>
    <row r="47" spans="1:48" ht="38.25" hidden="1" customHeight="1" thickBot="1">
      <c r="A47" s="54"/>
      <c r="B47" s="53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1"/>
      <c r="AG47" s="49" t="e">
        <f>#REF!+AH47</f>
        <v>#REF!</v>
      </c>
      <c r="AH47" s="58"/>
      <c r="AI47" s="70"/>
      <c r="AJ47" s="71"/>
      <c r="AK47" s="1">
        <f t="shared" si="10"/>
        <v>0</v>
      </c>
      <c r="AL47" s="1">
        <f t="shared" si="11"/>
        <v>0</v>
      </c>
      <c r="AM47" s="1">
        <f t="shared" si="12"/>
        <v>0</v>
      </c>
      <c r="AN47" s="1">
        <f t="shared" si="16"/>
        <v>0</v>
      </c>
      <c r="AT47" s="1">
        <f t="shared" si="13"/>
        <v>0</v>
      </c>
      <c r="AU47" s="1">
        <f t="shared" si="14"/>
        <v>0</v>
      </c>
      <c r="AV47" s="1">
        <f t="shared" si="15"/>
        <v>0</v>
      </c>
    </row>
    <row r="48" spans="1:48" ht="38.25" hidden="1" customHeight="1" thickBot="1">
      <c r="A48" s="54"/>
      <c r="B48" s="53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1"/>
      <c r="AG48" s="49" t="e">
        <f>#REF!+AH48</f>
        <v>#REF!</v>
      </c>
      <c r="AH48" s="58"/>
      <c r="AI48" s="70"/>
      <c r="AJ48" s="71"/>
      <c r="AK48" s="1">
        <f t="shared" si="10"/>
        <v>0</v>
      </c>
      <c r="AL48" s="1">
        <f t="shared" si="11"/>
        <v>0</v>
      </c>
      <c r="AM48" s="1">
        <f t="shared" si="12"/>
        <v>0</v>
      </c>
      <c r="AN48" s="1">
        <f t="shared" si="16"/>
        <v>0</v>
      </c>
      <c r="AT48" s="1">
        <f t="shared" si="13"/>
        <v>0</v>
      </c>
      <c r="AU48" s="1">
        <f t="shared" si="14"/>
        <v>0</v>
      </c>
      <c r="AV48" s="1">
        <f t="shared" si="15"/>
        <v>0</v>
      </c>
    </row>
    <row r="49" spans="1:48" ht="38.25" hidden="1" customHeight="1" thickBot="1">
      <c r="A49" s="54"/>
      <c r="B49" s="53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1"/>
      <c r="AG49" s="49" t="e">
        <f>#REF!+AH49</f>
        <v>#REF!</v>
      </c>
      <c r="AH49" s="58"/>
      <c r="AI49" s="70"/>
      <c r="AJ49" s="71"/>
      <c r="AK49" s="1">
        <f t="shared" si="10"/>
        <v>0</v>
      </c>
      <c r="AL49" s="1">
        <f t="shared" si="11"/>
        <v>0</v>
      </c>
      <c r="AM49" s="1">
        <f t="shared" si="12"/>
        <v>0</v>
      </c>
      <c r="AN49" s="1">
        <f t="shared" si="16"/>
        <v>0</v>
      </c>
      <c r="AT49" s="1">
        <f t="shared" si="13"/>
        <v>0</v>
      </c>
      <c r="AU49" s="1">
        <f t="shared" si="14"/>
        <v>0</v>
      </c>
      <c r="AV49" s="1">
        <f t="shared" si="15"/>
        <v>0</v>
      </c>
    </row>
    <row r="50" spans="1:48" ht="38.25" hidden="1" customHeight="1" thickBot="1">
      <c r="A50" s="54"/>
      <c r="B50" s="53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1"/>
      <c r="AG50" s="49" t="e">
        <f>#REF!+AH50</f>
        <v>#REF!</v>
      </c>
      <c r="AH50" s="58"/>
      <c r="AI50" s="70"/>
      <c r="AJ50" s="71"/>
      <c r="AK50" s="1">
        <f t="shared" si="10"/>
        <v>0</v>
      </c>
      <c r="AL50" s="1">
        <f t="shared" si="11"/>
        <v>0</v>
      </c>
      <c r="AM50" s="1">
        <f t="shared" si="12"/>
        <v>0</v>
      </c>
      <c r="AN50" s="1">
        <f t="shared" si="16"/>
        <v>0</v>
      </c>
      <c r="AT50" s="1">
        <f t="shared" si="13"/>
        <v>0</v>
      </c>
      <c r="AU50" s="1">
        <f t="shared" si="14"/>
        <v>0</v>
      </c>
      <c r="AV50" s="1">
        <f t="shared" si="15"/>
        <v>0</v>
      </c>
    </row>
    <row r="51" spans="1:48" ht="38.25" hidden="1" customHeight="1" thickBot="1">
      <c r="A51" s="54"/>
      <c r="B51" s="53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1"/>
      <c r="AG51" s="49" t="e">
        <f>#REF!+AH51</f>
        <v>#REF!</v>
      </c>
      <c r="AH51" s="58"/>
      <c r="AI51" s="70"/>
      <c r="AJ51" s="71"/>
      <c r="AK51" s="1">
        <f t="shared" si="10"/>
        <v>0</v>
      </c>
      <c r="AL51" s="1">
        <f t="shared" si="11"/>
        <v>0</v>
      </c>
      <c r="AM51" s="1">
        <f t="shared" si="12"/>
        <v>0</v>
      </c>
      <c r="AN51" s="1">
        <f t="shared" si="16"/>
        <v>0</v>
      </c>
      <c r="AT51" s="1">
        <f t="shared" si="13"/>
        <v>0</v>
      </c>
      <c r="AU51" s="1">
        <f t="shared" si="14"/>
        <v>0</v>
      </c>
      <c r="AV51" s="1">
        <f t="shared" si="15"/>
        <v>0</v>
      </c>
    </row>
    <row r="52" spans="1:48" ht="38.25" hidden="1" customHeight="1" thickBot="1">
      <c r="A52" s="54"/>
      <c r="B52" s="53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1"/>
      <c r="AG52" s="49" t="e">
        <f>#REF!+AH52</f>
        <v>#REF!</v>
      </c>
      <c r="AH52" s="58"/>
      <c r="AI52" s="70"/>
      <c r="AJ52" s="71"/>
      <c r="AK52" s="1">
        <f t="shared" si="10"/>
        <v>0</v>
      </c>
      <c r="AL52" s="1">
        <f t="shared" si="11"/>
        <v>0</v>
      </c>
      <c r="AM52" s="1">
        <f t="shared" si="12"/>
        <v>0</v>
      </c>
      <c r="AN52" s="1">
        <f t="shared" si="16"/>
        <v>0</v>
      </c>
      <c r="AT52" s="1">
        <f t="shared" si="13"/>
        <v>0</v>
      </c>
      <c r="AU52" s="1">
        <f t="shared" si="14"/>
        <v>0</v>
      </c>
      <c r="AV52" s="1">
        <f t="shared" si="15"/>
        <v>0</v>
      </c>
    </row>
    <row r="53" spans="1:48" ht="38.25" hidden="1" customHeight="1" thickBot="1">
      <c r="A53" s="54"/>
      <c r="B53" s="53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1"/>
      <c r="AG53" s="49" t="e">
        <f>#REF!+AH53</f>
        <v>#REF!</v>
      </c>
      <c r="AH53" s="58"/>
      <c r="AI53" s="70"/>
      <c r="AJ53" s="71"/>
      <c r="AK53" s="1">
        <f t="shared" si="10"/>
        <v>0</v>
      </c>
      <c r="AL53" s="1">
        <f t="shared" si="11"/>
        <v>0</v>
      </c>
      <c r="AM53" s="1">
        <f t="shared" si="12"/>
        <v>0</v>
      </c>
      <c r="AN53" s="1">
        <f t="shared" si="16"/>
        <v>0</v>
      </c>
      <c r="AT53" s="1">
        <f t="shared" si="13"/>
        <v>0</v>
      </c>
      <c r="AU53" s="1">
        <f t="shared" si="14"/>
        <v>0</v>
      </c>
      <c r="AV53" s="1">
        <f t="shared" si="15"/>
        <v>0</v>
      </c>
    </row>
    <row r="54" spans="1:48" ht="38.25" hidden="1" customHeight="1" thickBot="1">
      <c r="A54" s="54"/>
      <c r="B54" s="53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1"/>
      <c r="AG54" s="49" t="e">
        <f>#REF!+AH54</f>
        <v>#REF!</v>
      </c>
      <c r="AH54" s="58"/>
      <c r="AI54" s="70"/>
      <c r="AJ54" s="71"/>
      <c r="AK54" s="1">
        <f t="shared" si="10"/>
        <v>0</v>
      </c>
      <c r="AL54" s="1">
        <f t="shared" si="11"/>
        <v>0</v>
      </c>
      <c r="AM54" s="1">
        <f t="shared" si="12"/>
        <v>0</v>
      </c>
      <c r="AN54" s="1">
        <f t="shared" si="16"/>
        <v>0</v>
      </c>
      <c r="AT54" s="1">
        <f t="shared" si="13"/>
        <v>0</v>
      </c>
      <c r="AU54" s="1">
        <f t="shared" si="14"/>
        <v>0</v>
      </c>
      <c r="AV54" s="1">
        <f t="shared" si="15"/>
        <v>0</v>
      </c>
    </row>
    <row r="55" spans="1:48" ht="38.25" hidden="1" customHeight="1" thickBot="1">
      <c r="A55" s="54"/>
      <c r="B55" s="53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1"/>
      <c r="AG55" s="49" t="e">
        <f>#REF!+AH55</f>
        <v>#REF!</v>
      </c>
      <c r="AH55" s="58"/>
      <c r="AI55" s="70"/>
      <c r="AJ55" s="71"/>
      <c r="AK55" s="1">
        <f t="shared" si="10"/>
        <v>0</v>
      </c>
      <c r="AL55" s="1">
        <f t="shared" si="11"/>
        <v>0</v>
      </c>
      <c r="AM55" s="1">
        <f t="shared" si="12"/>
        <v>0</v>
      </c>
      <c r="AN55" s="1">
        <f t="shared" si="16"/>
        <v>0</v>
      </c>
      <c r="AT55" s="1">
        <f t="shared" si="13"/>
        <v>0</v>
      </c>
      <c r="AU55" s="1">
        <f t="shared" si="14"/>
        <v>0</v>
      </c>
      <c r="AV55" s="1">
        <f t="shared" si="15"/>
        <v>0</v>
      </c>
    </row>
    <row r="56" spans="1:48" ht="38.25" hidden="1" customHeight="1" thickBot="1">
      <c r="A56" s="54"/>
      <c r="B56" s="53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1"/>
      <c r="AG56" s="49" t="e">
        <f>#REF!+AH56</f>
        <v>#REF!</v>
      </c>
      <c r="AH56" s="58"/>
      <c r="AI56" s="70"/>
      <c r="AJ56" s="71"/>
      <c r="AK56" s="1">
        <f t="shared" si="10"/>
        <v>0</v>
      </c>
      <c r="AL56" s="1">
        <f t="shared" si="11"/>
        <v>0</v>
      </c>
      <c r="AM56" s="1">
        <f t="shared" si="12"/>
        <v>0</v>
      </c>
      <c r="AN56" s="1">
        <f t="shared" si="16"/>
        <v>0</v>
      </c>
      <c r="AT56" s="1">
        <f t="shared" si="13"/>
        <v>0</v>
      </c>
      <c r="AU56" s="1">
        <f t="shared" si="14"/>
        <v>0</v>
      </c>
      <c r="AV56" s="1">
        <f t="shared" si="15"/>
        <v>0</v>
      </c>
    </row>
    <row r="57" spans="1:48" ht="38.25" customHeight="1" thickBot="1">
      <c r="A57" s="54"/>
      <c r="B57" s="53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1"/>
      <c r="AG57" s="49" t="e">
        <f>#REF!+AH57</f>
        <v>#REF!</v>
      </c>
      <c r="AH57" s="58"/>
      <c r="AI57" s="72" t="s">
        <v>38</v>
      </c>
      <c r="AJ57" s="73"/>
      <c r="AK57" s="1">
        <f t="shared" si="10"/>
        <v>0</v>
      </c>
      <c r="AL57" s="1">
        <f t="shared" si="11"/>
        <v>0</v>
      </c>
      <c r="AM57" s="1">
        <f t="shared" si="12"/>
        <v>0</v>
      </c>
      <c r="AN57" s="1">
        <f t="shared" si="16"/>
        <v>0</v>
      </c>
      <c r="AT57" s="1">
        <f t="shared" si="13"/>
        <v>0</v>
      </c>
      <c r="AU57" s="1">
        <f t="shared" si="14"/>
        <v>0</v>
      </c>
      <c r="AV57" s="1">
        <f t="shared" si="15"/>
        <v>0</v>
      </c>
    </row>
    <row r="58" spans="1:48" ht="38.25" customHeight="1" thickBot="1">
      <c r="A58" s="54"/>
      <c r="B58" s="53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1"/>
      <c r="AG58" s="49" t="e">
        <f>#REF!+AH58</f>
        <v>#REF!</v>
      </c>
      <c r="AH58" s="58"/>
      <c r="AI58" s="72"/>
      <c r="AJ58" s="73"/>
      <c r="AK58" s="1">
        <f t="shared" si="10"/>
        <v>0</v>
      </c>
      <c r="AL58" s="1">
        <f t="shared" si="11"/>
        <v>0</v>
      </c>
      <c r="AM58" s="1">
        <f t="shared" si="12"/>
        <v>0</v>
      </c>
      <c r="AN58" s="1">
        <f t="shared" si="16"/>
        <v>0</v>
      </c>
      <c r="AT58" s="1">
        <f t="shared" si="13"/>
        <v>0</v>
      </c>
      <c r="AU58" s="1">
        <f t="shared" si="14"/>
        <v>0</v>
      </c>
      <c r="AV58" s="1">
        <f t="shared" si="15"/>
        <v>0</v>
      </c>
    </row>
    <row r="59" spans="1:48" ht="38.25" customHeight="1" thickBot="1">
      <c r="A59" s="54"/>
      <c r="B59" s="53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1"/>
      <c r="AG59" s="49" t="e">
        <f>#REF!+AH59</f>
        <v>#REF!</v>
      </c>
      <c r="AH59" s="58"/>
      <c r="AI59" s="72"/>
      <c r="AJ59" s="73"/>
      <c r="AK59" s="1">
        <f t="shared" si="10"/>
        <v>0</v>
      </c>
      <c r="AL59" s="1">
        <f t="shared" si="11"/>
        <v>0</v>
      </c>
      <c r="AM59" s="1">
        <f t="shared" si="12"/>
        <v>0</v>
      </c>
      <c r="AN59" s="1">
        <f t="shared" si="16"/>
        <v>0</v>
      </c>
      <c r="AT59" s="1">
        <f t="shared" si="13"/>
        <v>0</v>
      </c>
      <c r="AU59" s="1">
        <f t="shared" si="14"/>
        <v>0</v>
      </c>
      <c r="AV59" s="1">
        <f t="shared" si="15"/>
        <v>0</v>
      </c>
    </row>
    <row r="60" spans="1:48" ht="38.25" customHeight="1" thickBot="1">
      <c r="A60" s="54"/>
      <c r="B60" s="53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1"/>
      <c r="AG60" s="49" t="e">
        <f>#REF!+AH60</f>
        <v>#REF!</v>
      </c>
      <c r="AH60" s="58"/>
      <c r="AI60" s="72"/>
      <c r="AJ60" s="73"/>
      <c r="AK60" s="1">
        <f t="shared" si="10"/>
        <v>0</v>
      </c>
      <c r="AL60" s="1">
        <f t="shared" si="11"/>
        <v>0</v>
      </c>
      <c r="AM60" s="1">
        <f t="shared" si="12"/>
        <v>0</v>
      </c>
      <c r="AN60" s="1">
        <f t="shared" si="16"/>
        <v>0</v>
      </c>
      <c r="AT60" s="1">
        <f t="shared" si="13"/>
        <v>0</v>
      </c>
      <c r="AU60" s="1">
        <f t="shared" si="14"/>
        <v>0</v>
      </c>
      <c r="AV60" s="1">
        <f t="shared" si="15"/>
        <v>0</v>
      </c>
    </row>
    <row r="61" spans="1:48" ht="38.25" customHeight="1" thickBot="1">
      <c r="A61" s="54"/>
      <c r="B61" s="53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1"/>
      <c r="AG61" s="49" t="e">
        <f>#REF!+AH61</f>
        <v>#REF!</v>
      </c>
      <c r="AH61" s="58"/>
      <c r="AI61" s="72"/>
      <c r="AJ61" s="73"/>
      <c r="AK61" s="1">
        <f t="shared" si="10"/>
        <v>0</v>
      </c>
      <c r="AL61" s="1">
        <f t="shared" si="11"/>
        <v>0</v>
      </c>
      <c r="AM61" s="1">
        <f t="shared" si="12"/>
        <v>0</v>
      </c>
      <c r="AN61" s="1">
        <f t="shared" si="16"/>
        <v>0</v>
      </c>
      <c r="AT61" s="1">
        <f t="shared" si="13"/>
        <v>0</v>
      </c>
      <c r="AU61" s="1">
        <f t="shared" si="14"/>
        <v>0</v>
      </c>
      <c r="AV61" s="1">
        <f t="shared" si="15"/>
        <v>0</v>
      </c>
    </row>
    <row r="62" spans="1:48" ht="38.25" customHeight="1" thickBot="1">
      <c r="A62" s="54"/>
      <c r="B62" s="53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1"/>
      <c r="AG62" s="49" t="e">
        <f>#REF!+AH62</f>
        <v>#REF!</v>
      </c>
      <c r="AH62" s="58"/>
      <c r="AI62" s="72"/>
      <c r="AJ62" s="73"/>
      <c r="AK62" s="1">
        <f t="shared" si="10"/>
        <v>0</v>
      </c>
      <c r="AL62" s="1">
        <f t="shared" si="11"/>
        <v>0</v>
      </c>
      <c r="AM62" s="1">
        <f t="shared" si="12"/>
        <v>0</v>
      </c>
      <c r="AN62" s="1">
        <f t="shared" si="16"/>
        <v>0</v>
      </c>
      <c r="AT62" s="1">
        <f t="shared" si="13"/>
        <v>0</v>
      </c>
      <c r="AU62" s="1">
        <f t="shared" si="14"/>
        <v>0</v>
      </c>
      <c r="AV62" s="1">
        <f t="shared" si="15"/>
        <v>0</v>
      </c>
    </row>
    <row r="63" spans="1:48" ht="38.25" customHeight="1" thickBot="1">
      <c r="A63" s="54"/>
      <c r="B63" s="53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1"/>
      <c r="AG63" s="49" t="e">
        <f>#REF!+AH63</f>
        <v>#REF!</v>
      </c>
      <c r="AH63" s="58"/>
      <c r="AI63" s="72"/>
      <c r="AJ63" s="73"/>
      <c r="AK63" s="1">
        <f t="shared" si="10"/>
        <v>0</v>
      </c>
      <c r="AL63" s="1">
        <f t="shared" si="11"/>
        <v>0</v>
      </c>
      <c r="AM63" s="1">
        <f t="shared" si="12"/>
        <v>0</v>
      </c>
      <c r="AN63" s="1">
        <f t="shared" si="16"/>
        <v>0</v>
      </c>
      <c r="AT63" s="1">
        <f t="shared" si="13"/>
        <v>0</v>
      </c>
      <c r="AU63" s="1">
        <f t="shared" si="14"/>
        <v>0</v>
      </c>
      <c r="AV63" s="1">
        <f t="shared" si="15"/>
        <v>0</v>
      </c>
    </row>
    <row r="64" spans="1:48" ht="38.25" customHeight="1" thickBot="1">
      <c r="A64" s="54"/>
      <c r="B64" s="53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1"/>
      <c r="AG64" s="49" t="e">
        <f>#REF!+AH64</f>
        <v>#REF!</v>
      </c>
      <c r="AH64" s="58"/>
      <c r="AI64" s="72"/>
      <c r="AJ64" s="73"/>
      <c r="AK64" s="1">
        <f t="shared" si="10"/>
        <v>0</v>
      </c>
      <c r="AL64" s="1">
        <f t="shared" si="11"/>
        <v>0</v>
      </c>
      <c r="AM64" s="1">
        <f t="shared" si="12"/>
        <v>0</v>
      </c>
      <c r="AN64" s="1">
        <f t="shared" si="16"/>
        <v>0</v>
      </c>
      <c r="AT64" s="1">
        <f t="shared" si="13"/>
        <v>0</v>
      </c>
      <c r="AU64" s="1">
        <f t="shared" si="14"/>
        <v>0</v>
      </c>
      <c r="AV64" s="1">
        <f t="shared" si="15"/>
        <v>0</v>
      </c>
    </row>
    <row r="65" spans="1:48" ht="38.25" customHeight="1" thickBot="1">
      <c r="A65" s="54"/>
      <c r="B65" s="53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1"/>
      <c r="AG65" s="49" t="e">
        <f>#REF!+AH65</f>
        <v>#REF!</v>
      </c>
      <c r="AH65" s="58"/>
      <c r="AI65" s="72"/>
      <c r="AJ65" s="73"/>
      <c r="AK65" s="1">
        <f t="shared" si="10"/>
        <v>0</v>
      </c>
      <c r="AL65" s="1">
        <f t="shared" si="11"/>
        <v>0</v>
      </c>
      <c r="AM65" s="1">
        <f t="shared" si="12"/>
        <v>0</v>
      </c>
      <c r="AN65" s="1">
        <f t="shared" si="16"/>
        <v>0</v>
      </c>
      <c r="AT65" s="1">
        <f t="shared" si="13"/>
        <v>0</v>
      </c>
      <c r="AU65" s="1">
        <f t="shared" si="14"/>
        <v>0</v>
      </c>
      <c r="AV65" s="1">
        <f t="shared" si="15"/>
        <v>0</v>
      </c>
    </row>
    <row r="66" spans="1:48" ht="38.25" customHeight="1" thickBot="1">
      <c r="A66" s="54"/>
      <c r="B66" s="53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1"/>
      <c r="AG66" s="49" t="e">
        <f>#REF!+AH66</f>
        <v>#REF!</v>
      </c>
      <c r="AH66" s="58"/>
      <c r="AI66" s="72"/>
      <c r="AJ66" s="73"/>
      <c r="AK66" s="1">
        <f t="shared" si="10"/>
        <v>0</v>
      </c>
      <c r="AL66" s="1">
        <f t="shared" si="11"/>
        <v>0</v>
      </c>
      <c r="AM66" s="1">
        <f t="shared" si="12"/>
        <v>0</v>
      </c>
      <c r="AN66" s="1">
        <f t="shared" si="16"/>
        <v>0</v>
      </c>
      <c r="AT66" s="1">
        <f t="shared" si="13"/>
        <v>0</v>
      </c>
      <c r="AU66" s="1">
        <f t="shared" si="14"/>
        <v>0</v>
      </c>
      <c r="AV66" s="1">
        <f t="shared" si="15"/>
        <v>0</v>
      </c>
    </row>
    <row r="67" spans="1:48" ht="38.25" hidden="1" customHeight="1" thickBot="1">
      <c r="A67" s="54"/>
      <c r="B67" s="53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1"/>
      <c r="AG67" s="49" t="e">
        <f>#REF!+AH67</f>
        <v>#REF!</v>
      </c>
      <c r="AH67" s="58"/>
      <c r="AI67" s="72"/>
      <c r="AJ67" s="73"/>
      <c r="AK67" s="1">
        <f t="shared" si="10"/>
        <v>0</v>
      </c>
      <c r="AL67" s="1">
        <f t="shared" si="11"/>
        <v>0</v>
      </c>
      <c r="AM67" s="1">
        <f t="shared" si="12"/>
        <v>0</v>
      </c>
      <c r="AN67" s="1">
        <f t="shared" si="16"/>
        <v>0</v>
      </c>
      <c r="AT67" s="1">
        <f t="shared" si="13"/>
        <v>0</v>
      </c>
      <c r="AU67" s="1">
        <f t="shared" si="14"/>
        <v>0</v>
      </c>
      <c r="AV67" s="1">
        <f t="shared" si="15"/>
        <v>0</v>
      </c>
    </row>
    <row r="68" spans="1:48" ht="38.25" hidden="1" customHeight="1" thickBot="1">
      <c r="A68" s="54"/>
      <c r="B68" s="53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1"/>
      <c r="AG68" s="49" t="e">
        <f>#REF!+AH68</f>
        <v>#REF!</v>
      </c>
      <c r="AH68" s="58"/>
      <c r="AI68" s="72"/>
      <c r="AJ68" s="73"/>
      <c r="AK68" s="1">
        <f t="shared" si="10"/>
        <v>0</v>
      </c>
      <c r="AL68" s="1">
        <f t="shared" si="11"/>
        <v>0</v>
      </c>
      <c r="AM68" s="1">
        <f t="shared" si="12"/>
        <v>0</v>
      </c>
      <c r="AN68" s="1">
        <f t="shared" si="16"/>
        <v>0</v>
      </c>
      <c r="AT68" s="1">
        <f t="shared" si="13"/>
        <v>0</v>
      </c>
      <c r="AU68" s="1">
        <f t="shared" si="14"/>
        <v>0</v>
      </c>
      <c r="AV68" s="1">
        <f t="shared" si="15"/>
        <v>0</v>
      </c>
    </row>
    <row r="69" spans="1:48" ht="38.25" hidden="1" customHeight="1" thickBot="1">
      <c r="A69" s="54"/>
      <c r="B69" s="53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1"/>
      <c r="AG69" s="49" t="e">
        <f>#REF!+AH69</f>
        <v>#REF!</v>
      </c>
      <c r="AH69" s="58"/>
      <c r="AI69" s="72"/>
      <c r="AJ69" s="73"/>
      <c r="AK69" s="1">
        <f t="shared" si="10"/>
        <v>0</v>
      </c>
      <c r="AL69" s="1">
        <f t="shared" si="11"/>
        <v>0</v>
      </c>
      <c r="AM69" s="1">
        <f t="shared" si="12"/>
        <v>0</v>
      </c>
      <c r="AN69" s="1">
        <f t="shared" si="16"/>
        <v>0</v>
      </c>
      <c r="AT69" s="1">
        <f t="shared" si="13"/>
        <v>0</v>
      </c>
      <c r="AU69" s="1">
        <f t="shared" si="14"/>
        <v>0</v>
      </c>
      <c r="AV69" s="1">
        <f t="shared" si="15"/>
        <v>0</v>
      </c>
    </row>
    <row r="70" spans="1:48" ht="38.25" hidden="1" customHeight="1" thickBot="1">
      <c r="A70" s="54"/>
      <c r="B70" s="53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1"/>
      <c r="AG70" s="49" t="e">
        <f>#REF!+AH70</f>
        <v>#REF!</v>
      </c>
      <c r="AH70" s="58"/>
      <c r="AI70" s="72"/>
      <c r="AJ70" s="73"/>
      <c r="AK70" s="1">
        <f t="shared" si="10"/>
        <v>0</v>
      </c>
      <c r="AL70" s="1">
        <f t="shared" si="11"/>
        <v>0</v>
      </c>
      <c r="AM70" s="1">
        <f t="shared" si="12"/>
        <v>0</v>
      </c>
      <c r="AN70" s="1">
        <f t="shared" si="16"/>
        <v>0</v>
      </c>
      <c r="AT70" s="1">
        <f t="shared" si="13"/>
        <v>0</v>
      </c>
      <c r="AU70" s="1">
        <f t="shared" si="14"/>
        <v>0</v>
      </c>
      <c r="AV70" s="1">
        <f t="shared" si="15"/>
        <v>0</v>
      </c>
    </row>
    <row r="71" spans="1:48" ht="38.25" hidden="1" customHeight="1" thickBot="1">
      <c r="A71" s="54"/>
      <c r="B71" s="53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1"/>
      <c r="AG71" s="49" t="e">
        <f>#REF!+AH71</f>
        <v>#REF!</v>
      </c>
      <c r="AH71" s="58"/>
      <c r="AI71" s="72"/>
      <c r="AJ71" s="73"/>
      <c r="AK71" s="1">
        <f t="shared" si="10"/>
        <v>0</v>
      </c>
      <c r="AL71" s="1">
        <f t="shared" si="11"/>
        <v>0</v>
      </c>
      <c r="AM71" s="1">
        <f t="shared" si="12"/>
        <v>0</v>
      </c>
      <c r="AN71" s="1">
        <f t="shared" si="16"/>
        <v>0</v>
      </c>
      <c r="AT71" s="1">
        <f t="shared" si="13"/>
        <v>0</v>
      </c>
      <c r="AU71" s="1">
        <f t="shared" si="14"/>
        <v>0</v>
      </c>
      <c r="AV71" s="1">
        <f t="shared" si="15"/>
        <v>0</v>
      </c>
    </row>
    <row r="72" spans="1:48" ht="38.25" customHeight="1" thickBot="1">
      <c r="A72" s="54"/>
      <c r="B72" s="53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60"/>
      <c r="AD72" s="52"/>
      <c r="AE72" s="52"/>
      <c r="AF72" s="51"/>
      <c r="AG72" s="49" t="e">
        <f>#REF!+AH72</f>
        <v>#REF!</v>
      </c>
      <c r="AH72" s="58"/>
      <c r="AI72" s="72"/>
      <c r="AJ72" s="73"/>
      <c r="AK72" s="1">
        <f t="shared" si="10"/>
        <v>0</v>
      </c>
      <c r="AL72" s="1">
        <f t="shared" si="11"/>
        <v>0</v>
      </c>
      <c r="AM72" s="1">
        <f t="shared" si="12"/>
        <v>0</v>
      </c>
      <c r="AN72" s="1">
        <f t="shared" si="16"/>
        <v>0</v>
      </c>
      <c r="AT72" s="1">
        <f t="shared" si="13"/>
        <v>0</v>
      </c>
      <c r="AU72" s="1">
        <f t="shared" si="14"/>
        <v>0</v>
      </c>
      <c r="AV72" s="1">
        <f t="shared" si="15"/>
        <v>0</v>
      </c>
    </row>
    <row r="73" spans="1:48" ht="38.25" customHeight="1" thickBot="1">
      <c r="A73" s="54"/>
      <c r="B73" s="53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60"/>
      <c r="AB73" s="52"/>
      <c r="AC73" s="52"/>
      <c r="AD73" s="52"/>
      <c r="AE73" s="52"/>
      <c r="AF73" s="51"/>
      <c r="AG73" s="49" t="e">
        <f>#REF!+AH73</f>
        <v>#REF!</v>
      </c>
      <c r="AH73" s="58"/>
      <c r="AI73" s="72"/>
      <c r="AJ73" s="73"/>
      <c r="AK73" s="1">
        <f t="shared" si="10"/>
        <v>0</v>
      </c>
      <c r="AL73" s="1">
        <f t="shared" si="11"/>
        <v>0</v>
      </c>
      <c r="AM73" s="1">
        <f t="shared" si="12"/>
        <v>0</v>
      </c>
      <c r="AN73" s="1">
        <f t="shared" si="16"/>
        <v>0</v>
      </c>
      <c r="AT73" s="1">
        <f t="shared" si="13"/>
        <v>0</v>
      </c>
      <c r="AU73" s="1">
        <f t="shared" si="14"/>
        <v>0</v>
      </c>
      <c r="AV73" s="1">
        <f t="shared" si="15"/>
        <v>0</v>
      </c>
    </row>
    <row r="74" spans="1:48" ht="38.25" customHeight="1" thickBot="1">
      <c r="A74" s="54"/>
      <c r="B74" s="53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1"/>
      <c r="AG74" s="49" t="e">
        <f>#REF!+AH74</f>
        <v>#REF!</v>
      </c>
      <c r="AH74" s="58"/>
      <c r="AI74" s="72"/>
      <c r="AJ74" s="73"/>
      <c r="AK74" s="1">
        <f t="shared" si="10"/>
        <v>0</v>
      </c>
      <c r="AL74" s="1">
        <f t="shared" si="11"/>
        <v>0</v>
      </c>
      <c r="AM74" s="1">
        <f t="shared" si="12"/>
        <v>0</v>
      </c>
      <c r="AN74" s="1">
        <f t="shared" si="16"/>
        <v>0</v>
      </c>
      <c r="AT74" s="1">
        <f t="shared" si="13"/>
        <v>0</v>
      </c>
      <c r="AU74" s="1">
        <f t="shared" si="14"/>
        <v>0</v>
      </c>
      <c r="AV74" s="1">
        <f t="shared" si="15"/>
        <v>0</v>
      </c>
    </row>
    <row r="75" spans="1:48" ht="38.25" customHeight="1" thickBot="1">
      <c r="A75" s="54"/>
      <c r="B75" s="53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1"/>
      <c r="AG75" s="49" t="e">
        <f>#REF!+AH75</f>
        <v>#REF!</v>
      </c>
      <c r="AH75" s="58"/>
      <c r="AI75" s="72"/>
      <c r="AJ75" s="73"/>
      <c r="AK75" s="1">
        <f t="shared" si="10"/>
        <v>0</v>
      </c>
      <c r="AL75" s="1">
        <f t="shared" si="11"/>
        <v>0</v>
      </c>
      <c r="AM75" s="1">
        <f t="shared" si="12"/>
        <v>0</v>
      </c>
      <c r="AN75" s="1">
        <f t="shared" si="16"/>
        <v>0</v>
      </c>
      <c r="AT75" s="1">
        <f t="shared" si="13"/>
        <v>0</v>
      </c>
      <c r="AU75" s="1">
        <f t="shared" si="14"/>
        <v>0</v>
      </c>
      <c r="AV75" s="1">
        <f t="shared" si="15"/>
        <v>0</v>
      </c>
    </row>
    <row r="76" spans="1:48" ht="38.25" customHeight="1" thickBot="1">
      <c r="A76" s="54"/>
      <c r="B76" s="53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1"/>
      <c r="AG76" s="49" t="e">
        <f>#REF!+AH76</f>
        <v>#REF!</v>
      </c>
      <c r="AH76" s="50"/>
      <c r="AI76" s="72"/>
      <c r="AJ76" s="73"/>
      <c r="AK76" s="1">
        <f t="shared" ref="AK76:AK107" si="17">COUNTIF(B76:AF76,"indispo,")</f>
        <v>0</v>
      </c>
      <c r="AL76" s="1">
        <f t="shared" ref="AL76:AL107" si="18">COUNTA(B76:AF76)-COUNTIF(B76:AF76,"FOR")-COUNTIF(B76:AF76,"CP")-COUNTIF(B76:AF76,"V M")-COUNTIF(B76:AF76,"AM")-COUNTIF(B76:AF76,"AT")-COUNTIF(B76:AF76,"indispo,")</f>
        <v>0</v>
      </c>
      <c r="AM76" s="1">
        <f t="shared" ref="AM76:AM107" si="19">COUNTIF(B76:AF76,"FOR")</f>
        <v>0</v>
      </c>
      <c r="AN76" s="1">
        <f t="shared" si="16"/>
        <v>0</v>
      </c>
      <c r="AT76" s="1">
        <f t="shared" ref="AT76:AT107" si="20">COUNTIF($B76:$AF76,"CP EX")</f>
        <v>0</v>
      </c>
      <c r="AU76" s="1">
        <f t="shared" ref="AU76:AU107" si="21">COUNTIF($B76:$AF76,"AM")</f>
        <v>0</v>
      </c>
      <c r="AV76" s="1">
        <f t="shared" ref="AV76:AV107" si="22">COUNTIF($B76:$AF76,"AT")</f>
        <v>0</v>
      </c>
    </row>
    <row r="77" spans="1:48" ht="38.25" customHeight="1" thickBot="1">
      <c r="A77" s="54"/>
      <c r="B77" s="53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1"/>
      <c r="AG77" s="49" t="e">
        <f>#REF!+AH77</f>
        <v>#REF!</v>
      </c>
      <c r="AH77" s="50"/>
      <c r="AI77" s="72"/>
      <c r="AJ77" s="73"/>
      <c r="AK77" s="1">
        <f t="shared" si="17"/>
        <v>0</v>
      </c>
      <c r="AL77" s="1">
        <f t="shared" si="18"/>
        <v>0</v>
      </c>
      <c r="AM77" s="1">
        <f t="shared" si="19"/>
        <v>0</v>
      </c>
      <c r="AN77" s="1">
        <f t="shared" ref="AN77:AN107" si="23">COUNTIF(B77:AF77,"FOR SP")</f>
        <v>0</v>
      </c>
      <c r="AT77" s="1">
        <f t="shared" si="20"/>
        <v>0</v>
      </c>
      <c r="AU77" s="1">
        <f t="shared" si="21"/>
        <v>0</v>
      </c>
      <c r="AV77" s="1">
        <f t="shared" si="22"/>
        <v>0</v>
      </c>
    </row>
    <row r="78" spans="1:48" ht="38.25" customHeight="1" thickBot="1">
      <c r="A78" s="54"/>
      <c r="B78" s="53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60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1"/>
      <c r="AG78" s="49" t="e">
        <f>#REF!+AH78</f>
        <v>#REF!</v>
      </c>
      <c r="AH78" s="50">
        <v>95</v>
      </c>
      <c r="AI78" s="72"/>
      <c r="AJ78" s="73"/>
      <c r="AK78" s="1">
        <f t="shared" si="17"/>
        <v>0</v>
      </c>
      <c r="AL78" s="1">
        <f t="shared" si="18"/>
        <v>0</v>
      </c>
      <c r="AM78" s="1">
        <f t="shared" si="19"/>
        <v>0</v>
      </c>
      <c r="AN78" s="1">
        <f t="shared" si="23"/>
        <v>0</v>
      </c>
      <c r="AT78" s="1">
        <f t="shared" si="20"/>
        <v>0</v>
      </c>
      <c r="AU78" s="1">
        <f t="shared" si="21"/>
        <v>0</v>
      </c>
      <c r="AV78" s="1">
        <f t="shared" si="22"/>
        <v>0</v>
      </c>
    </row>
    <row r="79" spans="1:48" ht="38.25" hidden="1" customHeight="1" thickBot="1">
      <c r="A79" s="54"/>
      <c r="B79" s="53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60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1"/>
      <c r="AG79" s="49" t="e">
        <f>#REF!+AH79</f>
        <v>#REF!</v>
      </c>
      <c r="AH79" s="50"/>
      <c r="AI79" s="72"/>
      <c r="AJ79" s="73"/>
      <c r="AK79" s="1">
        <f t="shared" si="17"/>
        <v>0</v>
      </c>
      <c r="AL79" s="1">
        <f t="shared" si="18"/>
        <v>0</v>
      </c>
      <c r="AM79" s="1">
        <f t="shared" si="19"/>
        <v>0</v>
      </c>
      <c r="AN79" s="1">
        <f t="shared" si="23"/>
        <v>0</v>
      </c>
      <c r="AT79" s="1">
        <f t="shared" si="20"/>
        <v>0</v>
      </c>
      <c r="AU79" s="1">
        <f t="shared" si="21"/>
        <v>0</v>
      </c>
      <c r="AV79" s="1">
        <f t="shared" si="22"/>
        <v>0</v>
      </c>
    </row>
    <row r="80" spans="1:48" ht="38.25" hidden="1" customHeight="1" thickBot="1">
      <c r="A80" s="54"/>
      <c r="B80" s="53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1"/>
      <c r="AG80" s="49" t="e">
        <f>#REF!+AH80</f>
        <v>#REF!</v>
      </c>
      <c r="AH80" s="50"/>
      <c r="AI80" s="72"/>
      <c r="AJ80" s="73"/>
      <c r="AK80" s="1">
        <f t="shared" si="17"/>
        <v>0</v>
      </c>
      <c r="AL80" s="1">
        <f t="shared" si="18"/>
        <v>0</v>
      </c>
      <c r="AM80" s="1">
        <f t="shared" si="19"/>
        <v>0</v>
      </c>
      <c r="AN80" s="1">
        <f t="shared" si="23"/>
        <v>0</v>
      </c>
      <c r="AT80" s="1">
        <f t="shared" si="20"/>
        <v>0</v>
      </c>
      <c r="AU80" s="1">
        <f t="shared" si="21"/>
        <v>0</v>
      </c>
      <c r="AV80" s="1">
        <f t="shared" si="22"/>
        <v>0</v>
      </c>
    </row>
    <row r="81" spans="1:48" ht="38.25" hidden="1" customHeight="1" thickBot="1">
      <c r="A81" s="54"/>
      <c r="B81" s="53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1"/>
      <c r="AG81" s="49" t="e">
        <f>#REF!+AH81</f>
        <v>#REF!</v>
      </c>
      <c r="AH81" s="59"/>
      <c r="AI81" s="72"/>
      <c r="AJ81" s="73"/>
      <c r="AK81" s="1">
        <f t="shared" si="17"/>
        <v>0</v>
      </c>
      <c r="AL81" s="1">
        <f t="shared" si="18"/>
        <v>0</v>
      </c>
      <c r="AM81" s="1">
        <f t="shared" si="19"/>
        <v>0</v>
      </c>
      <c r="AN81" s="1">
        <f t="shared" si="23"/>
        <v>0</v>
      </c>
      <c r="AT81" s="1">
        <f t="shared" si="20"/>
        <v>0</v>
      </c>
      <c r="AU81" s="1">
        <f t="shared" si="21"/>
        <v>0</v>
      </c>
      <c r="AV81" s="1">
        <f t="shared" si="22"/>
        <v>0</v>
      </c>
    </row>
    <row r="82" spans="1:48" ht="38.25" hidden="1" customHeight="1" thickBot="1">
      <c r="A82" s="54"/>
      <c r="B82" s="53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1"/>
      <c r="AG82" s="49" t="e">
        <f>#REF!+AH82</f>
        <v>#REF!</v>
      </c>
      <c r="AH82" s="58"/>
      <c r="AI82" s="72"/>
      <c r="AJ82" s="73"/>
      <c r="AK82" s="1">
        <f t="shared" si="17"/>
        <v>0</v>
      </c>
      <c r="AL82" s="1">
        <f t="shared" si="18"/>
        <v>0</v>
      </c>
      <c r="AM82" s="1">
        <f t="shared" si="19"/>
        <v>0</v>
      </c>
      <c r="AN82" s="1">
        <f t="shared" si="23"/>
        <v>0</v>
      </c>
      <c r="AT82" s="1">
        <f t="shared" si="20"/>
        <v>0</v>
      </c>
      <c r="AU82" s="1">
        <f t="shared" si="21"/>
        <v>0</v>
      </c>
      <c r="AV82" s="1">
        <f t="shared" si="22"/>
        <v>0</v>
      </c>
    </row>
    <row r="83" spans="1:48" ht="38.25" hidden="1" customHeight="1" thickBot="1">
      <c r="A83" s="54"/>
      <c r="B83" s="53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1"/>
      <c r="AG83" s="49" t="e">
        <f>#REF!+AH83</f>
        <v>#REF!</v>
      </c>
      <c r="AH83" s="58"/>
      <c r="AI83" s="72"/>
      <c r="AJ83" s="73"/>
      <c r="AK83" s="1">
        <f t="shared" si="17"/>
        <v>0</v>
      </c>
      <c r="AL83" s="1">
        <f t="shared" si="18"/>
        <v>0</v>
      </c>
      <c r="AM83" s="1">
        <f t="shared" si="19"/>
        <v>0</v>
      </c>
      <c r="AN83" s="1">
        <f t="shared" si="23"/>
        <v>0</v>
      </c>
      <c r="AT83" s="1">
        <f t="shared" si="20"/>
        <v>0</v>
      </c>
      <c r="AU83" s="1">
        <f t="shared" si="21"/>
        <v>0</v>
      </c>
      <c r="AV83" s="1">
        <f t="shared" si="22"/>
        <v>0</v>
      </c>
    </row>
    <row r="84" spans="1:48" ht="38.25" hidden="1" customHeight="1" thickBot="1">
      <c r="A84" s="54"/>
      <c r="B84" s="53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1"/>
      <c r="AG84" s="49" t="e">
        <f>#REF!+AH84</f>
        <v>#REF!</v>
      </c>
      <c r="AH84" s="56"/>
      <c r="AI84" s="72"/>
      <c r="AJ84" s="73"/>
      <c r="AK84" s="1">
        <f t="shared" si="17"/>
        <v>0</v>
      </c>
      <c r="AL84" s="1">
        <f t="shared" si="18"/>
        <v>0</v>
      </c>
      <c r="AM84" s="1">
        <f t="shared" si="19"/>
        <v>0</v>
      </c>
      <c r="AN84" s="1">
        <f t="shared" si="23"/>
        <v>0</v>
      </c>
      <c r="AT84" s="1">
        <f t="shared" si="20"/>
        <v>0</v>
      </c>
      <c r="AU84" s="1">
        <f t="shared" si="21"/>
        <v>0</v>
      </c>
      <c r="AV84" s="1">
        <f t="shared" si="22"/>
        <v>0</v>
      </c>
    </row>
    <row r="85" spans="1:48" ht="38.25" hidden="1" customHeight="1" thickBot="1">
      <c r="A85" s="54"/>
      <c r="B85" s="53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1"/>
      <c r="AG85" s="49" t="e">
        <f>#REF!+AH85</f>
        <v>#REF!</v>
      </c>
      <c r="AH85" s="50"/>
      <c r="AI85" s="72"/>
      <c r="AJ85" s="73"/>
      <c r="AK85" s="1">
        <f t="shared" si="17"/>
        <v>0</v>
      </c>
      <c r="AL85" s="1">
        <f t="shared" si="18"/>
        <v>0</v>
      </c>
      <c r="AM85" s="1">
        <f t="shared" si="19"/>
        <v>0</v>
      </c>
      <c r="AN85" s="1">
        <f t="shared" si="23"/>
        <v>0</v>
      </c>
      <c r="AT85" s="1">
        <f t="shared" si="20"/>
        <v>0</v>
      </c>
      <c r="AU85" s="1">
        <f t="shared" si="21"/>
        <v>0</v>
      </c>
      <c r="AV85" s="1">
        <f t="shared" si="22"/>
        <v>0</v>
      </c>
    </row>
    <row r="86" spans="1:48" ht="38.25" hidden="1" customHeight="1" thickBot="1">
      <c r="A86" s="54"/>
      <c r="B86" s="53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1"/>
      <c r="AG86" s="49" t="e">
        <f>#REF!+AH86</f>
        <v>#REF!</v>
      </c>
      <c r="AH86" s="57"/>
      <c r="AI86" s="72"/>
      <c r="AJ86" s="73"/>
      <c r="AK86" s="1">
        <f t="shared" si="17"/>
        <v>0</v>
      </c>
      <c r="AL86" s="1">
        <f t="shared" si="18"/>
        <v>0</v>
      </c>
      <c r="AM86" s="1">
        <f t="shared" si="19"/>
        <v>0</v>
      </c>
      <c r="AN86" s="1">
        <f t="shared" si="23"/>
        <v>0</v>
      </c>
      <c r="AT86" s="1">
        <f t="shared" si="20"/>
        <v>0</v>
      </c>
      <c r="AU86" s="1">
        <f t="shared" si="21"/>
        <v>0</v>
      </c>
      <c r="AV86" s="1">
        <f t="shared" si="22"/>
        <v>0</v>
      </c>
    </row>
    <row r="87" spans="1:48" ht="38.25" hidden="1" customHeight="1" thickBot="1">
      <c r="A87" s="54"/>
      <c r="B87" s="53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1"/>
      <c r="AG87" s="49" t="e">
        <f>#REF!+AH87</f>
        <v>#REF!</v>
      </c>
      <c r="AH87" s="56"/>
      <c r="AI87" s="72"/>
      <c r="AJ87" s="73"/>
      <c r="AK87" s="1">
        <f t="shared" si="17"/>
        <v>0</v>
      </c>
      <c r="AL87" s="1">
        <f t="shared" si="18"/>
        <v>0</v>
      </c>
      <c r="AM87" s="1">
        <f t="shared" si="19"/>
        <v>0</v>
      </c>
      <c r="AN87" s="1">
        <f t="shared" si="23"/>
        <v>0</v>
      </c>
      <c r="AT87" s="1">
        <f t="shared" si="20"/>
        <v>0</v>
      </c>
      <c r="AU87" s="1">
        <f t="shared" si="21"/>
        <v>0</v>
      </c>
      <c r="AV87" s="1">
        <f t="shared" si="22"/>
        <v>0</v>
      </c>
    </row>
    <row r="88" spans="1:48" ht="38.25" hidden="1" customHeight="1" thickBot="1">
      <c r="A88" s="54"/>
      <c r="B88" s="53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1"/>
      <c r="AG88" s="49" t="e">
        <f>#REF!+AH88</f>
        <v>#REF!</v>
      </c>
      <c r="AH88" s="50"/>
      <c r="AI88" s="72"/>
      <c r="AJ88" s="73"/>
      <c r="AK88" s="1">
        <f t="shared" si="17"/>
        <v>0</v>
      </c>
      <c r="AL88" s="1">
        <f t="shared" si="18"/>
        <v>0</v>
      </c>
      <c r="AM88" s="1">
        <f t="shared" si="19"/>
        <v>0</v>
      </c>
      <c r="AN88" s="1">
        <f t="shared" si="23"/>
        <v>0</v>
      </c>
      <c r="AT88" s="1">
        <f t="shared" si="20"/>
        <v>0</v>
      </c>
      <c r="AU88" s="1">
        <f t="shared" si="21"/>
        <v>0</v>
      </c>
      <c r="AV88" s="1">
        <f t="shared" si="22"/>
        <v>0</v>
      </c>
    </row>
    <row r="89" spans="1:48" ht="38.25" hidden="1" customHeight="1" thickBot="1">
      <c r="A89" s="54"/>
      <c r="B89" s="53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1"/>
      <c r="AG89" s="49" t="e">
        <f>#REF!+AH89</f>
        <v>#REF!</v>
      </c>
      <c r="AH89" s="50"/>
      <c r="AI89" s="72"/>
      <c r="AJ89" s="73"/>
      <c r="AK89" s="1">
        <f t="shared" si="17"/>
        <v>0</v>
      </c>
      <c r="AL89" s="1">
        <f t="shared" si="18"/>
        <v>0</v>
      </c>
      <c r="AM89" s="1">
        <f t="shared" si="19"/>
        <v>0</v>
      </c>
      <c r="AN89" s="1">
        <f t="shared" si="23"/>
        <v>0</v>
      </c>
      <c r="AT89" s="1">
        <f t="shared" si="20"/>
        <v>0</v>
      </c>
      <c r="AU89" s="1">
        <f t="shared" si="21"/>
        <v>0</v>
      </c>
      <c r="AV89" s="1">
        <f t="shared" si="22"/>
        <v>0</v>
      </c>
    </row>
    <row r="90" spans="1:48" ht="38.25" hidden="1" customHeight="1" thickBot="1">
      <c r="A90" s="54"/>
      <c r="B90" s="53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1"/>
      <c r="AG90" s="49" t="e">
        <f>#REF!+AH90</f>
        <v>#REF!</v>
      </c>
      <c r="AH90" s="50"/>
      <c r="AI90" s="72"/>
      <c r="AJ90" s="73"/>
      <c r="AK90" s="1">
        <f t="shared" si="17"/>
        <v>0</v>
      </c>
      <c r="AL90" s="1">
        <f t="shared" si="18"/>
        <v>0</v>
      </c>
      <c r="AM90" s="1">
        <f t="shared" si="19"/>
        <v>0</v>
      </c>
      <c r="AN90" s="1">
        <f t="shared" si="23"/>
        <v>0</v>
      </c>
      <c r="AT90" s="1">
        <f t="shared" si="20"/>
        <v>0</v>
      </c>
      <c r="AU90" s="1">
        <f t="shared" si="21"/>
        <v>0</v>
      </c>
      <c r="AV90" s="1">
        <f t="shared" si="22"/>
        <v>0</v>
      </c>
    </row>
    <row r="91" spans="1:48" ht="38.25" hidden="1" customHeight="1" thickBot="1">
      <c r="A91" s="54"/>
      <c r="B91" s="53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1"/>
      <c r="AG91" s="49" t="e">
        <f>#REF!+AH91</f>
        <v>#REF!</v>
      </c>
      <c r="AH91" s="50"/>
      <c r="AI91" s="72"/>
      <c r="AJ91" s="73"/>
      <c r="AK91" s="1">
        <f t="shared" si="17"/>
        <v>0</v>
      </c>
      <c r="AL91" s="1">
        <f t="shared" si="18"/>
        <v>0</v>
      </c>
      <c r="AM91" s="1">
        <f t="shared" si="19"/>
        <v>0</v>
      </c>
      <c r="AN91" s="1">
        <f t="shared" si="23"/>
        <v>0</v>
      </c>
      <c r="AT91" s="1">
        <f t="shared" si="20"/>
        <v>0</v>
      </c>
      <c r="AU91" s="1">
        <f t="shared" si="21"/>
        <v>0</v>
      </c>
      <c r="AV91" s="1">
        <f t="shared" si="22"/>
        <v>0</v>
      </c>
    </row>
    <row r="92" spans="1:48" ht="38.25" customHeight="1" thickBot="1">
      <c r="A92" s="54"/>
      <c r="B92" s="53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5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1"/>
      <c r="AG92" s="49" t="e">
        <f>#REF!+AH92</f>
        <v>#REF!</v>
      </c>
      <c r="AH92" s="50"/>
      <c r="AI92" s="72"/>
      <c r="AJ92" s="73"/>
      <c r="AK92" s="1">
        <f t="shared" si="17"/>
        <v>0</v>
      </c>
      <c r="AL92" s="1">
        <f t="shared" si="18"/>
        <v>0</v>
      </c>
      <c r="AM92" s="1">
        <f t="shared" si="19"/>
        <v>0</v>
      </c>
      <c r="AN92" s="1">
        <f t="shared" si="23"/>
        <v>0</v>
      </c>
      <c r="AT92" s="1">
        <f t="shared" si="20"/>
        <v>0</v>
      </c>
      <c r="AU92" s="1">
        <f t="shared" si="21"/>
        <v>0</v>
      </c>
      <c r="AV92" s="1">
        <f t="shared" si="22"/>
        <v>0</v>
      </c>
    </row>
    <row r="93" spans="1:48" ht="38.25" hidden="1" customHeight="1" thickBot="1">
      <c r="A93" s="54" t="str">
        <f>('[1]Ne pas toucher'!B171)</f>
        <v>Vide</v>
      </c>
      <c r="B93" s="53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1"/>
      <c r="AG93" s="49" t="e">
        <f>#REF!+AH93</f>
        <v>#REF!</v>
      </c>
      <c r="AH93" s="50"/>
      <c r="AI93" s="72"/>
      <c r="AJ93" s="73"/>
      <c r="AK93" s="1">
        <f t="shared" si="17"/>
        <v>0</v>
      </c>
      <c r="AL93" s="1">
        <f t="shared" si="18"/>
        <v>0</v>
      </c>
      <c r="AM93" s="1">
        <f t="shared" si="19"/>
        <v>0</v>
      </c>
      <c r="AN93" s="1">
        <f t="shared" si="23"/>
        <v>0</v>
      </c>
      <c r="AT93" s="1">
        <f t="shared" si="20"/>
        <v>0</v>
      </c>
      <c r="AU93" s="1">
        <f t="shared" si="21"/>
        <v>0</v>
      </c>
      <c r="AV93" s="1">
        <f t="shared" si="22"/>
        <v>0</v>
      </c>
    </row>
    <row r="94" spans="1:48" ht="38.25" hidden="1" customHeight="1" thickBot="1">
      <c r="A94" s="54" t="str">
        <f>('[1]Ne pas toucher'!B172)</f>
        <v>Vide</v>
      </c>
      <c r="B94" s="53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1"/>
      <c r="AG94" s="49" t="e">
        <f>#REF!+AH94</f>
        <v>#REF!</v>
      </c>
      <c r="AH94" s="50"/>
      <c r="AI94" s="72"/>
      <c r="AJ94" s="73"/>
      <c r="AK94" s="1">
        <f t="shared" si="17"/>
        <v>0</v>
      </c>
      <c r="AL94" s="1">
        <f t="shared" si="18"/>
        <v>0</v>
      </c>
      <c r="AM94" s="1">
        <f t="shared" si="19"/>
        <v>0</v>
      </c>
      <c r="AN94" s="1">
        <f t="shared" si="23"/>
        <v>0</v>
      </c>
      <c r="AT94" s="1">
        <f t="shared" si="20"/>
        <v>0</v>
      </c>
      <c r="AU94" s="1">
        <f t="shared" si="21"/>
        <v>0</v>
      </c>
      <c r="AV94" s="1">
        <f t="shared" si="22"/>
        <v>0</v>
      </c>
    </row>
    <row r="95" spans="1:48" ht="38.25" hidden="1" customHeight="1" thickBot="1">
      <c r="A95" s="54" t="str">
        <f>('[1]Ne pas toucher'!B173)</f>
        <v>Vide</v>
      </c>
      <c r="B95" s="53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1"/>
      <c r="AG95" s="49" t="e">
        <f>#REF!+AH95</f>
        <v>#REF!</v>
      </c>
      <c r="AH95" s="50"/>
      <c r="AI95" s="72"/>
      <c r="AJ95" s="73"/>
      <c r="AK95" s="1">
        <f t="shared" si="17"/>
        <v>0</v>
      </c>
      <c r="AL95" s="1">
        <f t="shared" si="18"/>
        <v>0</v>
      </c>
      <c r="AM95" s="1">
        <f t="shared" si="19"/>
        <v>0</v>
      </c>
      <c r="AN95" s="1">
        <f t="shared" si="23"/>
        <v>0</v>
      </c>
      <c r="AT95" s="1">
        <f t="shared" si="20"/>
        <v>0</v>
      </c>
      <c r="AU95" s="1">
        <f t="shared" si="21"/>
        <v>0</v>
      </c>
      <c r="AV95" s="1">
        <f t="shared" si="22"/>
        <v>0</v>
      </c>
    </row>
    <row r="96" spans="1:48" ht="38.25" hidden="1" customHeight="1" thickBot="1">
      <c r="A96" s="54" t="str">
        <f>('[1]Ne pas toucher'!B174)</f>
        <v>Vide</v>
      </c>
      <c r="B96" s="53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1"/>
      <c r="AG96" s="49" t="e">
        <f>#REF!+AH96</f>
        <v>#REF!</v>
      </c>
      <c r="AH96" s="50"/>
      <c r="AI96" s="72"/>
      <c r="AJ96" s="73"/>
      <c r="AK96" s="1">
        <f t="shared" si="17"/>
        <v>0</v>
      </c>
      <c r="AL96" s="1">
        <f t="shared" si="18"/>
        <v>0</v>
      </c>
      <c r="AM96" s="1">
        <f t="shared" si="19"/>
        <v>0</v>
      </c>
      <c r="AN96" s="1">
        <f t="shared" si="23"/>
        <v>0</v>
      </c>
      <c r="AT96" s="1">
        <f t="shared" si="20"/>
        <v>0</v>
      </c>
      <c r="AU96" s="1">
        <f t="shared" si="21"/>
        <v>0</v>
      </c>
      <c r="AV96" s="1">
        <f t="shared" si="22"/>
        <v>0</v>
      </c>
    </row>
    <row r="97" spans="1:48" ht="38.25" hidden="1" customHeight="1" thickBot="1">
      <c r="A97" s="54" t="str">
        <f>('[1]Ne pas toucher'!B175)</f>
        <v>Méribel</v>
      </c>
      <c r="B97" s="53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1"/>
      <c r="AG97" s="49" t="e">
        <f>#REF!+AH97</f>
        <v>#REF!</v>
      </c>
      <c r="AH97" s="50"/>
      <c r="AI97" s="72"/>
      <c r="AJ97" s="73"/>
      <c r="AK97" s="1">
        <f t="shared" si="17"/>
        <v>0</v>
      </c>
      <c r="AL97" s="1">
        <f t="shared" si="18"/>
        <v>0</v>
      </c>
      <c r="AM97" s="1">
        <f t="shared" si="19"/>
        <v>0</v>
      </c>
      <c r="AN97" s="1">
        <f t="shared" si="23"/>
        <v>0</v>
      </c>
      <c r="AT97" s="1">
        <f t="shared" si="20"/>
        <v>0</v>
      </c>
      <c r="AU97" s="1">
        <f t="shared" si="21"/>
        <v>0</v>
      </c>
      <c r="AV97" s="1">
        <f t="shared" si="22"/>
        <v>0</v>
      </c>
    </row>
    <row r="98" spans="1:48" ht="38.25" hidden="1" customHeight="1" thickBot="1">
      <c r="A98" s="54" t="str">
        <f>('[1]Ne pas toucher'!B176)</f>
        <v>Peisey GO</v>
      </c>
      <c r="B98" s="53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1"/>
      <c r="AG98" s="49" t="e">
        <f>#REF!+AH98</f>
        <v>#REF!</v>
      </c>
      <c r="AH98" s="50"/>
      <c r="AI98" s="72"/>
      <c r="AJ98" s="73"/>
      <c r="AK98" s="1">
        <f t="shared" si="17"/>
        <v>0</v>
      </c>
      <c r="AL98" s="1">
        <f t="shared" si="18"/>
        <v>0</v>
      </c>
      <c r="AM98" s="1">
        <f t="shared" si="19"/>
        <v>0</v>
      </c>
      <c r="AN98" s="1">
        <f t="shared" si="23"/>
        <v>0</v>
      </c>
      <c r="AT98" s="1">
        <f t="shared" si="20"/>
        <v>0</v>
      </c>
      <c r="AU98" s="1">
        <f t="shared" si="21"/>
        <v>0</v>
      </c>
      <c r="AV98" s="1">
        <f t="shared" si="22"/>
        <v>0</v>
      </c>
    </row>
    <row r="99" spans="1:48" ht="38.25" hidden="1" customHeight="1" thickBot="1">
      <c r="A99" s="54" t="str">
        <f>('[1]Ne pas toucher'!B177)</f>
        <v>Alpes d'huez</v>
      </c>
      <c r="B99" s="53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1"/>
      <c r="AG99" s="49" t="e">
        <f>#REF!+AH99</f>
        <v>#REF!</v>
      </c>
      <c r="AH99" s="50"/>
      <c r="AI99" s="72"/>
      <c r="AJ99" s="73"/>
      <c r="AK99" s="1">
        <f t="shared" si="17"/>
        <v>0</v>
      </c>
      <c r="AL99" s="1">
        <f t="shared" si="18"/>
        <v>0</v>
      </c>
      <c r="AM99" s="1">
        <f t="shared" si="19"/>
        <v>0</v>
      </c>
      <c r="AN99" s="1">
        <f t="shared" si="23"/>
        <v>0</v>
      </c>
      <c r="AT99" s="1">
        <f t="shared" si="20"/>
        <v>0</v>
      </c>
      <c r="AU99" s="1">
        <f t="shared" si="21"/>
        <v>0</v>
      </c>
      <c r="AV99" s="1">
        <f t="shared" si="22"/>
        <v>0</v>
      </c>
    </row>
    <row r="100" spans="1:48" ht="38.25" hidden="1" customHeight="1" thickBot="1">
      <c r="A100" s="54" t="str">
        <f>('[1]Ne pas toucher'!B178)</f>
        <v>Tignes</v>
      </c>
      <c r="B100" s="53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1"/>
      <c r="AG100" s="49" t="e">
        <f>#REF!+AH100</f>
        <v>#REF!</v>
      </c>
      <c r="AH100" s="50"/>
      <c r="AI100" s="72"/>
      <c r="AJ100" s="73"/>
      <c r="AK100" s="1">
        <f t="shared" si="17"/>
        <v>0</v>
      </c>
      <c r="AL100" s="1">
        <f t="shared" si="18"/>
        <v>0</v>
      </c>
      <c r="AM100" s="1">
        <f t="shared" si="19"/>
        <v>0</v>
      </c>
      <c r="AN100" s="1">
        <f t="shared" si="23"/>
        <v>0</v>
      </c>
      <c r="AT100" s="1">
        <f t="shared" si="20"/>
        <v>0</v>
      </c>
      <c r="AU100" s="1">
        <f t="shared" si="21"/>
        <v>0</v>
      </c>
      <c r="AV100" s="1">
        <f t="shared" si="22"/>
        <v>0</v>
      </c>
    </row>
    <row r="101" spans="1:48" ht="38.25" hidden="1" customHeight="1" thickBot="1">
      <c r="A101" s="54" t="str">
        <f>('[1]Ne pas toucher'!B179)</f>
        <v>Val d'isère</v>
      </c>
      <c r="B101" s="53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1"/>
      <c r="AG101" s="49" t="e">
        <f>#REF!+AH101</f>
        <v>#REF!</v>
      </c>
      <c r="AH101" s="50"/>
      <c r="AI101" s="72"/>
      <c r="AJ101" s="73"/>
      <c r="AK101" s="1">
        <f t="shared" si="17"/>
        <v>0</v>
      </c>
      <c r="AL101" s="1">
        <f t="shared" si="18"/>
        <v>0</v>
      </c>
      <c r="AM101" s="1">
        <f t="shared" si="19"/>
        <v>0</v>
      </c>
      <c r="AN101" s="1">
        <f t="shared" si="23"/>
        <v>0</v>
      </c>
      <c r="AT101" s="1">
        <f t="shared" si="20"/>
        <v>0</v>
      </c>
      <c r="AU101" s="1">
        <f t="shared" si="21"/>
        <v>0</v>
      </c>
      <c r="AV101" s="1">
        <f t="shared" si="22"/>
        <v>0</v>
      </c>
    </row>
    <row r="102" spans="1:48" ht="38.25" hidden="1" customHeight="1" thickBot="1">
      <c r="A102" s="54" t="str">
        <f>('[1]Ne pas toucher'!B180)</f>
        <v>Les Arcs</v>
      </c>
      <c r="B102" s="53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1"/>
      <c r="AG102" s="49" t="e">
        <f>#REF!+AH102</f>
        <v>#REF!</v>
      </c>
      <c r="AH102" s="50"/>
      <c r="AI102" s="72"/>
      <c r="AJ102" s="73"/>
      <c r="AK102" s="1">
        <f t="shared" si="17"/>
        <v>0</v>
      </c>
      <c r="AL102" s="1">
        <f t="shared" si="18"/>
        <v>0</v>
      </c>
      <c r="AM102" s="1">
        <f t="shared" si="19"/>
        <v>0</v>
      </c>
      <c r="AN102" s="1">
        <f t="shared" si="23"/>
        <v>0</v>
      </c>
      <c r="AT102" s="1">
        <f t="shared" si="20"/>
        <v>0</v>
      </c>
      <c r="AU102" s="1">
        <f t="shared" si="21"/>
        <v>0</v>
      </c>
      <c r="AV102" s="1">
        <f t="shared" si="22"/>
        <v>0</v>
      </c>
    </row>
    <row r="103" spans="1:48" ht="38.25" hidden="1" customHeight="1" thickBot="1">
      <c r="A103" s="54" t="str">
        <f>('[1]Ne pas toucher'!B181)</f>
        <v>Plagne GO</v>
      </c>
      <c r="B103" s="53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1"/>
      <c r="AG103" s="49" t="e">
        <f>#REF!+AH103</f>
        <v>#REF!</v>
      </c>
      <c r="AH103" s="50"/>
      <c r="AI103" s="72"/>
      <c r="AJ103" s="73"/>
      <c r="AK103" s="1">
        <f t="shared" si="17"/>
        <v>0</v>
      </c>
      <c r="AL103" s="1">
        <f t="shared" si="18"/>
        <v>0</v>
      </c>
      <c r="AM103" s="1">
        <f t="shared" si="19"/>
        <v>0</v>
      </c>
      <c r="AN103" s="1">
        <f t="shared" si="23"/>
        <v>0</v>
      </c>
      <c r="AT103" s="1">
        <f t="shared" si="20"/>
        <v>0</v>
      </c>
      <c r="AU103" s="1">
        <f t="shared" si="21"/>
        <v>0</v>
      </c>
      <c r="AV103" s="1">
        <f t="shared" si="22"/>
        <v>0</v>
      </c>
    </row>
    <row r="104" spans="1:48" ht="38.25" hidden="1" customHeight="1" thickBot="1">
      <c r="A104" s="54" t="str">
        <f>('[1]Ne pas toucher'!B182)</f>
        <v>Plagne 1800</v>
      </c>
      <c r="B104" s="53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1"/>
      <c r="AG104" s="49" t="e">
        <f>#REF!+AH104</f>
        <v>#REF!</v>
      </c>
      <c r="AH104" s="50"/>
      <c r="AI104" s="72"/>
      <c r="AJ104" s="73"/>
      <c r="AK104" s="1">
        <f t="shared" si="17"/>
        <v>0</v>
      </c>
      <c r="AL104" s="1">
        <f t="shared" si="18"/>
        <v>0</v>
      </c>
      <c r="AM104" s="1">
        <f t="shared" si="19"/>
        <v>0</v>
      </c>
      <c r="AN104" s="1">
        <f t="shared" si="23"/>
        <v>0</v>
      </c>
      <c r="AT104" s="1">
        <f t="shared" si="20"/>
        <v>0</v>
      </c>
      <c r="AU104" s="1">
        <f t="shared" si="21"/>
        <v>0</v>
      </c>
      <c r="AV104" s="1">
        <f t="shared" si="22"/>
        <v>0</v>
      </c>
    </row>
    <row r="105" spans="1:48" ht="38.25" hidden="1" customHeight="1" thickBot="1">
      <c r="A105" s="54" t="str">
        <f>('[1]Ne pas toucher'!B183)</f>
        <v>Plagne 2100</v>
      </c>
      <c r="B105" s="53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1"/>
      <c r="AG105" s="49" t="e">
        <f>#REF!+AH105</f>
        <v>#REF!</v>
      </c>
      <c r="AH105" s="50"/>
      <c r="AI105" s="72"/>
      <c r="AJ105" s="73"/>
      <c r="AK105" s="1">
        <f t="shared" si="17"/>
        <v>0</v>
      </c>
      <c r="AL105" s="1">
        <f t="shared" si="18"/>
        <v>0</v>
      </c>
      <c r="AM105" s="1">
        <f t="shared" si="19"/>
        <v>0</v>
      </c>
      <c r="AN105" s="1">
        <f t="shared" si="23"/>
        <v>0</v>
      </c>
      <c r="AT105" s="1">
        <f t="shared" si="20"/>
        <v>0</v>
      </c>
      <c r="AU105" s="1">
        <f t="shared" si="21"/>
        <v>0</v>
      </c>
      <c r="AV105" s="1">
        <f t="shared" si="22"/>
        <v>0</v>
      </c>
    </row>
    <row r="106" spans="1:48" ht="38.25" hidden="1" customHeight="1" thickBot="1">
      <c r="A106" s="54" t="str">
        <f>('[1]Ne pas toucher'!B184)</f>
        <v>Chamonix jour</v>
      </c>
      <c r="B106" s="53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1"/>
      <c r="AG106" s="49" t="e">
        <f>#REF!+AH106</f>
        <v>#REF!</v>
      </c>
      <c r="AH106" s="50"/>
      <c r="AI106" s="72"/>
      <c r="AJ106" s="73"/>
      <c r="AK106" s="1">
        <f t="shared" si="17"/>
        <v>0</v>
      </c>
      <c r="AL106" s="1">
        <f t="shared" si="18"/>
        <v>0</v>
      </c>
      <c r="AM106" s="1">
        <f t="shared" si="19"/>
        <v>0</v>
      </c>
      <c r="AN106" s="1">
        <f t="shared" si="23"/>
        <v>0</v>
      </c>
      <c r="AT106" s="1">
        <f t="shared" si="20"/>
        <v>0</v>
      </c>
      <c r="AU106" s="1">
        <f t="shared" si="21"/>
        <v>0</v>
      </c>
      <c r="AV106" s="1">
        <f t="shared" si="22"/>
        <v>0</v>
      </c>
    </row>
    <row r="107" spans="1:48" ht="38.25" hidden="1" customHeight="1" thickBot="1">
      <c r="A107" s="54" t="str">
        <f>('[1]Ne pas toucher'!B185)</f>
        <v>Chamonix</v>
      </c>
      <c r="B107" s="53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1"/>
      <c r="AG107" s="49" t="e">
        <f>#REF!+AH107</f>
        <v>#REF!</v>
      </c>
      <c r="AH107" s="50"/>
      <c r="AI107" s="72"/>
      <c r="AJ107" s="73"/>
      <c r="AK107" s="1">
        <f t="shared" si="17"/>
        <v>0</v>
      </c>
      <c r="AL107" s="1">
        <f t="shared" si="18"/>
        <v>0</v>
      </c>
      <c r="AM107" s="1">
        <f t="shared" si="19"/>
        <v>0</v>
      </c>
      <c r="AN107" s="1">
        <f t="shared" si="23"/>
        <v>0</v>
      </c>
      <c r="AT107" s="1">
        <f t="shared" si="20"/>
        <v>0</v>
      </c>
      <c r="AU107" s="1">
        <f t="shared" si="21"/>
        <v>0</v>
      </c>
      <c r="AV107" s="1">
        <f t="shared" si="22"/>
        <v>0</v>
      </c>
    </row>
    <row r="108" spans="1:48" ht="12.75" customHeight="1" thickBot="1">
      <c r="A108" s="74" t="s">
        <v>9</v>
      </c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49"/>
      <c r="AH108" s="2"/>
      <c r="AI108" s="2"/>
    </row>
    <row r="109" spans="1:48">
      <c r="A109" s="48" t="s">
        <v>19</v>
      </c>
      <c r="B109" s="8">
        <f t="shared" ref="B109:AF109" si="24">COUNTIF(B12:B107,"*VJ2*")</f>
        <v>0</v>
      </c>
      <c r="C109" s="5">
        <f t="shared" si="24"/>
        <v>0</v>
      </c>
      <c r="D109" s="5">
        <f t="shared" si="24"/>
        <v>0</v>
      </c>
      <c r="E109" s="5">
        <f t="shared" si="24"/>
        <v>0</v>
      </c>
      <c r="F109" s="5">
        <f t="shared" si="24"/>
        <v>0</v>
      </c>
      <c r="G109" s="5">
        <f t="shared" si="24"/>
        <v>0</v>
      </c>
      <c r="H109" s="5">
        <f t="shared" si="24"/>
        <v>0</v>
      </c>
      <c r="I109" s="5">
        <f t="shared" si="24"/>
        <v>0</v>
      </c>
      <c r="J109" s="5">
        <f t="shared" si="24"/>
        <v>0</v>
      </c>
      <c r="K109" s="5">
        <f t="shared" si="24"/>
        <v>0</v>
      </c>
      <c r="L109" s="5">
        <f t="shared" si="24"/>
        <v>0</v>
      </c>
      <c r="M109" s="5">
        <f t="shared" si="24"/>
        <v>0</v>
      </c>
      <c r="N109" s="5">
        <f t="shared" si="24"/>
        <v>0</v>
      </c>
      <c r="O109" s="5">
        <f t="shared" si="24"/>
        <v>0</v>
      </c>
      <c r="P109" s="5">
        <f t="shared" si="24"/>
        <v>0</v>
      </c>
      <c r="Q109" s="5">
        <f t="shared" si="24"/>
        <v>0</v>
      </c>
      <c r="R109" s="5">
        <f t="shared" si="24"/>
        <v>0</v>
      </c>
      <c r="S109" s="5">
        <f t="shared" si="24"/>
        <v>0</v>
      </c>
      <c r="T109" s="5">
        <f t="shared" si="24"/>
        <v>0</v>
      </c>
      <c r="U109" s="5">
        <f t="shared" si="24"/>
        <v>0</v>
      </c>
      <c r="V109" s="5">
        <f t="shared" si="24"/>
        <v>0</v>
      </c>
      <c r="W109" s="5">
        <f t="shared" si="24"/>
        <v>0</v>
      </c>
      <c r="X109" s="5">
        <f t="shared" si="24"/>
        <v>0</v>
      </c>
      <c r="Y109" s="5">
        <f t="shared" si="24"/>
        <v>0</v>
      </c>
      <c r="Z109" s="5">
        <f t="shared" si="24"/>
        <v>0</v>
      </c>
      <c r="AA109" s="5">
        <f t="shared" si="24"/>
        <v>0</v>
      </c>
      <c r="AB109" s="5">
        <f t="shared" si="24"/>
        <v>0</v>
      </c>
      <c r="AC109" s="5">
        <f t="shared" si="24"/>
        <v>0</v>
      </c>
      <c r="AD109" s="5">
        <f t="shared" si="24"/>
        <v>0</v>
      </c>
      <c r="AE109" s="5">
        <f t="shared" si="24"/>
        <v>0</v>
      </c>
      <c r="AF109" s="3">
        <f t="shared" si="24"/>
        <v>0</v>
      </c>
    </row>
    <row r="110" spans="1:48" ht="13.5" customHeight="1">
      <c r="A110" s="47" t="s">
        <v>18</v>
      </c>
      <c r="B110" s="7">
        <f t="shared" ref="B110:AF110" si="25">SUM(B111:B112)</f>
        <v>0</v>
      </c>
      <c r="C110" s="1">
        <f t="shared" si="25"/>
        <v>0</v>
      </c>
      <c r="D110" s="1">
        <f t="shared" si="25"/>
        <v>0</v>
      </c>
      <c r="E110" s="1">
        <f t="shared" si="25"/>
        <v>0</v>
      </c>
      <c r="F110" s="1">
        <f t="shared" si="25"/>
        <v>0</v>
      </c>
      <c r="G110" s="1">
        <f t="shared" si="25"/>
        <v>0</v>
      </c>
      <c r="H110" s="1">
        <f t="shared" si="25"/>
        <v>0</v>
      </c>
      <c r="I110" s="1">
        <f t="shared" si="25"/>
        <v>0</v>
      </c>
      <c r="J110" s="1">
        <f t="shared" si="25"/>
        <v>0</v>
      </c>
      <c r="K110" s="1">
        <f t="shared" si="25"/>
        <v>0</v>
      </c>
      <c r="L110" s="1">
        <f t="shared" si="25"/>
        <v>0</v>
      </c>
      <c r="M110" s="1">
        <f t="shared" si="25"/>
        <v>0</v>
      </c>
      <c r="N110" s="1">
        <f t="shared" si="25"/>
        <v>0</v>
      </c>
      <c r="O110" s="1">
        <f t="shared" si="25"/>
        <v>0</v>
      </c>
      <c r="P110" s="1">
        <f t="shared" si="25"/>
        <v>0</v>
      </c>
      <c r="Q110" s="1">
        <f t="shared" si="25"/>
        <v>0</v>
      </c>
      <c r="R110" s="1">
        <f t="shared" si="25"/>
        <v>0</v>
      </c>
      <c r="S110" s="1">
        <f t="shared" si="25"/>
        <v>0</v>
      </c>
      <c r="T110" s="1">
        <f t="shared" si="25"/>
        <v>0</v>
      </c>
      <c r="U110" s="1">
        <f t="shared" si="25"/>
        <v>0</v>
      </c>
      <c r="V110" s="1">
        <f t="shared" si="25"/>
        <v>0</v>
      </c>
      <c r="W110" s="1">
        <f t="shared" si="25"/>
        <v>0</v>
      </c>
      <c r="X110" s="1">
        <f t="shared" si="25"/>
        <v>0</v>
      </c>
      <c r="Y110" s="1">
        <f t="shared" si="25"/>
        <v>0</v>
      </c>
      <c r="Z110" s="1">
        <f t="shared" si="25"/>
        <v>0</v>
      </c>
      <c r="AA110" s="1">
        <f t="shared" si="25"/>
        <v>0</v>
      </c>
      <c r="AB110" s="1">
        <f t="shared" si="25"/>
        <v>0</v>
      </c>
      <c r="AC110" s="1">
        <f t="shared" si="25"/>
        <v>0</v>
      </c>
      <c r="AD110" s="1">
        <f t="shared" si="25"/>
        <v>0</v>
      </c>
      <c r="AE110" s="1">
        <f t="shared" si="25"/>
        <v>0</v>
      </c>
      <c r="AF110" s="12">
        <f t="shared" si="25"/>
        <v>0</v>
      </c>
    </row>
    <row r="111" spans="1:48" ht="0.75" hidden="1" customHeight="1">
      <c r="A111" s="7" t="s">
        <v>18</v>
      </c>
      <c r="B111" s="7">
        <f t="shared" ref="B111:AF111" si="26">COUNTIF(B12:B107,"VJ1 07h00 19h00")</f>
        <v>0</v>
      </c>
      <c r="C111" s="1">
        <f t="shared" si="26"/>
        <v>0</v>
      </c>
      <c r="D111" s="1">
        <f t="shared" si="26"/>
        <v>0</v>
      </c>
      <c r="E111" s="1">
        <f t="shared" si="26"/>
        <v>0</v>
      </c>
      <c r="F111" s="1">
        <f t="shared" si="26"/>
        <v>0</v>
      </c>
      <c r="G111" s="1">
        <f t="shared" si="26"/>
        <v>0</v>
      </c>
      <c r="H111" s="1">
        <f t="shared" si="26"/>
        <v>0</v>
      </c>
      <c r="I111" s="1">
        <f t="shared" si="26"/>
        <v>0</v>
      </c>
      <c r="J111" s="1">
        <f t="shared" si="26"/>
        <v>0</v>
      </c>
      <c r="K111" s="1">
        <f t="shared" si="26"/>
        <v>0</v>
      </c>
      <c r="L111" s="1">
        <f t="shared" si="26"/>
        <v>0</v>
      </c>
      <c r="M111" s="1">
        <f t="shared" si="26"/>
        <v>0</v>
      </c>
      <c r="N111" s="1">
        <f t="shared" si="26"/>
        <v>0</v>
      </c>
      <c r="O111" s="1">
        <f t="shared" si="26"/>
        <v>0</v>
      </c>
      <c r="P111" s="1">
        <f t="shared" si="26"/>
        <v>0</v>
      </c>
      <c r="Q111" s="1">
        <f t="shared" si="26"/>
        <v>0</v>
      </c>
      <c r="R111" s="1">
        <f t="shared" si="26"/>
        <v>0</v>
      </c>
      <c r="S111" s="1">
        <f t="shared" si="26"/>
        <v>0</v>
      </c>
      <c r="T111" s="1">
        <f t="shared" si="26"/>
        <v>0</v>
      </c>
      <c r="U111" s="1">
        <f t="shared" si="26"/>
        <v>0</v>
      </c>
      <c r="V111" s="1">
        <f t="shared" si="26"/>
        <v>0</v>
      </c>
      <c r="W111" s="1">
        <f t="shared" si="26"/>
        <v>0</v>
      </c>
      <c r="X111" s="1">
        <f t="shared" si="26"/>
        <v>0</v>
      </c>
      <c r="Y111" s="1">
        <f t="shared" si="26"/>
        <v>0</v>
      </c>
      <c r="Z111" s="1">
        <f t="shared" si="26"/>
        <v>0</v>
      </c>
      <c r="AA111" s="1">
        <f t="shared" si="26"/>
        <v>0</v>
      </c>
      <c r="AB111" s="1">
        <f t="shared" si="26"/>
        <v>0</v>
      </c>
      <c r="AC111" s="1">
        <f t="shared" si="26"/>
        <v>0</v>
      </c>
      <c r="AD111" s="1">
        <f t="shared" si="26"/>
        <v>0</v>
      </c>
      <c r="AE111" s="1">
        <f t="shared" si="26"/>
        <v>0</v>
      </c>
      <c r="AF111" s="12">
        <f t="shared" si="26"/>
        <v>0</v>
      </c>
    </row>
    <row r="112" spans="1:48" ht="1.5" hidden="1" customHeight="1">
      <c r="A112" s="7" t="s">
        <v>17</v>
      </c>
      <c r="B112" s="7">
        <f t="shared" ref="B112:AF112" si="27">COUNTIF(B12:B107,"VJI 08h00 18h00")</f>
        <v>0</v>
      </c>
      <c r="C112" s="1">
        <f t="shared" si="27"/>
        <v>0</v>
      </c>
      <c r="D112" s="1">
        <f t="shared" si="27"/>
        <v>0</v>
      </c>
      <c r="E112" s="1">
        <f t="shared" si="27"/>
        <v>0</v>
      </c>
      <c r="F112" s="1">
        <f t="shared" si="27"/>
        <v>0</v>
      </c>
      <c r="G112" s="1">
        <f t="shared" si="27"/>
        <v>0</v>
      </c>
      <c r="H112" s="1">
        <f t="shared" si="27"/>
        <v>0</v>
      </c>
      <c r="I112" s="1">
        <f t="shared" si="27"/>
        <v>0</v>
      </c>
      <c r="J112" s="1">
        <f t="shared" si="27"/>
        <v>0</v>
      </c>
      <c r="K112" s="1">
        <f t="shared" si="27"/>
        <v>0</v>
      </c>
      <c r="L112" s="1">
        <f t="shared" si="27"/>
        <v>0</v>
      </c>
      <c r="M112" s="1">
        <f t="shared" si="27"/>
        <v>0</v>
      </c>
      <c r="N112" s="1">
        <f t="shared" si="27"/>
        <v>0</v>
      </c>
      <c r="O112" s="1">
        <f t="shared" si="27"/>
        <v>0</v>
      </c>
      <c r="P112" s="1">
        <f t="shared" si="27"/>
        <v>0</v>
      </c>
      <c r="Q112" s="1">
        <f t="shared" si="27"/>
        <v>0</v>
      </c>
      <c r="R112" s="1">
        <f t="shared" si="27"/>
        <v>0</v>
      </c>
      <c r="S112" s="1">
        <f t="shared" si="27"/>
        <v>0</v>
      </c>
      <c r="T112" s="1">
        <f t="shared" si="27"/>
        <v>0</v>
      </c>
      <c r="U112" s="1">
        <f t="shared" si="27"/>
        <v>0</v>
      </c>
      <c r="V112" s="1">
        <f t="shared" si="27"/>
        <v>0</v>
      </c>
      <c r="W112" s="1">
        <f t="shared" si="27"/>
        <v>0</v>
      </c>
      <c r="X112" s="1">
        <f t="shared" si="27"/>
        <v>0</v>
      </c>
      <c r="Y112" s="1">
        <f t="shared" si="27"/>
        <v>0</v>
      </c>
      <c r="Z112" s="1">
        <f t="shared" si="27"/>
        <v>0</v>
      </c>
      <c r="AA112" s="1">
        <f t="shared" si="27"/>
        <v>0</v>
      </c>
      <c r="AB112" s="1">
        <f t="shared" si="27"/>
        <v>0</v>
      </c>
      <c r="AC112" s="1">
        <f t="shared" si="27"/>
        <v>0</v>
      </c>
      <c r="AD112" s="1">
        <f t="shared" si="27"/>
        <v>0</v>
      </c>
      <c r="AE112" s="1">
        <f t="shared" si="27"/>
        <v>0</v>
      </c>
      <c r="AF112" s="12">
        <f t="shared" si="27"/>
        <v>0</v>
      </c>
    </row>
    <row r="113" spans="1:32">
      <c r="A113" s="46" t="s">
        <v>16</v>
      </c>
      <c r="B113" s="7">
        <f t="shared" ref="B113:AF113" si="28">COUNTIF(B12:B107,"*VN2*")</f>
        <v>0</v>
      </c>
      <c r="C113" s="1">
        <f t="shared" si="28"/>
        <v>0</v>
      </c>
      <c r="D113" s="1">
        <f t="shared" si="28"/>
        <v>0</v>
      </c>
      <c r="E113" s="1">
        <f t="shared" si="28"/>
        <v>0</v>
      </c>
      <c r="F113" s="1">
        <f t="shared" si="28"/>
        <v>0</v>
      </c>
      <c r="G113" s="1">
        <f t="shared" si="28"/>
        <v>0</v>
      </c>
      <c r="H113" s="1">
        <f t="shared" si="28"/>
        <v>0</v>
      </c>
      <c r="I113" s="1">
        <f t="shared" si="28"/>
        <v>0</v>
      </c>
      <c r="J113" s="1">
        <f t="shared" si="28"/>
        <v>0</v>
      </c>
      <c r="K113" s="1">
        <f t="shared" si="28"/>
        <v>0</v>
      </c>
      <c r="L113" s="1">
        <f t="shared" si="28"/>
        <v>0</v>
      </c>
      <c r="M113" s="1">
        <f t="shared" si="28"/>
        <v>0</v>
      </c>
      <c r="N113" s="1">
        <f t="shared" si="28"/>
        <v>0</v>
      </c>
      <c r="O113" s="1">
        <f t="shared" si="28"/>
        <v>0</v>
      </c>
      <c r="P113" s="1">
        <f t="shared" si="28"/>
        <v>0</v>
      </c>
      <c r="Q113" s="1">
        <f t="shared" si="28"/>
        <v>0</v>
      </c>
      <c r="R113" s="1">
        <f t="shared" si="28"/>
        <v>0</v>
      </c>
      <c r="S113" s="1">
        <f t="shared" si="28"/>
        <v>0</v>
      </c>
      <c r="T113" s="1">
        <f t="shared" si="28"/>
        <v>0</v>
      </c>
      <c r="U113" s="1">
        <f t="shared" si="28"/>
        <v>0</v>
      </c>
      <c r="V113" s="1">
        <f t="shared" si="28"/>
        <v>0</v>
      </c>
      <c r="W113" s="1">
        <f t="shared" si="28"/>
        <v>0</v>
      </c>
      <c r="X113" s="1">
        <f t="shared" si="28"/>
        <v>0</v>
      </c>
      <c r="Y113" s="1">
        <f t="shared" si="28"/>
        <v>0</v>
      </c>
      <c r="Z113" s="1">
        <f t="shared" si="28"/>
        <v>0</v>
      </c>
      <c r="AA113" s="1">
        <f t="shared" si="28"/>
        <v>0</v>
      </c>
      <c r="AB113" s="1">
        <f t="shared" si="28"/>
        <v>0</v>
      </c>
      <c r="AC113" s="1">
        <f t="shared" si="28"/>
        <v>0</v>
      </c>
      <c r="AD113" s="1">
        <f t="shared" si="28"/>
        <v>0</v>
      </c>
      <c r="AE113" s="1">
        <f t="shared" si="28"/>
        <v>0</v>
      </c>
      <c r="AF113" s="12">
        <f t="shared" si="28"/>
        <v>0</v>
      </c>
    </row>
    <row r="114" spans="1:32">
      <c r="A114" s="45" t="s">
        <v>15</v>
      </c>
      <c r="B114" s="7">
        <f t="shared" ref="B114:AF114" si="29">COUNTIF(B12:B107,"*VN1*")</f>
        <v>0</v>
      </c>
      <c r="C114" s="1">
        <f t="shared" si="29"/>
        <v>0</v>
      </c>
      <c r="D114" s="1">
        <f t="shared" si="29"/>
        <v>0</v>
      </c>
      <c r="E114" s="1">
        <f t="shared" si="29"/>
        <v>0</v>
      </c>
      <c r="F114" s="1">
        <f t="shared" si="29"/>
        <v>0</v>
      </c>
      <c r="G114" s="1">
        <f t="shared" si="29"/>
        <v>0</v>
      </c>
      <c r="H114" s="1">
        <f t="shared" si="29"/>
        <v>0</v>
      </c>
      <c r="I114" s="1">
        <f t="shared" si="29"/>
        <v>0</v>
      </c>
      <c r="J114" s="1">
        <f t="shared" si="29"/>
        <v>0</v>
      </c>
      <c r="K114" s="1">
        <f t="shared" si="29"/>
        <v>0</v>
      </c>
      <c r="L114" s="1">
        <f t="shared" si="29"/>
        <v>0</v>
      </c>
      <c r="M114" s="1">
        <f t="shared" si="29"/>
        <v>0</v>
      </c>
      <c r="N114" s="1">
        <f t="shared" si="29"/>
        <v>0</v>
      </c>
      <c r="O114" s="1">
        <f t="shared" si="29"/>
        <v>0</v>
      </c>
      <c r="P114" s="1">
        <f t="shared" si="29"/>
        <v>0</v>
      </c>
      <c r="Q114" s="1">
        <f t="shared" si="29"/>
        <v>0</v>
      </c>
      <c r="R114" s="1">
        <f t="shared" si="29"/>
        <v>0</v>
      </c>
      <c r="S114" s="1">
        <f t="shared" si="29"/>
        <v>0</v>
      </c>
      <c r="T114" s="1">
        <f t="shared" si="29"/>
        <v>0</v>
      </c>
      <c r="U114" s="1">
        <f t="shared" si="29"/>
        <v>0</v>
      </c>
      <c r="V114" s="1">
        <f t="shared" si="29"/>
        <v>0</v>
      </c>
      <c r="W114" s="1">
        <f t="shared" si="29"/>
        <v>0</v>
      </c>
      <c r="X114" s="1">
        <f t="shared" si="29"/>
        <v>0</v>
      </c>
      <c r="Y114" s="1">
        <f t="shared" si="29"/>
        <v>0</v>
      </c>
      <c r="Z114" s="1">
        <f t="shared" si="29"/>
        <v>0</v>
      </c>
      <c r="AA114" s="1">
        <f t="shared" si="29"/>
        <v>0</v>
      </c>
      <c r="AB114" s="1">
        <f t="shared" si="29"/>
        <v>0</v>
      </c>
      <c r="AC114" s="1">
        <f t="shared" si="29"/>
        <v>0</v>
      </c>
      <c r="AD114" s="1">
        <f t="shared" si="29"/>
        <v>0</v>
      </c>
      <c r="AE114" s="1">
        <f t="shared" si="29"/>
        <v>0</v>
      </c>
      <c r="AF114" s="12">
        <f t="shared" si="29"/>
        <v>0</v>
      </c>
    </row>
    <row r="115" spans="1:32">
      <c r="A115" s="40" t="s">
        <v>37</v>
      </c>
      <c r="B115" s="7">
        <f t="shared" ref="B115:AF115" si="30">COUNTIF(B12:B107,"*CJ*")</f>
        <v>0</v>
      </c>
      <c r="C115" s="1">
        <f t="shared" si="30"/>
        <v>0</v>
      </c>
      <c r="D115" s="1">
        <f t="shared" si="30"/>
        <v>0</v>
      </c>
      <c r="E115" s="1">
        <f t="shared" si="30"/>
        <v>0</v>
      </c>
      <c r="F115" s="1">
        <f t="shared" si="30"/>
        <v>0</v>
      </c>
      <c r="G115" s="1">
        <f t="shared" si="30"/>
        <v>0</v>
      </c>
      <c r="H115" s="1">
        <f t="shared" si="30"/>
        <v>0</v>
      </c>
      <c r="I115" s="1">
        <f t="shared" si="30"/>
        <v>0</v>
      </c>
      <c r="J115" s="1">
        <f t="shared" si="30"/>
        <v>0</v>
      </c>
      <c r="K115" s="1">
        <f t="shared" si="30"/>
        <v>0</v>
      </c>
      <c r="L115" s="1">
        <f t="shared" si="30"/>
        <v>0</v>
      </c>
      <c r="M115" s="1">
        <f t="shared" si="30"/>
        <v>0</v>
      </c>
      <c r="N115" s="1">
        <f t="shared" si="30"/>
        <v>0</v>
      </c>
      <c r="O115" s="1">
        <f t="shared" si="30"/>
        <v>0</v>
      </c>
      <c r="P115" s="1">
        <f t="shared" si="30"/>
        <v>0</v>
      </c>
      <c r="Q115" s="1">
        <f t="shared" si="30"/>
        <v>0</v>
      </c>
      <c r="R115" s="1">
        <f t="shared" si="30"/>
        <v>0</v>
      </c>
      <c r="S115" s="1">
        <f t="shared" si="30"/>
        <v>0</v>
      </c>
      <c r="T115" s="1">
        <f t="shared" si="30"/>
        <v>0</v>
      </c>
      <c r="U115" s="1">
        <f t="shared" si="30"/>
        <v>0</v>
      </c>
      <c r="V115" s="1">
        <f t="shared" si="30"/>
        <v>0</v>
      </c>
      <c r="W115" s="1">
        <f t="shared" si="30"/>
        <v>0</v>
      </c>
      <c r="X115" s="1">
        <f t="shared" si="30"/>
        <v>0</v>
      </c>
      <c r="Y115" s="1">
        <f t="shared" si="30"/>
        <v>0</v>
      </c>
      <c r="Z115" s="1">
        <f t="shared" si="30"/>
        <v>0</v>
      </c>
      <c r="AA115" s="1">
        <f t="shared" si="30"/>
        <v>0</v>
      </c>
      <c r="AB115" s="1">
        <f t="shared" si="30"/>
        <v>0</v>
      </c>
      <c r="AC115" s="1">
        <f t="shared" si="30"/>
        <v>0</v>
      </c>
      <c r="AD115" s="1">
        <f t="shared" si="30"/>
        <v>0</v>
      </c>
      <c r="AE115" s="1">
        <f t="shared" si="30"/>
        <v>0</v>
      </c>
      <c r="AF115" s="12">
        <f t="shared" si="30"/>
        <v>0</v>
      </c>
    </row>
    <row r="116" spans="1:32" ht="13.5" thickBot="1">
      <c r="A116" s="39" t="s">
        <v>36</v>
      </c>
      <c r="B116" s="6">
        <f t="shared" ref="B116:AF116" si="31">COUNTIF(B12:B107,"*CN*")</f>
        <v>0</v>
      </c>
      <c r="C116" s="4">
        <f t="shared" si="31"/>
        <v>0</v>
      </c>
      <c r="D116" s="4">
        <f t="shared" si="31"/>
        <v>0</v>
      </c>
      <c r="E116" s="4">
        <f t="shared" si="31"/>
        <v>0</v>
      </c>
      <c r="F116" s="4">
        <f t="shared" si="31"/>
        <v>0</v>
      </c>
      <c r="G116" s="4">
        <f t="shared" si="31"/>
        <v>0</v>
      </c>
      <c r="H116" s="4">
        <f t="shared" si="31"/>
        <v>0</v>
      </c>
      <c r="I116" s="4">
        <f t="shared" si="31"/>
        <v>0</v>
      </c>
      <c r="J116" s="4">
        <f t="shared" si="31"/>
        <v>0</v>
      </c>
      <c r="K116" s="4">
        <f t="shared" si="31"/>
        <v>0</v>
      </c>
      <c r="L116" s="4">
        <f t="shared" si="31"/>
        <v>0</v>
      </c>
      <c r="M116" s="4">
        <f t="shared" si="31"/>
        <v>0</v>
      </c>
      <c r="N116" s="4">
        <f t="shared" si="31"/>
        <v>0</v>
      </c>
      <c r="O116" s="4">
        <f t="shared" si="31"/>
        <v>0</v>
      </c>
      <c r="P116" s="4">
        <f t="shared" si="31"/>
        <v>0</v>
      </c>
      <c r="Q116" s="4">
        <f t="shared" si="31"/>
        <v>0</v>
      </c>
      <c r="R116" s="4">
        <f t="shared" si="31"/>
        <v>0</v>
      </c>
      <c r="S116" s="4">
        <f t="shared" si="31"/>
        <v>0</v>
      </c>
      <c r="T116" s="4">
        <f t="shared" si="31"/>
        <v>0</v>
      </c>
      <c r="U116" s="4">
        <f t="shared" si="31"/>
        <v>0</v>
      </c>
      <c r="V116" s="4">
        <f t="shared" si="31"/>
        <v>0</v>
      </c>
      <c r="W116" s="4">
        <f t="shared" si="31"/>
        <v>0</v>
      </c>
      <c r="X116" s="4">
        <f t="shared" si="31"/>
        <v>0</v>
      </c>
      <c r="Y116" s="4">
        <f t="shared" si="31"/>
        <v>0</v>
      </c>
      <c r="Z116" s="4">
        <f t="shared" si="31"/>
        <v>0</v>
      </c>
      <c r="AA116" s="4">
        <f t="shared" si="31"/>
        <v>0</v>
      </c>
      <c r="AB116" s="4">
        <f t="shared" si="31"/>
        <v>0</v>
      </c>
      <c r="AC116" s="4">
        <f t="shared" si="31"/>
        <v>0</v>
      </c>
      <c r="AD116" s="4">
        <f t="shared" si="31"/>
        <v>0</v>
      </c>
      <c r="AE116" s="4">
        <f t="shared" si="31"/>
        <v>0</v>
      </c>
      <c r="AF116" s="9">
        <f t="shared" si="31"/>
        <v>0</v>
      </c>
    </row>
    <row r="117" spans="1:32" ht="12.75" hidden="1" customHeight="1">
      <c r="A117" s="1" t="s">
        <v>29</v>
      </c>
      <c r="B117" s="23">
        <f t="shared" ref="B117:AF117" si="32">IF(B7="","",DATE($E$1,$A$1,B118))</f>
        <v>43647</v>
      </c>
      <c r="C117" s="23">
        <f t="shared" si="32"/>
        <v>43648</v>
      </c>
      <c r="D117" s="23">
        <f t="shared" si="32"/>
        <v>43649</v>
      </c>
      <c r="E117" s="23">
        <f t="shared" si="32"/>
        <v>43650</v>
      </c>
      <c r="F117" s="23">
        <f t="shared" si="32"/>
        <v>43651</v>
      </c>
      <c r="G117" s="23">
        <f t="shared" si="32"/>
        <v>43652</v>
      </c>
      <c r="H117" s="23">
        <f t="shared" si="32"/>
        <v>43653</v>
      </c>
      <c r="I117" s="23">
        <f t="shared" si="32"/>
        <v>43654</v>
      </c>
      <c r="J117" s="23">
        <f t="shared" si="32"/>
        <v>43655</v>
      </c>
      <c r="K117" s="23">
        <f t="shared" si="32"/>
        <v>43656</v>
      </c>
      <c r="L117" s="23">
        <f t="shared" si="32"/>
        <v>43657</v>
      </c>
      <c r="M117" s="23">
        <f t="shared" si="32"/>
        <v>43658</v>
      </c>
      <c r="N117" s="23">
        <f t="shared" si="32"/>
        <v>43659</v>
      </c>
      <c r="O117" s="23">
        <f t="shared" si="32"/>
        <v>43660</v>
      </c>
      <c r="P117" s="23">
        <f t="shared" si="32"/>
        <v>43661</v>
      </c>
      <c r="Q117" s="23">
        <f t="shared" si="32"/>
        <v>43662</v>
      </c>
      <c r="R117" s="23">
        <f t="shared" si="32"/>
        <v>43663</v>
      </c>
      <c r="S117" s="23">
        <f t="shared" si="32"/>
        <v>43664</v>
      </c>
      <c r="T117" s="23">
        <f t="shared" si="32"/>
        <v>43665</v>
      </c>
      <c r="U117" s="23">
        <f t="shared" si="32"/>
        <v>43666</v>
      </c>
      <c r="V117" s="23">
        <f t="shared" si="32"/>
        <v>43667</v>
      </c>
      <c r="W117" s="23">
        <f t="shared" si="32"/>
        <v>43668</v>
      </c>
      <c r="X117" s="23">
        <f t="shared" si="32"/>
        <v>43669</v>
      </c>
      <c r="Y117" s="23">
        <f t="shared" si="32"/>
        <v>43670</v>
      </c>
      <c r="Z117" s="23">
        <f t="shared" si="32"/>
        <v>43671</v>
      </c>
      <c r="AA117" s="23">
        <f t="shared" si="32"/>
        <v>43672</v>
      </c>
      <c r="AB117" s="23">
        <f t="shared" si="32"/>
        <v>43673</v>
      </c>
      <c r="AC117" s="23">
        <f t="shared" si="32"/>
        <v>43674</v>
      </c>
      <c r="AD117" s="23">
        <f t="shared" si="32"/>
        <v>43675</v>
      </c>
      <c r="AE117" s="23">
        <f t="shared" si="32"/>
        <v>43676</v>
      </c>
      <c r="AF117" s="23">
        <f t="shared" si="32"/>
        <v>43677</v>
      </c>
    </row>
    <row r="118" spans="1:32" ht="12.75" hidden="1" customHeight="1">
      <c r="B118" s="1">
        <v>1</v>
      </c>
      <c r="C118" s="1">
        <v>2</v>
      </c>
      <c r="D118" s="1">
        <v>3</v>
      </c>
      <c r="E118" s="1">
        <v>4</v>
      </c>
      <c r="F118" s="1">
        <v>5</v>
      </c>
      <c r="G118" s="1">
        <v>6</v>
      </c>
      <c r="H118" s="1">
        <v>7</v>
      </c>
      <c r="I118" s="1">
        <v>8</v>
      </c>
      <c r="J118" s="1">
        <v>9</v>
      </c>
      <c r="K118" s="1">
        <v>10</v>
      </c>
      <c r="L118" s="1">
        <v>11</v>
      </c>
      <c r="M118" s="1">
        <v>12</v>
      </c>
      <c r="N118" s="1">
        <v>13</v>
      </c>
      <c r="O118" s="1">
        <v>14</v>
      </c>
      <c r="P118" s="1">
        <v>15</v>
      </c>
      <c r="Q118" s="1">
        <v>16</v>
      </c>
      <c r="R118" s="1">
        <v>17</v>
      </c>
      <c r="S118" s="1">
        <v>18</v>
      </c>
      <c r="T118" s="1">
        <v>19</v>
      </c>
      <c r="U118" s="1">
        <v>20</v>
      </c>
      <c r="V118" s="1">
        <v>21</v>
      </c>
      <c r="W118" s="1">
        <v>22</v>
      </c>
      <c r="X118" s="1">
        <v>23</v>
      </c>
      <c r="Y118" s="1">
        <v>24</v>
      </c>
      <c r="Z118" s="1">
        <v>25</v>
      </c>
      <c r="AA118" s="1">
        <v>26</v>
      </c>
      <c r="AB118" s="1">
        <v>27</v>
      </c>
      <c r="AC118" s="1">
        <v>28</v>
      </c>
      <c r="AD118" s="1">
        <v>29</v>
      </c>
      <c r="AE118" s="1">
        <v>30</v>
      </c>
      <c r="AF118" s="1">
        <v>31</v>
      </c>
    </row>
    <row r="119" spans="1:32" ht="12.75" hidden="1" customHeight="1">
      <c r="A119" s="1" t="s">
        <v>20</v>
      </c>
      <c r="B119" s="1" t="str">
        <f>IF(B$117="","",IF((B$117&lt;[1]SOMMAIRE!$K$8),"I",IF(AND(B$117&gt;=[1]SOMMAIRE!$K$8,B$117&lt;=[1]SOMMAIRE!$L$8),"S",IF(AND(B$117&gt;[1]SOMMAIRE!$L$8,B$117&lt;[1]SOMMAIRE!$M$8),"I",IF(AND(B$117&gt;=[1]SOMMAIRE!$M$8,B$117&lt;=[1]SOMMAIRE!$N$8),"S",IF(B$117&gt;[1]SOMMAIRE!$N$8,"I"))))))</f>
        <v>S</v>
      </c>
      <c r="C119" s="1" t="str">
        <f>IF(C$117="","",IF((C$117&lt;[1]SOMMAIRE!$K$8),"I",IF(AND(C$117&gt;=[1]SOMMAIRE!$K$8,C$117&lt;=[1]SOMMAIRE!$L$8),"S",IF(AND(C$117&gt;[1]SOMMAIRE!$L$8,C$117&lt;[1]SOMMAIRE!$M$8),"I",IF(AND(C$117&gt;=[1]SOMMAIRE!$M$8,C$117&lt;=[1]SOMMAIRE!$N$8),"S",IF(C$117&gt;[1]SOMMAIRE!$N$8,"I"))))))</f>
        <v>S</v>
      </c>
      <c r="D119" s="1" t="str">
        <f>IF(D$117="","",IF((D$117&lt;[1]SOMMAIRE!$K$8),"I",IF(AND(D$117&gt;=[1]SOMMAIRE!$K$8,D$117&lt;=[1]SOMMAIRE!$L$8),"S",IF(AND(D$117&gt;[1]SOMMAIRE!$L$8,D$117&lt;[1]SOMMAIRE!$M$8),"I",IF(AND(D$117&gt;=[1]SOMMAIRE!$M$8,D$117&lt;=[1]SOMMAIRE!$N$8),"S",IF(D$117&gt;[1]SOMMAIRE!$N$8,"I"))))))</f>
        <v>S</v>
      </c>
      <c r="E119" s="1" t="str">
        <f>IF(E$117="","",IF((E$117&lt;[1]SOMMAIRE!$K$8),"I",IF(AND(E$117&gt;=[1]SOMMAIRE!$K$8,E$117&lt;=[1]SOMMAIRE!$L$8),"S",IF(AND(E$117&gt;[1]SOMMAIRE!$L$8,E$117&lt;[1]SOMMAIRE!$M$8),"I",IF(AND(E$117&gt;=[1]SOMMAIRE!$M$8,E$117&lt;=[1]SOMMAIRE!$N$8),"S",IF(E$117&gt;[1]SOMMAIRE!$N$8,"I"))))))</f>
        <v>S</v>
      </c>
      <c r="F119" s="1" t="str">
        <f>IF(F$117="","",IF((F$117&lt;[1]SOMMAIRE!$K$8),"I",IF(AND(F$117&gt;=[1]SOMMAIRE!$K$8,F$117&lt;=[1]SOMMAIRE!$L$8),"S",IF(AND(F$117&gt;[1]SOMMAIRE!$L$8,F$117&lt;[1]SOMMAIRE!$M$8),"I",IF(AND(F$117&gt;=[1]SOMMAIRE!$M$8,F$117&lt;=[1]SOMMAIRE!$N$8),"S",IF(F$117&gt;[1]SOMMAIRE!$N$8,"I"))))))</f>
        <v>S</v>
      </c>
      <c r="G119" s="1" t="str">
        <f>IF(G$117="","",IF((G$117&lt;[1]SOMMAIRE!$K$8),"I",IF(AND(G$117&gt;=[1]SOMMAIRE!$K$8,G$117&lt;=[1]SOMMAIRE!$L$8),"S",IF(AND(G$117&gt;[1]SOMMAIRE!$L$8,G$117&lt;[1]SOMMAIRE!$M$8),"I",IF(AND(G$117&gt;=[1]SOMMAIRE!$M$8,G$117&lt;=[1]SOMMAIRE!$N$8),"S",IF(G$117&gt;[1]SOMMAIRE!$N$8,"I"))))))</f>
        <v>S</v>
      </c>
      <c r="H119" s="1" t="str">
        <f>IF(H$117="","",IF((H$117&lt;[1]SOMMAIRE!$K$8),"I",IF(AND(H$117&gt;=[1]SOMMAIRE!$K$8,H$117&lt;=[1]SOMMAIRE!$L$8),"S",IF(AND(H$117&gt;[1]SOMMAIRE!$L$8,H$117&lt;[1]SOMMAIRE!$M$8),"I",IF(AND(H$117&gt;=[1]SOMMAIRE!$M$8,H$117&lt;=[1]SOMMAIRE!$N$8),"S",IF(H$117&gt;[1]SOMMAIRE!$N$8,"I"))))))</f>
        <v>S</v>
      </c>
      <c r="I119" s="1" t="str">
        <f>IF(I$117="","",IF((I$117&lt;[1]SOMMAIRE!$K$8),"I",IF(AND(I$117&gt;=[1]SOMMAIRE!$K$8,I$117&lt;=[1]SOMMAIRE!$L$8),"S",IF(AND(I$117&gt;[1]SOMMAIRE!$L$8,I$117&lt;[1]SOMMAIRE!$M$8),"I",IF(AND(I$117&gt;=[1]SOMMAIRE!$M$8,I$117&lt;=[1]SOMMAIRE!$N$8),"S",IF(I$117&gt;[1]SOMMAIRE!$N$8,"I"))))))</f>
        <v>S</v>
      </c>
      <c r="J119" s="1" t="str">
        <f>IF(J$117="","",IF((J$117&lt;[1]SOMMAIRE!$K$8),"I",IF(AND(J$117&gt;=[1]SOMMAIRE!$K$8,J$117&lt;=[1]SOMMAIRE!$L$8),"S",IF(AND(J$117&gt;[1]SOMMAIRE!$L$8,J$117&lt;[1]SOMMAIRE!$M$8),"I",IF(AND(J$117&gt;=[1]SOMMAIRE!$M$8,J$117&lt;=[1]SOMMAIRE!$N$8),"S",IF(J$117&gt;[1]SOMMAIRE!$N$8,"I"))))))</f>
        <v>S</v>
      </c>
      <c r="K119" s="1" t="str">
        <f>IF(K$117="","",IF((K$117&lt;[1]SOMMAIRE!$K$8),"I",IF(AND(K$117&gt;=[1]SOMMAIRE!$K$8,K$117&lt;=[1]SOMMAIRE!$L$8),"S",IF(AND(K$117&gt;[1]SOMMAIRE!$L$8,K$117&lt;[1]SOMMAIRE!$M$8),"I",IF(AND(K$117&gt;=[1]SOMMAIRE!$M$8,K$117&lt;=[1]SOMMAIRE!$N$8),"S",IF(K$117&gt;[1]SOMMAIRE!$N$8,"I"))))))</f>
        <v>S</v>
      </c>
      <c r="L119" s="1" t="str">
        <f>IF(L$117="","",IF((L$117&lt;[1]SOMMAIRE!$K$8),"I",IF(AND(L$117&gt;=[1]SOMMAIRE!$K$8,L$117&lt;=[1]SOMMAIRE!$L$8),"S",IF(AND(L$117&gt;[1]SOMMAIRE!$L$8,L$117&lt;[1]SOMMAIRE!$M$8),"I",IF(AND(L$117&gt;=[1]SOMMAIRE!$M$8,L$117&lt;=[1]SOMMAIRE!$N$8),"S",IF(L$117&gt;[1]SOMMAIRE!$N$8,"I"))))))</f>
        <v>S</v>
      </c>
      <c r="M119" s="1" t="str">
        <f>IF(M$117="","",IF((M$117&lt;[1]SOMMAIRE!$K$8),"I",IF(AND(M$117&gt;=[1]SOMMAIRE!$K$8,M$117&lt;=[1]SOMMAIRE!$L$8),"S",IF(AND(M$117&gt;[1]SOMMAIRE!$L$8,M$117&lt;[1]SOMMAIRE!$M$8),"I",IF(AND(M$117&gt;=[1]SOMMAIRE!$M$8,M$117&lt;=[1]SOMMAIRE!$N$8),"S",IF(M$117&gt;[1]SOMMAIRE!$N$8,"I"))))))</f>
        <v>S</v>
      </c>
      <c r="N119" s="1" t="str">
        <f>IF(N$117="","",IF((N$117&lt;[1]SOMMAIRE!$K$8),"I",IF(AND(N$117&gt;=[1]SOMMAIRE!$K$8,N$117&lt;=[1]SOMMAIRE!$L$8),"S",IF(AND(N$117&gt;[1]SOMMAIRE!$L$8,N$117&lt;[1]SOMMAIRE!$M$8),"I",IF(AND(N$117&gt;=[1]SOMMAIRE!$M$8,N$117&lt;=[1]SOMMAIRE!$N$8),"S",IF(N$117&gt;[1]SOMMAIRE!$N$8,"I"))))))</f>
        <v>S</v>
      </c>
      <c r="O119" s="1" t="str">
        <f>IF(O$117="","",IF((O$117&lt;[1]SOMMAIRE!$K$8),"I",IF(AND(O$117&gt;=[1]SOMMAIRE!$K$8,O$117&lt;=[1]SOMMAIRE!$L$8),"S",IF(AND(O$117&gt;[1]SOMMAIRE!$L$8,O$117&lt;[1]SOMMAIRE!$M$8),"I",IF(AND(O$117&gt;=[1]SOMMAIRE!$M$8,O$117&lt;=[1]SOMMAIRE!$N$8),"S",IF(O$117&gt;[1]SOMMAIRE!$N$8,"I"))))))</f>
        <v>S</v>
      </c>
      <c r="P119" s="1" t="str">
        <f>IF(P$117="","",IF((P$117&lt;[1]SOMMAIRE!$K$8),"I",IF(AND(P$117&gt;=[1]SOMMAIRE!$K$8,P$117&lt;=[1]SOMMAIRE!$L$8),"S",IF(AND(P$117&gt;[1]SOMMAIRE!$L$8,P$117&lt;[1]SOMMAIRE!$M$8),"I",IF(AND(P$117&gt;=[1]SOMMAIRE!$M$8,P$117&lt;=[1]SOMMAIRE!$N$8),"S",IF(P$117&gt;[1]SOMMAIRE!$N$8,"I"))))))</f>
        <v>S</v>
      </c>
      <c r="Q119" s="1" t="str">
        <f>IF(Q$117="","",IF((Q$117&lt;[1]SOMMAIRE!$K$8),"I",IF(AND(Q$117&gt;=[1]SOMMAIRE!$K$8,Q$117&lt;=[1]SOMMAIRE!$L$8),"S",IF(AND(Q$117&gt;[1]SOMMAIRE!$L$8,Q$117&lt;[1]SOMMAIRE!$M$8),"I",IF(AND(Q$117&gt;=[1]SOMMAIRE!$M$8,Q$117&lt;=[1]SOMMAIRE!$N$8),"S",IF(Q$117&gt;[1]SOMMAIRE!$N$8,"I"))))))</f>
        <v>S</v>
      </c>
      <c r="R119" s="1" t="str">
        <f>IF(R$117="","",IF((R$117&lt;[1]SOMMAIRE!$K$8),"I",IF(AND(R$117&gt;=[1]SOMMAIRE!$K$8,R$117&lt;=[1]SOMMAIRE!$L$8),"S",IF(AND(R$117&gt;[1]SOMMAIRE!$L$8,R$117&lt;[1]SOMMAIRE!$M$8),"I",IF(AND(R$117&gt;=[1]SOMMAIRE!$M$8,R$117&lt;=[1]SOMMAIRE!$N$8),"S",IF(R$117&gt;[1]SOMMAIRE!$N$8,"I"))))))</f>
        <v>S</v>
      </c>
      <c r="S119" s="1" t="str">
        <f>IF(S$117="","",IF((S$117&lt;[1]SOMMAIRE!$K$8),"I",IF(AND(S$117&gt;=[1]SOMMAIRE!$K$8,S$117&lt;=[1]SOMMAIRE!$L$8),"S",IF(AND(S$117&gt;[1]SOMMAIRE!$L$8,S$117&lt;[1]SOMMAIRE!$M$8),"I",IF(AND(S$117&gt;=[1]SOMMAIRE!$M$8,S$117&lt;=[1]SOMMAIRE!$N$8),"S",IF(S$117&gt;[1]SOMMAIRE!$N$8,"I"))))))</f>
        <v>S</v>
      </c>
      <c r="T119" s="1" t="str">
        <f>IF(T$117="","",IF((T$117&lt;[1]SOMMAIRE!$K$8),"I",IF(AND(T$117&gt;=[1]SOMMAIRE!$K$8,T$117&lt;=[1]SOMMAIRE!$L$8),"S",IF(AND(T$117&gt;[1]SOMMAIRE!$L$8,T$117&lt;[1]SOMMAIRE!$M$8),"I",IF(AND(T$117&gt;=[1]SOMMAIRE!$M$8,T$117&lt;=[1]SOMMAIRE!$N$8),"S",IF(T$117&gt;[1]SOMMAIRE!$N$8,"I"))))))</f>
        <v>S</v>
      </c>
      <c r="U119" s="1" t="str">
        <f>IF(U$117="","",IF((U$117&lt;[1]SOMMAIRE!$K$8),"I",IF(AND(U$117&gt;=[1]SOMMAIRE!$K$8,U$117&lt;=[1]SOMMAIRE!$L$8),"S",IF(AND(U$117&gt;[1]SOMMAIRE!$L$8,U$117&lt;[1]SOMMAIRE!$M$8),"I",IF(AND(U$117&gt;=[1]SOMMAIRE!$M$8,U$117&lt;=[1]SOMMAIRE!$N$8),"S",IF(U$117&gt;[1]SOMMAIRE!$N$8,"I"))))))</f>
        <v>S</v>
      </c>
      <c r="V119" s="1" t="str">
        <f>IF(V$117="","",IF((V$117&lt;[1]SOMMAIRE!$K$8),"I",IF(AND(V$117&gt;=[1]SOMMAIRE!$K$8,V$117&lt;=[1]SOMMAIRE!$L$8),"S",IF(AND(V$117&gt;[1]SOMMAIRE!$L$8,V$117&lt;[1]SOMMAIRE!$M$8),"I",IF(AND(V$117&gt;=[1]SOMMAIRE!$M$8,V$117&lt;=[1]SOMMAIRE!$N$8),"S",IF(V$117&gt;[1]SOMMAIRE!$N$8,"I"))))))</f>
        <v>S</v>
      </c>
      <c r="W119" s="1" t="str">
        <f>IF(W$117="","",IF((W$117&lt;[1]SOMMAIRE!$K$8),"I",IF(AND(W$117&gt;=[1]SOMMAIRE!$K$8,W$117&lt;=[1]SOMMAIRE!$L$8),"S",IF(AND(W$117&gt;[1]SOMMAIRE!$L$8,W$117&lt;[1]SOMMAIRE!$M$8),"I",IF(AND(W$117&gt;=[1]SOMMAIRE!$M$8,W$117&lt;=[1]SOMMAIRE!$N$8),"S",IF(W$117&gt;[1]SOMMAIRE!$N$8,"I"))))))</f>
        <v>S</v>
      </c>
      <c r="X119" s="1" t="str">
        <f>IF(X$117="","",IF((X$117&lt;[1]SOMMAIRE!$K$8),"I",IF(AND(X$117&gt;=[1]SOMMAIRE!$K$8,X$117&lt;=[1]SOMMAIRE!$L$8),"S",IF(AND(X$117&gt;[1]SOMMAIRE!$L$8,X$117&lt;[1]SOMMAIRE!$M$8),"I",IF(AND(X$117&gt;=[1]SOMMAIRE!$M$8,X$117&lt;=[1]SOMMAIRE!$N$8),"S",IF(X$117&gt;[1]SOMMAIRE!$N$8,"I"))))))</f>
        <v>S</v>
      </c>
      <c r="Y119" s="1" t="str">
        <f>IF(Y$117="","",IF((Y$117&lt;[1]SOMMAIRE!$K$8),"I",IF(AND(Y$117&gt;=[1]SOMMAIRE!$K$8,Y$117&lt;=[1]SOMMAIRE!$L$8),"S",IF(AND(Y$117&gt;[1]SOMMAIRE!$L$8,Y$117&lt;[1]SOMMAIRE!$M$8),"I",IF(AND(Y$117&gt;=[1]SOMMAIRE!$M$8,Y$117&lt;=[1]SOMMAIRE!$N$8),"S",IF(Y$117&gt;[1]SOMMAIRE!$N$8,"I"))))))</f>
        <v>S</v>
      </c>
      <c r="Z119" s="1" t="str">
        <f>IF(Z$117="","",IF((Z$117&lt;[1]SOMMAIRE!$K$8),"I",IF(AND(Z$117&gt;=[1]SOMMAIRE!$K$8,Z$117&lt;=[1]SOMMAIRE!$L$8),"S",IF(AND(Z$117&gt;[1]SOMMAIRE!$L$8,Z$117&lt;[1]SOMMAIRE!$M$8),"I",IF(AND(Z$117&gt;=[1]SOMMAIRE!$M$8,Z$117&lt;=[1]SOMMAIRE!$N$8),"S",IF(Z$117&gt;[1]SOMMAIRE!$N$8,"I"))))))</f>
        <v>S</v>
      </c>
      <c r="AA119" s="1" t="str">
        <f>IF(AA$117="","",IF((AA$117&lt;[1]SOMMAIRE!$K$8),"I",IF(AND(AA$117&gt;=[1]SOMMAIRE!$K$8,AA$117&lt;=[1]SOMMAIRE!$L$8),"S",IF(AND(AA$117&gt;[1]SOMMAIRE!$L$8,AA$117&lt;[1]SOMMAIRE!$M$8),"I",IF(AND(AA$117&gt;=[1]SOMMAIRE!$M$8,AA$117&lt;=[1]SOMMAIRE!$N$8),"S",IF(AA$117&gt;[1]SOMMAIRE!$N$8,"I"))))))</f>
        <v>S</v>
      </c>
      <c r="AB119" s="1" t="str">
        <f>IF(AB$117="","",IF((AB$117&lt;[1]SOMMAIRE!$K$8),"I",IF(AND(AB$117&gt;=[1]SOMMAIRE!$K$8,AB$117&lt;=[1]SOMMAIRE!$L$8),"S",IF(AND(AB$117&gt;[1]SOMMAIRE!$L$8,AB$117&lt;[1]SOMMAIRE!$M$8),"I",IF(AND(AB$117&gt;=[1]SOMMAIRE!$M$8,AB$117&lt;=[1]SOMMAIRE!$N$8),"S",IF(AB$117&gt;[1]SOMMAIRE!$N$8,"I"))))))</f>
        <v>S</v>
      </c>
      <c r="AC119" s="1" t="str">
        <f>IF(AC$117="","",IF((AC$117&lt;[1]SOMMAIRE!$K$8),"I",IF(AND(AC$117&gt;=[1]SOMMAIRE!$K$8,AC$117&lt;=[1]SOMMAIRE!$L$8),"S",IF(AND(AC$117&gt;[1]SOMMAIRE!$L$8,AC$117&lt;[1]SOMMAIRE!$M$8),"I",IF(AND(AC$117&gt;=[1]SOMMAIRE!$M$8,AC$117&lt;=[1]SOMMAIRE!$N$8),"S",IF(AC$117&gt;[1]SOMMAIRE!$N$8,"I"))))))</f>
        <v>S</v>
      </c>
      <c r="AD119" s="1" t="str">
        <f>IF(AD$117="","",IF((AD$117&lt;[1]SOMMAIRE!$K$8),"I",IF(AND(AD$117&gt;=[1]SOMMAIRE!$K$8,AD$117&lt;=[1]SOMMAIRE!$L$8),"S",IF(AND(AD$117&gt;[1]SOMMAIRE!$L$8,AD$117&lt;[1]SOMMAIRE!$M$8),"I",IF(AND(AD$117&gt;=[1]SOMMAIRE!$M$8,AD$117&lt;=[1]SOMMAIRE!$N$8),"S",IF(AD$117&gt;[1]SOMMAIRE!$N$8,"I"))))))</f>
        <v>S</v>
      </c>
      <c r="AE119" s="1" t="str">
        <f>IF(AE$117="","",IF((AE$117&lt;[1]SOMMAIRE!$K$8),"I",IF(AND(AE$117&gt;=[1]SOMMAIRE!$K$8,AE$117&lt;=[1]SOMMAIRE!$L$8),"S",IF(AND(AE$117&gt;[1]SOMMAIRE!$L$8,AE$117&lt;[1]SOMMAIRE!$M$8),"I",IF(AND(AE$117&gt;=[1]SOMMAIRE!$M$8,AE$117&lt;=[1]SOMMAIRE!$N$8),"S",IF(AE$117&gt;[1]SOMMAIRE!$N$8,"I"))))))</f>
        <v>S</v>
      </c>
      <c r="AF119" s="1" t="str">
        <f>IF(AF$117="","",IF((AF$117&lt;[1]SOMMAIRE!$K$8),"I",IF(AND(AF$117&gt;=[1]SOMMAIRE!$K$8,AF$117&lt;=[1]SOMMAIRE!$L$8),"S",IF(AND(AF$117&gt;[1]SOMMAIRE!$L$8,AF$117&lt;[1]SOMMAIRE!$M$8),"I",IF(AND(AF$117&gt;=[1]SOMMAIRE!$M$8,AF$117&lt;=[1]SOMMAIRE!$N$8),"S",IF(AF$117&gt;[1]SOMMAIRE!$N$8,"I"))))))</f>
        <v>S</v>
      </c>
    </row>
    <row r="120" spans="1:32" ht="12.75" hidden="1" customHeight="1">
      <c r="A120" s="1" t="s">
        <v>35</v>
      </c>
      <c r="B120" s="1" t="str">
        <f>IF(B117="","",IF(ISNA(VLOOKUP(B117,'[1]Ne pas toucher'!$P$8:$R$29,3,0)),"",VLOOKUP(B117,'[1]Ne pas toucher'!$P$8:$R$29,3,0)))</f>
        <v/>
      </c>
      <c r="C120" s="1" t="str">
        <f>IF(C117="","",IF(ISNA(VLOOKUP(C117,'[1]Ne pas toucher'!$P$8:$R$29,3,0)),"",VLOOKUP(C117,'[1]Ne pas toucher'!$P$8:$R$29,3,0)))</f>
        <v/>
      </c>
      <c r="D120" s="1" t="str">
        <f>IF(D117="","",IF(ISNA(VLOOKUP(D117,'[1]Ne pas toucher'!$P$8:$R$29,3,0)),"",VLOOKUP(D117,'[1]Ne pas toucher'!$P$8:$R$29,3,0)))</f>
        <v/>
      </c>
      <c r="E120" s="1" t="str">
        <f>IF(E117="","",IF(ISNA(VLOOKUP(E117,'[1]Ne pas toucher'!$P$8:$R$29,3,0)),"",VLOOKUP(E117,'[1]Ne pas toucher'!$P$8:$R$29,3,0)))</f>
        <v/>
      </c>
      <c r="F120" s="1" t="str">
        <f>IF(F117="","",IF(ISNA(VLOOKUP(F117,'[1]Ne pas toucher'!$P$8:$R$29,3,0)),"",VLOOKUP(F117,'[1]Ne pas toucher'!$P$8:$R$29,3,0)))</f>
        <v/>
      </c>
      <c r="G120" s="1" t="str">
        <f>IF(G117="","",IF(ISNA(VLOOKUP(G117,'[1]Ne pas toucher'!$P$8:$R$29,3,0)),"",VLOOKUP(G117,'[1]Ne pas toucher'!$P$8:$R$29,3,0)))</f>
        <v/>
      </c>
      <c r="H120" s="1" t="str">
        <f>IF(H117="","",IF(ISNA(VLOOKUP(H117,'[1]Ne pas toucher'!$P$8:$R$29,3,0)),"",VLOOKUP(H117,'[1]Ne pas toucher'!$P$8:$R$29,3,0)))</f>
        <v/>
      </c>
      <c r="I120" s="1" t="str">
        <f>IF(I117="","",IF(ISNA(VLOOKUP(I117,'[1]Ne pas toucher'!$P$8:$R$29,3,0)),"",VLOOKUP(I117,'[1]Ne pas toucher'!$P$8:$R$29,3,0)))</f>
        <v/>
      </c>
      <c r="J120" s="1" t="str">
        <f>IF(J117="","",IF(ISNA(VLOOKUP(J117,'[1]Ne pas toucher'!$P$8:$R$29,3,0)),"",VLOOKUP(J117,'[1]Ne pas toucher'!$P$8:$R$29,3,0)))</f>
        <v/>
      </c>
      <c r="K120" s="1" t="str">
        <f>IF(K117="","",IF(ISNA(VLOOKUP(K117,'[1]Ne pas toucher'!$P$8:$R$29,3,0)),"",VLOOKUP(K117,'[1]Ne pas toucher'!$P$8:$R$29,3,0)))</f>
        <v/>
      </c>
      <c r="L120" s="1" t="str">
        <f>IF(L117="","",IF(ISNA(VLOOKUP(L117,'[1]Ne pas toucher'!$P$8:$R$29,3,0)),"",VLOOKUP(L117,'[1]Ne pas toucher'!$P$8:$R$29,3,0)))</f>
        <v/>
      </c>
      <c r="M120" s="1" t="str">
        <f>IF(M117="","",IF(ISNA(VLOOKUP(M117,'[1]Ne pas toucher'!$P$8:$R$29,3,0)),"",VLOOKUP(M117,'[1]Ne pas toucher'!$P$8:$R$29,3,0)))</f>
        <v/>
      </c>
      <c r="N120" s="1" t="str">
        <f>IF(N117="","",IF(ISNA(VLOOKUP(N117,'[1]Ne pas toucher'!$P$8:$R$29,3,0)),"",VLOOKUP(N117,'[1]Ne pas toucher'!$P$8:$R$29,3,0)))</f>
        <v/>
      </c>
      <c r="O120" s="1" t="str">
        <f>IF(O117="","",IF(ISNA(VLOOKUP(O117,'[1]Ne pas toucher'!$P$8:$R$29,3,0)),"",VLOOKUP(O117,'[1]Ne pas toucher'!$P$8:$R$29,3,0)))</f>
        <v>F</v>
      </c>
      <c r="P120" s="1" t="str">
        <f>IF(P117="","",IF(ISNA(VLOOKUP(P117,'[1]Ne pas toucher'!$P$8:$R$29,3,0)),"",VLOOKUP(P117,'[1]Ne pas toucher'!$P$8:$R$29,3,0)))</f>
        <v/>
      </c>
      <c r="Q120" s="1" t="str">
        <f>IF(Q117="","",IF(ISNA(VLOOKUP(Q117,'[1]Ne pas toucher'!$P$8:$R$29,3,0)),"",VLOOKUP(Q117,'[1]Ne pas toucher'!$P$8:$R$29,3,0)))</f>
        <v/>
      </c>
      <c r="R120" s="1" t="str">
        <f>IF(R117="","",IF(ISNA(VLOOKUP(R117,'[1]Ne pas toucher'!$P$8:$R$29,3,0)),"",VLOOKUP(R117,'[1]Ne pas toucher'!$P$8:$R$29,3,0)))</f>
        <v/>
      </c>
      <c r="S120" s="1" t="str">
        <f>IF(S117="","",IF(ISNA(VLOOKUP(S117,'[1]Ne pas toucher'!$P$8:$R$29,3,0)),"",VLOOKUP(S117,'[1]Ne pas toucher'!$P$8:$R$29,3,0)))</f>
        <v/>
      </c>
      <c r="T120" s="1" t="str">
        <f>IF(T117="","",IF(ISNA(VLOOKUP(T117,'[1]Ne pas toucher'!$P$8:$R$29,3,0)),"",VLOOKUP(T117,'[1]Ne pas toucher'!$P$8:$R$29,3,0)))</f>
        <v/>
      </c>
      <c r="U120" s="1" t="str">
        <f>IF(U117="","",IF(ISNA(VLOOKUP(U117,'[1]Ne pas toucher'!$P$8:$R$29,3,0)),"",VLOOKUP(U117,'[1]Ne pas toucher'!$P$8:$R$29,3,0)))</f>
        <v/>
      </c>
      <c r="V120" s="1" t="str">
        <f>IF(V117="","",IF(ISNA(VLOOKUP(V117,'[1]Ne pas toucher'!$P$8:$R$29,3,0)),"",VLOOKUP(V117,'[1]Ne pas toucher'!$P$8:$R$29,3,0)))</f>
        <v/>
      </c>
      <c r="W120" s="1" t="str">
        <f>IF(W117="","",IF(ISNA(VLOOKUP(W117,'[1]Ne pas toucher'!$P$8:$R$29,3,0)),"",VLOOKUP(W117,'[1]Ne pas toucher'!$P$8:$R$29,3,0)))</f>
        <v/>
      </c>
      <c r="X120" s="1" t="str">
        <f>IF(X117="","",IF(ISNA(VLOOKUP(X117,'[1]Ne pas toucher'!$P$8:$R$29,3,0)),"",VLOOKUP(X117,'[1]Ne pas toucher'!$P$8:$R$29,3,0)))</f>
        <v/>
      </c>
      <c r="Y120" s="1" t="str">
        <f>IF(Y117="","",IF(ISNA(VLOOKUP(Y117,'[1]Ne pas toucher'!$P$8:$R$29,3,0)),"",VLOOKUP(Y117,'[1]Ne pas toucher'!$P$8:$R$29,3,0)))</f>
        <v/>
      </c>
      <c r="Z120" s="1" t="str">
        <f>IF(Z117="","",IF(ISNA(VLOOKUP(Z117,'[1]Ne pas toucher'!$P$8:$R$29,3,0)),"",VLOOKUP(Z117,'[1]Ne pas toucher'!$P$8:$R$29,3,0)))</f>
        <v/>
      </c>
      <c r="AA120" s="1" t="str">
        <f>IF(AA117="","",IF(ISNA(VLOOKUP(AA117,'[1]Ne pas toucher'!$P$8:$R$29,3,0)),"",VLOOKUP(AA117,'[1]Ne pas toucher'!$P$8:$R$29,3,0)))</f>
        <v/>
      </c>
      <c r="AB120" s="1" t="str">
        <f>IF(AB117="","",IF(ISNA(VLOOKUP(AB117,'[1]Ne pas toucher'!$P$8:$R$29,3,0)),"",VLOOKUP(AB117,'[1]Ne pas toucher'!$P$8:$R$29,3,0)))</f>
        <v/>
      </c>
      <c r="AC120" s="1" t="str">
        <f>IF(AC117="","",IF(ISNA(VLOOKUP(AC117,'[1]Ne pas toucher'!$P$8:$R$29,3,0)),"",VLOOKUP(AC117,'[1]Ne pas toucher'!$P$8:$R$29,3,0)))</f>
        <v/>
      </c>
      <c r="AD120" s="1" t="str">
        <f>IF(AD117="","",IF(ISNA(VLOOKUP(AD117,'[1]Ne pas toucher'!$P$8:$R$29,3,0)),"",VLOOKUP(AD117,'[1]Ne pas toucher'!$P$8:$R$29,3,0)))</f>
        <v/>
      </c>
      <c r="AE120" s="1" t="str">
        <f>IF(AE117="","",IF(ISNA(VLOOKUP(AE117,'[1]Ne pas toucher'!$P$8:$R$29,3,0)),"",VLOOKUP(AE117,'[1]Ne pas toucher'!$P$8:$R$29,3,0)))</f>
        <v/>
      </c>
      <c r="AF120" s="1" t="str">
        <f>IF(AF117="","",IF(ISNA(VLOOKUP(AF117,'[1]Ne pas toucher'!$P$8:$R$29,3,0)),"",VLOOKUP(AF117,'[1]Ne pas toucher'!$P$8:$R$29,3,0)))</f>
        <v/>
      </c>
    </row>
    <row r="121" spans="1:32" ht="12.75" hidden="1" customHeight="1"/>
    <row r="122" spans="1:32" ht="13.5" thickBot="1">
      <c r="A122" s="75" t="s">
        <v>8</v>
      </c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</row>
    <row r="123" spans="1:32">
      <c r="A123" s="44" t="s">
        <v>19</v>
      </c>
      <c r="B123" s="8">
        <f t="shared" ref="B123:AF123" si="33">COUNTIF(B$12:B$107,"*VTJ2*")</f>
        <v>0</v>
      </c>
      <c r="C123" s="5">
        <f t="shared" si="33"/>
        <v>0</v>
      </c>
      <c r="D123" s="5">
        <f t="shared" si="33"/>
        <v>0</v>
      </c>
      <c r="E123" s="5">
        <f t="shared" si="33"/>
        <v>0</v>
      </c>
      <c r="F123" s="5">
        <f t="shared" si="33"/>
        <v>0</v>
      </c>
      <c r="G123" s="5">
        <f t="shared" si="33"/>
        <v>0</v>
      </c>
      <c r="H123" s="5">
        <f t="shared" si="33"/>
        <v>0</v>
      </c>
      <c r="I123" s="5">
        <f t="shared" si="33"/>
        <v>0</v>
      </c>
      <c r="J123" s="5">
        <f t="shared" si="33"/>
        <v>0</v>
      </c>
      <c r="K123" s="5">
        <f t="shared" si="33"/>
        <v>0</v>
      </c>
      <c r="L123" s="5">
        <f t="shared" si="33"/>
        <v>0</v>
      </c>
      <c r="M123" s="5">
        <f t="shared" si="33"/>
        <v>0</v>
      </c>
      <c r="N123" s="5">
        <f t="shared" si="33"/>
        <v>0</v>
      </c>
      <c r="O123" s="5">
        <f t="shared" si="33"/>
        <v>0</v>
      </c>
      <c r="P123" s="5">
        <f t="shared" si="33"/>
        <v>0</v>
      </c>
      <c r="Q123" s="5">
        <f t="shared" si="33"/>
        <v>0</v>
      </c>
      <c r="R123" s="5">
        <f t="shared" si="33"/>
        <v>0</v>
      </c>
      <c r="S123" s="5">
        <f t="shared" si="33"/>
        <v>0</v>
      </c>
      <c r="T123" s="5">
        <f t="shared" si="33"/>
        <v>0</v>
      </c>
      <c r="U123" s="5">
        <f t="shared" si="33"/>
        <v>0</v>
      </c>
      <c r="V123" s="5">
        <f t="shared" si="33"/>
        <v>0</v>
      </c>
      <c r="W123" s="5">
        <f t="shared" si="33"/>
        <v>0</v>
      </c>
      <c r="X123" s="5">
        <f t="shared" si="33"/>
        <v>0</v>
      </c>
      <c r="Y123" s="5">
        <f t="shared" si="33"/>
        <v>0</v>
      </c>
      <c r="Z123" s="5">
        <f t="shared" si="33"/>
        <v>0</v>
      </c>
      <c r="AA123" s="5">
        <f t="shared" si="33"/>
        <v>0</v>
      </c>
      <c r="AB123" s="5">
        <f t="shared" si="33"/>
        <v>0</v>
      </c>
      <c r="AC123" s="5">
        <f t="shared" si="33"/>
        <v>0</v>
      </c>
      <c r="AD123" s="5">
        <f t="shared" si="33"/>
        <v>0</v>
      </c>
      <c r="AE123" s="5">
        <f t="shared" si="33"/>
        <v>0</v>
      </c>
      <c r="AF123" s="3">
        <f t="shared" si="33"/>
        <v>0</v>
      </c>
    </row>
    <row r="124" spans="1:32">
      <c r="A124" s="43" t="s">
        <v>18</v>
      </c>
      <c r="B124" s="7">
        <f t="shared" ref="B124:AF124" si="34">SUM(B125:B126)</f>
        <v>0</v>
      </c>
      <c r="C124" s="1">
        <f t="shared" si="34"/>
        <v>0</v>
      </c>
      <c r="D124" s="1">
        <f t="shared" si="34"/>
        <v>0</v>
      </c>
      <c r="E124" s="1">
        <f t="shared" si="34"/>
        <v>0</v>
      </c>
      <c r="F124" s="1">
        <f t="shared" si="34"/>
        <v>0</v>
      </c>
      <c r="G124" s="1">
        <f t="shared" si="34"/>
        <v>0</v>
      </c>
      <c r="H124" s="1">
        <f t="shared" si="34"/>
        <v>0</v>
      </c>
      <c r="I124" s="1">
        <f t="shared" si="34"/>
        <v>0</v>
      </c>
      <c r="J124" s="1">
        <f t="shared" si="34"/>
        <v>0</v>
      </c>
      <c r="K124" s="1">
        <f t="shared" si="34"/>
        <v>0</v>
      </c>
      <c r="L124" s="1">
        <f t="shared" si="34"/>
        <v>0</v>
      </c>
      <c r="M124" s="1">
        <f t="shared" si="34"/>
        <v>0</v>
      </c>
      <c r="N124" s="1">
        <f t="shared" si="34"/>
        <v>0</v>
      </c>
      <c r="O124" s="1">
        <f t="shared" si="34"/>
        <v>0</v>
      </c>
      <c r="P124" s="1">
        <f t="shared" si="34"/>
        <v>0</v>
      </c>
      <c r="Q124" s="1">
        <f t="shared" si="34"/>
        <v>0</v>
      </c>
      <c r="R124" s="1">
        <f t="shared" si="34"/>
        <v>0</v>
      </c>
      <c r="S124" s="1">
        <f t="shared" si="34"/>
        <v>0</v>
      </c>
      <c r="T124" s="1">
        <f t="shared" si="34"/>
        <v>0</v>
      </c>
      <c r="U124" s="1">
        <f t="shared" si="34"/>
        <v>0</v>
      </c>
      <c r="V124" s="1">
        <f t="shared" si="34"/>
        <v>0</v>
      </c>
      <c r="W124" s="1">
        <f t="shared" si="34"/>
        <v>0</v>
      </c>
      <c r="X124" s="1">
        <f t="shared" si="34"/>
        <v>0</v>
      </c>
      <c r="Y124" s="1">
        <f t="shared" si="34"/>
        <v>0</v>
      </c>
      <c r="Z124" s="1">
        <f t="shared" si="34"/>
        <v>0</v>
      </c>
      <c r="AA124" s="1">
        <f t="shared" si="34"/>
        <v>0</v>
      </c>
      <c r="AB124" s="1">
        <f t="shared" si="34"/>
        <v>0</v>
      </c>
      <c r="AC124" s="1">
        <f t="shared" si="34"/>
        <v>0</v>
      </c>
      <c r="AD124" s="1">
        <f t="shared" si="34"/>
        <v>0</v>
      </c>
      <c r="AE124" s="1">
        <f t="shared" si="34"/>
        <v>0</v>
      </c>
      <c r="AF124" s="12">
        <f t="shared" si="34"/>
        <v>0</v>
      </c>
    </row>
    <row r="125" spans="1:32" ht="12.75" hidden="1" customHeight="1">
      <c r="A125" s="7" t="s">
        <v>18</v>
      </c>
      <c r="B125" s="7">
        <f t="shared" ref="B125:AF125" si="35">COUNTIF(B$12:B$107,"*VTJ1*")</f>
        <v>0</v>
      </c>
      <c r="C125" s="7">
        <f t="shared" si="35"/>
        <v>0</v>
      </c>
      <c r="D125" s="7">
        <f t="shared" si="35"/>
        <v>0</v>
      </c>
      <c r="E125" s="7">
        <f t="shared" si="35"/>
        <v>0</v>
      </c>
      <c r="F125" s="7">
        <f t="shared" si="35"/>
        <v>0</v>
      </c>
      <c r="G125" s="7">
        <f t="shared" si="35"/>
        <v>0</v>
      </c>
      <c r="H125" s="7">
        <f t="shared" si="35"/>
        <v>0</v>
      </c>
      <c r="I125" s="7">
        <f t="shared" si="35"/>
        <v>0</v>
      </c>
      <c r="J125" s="7">
        <f t="shared" si="35"/>
        <v>0</v>
      </c>
      <c r="K125" s="7">
        <f t="shared" si="35"/>
        <v>0</v>
      </c>
      <c r="L125" s="7">
        <f t="shared" si="35"/>
        <v>0</v>
      </c>
      <c r="M125" s="7">
        <f t="shared" si="35"/>
        <v>0</v>
      </c>
      <c r="N125" s="7">
        <f t="shared" si="35"/>
        <v>0</v>
      </c>
      <c r="O125" s="7">
        <f t="shared" si="35"/>
        <v>0</v>
      </c>
      <c r="P125" s="7">
        <f t="shared" si="35"/>
        <v>0</v>
      </c>
      <c r="Q125" s="7">
        <f t="shared" si="35"/>
        <v>0</v>
      </c>
      <c r="R125" s="7">
        <f t="shared" si="35"/>
        <v>0</v>
      </c>
      <c r="S125" s="7">
        <f t="shared" si="35"/>
        <v>0</v>
      </c>
      <c r="T125" s="7">
        <f t="shared" si="35"/>
        <v>0</v>
      </c>
      <c r="U125" s="7">
        <f t="shared" si="35"/>
        <v>0</v>
      </c>
      <c r="V125" s="7">
        <f t="shared" si="35"/>
        <v>0</v>
      </c>
      <c r="W125" s="7">
        <f t="shared" si="35"/>
        <v>0</v>
      </c>
      <c r="X125" s="7">
        <f t="shared" si="35"/>
        <v>0</v>
      </c>
      <c r="Y125" s="7">
        <f t="shared" si="35"/>
        <v>0</v>
      </c>
      <c r="Z125" s="7">
        <f t="shared" si="35"/>
        <v>0</v>
      </c>
      <c r="AA125" s="7">
        <f t="shared" si="35"/>
        <v>0</v>
      </c>
      <c r="AB125" s="7">
        <f t="shared" si="35"/>
        <v>0</v>
      </c>
      <c r="AC125" s="7">
        <f t="shared" si="35"/>
        <v>0</v>
      </c>
      <c r="AD125" s="7">
        <f t="shared" si="35"/>
        <v>0</v>
      </c>
      <c r="AE125" s="7">
        <f t="shared" si="35"/>
        <v>0</v>
      </c>
      <c r="AF125" s="7">
        <f t="shared" si="35"/>
        <v>0</v>
      </c>
    </row>
    <row r="126" spans="1:32" ht="12.75" hidden="1" customHeight="1">
      <c r="A126" s="7" t="s">
        <v>17</v>
      </c>
      <c r="B126" s="7">
        <f t="shared" ref="B126:AF126" si="36">COUNTIF(B$12:B$107,"*VTNI*")</f>
        <v>0</v>
      </c>
      <c r="C126" s="7">
        <f t="shared" si="36"/>
        <v>0</v>
      </c>
      <c r="D126" s="7">
        <f t="shared" si="36"/>
        <v>0</v>
      </c>
      <c r="E126" s="7">
        <f t="shared" si="36"/>
        <v>0</v>
      </c>
      <c r="F126" s="7">
        <f t="shared" si="36"/>
        <v>0</v>
      </c>
      <c r="G126" s="7">
        <f t="shared" si="36"/>
        <v>0</v>
      </c>
      <c r="H126" s="7">
        <f t="shared" si="36"/>
        <v>0</v>
      </c>
      <c r="I126" s="7">
        <f t="shared" si="36"/>
        <v>0</v>
      </c>
      <c r="J126" s="7">
        <f t="shared" si="36"/>
        <v>0</v>
      </c>
      <c r="K126" s="7">
        <f t="shared" si="36"/>
        <v>0</v>
      </c>
      <c r="L126" s="7">
        <f t="shared" si="36"/>
        <v>0</v>
      </c>
      <c r="M126" s="7">
        <f t="shared" si="36"/>
        <v>0</v>
      </c>
      <c r="N126" s="7">
        <f t="shared" si="36"/>
        <v>0</v>
      </c>
      <c r="O126" s="7">
        <f t="shared" si="36"/>
        <v>0</v>
      </c>
      <c r="P126" s="7">
        <f t="shared" si="36"/>
        <v>0</v>
      </c>
      <c r="Q126" s="7">
        <f t="shared" si="36"/>
        <v>0</v>
      </c>
      <c r="R126" s="7">
        <f t="shared" si="36"/>
        <v>0</v>
      </c>
      <c r="S126" s="7">
        <f t="shared" si="36"/>
        <v>0</v>
      </c>
      <c r="T126" s="7">
        <f t="shared" si="36"/>
        <v>0</v>
      </c>
      <c r="U126" s="7">
        <f t="shared" si="36"/>
        <v>0</v>
      </c>
      <c r="V126" s="7">
        <f t="shared" si="36"/>
        <v>0</v>
      </c>
      <c r="W126" s="7">
        <f t="shared" si="36"/>
        <v>0</v>
      </c>
      <c r="X126" s="7">
        <f t="shared" si="36"/>
        <v>0</v>
      </c>
      <c r="Y126" s="7">
        <f t="shared" si="36"/>
        <v>0</v>
      </c>
      <c r="Z126" s="7">
        <f t="shared" si="36"/>
        <v>0</v>
      </c>
      <c r="AA126" s="7">
        <f t="shared" si="36"/>
        <v>0</v>
      </c>
      <c r="AB126" s="7">
        <f t="shared" si="36"/>
        <v>0</v>
      </c>
      <c r="AC126" s="7">
        <f t="shared" si="36"/>
        <v>0</v>
      </c>
      <c r="AD126" s="7">
        <f t="shared" si="36"/>
        <v>0</v>
      </c>
      <c r="AE126" s="7">
        <f t="shared" si="36"/>
        <v>0</v>
      </c>
      <c r="AF126" s="7">
        <f t="shared" si="36"/>
        <v>0</v>
      </c>
    </row>
    <row r="127" spans="1:32">
      <c r="A127" s="42" t="s">
        <v>16</v>
      </c>
      <c r="B127" s="7">
        <f t="shared" ref="B127:AF127" si="37">COUNTIF(B$12:B$107,"*VTN2*")</f>
        <v>0</v>
      </c>
      <c r="C127" s="1">
        <f t="shared" si="37"/>
        <v>0</v>
      </c>
      <c r="D127" s="1">
        <f t="shared" si="37"/>
        <v>0</v>
      </c>
      <c r="E127" s="1">
        <f t="shared" si="37"/>
        <v>0</v>
      </c>
      <c r="F127" s="1">
        <f t="shared" si="37"/>
        <v>0</v>
      </c>
      <c r="G127" s="1">
        <f t="shared" si="37"/>
        <v>0</v>
      </c>
      <c r="H127" s="1">
        <f t="shared" si="37"/>
        <v>0</v>
      </c>
      <c r="I127" s="1">
        <f t="shared" si="37"/>
        <v>0</v>
      </c>
      <c r="J127" s="1">
        <f t="shared" si="37"/>
        <v>0</v>
      </c>
      <c r="K127" s="1">
        <f t="shared" si="37"/>
        <v>0</v>
      </c>
      <c r="L127" s="1">
        <f t="shared" si="37"/>
        <v>0</v>
      </c>
      <c r="M127" s="1">
        <f t="shared" si="37"/>
        <v>0</v>
      </c>
      <c r="N127" s="1">
        <f t="shared" si="37"/>
        <v>0</v>
      </c>
      <c r="O127" s="1">
        <f t="shared" si="37"/>
        <v>0</v>
      </c>
      <c r="P127" s="1">
        <f t="shared" si="37"/>
        <v>0</v>
      </c>
      <c r="Q127" s="1">
        <f t="shared" si="37"/>
        <v>0</v>
      </c>
      <c r="R127" s="1">
        <f t="shared" si="37"/>
        <v>0</v>
      </c>
      <c r="S127" s="1">
        <f t="shared" si="37"/>
        <v>0</v>
      </c>
      <c r="T127" s="1">
        <f t="shared" si="37"/>
        <v>0</v>
      </c>
      <c r="U127" s="1">
        <f t="shared" si="37"/>
        <v>0</v>
      </c>
      <c r="V127" s="1">
        <f t="shared" si="37"/>
        <v>0</v>
      </c>
      <c r="W127" s="1">
        <f t="shared" si="37"/>
        <v>0</v>
      </c>
      <c r="X127" s="1">
        <f t="shared" si="37"/>
        <v>0</v>
      </c>
      <c r="Y127" s="1">
        <f t="shared" si="37"/>
        <v>0</v>
      </c>
      <c r="Z127" s="1">
        <f t="shared" si="37"/>
        <v>0</v>
      </c>
      <c r="AA127" s="1">
        <f t="shared" si="37"/>
        <v>0</v>
      </c>
      <c r="AB127" s="1">
        <f t="shared" si="37"/>
        <v>0</v>
      </c>
      <c r="AC127" s="1">
        <f t="shared" si="37"/>
        <v>0</v>
      </c>
      <c r="AD127" s="1">
        <f t="shared" si="37"/>
        <v>0</v>
      </c>
      <c r="AE127" s="1">
        <f t="shared" si="37"/>
        <v>0</v>
      </c>
      <c r="AF127" s="12">
        <f t="shared" si="37"/>
        <v>0</v>
      </c>
    </row>
    <row r="128" spans="1:32">
      <c r="A128" s="41" t="s">
        <v>15</v>
      </c>
      <c r="B128" s="7">
        <f t="shared" ref="B128:AF128" si="38">COUNTIF(B$12:B$107,"*VTN1*")</f>
        <v>0</v>
      </c>
      <c r="C128" s="1">
        <f t="shared" si="38"/>
        <v>0</v>
      </c>
      <c r="D128" s="1">
        <f t="shared" si="38"/>
        <v>0</v>
      </c>
      <c r="E128" s="1">
        <f t="shared" si="38"/>
        <v>0</v>
      </c>
      <c r="F128" s="1">
        <f t="shared" si="38"/>
        <v>0</v>
      </c>
      <c r="G128" s="1">
        <f t="shared" si="38"/>
        <v>0</v>
      </c>
      <c r="H128" s="1">
        <f t="shared" si="38"/>
        <v>0</v>
      </c>
      <c r="I128" s="1">
        <f t="shared" si="38"/>
        <v>0</v>
      </c>
      <c r="J128" s="1">
        <f t="shared" si="38"/>
        <v>0</v>
      </c>
      <c r="K128" s="1">
        <f t="shared" si="38"/>
        <v>0</v>
      </c>
      <c r="L128" s="1">
        <f t="shared" si="38"/>
        <v>0</v>
      </c>
      <c r="M128" s="1">
        <f t="shared" si="38"/>
        <v>0</v>
      </c>
      <c r="N128" s="1">
        <f t="shared" si="38"/>
        <v>0</v>
      </c>
      <c r="O128" s="1">
        <f t="shared" si="38"/>
        <v>0</v>
      </c>
      <c r="P128" s="1">
        <f t="shared" si="38"/>
        <v>0</v>
      </c>
      <c r="Q128" s="1">
        <f t="shared" si="38"/>
        <v>0</v>
      </c>
      <c r="R128" s="1">
        <f t="shared" si="38"/>
        <v>0</v>
      </c>
      <c r="S128" s="1">
        <f t="shared" si="38"/>
        <v>0</v>
      </c>
      <c r="T128" s="1">
        <f t="shared" si="38"/>
        <v>0</v>
      </c>
      <c r="U128" s="1">
        <f t="shared" si="38"/>
        <v>0</v>
      </c>
      <c r="V128" s="1">
        <f t="shared" si="38"/>
        <v>0</v>
      </c>
      <c r="W128" s="1">
        <f t="shared" si="38"/>
        <v>0</v>
      </c>
      <c r="X128" s="1">
        <f t="shared" si="38"/>
        <v>0</v>
      </c>
      <c r="Y128" s="1">
        <f t="shared" si="38"/>
        <v>0</v>
      </c>
      <c r="Z128" s="1">
        <f t="shared" si="38"/>
        <v>0</v>
      </c>
      <c r="AA128" s="1">
        <f t="shared" si="38"/>
        <v>0</v>
      </c>
      <c r="AB128" s="1">
        <f t="shared" si="38"/>
        <v>0</v>
      </c>
      <c r="AC128" s="1">
        <f t="shared" si="38"/>
        <v>0</v>
      </c>
      <c r="AD128" s="1">
        <f t="shared" si="38"/>
        <v>0</v>
      </c>
      <c r="AE128" s="1">
        <f t="shared" si="38"/>
        <v>0</v>
      </c>
      <c r="AF128" s="12">
        <f t="shared" si="38"/>
        <v>0</v>
      </c>
    </row>
    <row r="129" spans="1:35" ht="12.75" hidden="1" customHeight="1">
      <c r="A129" s="40" t="s">
        <v>7</v>
      </c>
      <c r="B129" s="7">
        <f t="shared" ref="B129:AF129" si="39">COUNTIF(B$12:B$107,"VTGJ 07h00 19h00")</f>
        <v>0</v>
      </c>
      <c r="C129" s="1">
        <f t="shared" si="39"/>
        <v>0</v>
      </c>
      <c r="D129" s="1">
        <f t="shared" si="39"/>
        <v>0</v>
      </c>
      <c r="E129" s="1">
        <f t="shared" si="39"/>
        <v>0</v>
      </c>
      <c r="F129" s="1">
        <f t="shared" si="39"/>
        <v>0</v>
      </c>
      <c r="G129" s="1">
        <f t="shared" si="39"/>
        <v>0</v>
      </c>
      <c r="H129" s="1">
        <f t="shared" si="39"/>
        <v>0</v>
      </c>
      <c r="I129" s="1">
        <f t="shared" si="39"/>
        <v>0</v>
      </c>
      <c r="J129" s="1">
        <f t="shared" si="39"/>
        <v>0</v>
      </c>
      <c r="K129" s="1">
        <f t="shared" si="39"/>
        <v>0</v>
      </c>
      <c r="L129" s="1">
        <f t="shared" si="39"/>
        <v>0</v>
      </c>
      <c r="M129" s="1">
        <f t="shared" si="39"/>
        <v>0</v>
      </c>
      <c r="N129" s="1">
        <f t="shared" si="39"/>
        <v>0</v>
      </c>
      <c r="O129" s="1">
        <f t="shared" si="39"/>
        <v>0</v>
      </c>
      <c r="P129" s="1">
        <f t="shared" si="39"/>
        <v>0</v>
      </c>
      <c r="Q129" s="1">
        <f t="shared" si="39"/>
        <v>0</v>
      </c>
      <c r="R129" s="1">
        <f t="shared" si="39"/>
        <v>0</v>
      </c>
      <c r="S129" s="1">
        <f t="shared" si="39"/>
        <v>0</v>
      </c>
      <c r="T129" s="1">
        <f t="shared" si="39"/>
        <v>0</v>
      </c>
      <c r="U129" s="1">
        <f t="shared" si="39"/>
        <v>0</v>
      </c>
      <c r="V129" s="1">
        <f t="shared" si="39"/>
        <v>0</v>
      </c>
      <c r="W129" s="1">
        <f t="shared" si="39"/>
        <v>0</v>
      </c>
      <c r="X129" s="1">
        <f t="shared" si="39"/>
        <v>0</v>
      </c>
      <c r="Y129" s="1">
        <f t="shared" si="39"/>
        <v>0</v>
      </c>
      <c r="Z129" s="1">
        <f t="shared" si="39"/>
        <v>0</v>
      </c>
      <c r="AA129" s="1">
        <f t="shared" si="39"/>
        <v>0</v>
      </c>
      <c r="AB129" s="1">
        <f t="shared" si="39"/>
        <v>0</v>
      </c>
      <c r="AC129" s="1">
        <f t="shared" si="39"/>
        <v>0</v>
      </c>
      <c r="AD129" s="1">
        <f t="shared" si="39"/>
        <v>0</v>
      </c>
      <c r="AE129" s="1">
        <f t="shared" si="39"/>
        <v>0</v>
      </c>
      <c r="AF129" s="12">
        <f t="shared" si="39"/>
        <v>0</v>
      </c>
    </row>
    <row r="130" spans="1:35" ht="13.5" thickBot="1">
      <c r="A130" s="39" t="s">
        <v>6</v>
      </c>
      <c r="B130" s="6">
        <f t="shared" ref="B130:AF130" si="40">COUNTIF(B$12:B$107,"*VTGN*")</f>
        <v>0</v>
      </c>
      <c r="C130" s="4">
        <f t="shared" si="40"/>
        <v>0</v>
      </c>
      <c r="D130" s="4">
        <f t="shared" si="40"/>
        <v>0</v>
      </c>
      <c r="E130" s="4">
        <f t="shared" si="40"/>
        <v>0</v>
      </c>
      <c r="F130" s="4">
        <f t="shared" si="40"/>
        <v>0</v>
      </c>
      <c r="G130" s="4">
        <f t="shared" si="40"/>
        <v>0</v>
      </c>
      <c r="H130" s="4">
        <f t="shared" si="40"/>
        <v>0</v>
      </c>
      <c r="I130" s="4">
        <f t="shared" si="40"/>
        <v>0</v>
      </c>
      <c r="J130" s="4">
        <f t="shared" si="40"/>
        <v>0</v>
      </c>
      <c r="K130" s="4">
        <f t="shared" si="40"/>
        <v>0</v>
      </c>
      <c r="L130" s="4">
        <f t="shared" si="40"/>
        <v>0</v>
      </c>
      <c r="M130" s="4">
        <f t="shared" si="40"/>
        <v>0</v>
      </c>
      <c r="N130" s="4">
        <f t="shared" si="40"/>
        <v>0</v>
      </c>
      <c r="O130" s="4">
        <f t="shared" si="40"/>
        <v>0</v>
      </c>
      <c r="P130" s="4">
        <f t="shared" si="40"/>
        <v>0</v>
      </c>
      <c r="Q130" s="4">
        <f t="shared" si="40"/>
        <v>0</v>
      </c>
      <c r="R130" s="4">
        <f t="shared" si="40"/>
        <v>0</v>
      </c>
      <c r="S130" s="4">
        <f t="shared" si="40"/>
        <v>0</v>
      </c>
      <c r="T130" s="4">
        <f t="shared" si="40"/>
        <v>0</v>
      </c>
      <c r="U130" s="4">
        <f t="shared" si="40"/>
        <v>0</v>
      </c>
      <c r="V130" s="4">
        <f t="shared" si="40"/>
        <v>0</v>
      </c>
      <c r="W130" s="4">
        <f t="shared" si="40"/>
        <v>0</v>
      </c>
      <c r="X130" s="4">
        <f t="shared" si="40"/>
        <v>0</v>
      </c>
      <c r="Y130" s="4">
        <f t="shared" si="40"/>
        <v>0</v>
      </c>
      <c r="Z130" s="4">
        <f t="shared" si="40"/>
        <v>0</v>
      </c>
      <c r="AA130" s="4">
        <f t="shared" si="40"/>
        <v>0</v>
      </c>
      <c r="AB130" s="4">
        <f t="shared" si="40"/>
        <v>0</v>
      </c>
      <c r="AC130" s="4">
        <f t="shared" si="40"/>
        <v>0</v>
      </c>
      <c r="AD130" s="4">
        <f t="shared" si="40"/>
        <v>0</v>
      </c>
      <c r="AE130" s="4">
        <f t="shared" si="40"/>
        <v>0</v>
      </c>
      <c r="AF130" s="9">
        <f t="shared" si="40"/>
        <v>0</v>
      </c>
    </row>
    <row r="131" spans="1:35" ht="12.75" hidden="1" customHeight="1">
      <c r="A131" s="1" t="s">
        <v>20</v>
      </c>
      <c r="B131" s="1" t="str">
        <f>IF(B$117="","",IF((B$117&lt;[1]SOMMAIRE!$K$9),"I",IF(AND(B$117&gt;=[1]SOMMAIRE!$K$9,B$117&lt;=[1]SOMMAIRE!$L$9),"S",IF(AND(B$117&gt;[1]SOMMAIRE!$L$9,B$117&lt;[1]SOMMAIRE!$M$9),"I",IF(AND(B$117&gt;=[1]SOMMAIRE!$M$9,B$117&lt;=[1]SOMMAIRE!$N$9),"S",IF(B$117&gt;[1]SOMMAIRE!$N$9,"I"))))))</f>
        <v>I</v>
      </c>
      <c r="C131" s="1" t="str">
        <f>IF(C$117="","",IF((C$117&lt;[1]SOMMAIRE!$K$9),"I",IF(AND(C$117&gt;=[1]SOMMAIRE!$K$9,C$117&lt;=[1]SOMMAIRE!$L$9),"S",IF(AND(C$117&gt;[1]SOMMAIRE!$L$9,C$117&lt;[1]SOMMAIRE!$M$9),"I",IF(AND(C$117&gt;=[1]SOMMAIRE!$M$9,C$117&lt;=[1]SOMMAIRE!$N$9),"S",IF(C$117&gt;[1]SOMMAIRE!$N$9,"I"))))))</f>
        <v>I</v>
      </c>
      <c r="D131" s="1" t="str">
        <f>IF(D$117="","",IF((D$117&lt;[1]SOMMAIRE!$K$9),"I",IF(AND(D$117&gt;=[1]SOMMAIRE!$K$9,D$117&lt;=[1]SOMMAIRE!$L$9),"S",IF(AND(D$117&gt;[1]SOMMAIRE!$L$9,D$117&lt;[1]SOMMAIRE!$M$9),"I",IF(AND(D$117&gt;=[1]SOMMAIRE!$M$9,D$117&lt;=[1]SOMMAIRE!$N$9),"S",IF(D$117&gt;[1]SOMMAIRE!$N$9,"I"))))))</f>
        <v>I</v>
      </c>
      <c r="E131" s="1" t="str">
        <f>IF(E$117="","",IF((E$117&lt;[1]SOMMAIRE!$K$9),"I",IF(AND(E$117&gt;=[1]SOMMAIRE!$K$9,E$117&lt;=[1]SOMMAIRE!$L$9),"S",IF(AND(E$117&gt;[1]SOMMAIRE!$L$9,E$117&lt;[1]SOMMAIRE!$M$9),"I",IF(AND(E$117&gt;=[1]SOMMAIRE!$M$9,E$117&lt;=[1]SOMMAIRE!$N$9),"S",IF(E$117&gt;[1]SOMMAIRE!$N$9,"I"))))))</f>
        <v>I</v>
      </c>
      <c r="F131" s="1" t="str">
        <f>IF(F$117="","",IF((F$117&lt;[1]SOMMAIRE!$K$9),"I",IF(AND(F$117&gt;=[1]SOMMAIRE!$K$9,F$117&lt;=[1]SOMMAIRE!$L$9),"S",IF(AND(F$117&gt;[1]SOMMAIRE!$L$9,F$117&lt;[1]SOMMAIRE!$M$9),"I",IF(AND(F$117&gt;=[1]SOMMAIRE!$M$9,F$117&lt;=[1]SOMMAIRE!$N$9),"S",IF(F$117&gt;[1]SOMMAIRE!$N$9,"I"))))))</f>
        <v>I</v>
      </c>
      <c r="G131" s="1" t="str">
        <f>IF(G$117="","",IF((G$117&lt;[1]SOMMAIRE!$K$9),"I",IF(AND(G$117&gt;=[1]SOMMAIRE!$K$9,G$117&lt;=[1]SOMMAIRE!$L$9),"S",IF(AND(G$117&gt;[1]SOMMAIRE!$L$9,G$117&lt;[1]SOMMAIRE!$M$9),"I",IF(AND(G$117&gt;=[1]SOMMAIRE!$M$9,G$117&lt;=[1]SOMMAIRE!$N$9),"S",IF(G$117&gt;[1]SOMMAIRE!$N$9,"I"))))))</f>
        <v>I</v>
      </c>
      <c r="H131" s="1" t="str">
        <f>IF(H$117="","",IF((H$117&lt;[1]SOMMAIRE!$K$9),"I",IF(AND(H$117&gt;=[1]SOMMAIRE!$K$9,H$117&lt;=[1]SOMMAIRE!$L$9),"S",IF(AND(H$117&gt;[1]SOMMAIRE!$L$9,H$117&lt;[1]SOMMAIRE!$M$9),"I",IF(AND(H$117&gt;=[1]SOMMAIRE!$M$9,H$117&lt;=[1]SOMMAIRE!$N$9),"S",IF(H$117&gt;[1]SOMMAIRE!$N$9,"I"))))))</f>
        <v>I</v>
      </c>
      <c r="I131" s="1" t="str">
        <f>IF(I$117="","",IF((I$117&lt;[1]SOMMAIRE!$K$9),"I",IF(AND(I$117&gt;=[1]SOMMAIRE!$K$9,I$117&lt;=[1]SOMMAIRE!$L$9),"S",IF(AND(I$117&gt;[1]SOMMAIRE!$L$9,I$117&lt;[1]SOMMAIRE!$M$9),"I",IF(AND(I$117&gt;=[1]SOMMAIRE!$M$9,I$117&lt;=[1]SOMMAIRE!$N$9),"S",IF(I$117&gt;[1]SOMMAIRE!$N$9,"I"))))))</f>
        <v>I</v>
      </c>
      <c r="J131" s="1" t="str">
        <f>IF(J$117="","",IF((J$117&lt;[1]SOMMAIRE!$K$9),"I",IF(AND(J$117&gt;=[1]SOMMAIRE!$K$9,J$117&lt;=[1]SOMMAIRE!$L$9),"S",IF(AND(J$117&gt;[1]SOMMAIRE!$L$9,J$117&lt;[1]SOMMAIRE!$M$9),"I",IF(AND(J$117&gt;=[1]SOMMAIRE!$M$9,J$117&lt;=[1]SOMMAIRE!$N$9),"S",IF(J$117&gt;[1]SOMMAIRE!$N$9,"I"))))))</f>
        <v>I</v>
      </c>
      <c r="K131" s="1" t="str">
        <f>IF(K$117="","",IF((K$117&lt;[1]SOMMAIRE!$K$9),"I",IF(AND(K$117&gt;=[1]SOMMAIRE!$K$9,K$117&lt;=[1]SOMMAIRE!$L$9),"S",IF(AND(K$117&gt;[1]SOMMAIRE!$L$9,K$117&lt;[1]SOMMAIRE!$M$9),"I",IF(AND(K$117&gt;=[1]SOMMAIRE!$M$9,K$117&lt;=[1]SOMMAIRE!$N$9),"S",IF(K$117&gt;[1]SOMMAIRE!$N$9,"I"))))))</f>
        <v>I</v>
      </c>
      <c r="L131" s="1" t="str">
        <f>IF(L$117="","",IF((L$117&lt;[1]SOMMAIRE!$K$9),"I",IF(AND(L$117&gt;=[1]SOMMAIRE!$K$9,L$117&lt;=[1]SOMMAIRE!$L$9),"S",IF(AND(L$117&gt;[1]SOMMAIRE!$L$9,L$117&lt;[1]SOMMAIRE!$M$9),"I",IF(AND(L$117&gt;=[1]SOMMAIRE!$M$9,L$117&lt;=[1]SOMMAIRE!$N$9),"S",IF(L$117&gt;[1]SOMMAIRE!$N$9,"I"))))))</f>
        <v>I</v>
      </c>
      <c r="M131" s="1" t="str">
        <f>IF(M$117="","",IF((M$117&lt;[1]SOMMAIRE!$K$9),"I",IF(AND(M$117&gt;=[1]SOMMAIRE!$K$9,M$117&lt;=[1]SOMMAIRE!$L$9),"S",IF(AND(M$117&gt;[1]SOMMAIRE!$L$9,M$117&lt;[1]SOMMAIRE!$M$9),"I",IF(AND(M$117&gt;=[1]SOMMAIRE!$M$9,M$117&lt;=[1]SOMMAIRE!$N$9),"S",IF(M$117&gt;[1]SOMMAIRE!$N$9,"I"))))))</f>
        <v>I</v>
      </c>
      <c r="N131" s="1" t="str">
        <f>IF(N$117="","",IF((N$117&lt;[1]SOMMAIRE!$K$9),"I",IF(AND(N$117&gt;=[1]SOMMAIRE!$K$9,N$117&lt;=[1]SOMMAIRE!$L$9),"S",IF(AND(N$117&gt;[1]SOMMAIRE!$L$9,N$117&lt;[1]SOMMAIRE!$M$9),"I",IF(AND(N$117&gt;=[1]SOMMAIRE!$M$9,N$117&lt;=[1]SOMMAIRE!$N$9),"S",IF(N$117&gt;[1]SOMMAIRE!$N$9,"I"))))))</f>
        <v>I</v>
      </c>
      <c r="O131" s="1" t="str">
        <f>IF(O$117="","",IF((O$117&lt;[1]SOMMAIRE!$K$9),"I",IF(AND(O$117&gt;=[1]SOMMAIRE!$K$9,O$117&lt;=[1]SOMMAIRE!$L$9),"S",IF(AND(O$117&gt;[1]SOMMAIRE!$L$9,O$117&lt;[1]SOMMAIRE!$M$9),"I",IF(AND(O$117&gt;=[1]SOMMAIRE!$M$9,O$117&lt;=[1]SOMMAIRE!$N$9),"S",IF(O$117&gt;[1]SOMMAIRE!$N$9,"I"))))))</f>
        <v>I</v>
      </c>
      <c r="P131" s="1" t="str">
        <f>IF(P$117="","",IF((P$117&lt;[1]SOMMAIRE!$K$9),"I",IF(AND(P$117&gt;=[1]SOMMAIRE!$K$9,P$117&lt;=[1]SOMMAIRE!$L$9),"S",IF(AND(P$117&gt;[1]SOMMAIRE!$L$9,P$117&lt;[1]SOMMAIRE!$M$9),"I",IF(AND(P$117&gt;=[1]SOMMAIRE!$M$9,P$117&lt;=[1]SOMMAIRE!$N$9),"S",IF(P$117&gt;[1]SOMMAIRE!$N$9,"I"))))))</f>
        <v>I</v>
      </c>
      <c r="Q131" s="1" t="str">
        <f>IF(Q$117="","",IF((Q$117&lt;[1]SOMMAIRE!$K$9),"I",IF(AND(Q$117&gt;=[1]SOMMAIRE!$K$9,Q$117&lt;=[1]SOMMAIRE!$L$9),"S",IF(AND(Q$117&gt;[1]SOMMAIRE!$L$9,Q$117&lt;[1]SOMMAIRE!$M$9),"I",IF(AND(Q$117&gt;=[1]SOMMAIRE!$M$9,Q$117&lt;=[1]SOMMAIRE!$N$9),"S",IF(Q$117&gt;[1]SOMMAIRE!$N$9,"I"))))))</f>
        <v>I</v>
      </c>
      <c r="R131" s="1" t="str">
        <f>IF(R$117="","",IF((R$117&lt;[1]SOMMAIRE!$K$9),"I",IF(AND(R$117&gt;=[1]SOMMAIRE!$K$9,R$117&lt;=[1]SOMMAIRE!$L$9),"S",IF(AND(R$117&gt;[1]SOMMAIRE!$L$9,R$117&lt;[1]SOMMAIRE!$M$9),"I",IF(AND(R$117&gt;=[1]SOMMAIRE!$M$9,R$117&lt;=[1]SOMMAIRE!$N$9),"S",IF(R$117&gt;[1]SOMMAIRE!$N$9,"I"))))))</f>
        <v>I</v>
      </c>
      <c r="S131" s="1" t="str">
        <f>IF(S$117="","",IF((S$117&lt;[1]SOMMAIRE!$K$9),"I",IF(AND(S$117&gt;=[1]SOMMAIRE!$K$9,S$117&lt;=[1]SOMMAIRE!$L$9),"S",IF(AND(S$117&gt;[1]SOMMAIRE!$L$9,S$117&lt;[1]SOMMAIRE!$M$9),"I",IF(AND(S$117&gt;=[1]SOMMAIRE!$M$9,S$117&lt;=[1]SOMMAIRE!$N$9),"S",IF(S$117&gt;[1]SOMMAIRE!$N$9,"I"))))))</f>
        <v>I</v>
      </c>
      <c r="T131" s="1" t="str">
        <f>IF(T$117="","",IF((T$117&lt;[1]SOMMAIRE!$K$9),"I",IF(AND(T$117&gt;=[1]SOMMAIRE!$K$9,T$117&lt;=[1]SOMMAIRE!$L$9),"S",IF(AND(T$117&gt;[1]SOMMAIRE!$L$9,T$117&lt;[1]SOMMAIRE!$M$9),"I",IF(AND(T$117&gt;=[1]SOMMAIRE!$M$9,T$117&lt;=[1]SOMMAIRE!$N$9),"S",IF(T$117&gt;[1]SOMMAIRE!$N$9,"I"))))))</f>
        <v>I</v>
      </c>
      <c r="U131" s="1" t="str">
        <f>IF(U$117="","",IF((U$117&lt;[1]SOMMAIRE!$K$9),"I",IF(AND(U$117&gt;=[1]SOMMAIRE!$K$9,U$117&lt;=[1]SOMMAIRE!$L$9),"S",IF(AND(U$117&gt;[1]SOMMAIRE!$L$9,U$117&lt;[1]SOMMAIRE!$M$9),"I",IF(AND(U$117&gt;=[1]SOMMAIRE!$M$9,U$117&lt;=[1]SOMMAIRE!$N$9),"S",IF(U$117&gt;[1]SOMMAIRE!$N$9,"I"))))))</f>
        <v>I</v>
      </c>
      <c r="V131" s="1" t="str">
        <f>IF(V$117="","",IF((V$117&lt;[1]SOMMAIRE!$K$9),"I",IF(AND(V$117&gt;=[1]SOMMAIRE!$K$9,V$117&lt;=[1]SOMMAIRE!$L$9),"S",IF(AND(V$117&gt;[1]SOMMAIRE!$L$9,V$117&lt;[1]SOMMAIRE!$M$9),"I",IF(AND(V$117&gt;=[1]SOMMAIRE!$M$9,V$117&lt;=[1]SOMMAIRE!$N$9),"S",IF(V$117&gt;[1]SOMMAIRE!$N$9,"I"))))))</f>
        <v>I</v>
      </c>
      <c r="W131" s="1" t="str">
        <f>IF(W$117="","",IF((W$117&lt;[1]SOMMAIRE!$K$9),"I",IF(AND(W$117&gt;=[1]SOMMAIRE!$K$9,W$117&lt;=[1]SOMMAIRE!$L$9),"S",IF(AND(W$117&gt;[1]SOMMAIRE!$L$9,W$117&lt;[1]SOMMAIRE!$M$9),"I",IF(AND(W$117&gt;=[1]SOMMAIRE!$M$9,W$117&lt;=[1]SOMMAIRE!$N$9),"S",IF(W$117&gt;[1]SOMMAIRE!$N$9,"I"))))))</f>
        <v>I</v>
      </c>
      <c r="X131" s="1" t="str">
        <f>IF(X$117="","",IF((X$117&lt;[1]SOMMAIRE!$K$9),"I",IF(AND(X$117&gt;=[1]SOMMAIRE!$K$9,X$117&lt;=[1]SOMMAIRE!$L$9),"S",IF(AND(X$117&gt;[1]SOMMAIRE!$L$9,X$117&lt;[1]SOMMAIRE!$M$9),"I",IF(AND(X$117&gt;=[1]SOMMAIRE!$M$9,X$117&lt;=[1]SOMMAIRE!$N$9),"S",IF(X$117&gt;[1]SOMMAIRE!$N$9,"I"))))))</f>
        <v>I</v>
      </c>
      <c r="Y131" s="1" t="str">
        <f>IF(Y$117="","",IF((Y$117&lt;[1]SOMMAIRE!$K$9),"I",IF(AND(Y$117&gt;=[1]SOMMAIRE!$K$9,Y$117&lt;=[1]SOMMAIRE!$L$9),"S",IF(AND(Y$117&gt;[1]SOMMAIRE!$L$9,Y$117&lt;[1]SOMMAIRE!$M$9),"I",IF(AND(Y$117&gt;=[1]SOMMAIRE!$M$9,Y$117&lt;=[1]SOMMAIRE!$N$9),"S",IF(Y$117&gt;[1]SOMMAIRE!$N$9,"I"))))))</f>
        <v>I</v>
      </c>
      <c r="Z131" s="1" t="str">
        <f>IF(Z$117="","",IF((Z$117&lt;[1]SOMMAIRE!$K$9),"I",IF(AND(Z$117&gt;=[1]SOMMAIRE!$K$9,Z$117&lt;=[1]SOMMAIRE!$L$9),"S",IF(AND(Z$117&gt;[1]SOMMAIRE!$L$9,Z$117&lt;[1]SOMMAIRE!$M$9),"I",IF(AND(Z$117&gt;=[1]SOMMAIRE!$M$9,Z$117&lt;=[1]SOMMAIRE!$N$9),"S",IF(Z$117&gt;[1]SOMMAIRE!$N$9,"I"))))))</f>
        <v>I</v>
      </c>
      <c r="AA131" s="1" t="str">
        <f>IF(AA$117="","",IF((AA$117&lt;[1]SOMMAIRE!$K$9),"I",IF(AND(AA$117&gt;=[1]SOMMAIRE!$K$9,AA$117&lt;=[1]SOMMAIRE!$L$9),"S",IF(AND(AA$117&gt;[1]SOMMAIRE!$L$9,AA$117&lt;[1]SOMMAIRE!$M$9),"I",IF(AND(AA$117&gt;=[1]SOMMAIRE!$M$9,AA$117&lt;=[1]SOMMAIRE!$N$9),"S",IF(AA$117&gt;[1]SOMMAIRE!$N$9,"I"))))))</f>
        <v>I</v>
      </c>
      <c r="AB131" s="1" t="str">
        <f>IF(AB$117="","",IF((AB$117&lt;[1]SOMMAIRE!$K$9),"I",IF(AND(AB$117&gt;=[1]SOMMAIRE!$K$9,AB$117&lt;=[1]SOMMAIRE!$L$9),"S",IF(AND(AB$117&gt;[1]SOMMAIRE!$L$9,AB$117&lt;[1]SOMMAIRE!$M$9),"I",IF(AND(AB$117&gt;=[1]SOMMAIRE!$M$9,AB$117&lt;=[1]SOMMAIRE!$N$9),"S",IF(AB$117&gt;[1]SOMMAIRE!$N$9,"I"))))))</f>
        <v>I</v>
      </c>
      <c r="AC131" s="1" t="str">
        <f>IF(AC$117="","",IF((AC$117&lt;[1]SOMMAIRE!$K$9),"I",IF(AND(AC$117&gt;=[1]SOMMAIRE!$K$9,AC$117&lt;=[1]SOMMAIRE!$L$9),"S",IF(AND(AC$117&gt;[1]SOMMAIRE!$L$9,AC$117&lt;[1]SOMMAIRE!$M$9),"I",IF(AND(AC$117&gt;=[1]SOMMAIRE!$M$9,AC$117&lt;=[1]SOMMAIRE!$N$9),"S",IF(AC$117&gt;[1]SOMMAIRE!$N$9,"I"))))))</f>
        <v>I</v>
      </c>
      <c r="AD131" s="1" t="str">
        <f>IF(AD$117="","",IF((AD$117&lt;[1]SOMMAIRE!$K$9),"I",IF(AND(AD$117&gt;=[1]SOMMAIRE!$K$9,AD$117&lt;=[1]SOMMAIRE!$L$9),"S",IF(AND(AD$117&gt;[1]SOMMAIRE!$L$9,AD$117&lt;[1]SOMMAIRE!$M$9),"I",IF(AND(AD$117&gt;=[1]SOMMAIRE!$M$9,AD$117&lt;=[1]SOMMAIRE!$N$9),"S",IF(AD$117&gt;[1]SOMMAIRE!$N$9,"I"))))))</f>
        <v>I</v>
      </c>
      <c r="AE131" s="1" t="str">
        <f>IF(AE$117="","",IF((AE$117&lt;[1]SOMMAIRE!$K$9),"I",IF(AND(AE$117&gt;=[1]SOMMAIRE!$K$9,AE$117&lt;=[1]SOMMAIRE!$L$9),"S",IF(AND(AE$117&gt;[1]SOMMAIRE!$L$9,AE$117&lt;[1]SOMMAIRE!$M$9),"I",IF(AND(AE$117&gt;=[1]SOMMAIRE!$M$9,AE$117&lt;=[1]SOMMAIRE!$N$9),"S",IF(AE$117&gt;[1]SOMMAIRE!$N$9,"I"))))))</f>
        <v>I</v>
      </c>
      <c r="AF131" s="1" t="str">
        <f>IF(AF$117="","",IF((AF$117&lt;[1]SOMMAIRE!$K$9),"I",IF(AND(AF$117&gt;=[1]SOMMAIRE!$K$9,AF$117&lt;=[1]SOMMAIRE!$L$9),"S",IF(AND(AF$117&gt;[1]SOMMAIRE!$L$9,AF$117&lt;[1]SOMMAIRE!$M$9),"I",IF(AND(AF$117&gt;=[1]SOMMAIRE!$M$9,AF$117&lt;=[1]SOMMAIRE!$N$9),"S",IF(AF$117&gt;[1]SOMMAIRE!$N$9,"I"))))))</f>
        <v>I</v>
      </c>
    </row>
    <row r="132" spans="1:35" ht="12.75" hidden="1" customHeight="1"/>
    <row r="133" spans="1:35" ht="13.5" thickBot="1">
      <c r="A133" s="76" t="s">
        <v>5</v>
      </c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</row>
    <row r="134" spans="1:35">
      <c r="A134" s="38" t="s">
        <v>19</v>
      </c>
      <c r="B134" s="8">
        <f t="shared" ref="B134:AF134" si="41">COUNTIF(B$12:B$107,"*PJ2*")</f>
        <v>0</v>
      </c>
      <c r="C134" s="5">
        <f t="shared" si="41"/>
        <v>0</v>
      </c>
      <c r="D134" s="5">
        <f t="shared" si="41"/>
        <v>0</v>
      </c>
      <c r="E134" s="5">
        <f t="shared" si="41"/>
        <v>0</v>
      </c>
      <c r="F134" s="5">
        <f t="shared" si="41"/>
        <v>0</v>
      </c>
      <c r="G134" s="5">
        <f t="shared" si="41"/>
        <v>0</v>
      </c>
      <c r="H134" s="5">
        <f t="shared" si="41"/>
        <v>0</v>
      </c>
      <c r="I134" s="5">
        <f t="shared" si="41"/>
        <v>0</v>
      </c>
      <c r="J134" s="5">
        <f t="shared" si="41"/>
        <v>0</v>
      </c>
      <c r="K134" s="5">
        <f t="shared" si="41"/>
        <v>0</v>
      </c>
      <c r="L134" s="5">
        <f t="shared" si="41"/>
        <v>0</v>
      </c>
      <c r="M134" s="5">
        <f t="shared" si="41"/>
        <v>0</v>
      </c>
      <c r="N134" s="5">
        <f t="shared" si="41"/>
        <v>0</v>
      </c>
      <c r="O134" s="5">
        <f t="shared" si="41"/>
        <v>0</v>
      </c>
      <c r="P134" s="5">
        <f t="shared" si="41"/>
        <v>0</v>
      </c>
      <c r="Q134" s="5">
        <f t="shared" si="41"/>
        <v>0</v>
      </c>
      <c r="R134" s="5">
        <f t="shared" si="41"/>
        <v>0</v>
      </c>
      <c r="S134" s="5">
        <f t="shared" si="41"/>
        <v>0</v>
      </c>
      <c r="T134" s="5">
        <f t="shared" si="41"/>
        <v>0</v>
      </c>
      <c r="U134" s="5">
        <f t="shared" si="41"/>
        <v>0</v>
      </c>
      <c r="V134" s="5">
        <f t="shared" si="41"/>
        <v>0</v>
      </c>
      <c r="W134" s="5">
        <f t="shared" si="41"/>
        <v>0</v>
      </c>
      <c r="X134" s="5">
        <f t="shared" si="41"/>
        <v>0</v>
      </c>
      <c r="Y134" s="5">
        <f t="shared" si="41"/>
        <v>0</v>
      </c>
      <c r="Z134" s="5">
        <f t="shared" si="41"/>
        <v>0</v>
      </c>
      <c r="AA134" s="5">
        <f t="shared" si="41"/>
        <v>0</v>
      </c>
      <c r="AB134" s="5">
        <f t="shared" si="41"/>
        <v>0</v>
      </c>
      <c r="AC134" s="5">
        <f t="shared" si="41"/>
        <v>0</v>
      </c>
      <c r="AD134" s="5">
        <f t="shared" si="41"/>
        <v>0</v>
      </c>
      <c r="AE134" s="5">
        <f t="shared" si="41"/>
        <v>0</v>
      </c>
      <c r="AF134" s="3">
        <f t="shared" si="41"/>
        <v>0</v>
      </c>
    </row>
    <row r="135" spans="1:35">
      <c r="A135" s="37" t="s">
        <v>18</v>
      </c>
      <c r="B135" s="7">
        <f t="shared" ref="B135:AF135" si="42">SUM(B136:B137)</f>
        <v>0</v>
      </c>
      <c r="C135" s="1">
        <f t="shared" si="42"/>
        <v>0</v>
      </c>
      <c r="D135" s="1">
        <f t="shared" si="42"/>
        <v>0</v>
      </c>
      <c r="E135" s="1">
        <f t="shared" si="42"/>
        <v>0</v>
      </c>
      <c r="F135" s="1">
        <f t="shared" si="42"/>
        <v>0</v>
      </c>
      <c r="G135" s="1">
        <f t="shared" si="42"/>
        <v>0</v>
      </c>
      <c r="H135" s="1">
        <f t="shared" si="42"/>
        <v>0</v>
      </c>
      <c r="I135" s="1">
        <f t="shared" si="42"/>
        <v>0</v>
      </c>
      <c r="J135" s="1">
        <f t="shared" si="42"/>
        <v>0</v>
      </c>
      <c r="K135" s="1">
        <f t="shared" si="42"/>
        <v>0</v>
      </c>
      <c r="L135" s="1">
        <f t="shared" si="42"/>
        <v>0</v>
      </c>
      <c r="M135" s="1">
        <f t="shared" si="42"/>
        <v>0</v>
      </c>
      <c r="N135" s="1">
        <f t="shared" si="42"/>
        <v>0</v>
      </c>
      <c r="O135" s="1">
        <f t="shared" si="42"/>
        <v>0</v>
      </c>
      <c r="P135" s="1">
        <f t="shared" si="42"/>
        <v>0</v>
      </c>
      <c r="Q135" s="1">
        <f t="shared" si="42"/>
        <v>0</v>
      </c>
      <c r="R135" s="1">
        <f t="shared" si="42"/>
        <v>0</v>
      </c>
      <c r="S135" s="1">
        <f t="shared" si="42"/>
        <v>0</v>
      </c>
      <c r="T135" s="1">
        <f t="shared" si="42"/>
        <v>0</v>
      </c>
      <c r="U135" s="1">
        <f t="shared" si="42"/>
        <v>0</v>
      </c>
      <c r="V135" s="1">
        <f t="shared" si="42"/>
        <v>0</v>
      </c>
      <c r="W135" s="1">
        <f t="shared" si="42"/>
        <v>0</v>
      </c>
      <c r="X135" s="1">
        <f t="shared" si="42"/>
        <v>0</v>
      </c>
      <c r="Y135" s="1">
        <f t="shared" si="42"/>
        <v>0</v>
      </c>
      <c r="Z135" s="1">
        <f t="shared" si="42"/>
        <v>0</v>
      </c>
      <c r="AA135" s="1">
        <f t="shared" si="42"/>
        <v>0</v>
      </c>
      <c r="AB135" s="1">
        <f t="shared" si="42"/>
        <v>0</v>
      </c>
      <c r="AC135" s="1">
        <f t="shared" si="42"/>
        <v>0</v>
      </c>
      <c r="AD135" s="1">
        <f t="shared" si="42"/>
        <v>0</v>
      </c>
      <c r="AE135" s="1">
        <f t="shared" si="42"/>
        <v>0</v>
      </c>
      <c r="AF135" s="12">
        <f t="shared" si="42"/>
        <v>0</v>
      </c>
      <c r="AI135" s="36"/>
    </row>
    <row r="136" spans="1:35" ht="12.75" hidden="1" customHeight="1">
      <c r="A136" s="7" t="s">
        <v>18</v>
      </c>
      <c r="B136" s="7">
        <f t="shared" ref="B136:AF136" si="43">COUNTIF(B$12:B$107,"PJ1 07h00 19h00")</f>
        <v>0</v>
      </c>
      <c r="C136" s="1">
        <f t="shared" si="43"/>
        <v>0</v>
      </c>
      <c r="D136" s="1">
        <f t="shared" si="43"/>
        <v>0</v>
      </c>
      <c r="E136" s="1">
        <f t="shared" si="43"/>
        <v>0</v>
      </c>
      <c r="F136" s="1">
        <f t="shared" si="43"/>
        <v>0</v>
      </c>
      <c r="G136" s="1">
        <f t="shared" si="43"/>
        <v>0</v>
      </c>
      <c r="H136" s="1">
        <f t="shared" si="43"/>
        <v>0</v>
      </c>
      <c r="I136" s="1">
        <f t="shared" si="43"/>
        <v>0</v>
      </c>
      <c r="J136" s="1">
        <f t="shared" si="43"/>
        <v>0</v>
      </c>
      <c r="K136" s="1">
        <f t="shared" si="43"/>
        <v>0</v>
      </c>
      <c r="L136" s="1">
        <f t="shared" si="43"/>
        <v>0</v>
      </c>
      <c r="M136" s="1">
        <f t="shared" si="43"/>
        <v>0</v>
      </c>
      <c r="N136" s="1">
        <f t="shared" si="43"/>
        <v>0</v>
      </c>
      <c r="O136" s="1">
        <f t="shared" si="43"/>
        <v>0</v>
      </c>
      <c r="P136" s="1">
        <f t="shared" si="43"/>
        <v>0</v>
      </c>
      <c r="Q136" s="1">
        <f t="shared" si="43"/>
        <v>0</v>
      </c>
      <c r="R136" s="1">
        <f t="shared" si="43"/>
        <v>0</v>
      </c>
      <c r="S136" s="1">
        <f t="shared" si="43"/>
        <v>0</v>
      </c>
      <c r="T136" s="1">
        <f t="shared" si="43"/>
        <v>0</v>
      </c>
      <c r="U136" s="1">
        <f t="shared" si="43"/>
        <v>0</v>
      </c>
      <c r="V136" s="1">
        <f t="shared" si="43"/>
        <v>0</v>
      </c>
      <c r="W136" s="1">
        <f t="shared" si="43"/>
        <v>0</v>
      </c>
      <c r="X136" s="1">
        <f t="shared" si="43"/>
        <v>0</v>
      </c>
      <c r="Y136" s="1">
        <f t="shared" si="43"/>
        <v>0</v>
      </c>
      <c r="Z136" s="1">
        <f t="shared" si="43"/>
        <v>0</v>
      </c>
      <c r="AA136" s="1">
        <f t="shared" si="43"/>
        <v>0</v>
      </c>
      <c r="AB136" s="1">
        <f t="shared" si="43"/>
        <v>0</v>
      </c>
      <c r="AC136" s="1">
        <f t="shared" si="43"/>
        <v>0</v>
      </c>
      <c r="AD136" s="1">
        <f t="shared" si="43"/>
        <v>0</v>
      </c>
      <c r="AE136" s="1">
        <f t="shared" si="43"/>
        <v>0</v>
      </c>
      <c r="AF136" s="12">
        <f t="shared" si="43"/>
        <v>0</v>
      </c>
      <c r="AI136" s="34"/>
    </row>
    <row r="137" spans="1:35" ht="12.75" hidden="1" customHeight="1">
      <c r="A137" s="7"/>
      <c r="B137" s="7"/>
      <c r="AF137" s="12"/>
      <c r="AI137" s="34"/>
    </row>
    <row r="138" spans="1:35">
      <c r="A138" s="35" t="s">
        <v>16</v>
      </c>
      <c r="B138" s="7">
        <f t="shared" ref="B138:AF138" si="44">COUNTIF(B$12:B$107,"*PN2*")</f>
        <v>0</v>
      </c>
      <c r="C138" s="1">
        <f t="shared" si="44"/>
        <v>0</v>
      </c>
      <c r="D138" s="1">
        <f t="shared" si="44"/>
        <v>0</v>
      </c>
      <c r="E138" s="1">
        <f t="shared" si="44"/>
        <v>0</v>
      </c>
      <c r="F138" s="1">
        <f t="shared" si="44"/>
        <v>0</v>
      </c>
      <c r="G138" s="1">
        <f t="shared" si="44"/>
        <v>0</v>
      </c>
      <c r="H138" s="1">
        <f t="shared" si="44"/>
        <v>0</v>
      </c>
      <c r="I138" s="1">
        <f t="shared" si="44"/>
        <v>0</v>
      </c>
      <c r="J138" s="1">
        <f t="shared" si="44"/>
        <v>0</v>
      </c>
      <c r="K138" s="1">
        <f t="shared" si="44"/>
        <v>0</v>
      </c>
      <c r="L138" s="1">
        <f t="shared" si="44"/>
        <v>0</v>
      </c>
      <c r="M138" s="1">
        <f t="shared" si="44"/>
        <v>0</v>
      </c>
      <c r="N138" s="1">
        <f t="shared" si="44"/>
        <v>0</v>
      </c>
      <c r="O138" s="1">
        <f t="shared" si="44"/>
        <v>0</v>
      </c>
      <c r="P138" s="1">
        <f t="shared" si="44"/>
        <v>0</v>
      </c>
      <c r="Q138" s="1">
        <f t="shared" si="44"/>
        <v>0</v>
      </c>
      <c r="R138" s="1">
        <f t="shared" si="44"/>
        <v>0</v>
      </c>
      <c r="S138" s="1">
        <f t="shared" si="44"/>
        <v>0</v>
      </c>
      <c r="T138" s="1">
        <f t="shared" si="44"/>
        <v>0</v>
      </c>
      <c r="U138" s="1">
        <f t="shared" si="44"/>
        <v>0</v>
      </c>
      <c r="V138" s="1">
        <f t="shared" si="44"/>
        <v>0</v>
      </c>
      <c r="W138" s="1">
        <f t="shared" si="44"/>
        <v>0</v>
      </c>
      <c r="X138" s="1">
        <f t="shared" si="44"/>
        <v>0</v>
      </c>
      <c r="Y138" s="1">
        <f t="shared" si="44"/>
        <v>0</v>
      </c>
      <c r="Z138" s="1">
        <f t="shared" si="44"/>
        <v>0</v>
      </c>
      <c r="AA138" s="1">
        <f t="shared" si="44"/>
        <v>0</v>
      </c>
      <c r="AB138" s="1">
        <f t="shared" si="44"/>
        <v>0</v>
      </c>
      <c r="AC138" s="1">
        <f t="shared" si="44"/>
        <v>0</v>
      </c>
      <c r="AD138" s="1">
        <f t="shared" si="44"/>
        <v>0</v>
      </c>
      <c r="AE138" s="1">
        <f t="shared" si="44"/>
        <v>0</v>
      </c>
      <c r="AF138" s="12">
        <f t="shared" si="44"/>
        <v>0</v>
      </c>
      <c r="AI138" s="34"/>
    </row>
    <row r="139" spans="1:35" ht="13.5" thickBot="1">
      <c r="A139" s="33" t="s">
        <v>15</v>
      </c>
      <c r="B139" s="7">
        <f t="shared" ref="B139:AF139" si="45">SUM(B140:B141)</f>
        <v>0</v>
      </c>
      <c r="C139" s="1">
        <f t="shared" si="45"/>
        <v>0</v>
      </c>
      <c r="D139" s="1">
        <f t="shared" si="45"/>
        <v>0</v>
      </c>
      <c r="E139" s="1">
        <f t="shared" si="45"/>
        <v>0</v>
      </c>
      <c r="F139" s="1">
        <f t="shared" si="45"/>
        <v>0</v>
      </c>
      <c r="G139" s="1">
        <f t="shared" si="45"/>
        <v>0</v>
      </c>
      <c r="H139" s="1">
        <f t="shared" si="45"/>
        <v>0</v>
      </c>
      <c r="I139" s="1">
        <f t="shared" si="45"/>
        <v>0</v>
      </c>
      <c r="J139" s="1">
        <f t="shared" si="45"/>
        <v>0</v>
      </c>
      <c r="K139" s="1">
        <f t="shared" si="45"/>
        <v>0</v>
      </c>
      <c r="L139" s="1">
        <f t="shared" si="45"/>
        <v>0</v>
      </c>
      <c r="M139" s="1">
        <f t="shared" si="45"/>
        <v>0</v>
      </c>
      <c r="N139" s="1">
        <f t="shared" si="45"/>
        <v>0</v>
      </c>
      <c r="O139" s="1">
        <f t="shared" si="45"/>
        <v>0</v>
      </c>
      <c r="P139" s="1">
        <f t="shared" si="45"/>
        <v>0</v>
      </c>
      <c r="Q139" s="1">
        <f t="shared" si="45"/>
        <v>0</v>
      </c>
      <c r="R139" s="1">
        <f t="shared" si="45"/>
        <v>0</v>
      </c>
      <c r="S139" s="1">
        <f t="shared" si="45"/>
        <v>0</v>
      </c>
      <c r="T139" s="1">
        <f t="shared" si="45"/>
        <v>0</v>
      </c>
      <c r="U139" s="1">
        <f t="shared" si="45"/>
        <v>0</v>
      </c>
      <c r="V139" s="1">
        <f t="shared" si="45"/>
        <v>0</v>
      </c>
      <c r="W139" s="1">
        <f t="shared" si="45"/>
        <v>0</v>
      </c>
      <c r="X139" s="1">
        <f t="shared" si="45"/>
        <v>0</v>
      </c>
      <c r="Y139" s="1">
        <f t="shared" si="45"/>
        <v>0</v>
      </c>
      <c r="Z139" s="1">
        <f t="shared" si="45"/>
        <v>0</v>
      </c>
      <c r="AA139" s="1">
        <f t="shared" si="45"/>
        <v>0</v>
      </c>
      <c r="AB139" s="1">
        <f t="shared" si="45"/>
        <v>0</v>
      </c>
      <c r="AC139" s="1">
        <f t="shared" si="45"/>
        <v>0</v>
      </c>
      <c r="AD139" s="1">
        <f t="shared" si="45"/>
        <v>0</v>
      </c>
      <c r="AE139" s="1">
        <f t="shared" si="45"/>
        <v>0</v>
      </c>
      <c r="AF139" s="12">
        <f t="shared" si="45"/>
        <v>0</v>
      </c>
    </row>
    <row r="140" spans="1:35" ht="13.5" hidden="1" customHeight="1">
      <c r="A140" s="32" t="s">
        <v>34</v>
      </c>
      <c r="B140" s="7">
        <f t="shared" ref="B140:AF140" si="46">COUNTIF(B$12:B$107,"PN1 19h00 07h00")</f>
        <v>0</v>
      </c>
      <c r="C140" s="1">
        <f t="shared" si="46"/>
        <v>0</v>
      </c>
      <c r="D140" s="1">
        <f t="shared" si="46"/>
        <v>0</v>
      </c>
      <c r="E140" s="1">
        <f t="shared" si="46"/>
        <v>0</v>
      </c>
      <c r="F140" s="1">
        <f t="shared" si="46"/>
        <v>0</v>
      </c>
      <c r="G140" s="1">
        <f t="shared" si="46"/>
        <v>0</v>
      </c>
      <c r="H140" s="1">
        <f t="shared" si="46"/>
        <v>0</v>
      </c>
      <c r="I140" s="1">
        <f t="shared" si="46"/>
        <v>0</v>
      </c>
      <c r="J140" s="1">
        <f t="shared" si="46"/>
        <v>0</v>
      </c>
      <c r="K140" s="1">
        <f t="shared" si="46"/>
        <v>0</v>
      </c>
      <c r="L140" s="1">
        <f t="shared" si="46"/>
        <v>0</v>
      </c>
      <c r="M140" s="1">
        <f t="shared" si="46"/>
        <v>0</v>
      </c>
      <c r="N140" s="1">
        <f t="shared" si="46"/>
        <v>0</v>
      </c>
      <c r="O140" s="1">
        <f t="shared" si="46"/>
        <v>0</v>
      </c>
      <c r="P140" s="1">
        <f t="shared" si="46"/>
        <v>0</v>
      </c>
      <c r="Q140" s="1">
        <f t="shared" si="46"/>
        <v>0</v>
      </c>
      <c r="R140" s="1">
        <f t="shared" si="46"/>
        <v>0</v>
      </c>
      <c r="S140" s="1">
        <f t="shared" si="46"/>
        <v>0</v>
      </c>
      <c r="T140" s="1">
        <f t="shared" si="46"/>
        <v>0</v>
      </c>
      <c r="U140" s="1">
        <f t="shared" si="46"/>
        <v>0</v>
      </c>
      <c r="V140" s="1">
        <f t="shared" si="46"/>
        <v>0</v>
      </c>
      <c r="W140" s="1">
        <f t="shared" si="46"/>
        <v>0</v>
      </c>
      <c r="X140" s="1">
        <f t="shared" si="46"/>
        <v>0</v>
      </c>
      <c r="Y140" s="1">
        <f t="shared" si="46"/>
        <v>0</v>
      </c>
      <c r="Z140" s="1">
        <f t="shared" si="46"/>
        <v>0</v>
      </c>
      <c r="AA140" s="1">
        <f t="shared" si="46"/>
        <v>0</v>
      </c>
      <c r="AB140" s="1">
        <f t="shared" si="46"/>
        <v>0</v>
      </c>
      <c r="AC140" s="1">
        <f t="shared" si="46"/>
        <v>0</v>
      </c>
      <c r="AD140" s="1">
        <f t="shared" si="46"/>
        <v>0</v>
      </c>
      <c r="AE140" s="1">
        <f t="shared" si="46"/>
        <v>0</v>
      </c>
      <c r="AF140" s="12">
        <f t="shared" si="46"/>
        <v>0</v>
      </c>
    </row>
    <row r="141" spans="1:35" ht="13.5" hidden="1" customHeight="1" thickBot="1">
      <c r="A141" s="6" t="s">
        <v>17</v>
      </c>
      <c r="B141" s="7">
        <f t="shared" ref="B141:AF141" si="47">COUNTIF(B12:B107,"PNI 20h30 06h30")</f>
        <v>0</v>
      </c>
      <c r="C141" s="1">
        <f t="shared" si="47"/>
        <v>0</v>
      </c>
      <c r="D141" s="1">
        <f t="shared" si="47"/>
        <v>0</v>
      </c>
      <c r="E141" s="1">
        <f t="shared" si="47"/>
        <v>0</v>
      </c>
      <c r="F141" s="1">
        <f t="shared" si="47"/>
        <v>0</v>
      </c>
      <c r="G141" s="1">
        <f t="shared" si="47"/>
        <v>0</v>
      </c>
      <c r="H141" s="1">
        <f t="shared" si="47"/>
        <v>0</v>
      </c>
      <c r="I141" s="1">
        <f t="shared" si="47"/>
        <v>0</v>
      </c>
      <c r="J141" s="1">
        <f t="shared" si="47"/>
        <v>0</v>
      </c>
      <c r="K141" s="1">
        <f t="shared" si="47"/>
        <v>0</v>
      </c>
      <c r="L141" s="1">
        <f t="shared" si="47"/>
        <v>0</v>
      </c>
      <c r="M141" s="1">
        <f t="shared" si="47"/>
        <v>0</v>
      </c>
      <c r="N141" s="1">
        <f t="shared" si="47"/>
        <v>0</v>
      </c>
      <c r="O141" s="1">
        <f t="shared" si="47"/>
        <v>0</v>
      </c>
      <c r="P141" s="1">
        <f t="shared" si="47"/>
        <v>0</v>
      </c>
      <c r="Q141" s="1">
        <f t="shared" si="47"/>
        <v>0</v>
      </c>
      <c r="R141" s="1">
        <f t="shared" si="47"/>
        <v>0</v>
      </c>
      <c r="S141" s="1">
        <f t="shared" si="47"/>
        <v>0</v>
      </c>
      <c r="T141" s="1">
        <f t="shared" si="47"/>
        <v>0</v>
      </c>
      <c r="U141" s="1">
        <f t="shared" si="47"/>
        <v>0</v>
      </c>
      <c r="V141" s="1">
        <f t="shared" si="47"/>
        <v>0</v>
      </c>
      <c r="W141" s="1">
        <f t="shared" si="47"/>
        <v>0</v>
      </c>
      <c r="X141" s="1">
        <f t="shared" si="47"/>
        <v>0</v>
      </c>
      <c r="Y141" s="1">
        <f t="shared" si="47"/>
        <v>0</v>
      </c>
      <c r="Z141" s="1">
        <f t="shared" si="47"/>
        <v>0</v>
      </c>
      <c r="AA141" s="1">
        <f t="shared" si="47"/>
        <v>0</v>
      </c>
      <c r="AB141" s="1">
        <f t="shared" si="47"/>
        <v>0</v>
      </c>
      <c r="AC141" s="1">
        <f t="shared" si="47"/>
        <v>0</v>
      </c>
      <c r="AD141" s="1">
        <f t="shared" si="47"/>
        <v>0</v>
      </c>
      <c r="AE141" s="1">
        <f t="shared" si="47"/>
        <v>0</v>
      </c>
      <c r="AF141" s="12">
        <f t="shared" si="47"/>
        <v>0</v>
      </c>
    </row>
    <row r="142" spans="1:35" ht="13.5" hidden="1" customHeight="1">
      <c r="A142" s="1" t="s">
        <v>20</v>
      </c>
      <c r="B142" s="1" t="str">
        <f>IF(B$117="","",IF((B$117&lt;[1]SOMMAIRE!$K$10),"I",IF(AND(B$117&gt;=[1]SOMMAIRE!$K$10,B$117&lt;=[1]SOMMAIRE!$L$10),"S",IF(AND(B$117&gt;[1]SOMMAIRE!$L$10,B$117&lt;[1]SOMMAIRE!$M$10),"I",IF(AND(B$117&gt;=[1]SOMMAIRE!$M$10,B$117&lt;=[1]SOMMAIRE!$N$10),"S",IF(B$117&gt;[1]SOMMAIRE!$N$10,"I"))))))</f>
        <v>I</v>
      </c>
      <c r="C142" s="1" t="str">
        <f>IF(C$117="","",IF((C$117&lt;[1]SOMMAIRE!$K$10),"I",IF(AND(C$117&gt;=[1]SOMMAIRE!$K$10,C$117&lt;=[1]SOMMAIRE!$L$10),"S",IF(AND(C$117&gt;[1]SOMMAIRE!$L$10,C$117&lt;[1]SOMMAIRE!$M$10),"I",IF(AND(C$117&gt;=[1]SOMMAIRE!$M$10,C$117&lt;=[1]SOMMAIRE!$N$10),"S",IF(C$117&gt;[1]SOMMAIRE!$N$10,"I"))))))</f>
        <v>I</v>
      </c>
      <c r="D142" s="1" t="str">
        <f>IF(D$117="","",IF((D$117&lt;[1]SOMMAIRE!$K$10),"I",IF(AND(D$117&gt;=[1]SOMMAIRE!$K$10,D$117&lt;=[1]SOMMAIRE!$L$10),"S",IF(AND(D$117&gt;[1]SOMMAIRE!$L$10,D$117&lt;[1]SOMMAIRE!$M$10),"I",IF(AND(D$117&gt;=[1]SOMMAIRE!$M$10,D$117&lt;=[1]SOMMAIRE!$N$10),"S",IF(D$117&gt;[1]SOMMAIRE!$N$10,"I"))))))</f>
        <v>I</v>
      </c>
      <c r="E142" s="1" t="str">
        <f>IF(E$117="","",IF((E$117&lt;[1]SOMMAIRE!$K$10),"I",IF(AND(E$117&gt;=[1]SOMMAIRE!$K$10,E$117&lt;=[1]SOMMAIRE!$L$10),"S",IF(AND(E$117&gt;[1]SOMMAIRE!$L$10,E$117&lt;[1]SOMMAIRE!$M$10),"I",IF(AND(E$117&gt;=[1]SOMMAIRE!$M$10,E$117&lt;=[1]SOMMAIRE!$N$10),"S",IF(E$117&gt;[1]SOMMAIRE!$N$10,"I"))))))</f>
        <v>I</v>
      </c>
      <c r="F142" s="1" t="str">
        <f>IF(F$117="","",IF((F$117&lt;[1]SOMMAIRE!$K$10),"I",IF(AND(F$117&gt;=[1]SOMMAIRE!$K$10,F$117&lt;=[1]SOMMAIRE!$L$10),"S",IF(AND(F$117&gt;[1]SOMMAIRE!$L$10,F$117&lt;[1]SOMMAIRE!$M$10),"I",IF(AND(F$117&gt;=[1]SOMMAIRE!$M$10,F$117&lt;=[1]SOMMAIRE!$N$10),"S",IF(F$117&gt;[1]SOMMAIRE!$N$10,"I"))))))</f>
        <v>I</v>
      </c>
      <c r="G142" s="1" t="str">
        <f>IF(G$117="","",IF((G$117&lt;[1]SOMMAIRE!$K$10),"I",IF(AND(G$117&gt;=[1]SOMMAIRE!$K$10,G$117&lt;=[1]SOMMAIRE!$L$10),"S",IF(AND(G$117&gt;[1]SOMMAIRE!$L$10,G$117&lt;[1]SOMMAIRE!$M$10),"I",IF(AND(G$117&gt;=[1]SOMMAIRE!$M$10,G$117&lt;=[1]SOMMAIRE!$N$10),"S",IF(G$117&gt;[1]SOMMAIRE!$N$10,"I"))))))</f>
        <v>I</v>
      </c>
      <c r="H142" s="1" t="str">
        <f>IF(H$117="","",IF((H$117&lt;[1]SOMMAIRE!$K$10),"I",IF(AND(H$117&gt;=[1]SOMMAIRE!$K$10,H$117&lt;=[1]SOMMAIRE!$L$10),"S",IF(AND(H$117&gt;[1]SOMMAIRE!$L$10,H$117&lt;[1]SOMMAIRE!$M$10),"I",IF(AND(H$117&gt;=[1]SOMMAIRE!$M$10,H$117&lt;=[1]SOMMAIRE!$N$10),"S",IF(H$117&gt;[1]SOMMAIRE!$N$10,"I"))))))</f>
        <v>I</v>
      </c>
      <c r="I142" s="1" t="str">
        <f>IF(I$117="","",IF((I$117&lt;[1]SOMMAIRE!$K$10),"I",IF(AND(I$117&gt;=[1]SOMMAIRE!$K$10,I$117&lt;=[1]SOMMAIRE!$L$10),"S",IF(AND(I$117&gt;[1]SOMMAIRE!$L$10,I$117&lt;[1]SOMMAIRE!$M$10),"I",IF(AND(I$117&gt;=[1]SOMMAIRE!$M$10,I$117&lt;=[1]SOMMAIRE!$N$10),"S",IF(I$117&gt;[1]SOMMAIRE!$N$10,"I"))))))</f>
        <v>I</v>
      </c>
      <c r="J142" s="1" t="str">
        <f>IF(J$117="","",IF((J$117&lt;[1]SOMMAIRE!$K$10),"I",IF(AND(J$117&gt;=[1]SOMMAIRE!$K$10,J$117&lt;=[1]SOMMAIRE!$L$10),"S",IF(AND(J$117&gt;[1]SOMMAIRE!$L$10,J$117&lt;[1]SOMMAIRE!$M$10),"I",IF(AND(J$117&gt;=[1]SOMMAIRE!$M$10,J$117&lt;=[1]SOMMAIRE!$N$10),"S",IF(J$117&gt;[1]SOMMAIRE!$N$10,"I"))))))</f>
        <v>I</v>
      </c>
      <c r="K142" s="1" t="str">
        <f>IF(K$117="","",IF((K$117&lt;[1]SOMMAIRE!$K$10),"I",IF(AND(K$117&gt;=[1]SOMMAIRE!$K$10,K$117&lt;=[1]SOMMAIRE!$L$10),"S",IF(AND(K$117&gt;[1]SOMMAIRE!$L$10,K$117&lt;[1]SOMMAIRE!$M$10),"I",IF(AND(K$117&gt;=[1]SOMMAIRE!$M$10,K$117&lt;=[1]SOMMAIRE!$N$10),"S",IF(K$117&gt;[1]SOMMAIRE!$N$10,"I"))))))</f>
        <v>I</v>
      </c>
      <c r="L142" s="1" t="str">
        <f>IF(L$117="","",IF((L$117&lt;[1]SOMMAIRE!$K$10),"I",IF(AND(L$117&gt;=[1]SOMMAIRE!$K$10,L$117&lt;=[1]SOMMAIRE!$L$10),"S",IF(AND(L$117&gt;[1]SOMMAIRE!$L$10,L$117&lt;[1]SOMMAIRE!$M$10),"I",IF(AND(L$117&gt;=[1]SOMMAIRE!$M$10,L$117&lt;=[1]SOMMAIRE!$N$10),"S",IF(L$117&gt;[1]SOMMAIRE!$N$10,"I"))))))</f>
        <v>I</v>
      </c>
      <c r="M142" s="1" t="str">
        <f>IF(M$117="","",IF((M$117&lt;[1]SOMMAIRE!$K$10),"I",IF(AND(M$117&gt;=[1]SOMMAIRE!$K$10,M$117&lt;=[1]SOMMAIRE!$L$10),"S",IF(AND(M$117&gt;[1]SOMMAIRE!$L$10,M$117&lt;[1]SOMMAIRE!$M$10),"I",IF(AND(M$117&gt;=[1]SOMMAIRE!$M$10,M$117&lt;=[1]SOMMAIRE!$N$10),"S",IF(M$117&gt;[1]SOMMAIRE!$N$10,"I"))))))</f>
        <v>I</v>
      </c>
      <c r="N142" s="1" t="str">
        <f>IF(N$117="","",IF((N$117&lt;[1]SOMMAIRE!$K$10),"I",IF(AND(N$117&gt;=[1]SOMMAIRE!$K$10,N$117&lt;=[1]SOMMAIRE!$L$10),"S",IF(AND(N$117&gt;[1]SOMMAIRE!$L$10,N$117&lt;[1]SOMMAIRE!$M$10),"I",IF(AND(N$117&gt;=[1]SOMMAIRE!$M$10,N$117&lt;=[1]SOMMAIRE!$N$10),"S",IF(N$117&gt;[1]SOMMAIRE!$N$10,"I"))))))</f>
        <v>I</v>
      </c>
      <c r="O142" s="1" t="str">
        <f>IF(O$117="","",IF((O$117&lt;[1]SOMMAIRE!$K$10),"I",IF(AND(O$117&gt;=[1]SOMMAIRE!$K$10,O$117&lt;=[1]SOMMAIRE!$L$10),"S",IF(AND(O$117&gt;[1]SOMMAIRE!$L$10,O$117&lt;[1]SOMMAIRE!$M$10),"I",IF(AND(O$117&gt;=[1]SOMMAIRE!$M$10,O$117&lt;=[1]SOMMAIRE!$N$10),"S",IF(O$117&gt;[1]SOMMAIRE!$N$10,"I"))))))</f>
        <v>I</v>
      </c>
      <c r="P142" s="1" t="str">
        <f>IF(P$117="","",IF((P$117&lt;[1]SOMMAIRE!$K$10),"I",IF(AND(P$117&gt;=[1]SOMMAIRE!$K$10,P$117&lt;=[1]SOMMAIRE!$L$10),"S",IF(AND(P$117&gt;[1]SOMMAIRE!$L$10,P$117&lt;[1]SOMMAIRE!$M$10),"I",IF(AND(P$117&gt;=[1]SOMMAIRE!$M$10,P$117&lt;=[1]SOMMAIRE!$N$10),"S",IF(P$117&gt;[1]SOMMAIRE!$N$10,"I"))))))</f>
        <v>I</v>
      </c>
      <c r="Q142" s="1" t="str">
        <f>IF(Q$117="","",IF((Q$117&lt;[1]SOMMAIRE!$K$10),"I",IF(AND(Q$117&gt;=[1]SOMMAIRE!$K$10,Q$117&lt;=[1]SOMMAIRE!$L$10),"S",IF(AND(Q$117&gt;[1]SOMMAIRE!$L$10,Q$117&lt;[1]SOMMAIRE!$M$10),"I",IF(AND(Q$117&gt;=[1]SOMMAIRE!$M$10,Q$117&lt;=[1]SOMMAIRE!$N$10),"S",IF(Q$117&gt;[1]SOMMAIRE!$N$10,"I"))))))</f>
        <v>I</v>
      </c>
      <c r="R142" s="1" t="str">
        <f>IF(R$117="","",IF((R$117&lt;[1]SOMMAIRE!$K$10),"I",IF(AND(R$117&gt;=[1]SOMMAIRE!$K$10,R$117&lt;=[1]SOMMAIRE!$L$10),"S",IF(AND(R$117&gt;[1]SOMMAIRE!$L$10,R$117&lt;[1]SOMMAIRE!$M$10),"I",IF(AND(R$117&gt;=[1]SOMMAIRE!$M$10,R$117&lt;=[1]SOMMAIRE!$N$10),"S",IF(R$117&gt;[1]SOMMAIRE!$N$10,"I"))))))</f>
        <v>I</v>
      </c>
      <c r="S142" s="1" t="str">
        <f>IF(S$117="","",IF((S$117&lt;[1]SOMMAIRE!$K$10),"I",IF(AND(S$117&gt;=[1]SOMMAIRE!$K$10,S$117&lt;=[1]SOMMAIRE!$L$10),"S",IF(AND(S$117&gt;[1]SOMMAIRE!$L$10,S$117&lt;[1]SOMMAIRE!$M$10),"I",IF(AND(S$117&gt;=[1]SOMMAIRE!$M$10,S$117&lt;=[1]SOMMAIRE!$N$10),"S",IF(S$117&gt;[1]SOMMAIRE!$N$10,"I"))))))</f>
        <v>I</v>
      </c>
      <c r="T142" s="1" t="str">
        <f>IF(T$117="","",IF((T$117&lt;[1]SOMMAIRE!$K$10),"I",IF(AND(T$117&gt;=[1]SOMMAIRE!$K$10,T$117&lt;=[1]SOMMAIRE!$L$10),"S",IF(AND(T$117&gt;[1]SOMMAIRE!$L$10,T$117&lt;[1]SOMMAIRE!$M$10),"I",IF(AND(T$117&gt;=[1]SOMMAIRE!$M$10,T$117&lt;=[1]SOMMAIRE!$N$10),"S",IF(T$117&gt;[1]SOMMAIRE!$N$10,"I"))))))</f>
        <v>I</v>
      </c>
      <c r="U142" s="1" t="str">
        <f>IF(U$117="","",IF((U$117&lt;[1]SOMMAIRE!$K$10),"I",IF(AND(U$117&gt;=[1]SOMMAIRE!$K$10,U$117&lt;=[1]SOMMAIRE!$L$10),"S",IF(AND(U$117&gt;[1]SOMMAIRE!$L$10,U$117&lt;[1]SOMMAIRE!$M$10),"I",IF(AND(U$117&gt;=[1]SOMMAIRE!$M$10,U$117&lt;=[1]SOMMAIRE!$N$10),"S",IF(U$117&gt;[1]SOMMAIRE!$N$10,"I"))))))</f>
        <v>I</v>
      </c>
      <c r="V142" s="1" t="str">
        <f>IF(V$117="","",IF((V$117&lt;[1]SOMMAIRE!$K$10),"I",IF(AND(V$117&gt;=[1]SOMMAIRE!$K$10,V$117&lt;=[1]SOMMAIRE!$L$10),"S",IF(AND(V$117&gt;[1]SOMMAIRE!$L$10,V$117&lt;[1]SOMMAIRE!$M$10),"I",IF(AND(V$117&gt;=[1]SOMMAIRE!$M$10,V$117&lt;=[1]SOMMAIRE!$N$10),"S",IF(V$117&gt;[1]SOMMAIRE!$N$10,"I"))))))</f>
        <v>I</v>
      </c>
      <c r="W142" s="1" t="str">
        <f>IF(W$117="","",IF((W$117&lt;[1]SOMMAIRE!$K$10),"I",IF(AND(W$117&gt;=[1]SOMMAIRE!$K$10,W$117&lt;=[1]SOMMAIRE!$L$10),"S",IF(AND(W$117&gt;[1]SOMMAIRE!$L$10,W$117&lt;[1]SOMMAIRE!$M$10),"I",IF(AND(W$117&gt;=[1]SOMMAIRE!$M$10,W$117&lt;=[1]SOMMAIRE!$N$10),"S",IF(W$117&gt;[1]SOMMAIRE!$N$10,"I"))))))</f>
        <v>I</v>
      </c>
      <c r="X142" s="1" t="str">
        <f>IF(X$117="","",IF((X$117&lt;[1]SOMMAIRE!$K$10),"I",IF(AND(X$117&gt;=[1]SOMMAIRE!$K$10,X$117&lt;=[1]SOMMAIRE!$L$10),"S",IF(AND(X$117&gt;[1]SOMMAIRE!$L$10,X$117&lt;[1]SOMMAIRE!$M$10),"I",IF(AND(X$117&gt;=[1]SOMMAIRE!$M$10,X$117&lt;=[1]SOMMAIRE!$N$10),"S",IF(X$117&gt;[1]SOMMAIRE!$N$10,"I"))))))</f>
        <v>I</v>
      </c>
      <c r="Y142" s="1" t="str">
        <f>IF(Y$117="","",IF((Y$117&lt;[1]SOMMAIRE!$K$10),"I",IF(AND(Y$117&gt;=[1]SOMMAIRE!$K$10,Y$117&lt;=[1]SOMMAIRE!$L$10),"S",IF(AND(Y$117&gt;[1]SOMMAIRE!$L$10,Y$117&lt;[1]SOMMAIRE!$M$10),"I",IF(AND(Y$117&gt;=[1]SOMMAIRE!$M$10,Y$117&lt;=[1]SOMMAIRE!$N$10),"S",IF(Y$117&gt;[1]SOMMAIRE!$N$10,"I"))))))</f>
        <v>I</v>
      </c>
      <c r="Z142" s="1" t="str">
        <f>IF(Z$117="","",IF((Z$117&lt;[1]SOMMAIRE!$K$10),"I",IF(AND(Z$117&gt;=[1]SOMMAIRE!$K$10,Z$117&lt;=[1]SOMMAIRE!$L$10),"S",IF(AND(Z$117&gt;[1]SOMMAIRE!$L$10,Z$117&lt;[1]SOMMAIRE!$M$10),"I",IF(AND(Z$117&gt;=[1]SOMMAIRE!$M$10,Z$117&lt;=[1]SOMMAIRE!$N$10),"S",IF(Z$117&gt;[1]SOMMAIRE!$N$10,"I"))))))</f>
        <v>I</v>
      </c>
      <c r="AA142" s="1" t="str">
        <f>IF(AA$117="","",IF((AA$117&lt;[1]SOMMAIRE!$K$10),"I",IF(AND(AA$117&gt;=[1]SOMMAIRE!$K$10,AA$117&lt;=[1]SOMMAIRE!$L$10),"S",IF(AND(AA$117&gt;[1]SOMMAIRE!$L$10,AA$117&lt;[1]SOMMAIRE!$M$10),"I",IF(AND(AA$117&gt;=[1]SOMMAIRE!$M$10,AA$117&lt;=[1]SOMMAIRE!$N$10),"S",IF(AA$117&gt;[1]SOMMAIRE!$N$10,"I"))))))</f>
        <v>I</v>
      </c>
      <c r="AB142" s="1" t="str">
        <f>IF(AB$117="","",IF((AB$117&lt;[1]SOMMAIRE!$K$10),"I",IF(AND(AB$117&gt;=[1]SOMMAIRE!$K$10,AB$117&lt;=[1]SOMMAIRE!$L$10),"S",IF(AND(AB$117&gt;[1]SOMMAIRE!$L$10,AB$117&lt;[1]SOMMAIRE!$M$10),"I",IF(AND(AB$117&gt;=[1]SOMMAIRE!$M$10,AB$117&lt;=[1]SOMMAIRE!$N$10),"S",IF(AB$117&gt;[1]SOMMAIRE!$N$10,"I"))))))</f>
        <v>I</v>
      </c>
      <c r="AC142" s="1" t="str">
        <f>IF(AC$117="","",IF((AC$117&lt;[1]SOMMAIRE!$K$10),"I",IF(AND(AC$117&gt;=[1]SOMMAIRE!$K$10,AC$117&lt;=[1]SOMMAIRE!$L$10),"S",IF(AND(AC$117&gt;[1]SOMMAIRE!$L$10,AC$117&lt;[1]SOMMAIRE!$M$10),"I",IF(AND(AC$117&gt;=[1]SOMMAIRE!$M$10,AC$117&lt;=[1]SOMMAIRE!$N$10),"S",IF(AC$117&gt;[1]SOMMAIRE!$N$10,"I"))))))</f>
        <v>I</v>
      </c>
      <c r="AD142" s="1" t="str">
        <f>IF(AD$117="","",IF((AD$117&lt;[1]SOMMAIRE!$K$10),"I",IF(AND(AD$117&gt;=[1]SOMMAIRE!$K$10,AD$117&lt;=[1]SOMMAIRE!$L$10),"S",IF(AND(AD$117&gt;[1]SOMMAIRE!$L$10,AD$117&lt;[1]SOMMAIRE!$M$10),"I",IF(AND(AD$117&gt;=[1]SOMMAIRE!$M$10,AD$117&lt;=[1]SOMMAIRE!$N$10),"S",IF(AD$117&gt;[1]SOMMAIRE!$N$10,"I"))))))</f>
        <v>I</v>
      </c>
      <c r="AE142" s="1" t="str">
        <f>IF(AE$117="","",IF((AE$117&lt;[1]SOMMAIRE!$K$10),"I",IF(AND(AE$117&gt;=[1]SOMMAIRE!$K$10,AE$117&lt;=[1]SOMMAIRE!$L$10),"S",IF(AND(AE$117&gt;[1]SOMMAIRE!$L$10,AE$117&lt;[1]SOMMAIRE!$M$10),"I",IF(AND(AE$117&gt;=[1]SOMMAIRE!$M$10,AE$117&lt;=[1]SOMMAIRE!$N$10),"S",IF(AE$117&gt;[1]SOMMAIRE!$N$10,"I"))))))</f>
        <v>I</v>
      </c>
      <c r="AF142" s="1" t="str">
        <f>IF(AF$117="","",IF((AF$117&lt;[1]SOMMAIRE!$K$10),"I",IF(AND(AF$117&gt;=[1]SOMMAIRE!$K$10,AF$117&lt;=[1]SOMMAIRE!$L$10),"S",IF(AND(AF$117&gt;[1]SOMMAIRE!$L$10,AF$117&lt;[1]SOMMAIRE!$M$10),"I",IF(AND(AF$117&gt;=[1]SOMMAIRE!$M$10,AF$117&lt;=[1]SOMMAIRE!$N$10),"S",IF(AF$117&gt;[1]SOMMAIRE!$N$10,"I"))))))</f>
        <v>I</v>
      </c>
    </row>
    <row r="143" spans="1:35" ht="13.5" hidden="1" customHeight="1" thickBot="1">
      <c r="C143" s="77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</row>
    <row r="144" spans="1:35" ht="13.5" thickBot="1">
      <c r="A144" s="79" t="s">
        <v>33</v>
      </c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  <c r="AF144" s="81"/>
    </row>
    <row r="145" spans="1:32" ht="15" customHeight="1" thickBot="1">
      <c r="A145" s="31" t="s">
        <v>15</v>
      </c>
      <c r="B145" s="20">
        <f t="shared" ref="B145:AF145" si="48">COUNTIF(B$12:B$107,"*2A*")</f>
        <v>0</v>
      </c>
      <c r="C145" s="20">
        <f t="shared" si="48"/>
        <v>0</v>
      </c>
      <c r="D145" s="20">
        <f t="shared" si="48"/>
        <v>0</v>
      </c>
      <c r="E145" s="20">
        <f t="shared" si="48"/>
        <v>0</v>
      </c>
      <c r="F145" s="20">
        <f t="shared" si="48"/>
        <v>0</v>
      </c>
      <c r="G145" s="20">
        <f t="shared" si="48"/>
        <v>0</v>
      </c>
      <c r="H145" s="20">
        <f t="shared" si="48"/>
        <v>0</v>
      </c>
      <c r="I145" s="20">
        <f t="shared" si="48"/>
        <v>0</v>
      </c>
      <c r="J145" s="20">
        <f t="shared" si="48"/>
        <v>0</v>
      </c>
      <c r="K145" s="20">
        <f t="shared" si="48"/>
        <v>0</v>
      </c>
      <c r="L145" s="20">
        <f t="shared" si="48"/>
        <v>0</v>
      </c>
      <c r="M145" s="20">
        <f t="shared" si="48"/>
        <v>0</v>
      </c>
      <c r="N145" s="20">
        <f t="shared" si="48"/>
        <v>0</v>
      </c>
      <c r="O145" s="20">
        <f t="shared" si="48"/>
        <v>0</v>
      </c>
      <c r="P145" s="20">
        <f t="shared" si="48"/>
        <v>0</v>
      </c>
      <c r="Q145" s="20">
        <f t="shared" si="48"/>
        <v>0</v>
      </c>
      <c r="R145" s="20">
        <f t="shared" si="48"/>
        <v>0</v>
      </c>
      <c r="S145" s="20">
        <f t="shared" si="48"/>
        <v>0</v>
      </c>
      <c r="T145" s="20">
        <f t="shared" si="48"/>
        <v>0</v>
      </c>
      <c r="U145" s="20">
        <f t="shared" si="48"/>
        <v>0</v>
      </c>
      <c r="V145" s="20">
        <f t="shared" si="48"/>
        <v>0</v>
      </c>
      <c r="W145" s="20">
        <f t="shared" si="48"/>
        <v>0</v>
      </c>
      <c r="X145" s="20">
        <f t="shared" si="48"/>
        <v>0</v>
      </c>
      <c r="Y145" s="20">
        <f t="shared" si="48"/>
        <v>0</v>
      </c>
      <c r="Z145" s="20">
        <f t="shared" si="48"/>
        <v>0</v>
      </c>
      <c r="AA145" s="20">
        <f t="shared" si="48"/>
        <v>0</v>
      </c>
      <c r="AB145" s="20">
        <f t="shared" si="48"/>
        <v>0</v>
      </c>
      <c r="AC145" s="20">
        <f t="shared" si="48"/>
        <v>0</v>
      </c>
      <c r="AD145" s="20">
        <f t="shared" si="48"/>
        <v>0</v>
      </c>
      <c r="AE145" s="20">
        <f t="shared" si="48"/>
        <v>0</v>
      </c>
      <c r="AF145" s="19">
        <f t="shared" si="48"/>
        <v>0</v>
      </c>
    </row>
    <row r="146" spans="1:32" ht="13.5" hidden="1" customHeight="1">
      <c r="A146" s="1" t="s">
        <v>20</v>
      </c>
      <c r="B146" s="1" t="str">
        <f>IF(B$117="","",IF((B$117&lt;[1]SOMMAIRE!$K$11),"I",IF(AND(B$117&gt;=[1]SOMMAIRE!$K$11,B$117&lt;=[1]SOMMAIRE!$L$11),"S",IF(AND(B$117&gt;[1]SOMMAIRE!$L$11,B$117&lt;[1]SOMMAIRE!$M$11),"I",IF(AND(B$117&gt;=[1]SOMMAIRE!$M$11,B$117&lt;=[1]SOMMAIRE!$N$11),"S",IF(B$117&gt;[1]SOMMAIRE!$N$11,"I"))))))</f>
        <v>I</v>
      </c>
      <c r="C146" s="1" t="str">
        <f>IF(C$117="","",IF((C$117&lt;[1]SOMMAIRE!$K$11),"I",IF(AND(C$117&gt;=[1]SOMMAIRE!$K$11,C$117&lt;=[1]SOMMAIRE!$L$11),"S",IF(AND(C$117&gt;[1]SOMMAIRE!$L$11,C$117&lt;[1]SOMMAIRE!$M$11),"I",IF(AND(C$117&gt;=[1]SOMMAIRE!$M$11,C$117&lt;=[1]SOMMAIRE!$N$11),"S",IF(C$117&gt;[1]SOMMAIRE!$N$11,"I"))))))</f>
        <v>I</v>
      </c>
      <c r="D146" s="1" t="str">
        <f>IF(D$117="","",IF((D$117&lt;[1]SOMMAIRE!$K$11),"I",IF(AND(D$117&gt;=[1]SOMMAIRE!$K$11,D$117&lt;=[1]SOMMAIRE!$L$11),"S",IF(AND(D$117&gt;[1]SOMMAIRE!$L$11,D$117&lt;[1]SOMMAIRE!$M$11),"I",IF(AND(D$117&gt;=[1]SOMMAIRE!$M$11,D$117&lt;=[1]SOMMAIRE!$N$11),"S",IF(D$117&gt;[1]SOMMAIRE!$N$11,"I"))))))</f>
        <v>I</v>
      </c>
      <c r="E146" s="1" t="str">
        <f>IF(E$117="","",IF((E$117&lt;[1]SOMMAIRE!$K$11),"I",IF(AND(E$117&gt;=[1]SOMMAIRE!$K$11,E$117&lt;=[1]SOMMAIRE!$L$11),"S",IF(AND(E$117&gt;[1]SOMMAIRE!$L$11,E$117&lt;[1]SOMMAIRE!$M$11),"I",IF(AND(E$117&gt;=[1]SOMMAIRE!$M$11,E$117&lt;=[1]SOMMAIRE!$N$11),"S",IF(E$117&gt;[1]SOMMAIRE!$N$11,"I"))))))</f>
        <v>I</v>
      </c>
      <c r="F146" s="1" t="str">
        <f>IF(F$117="","",IF((F$117&lt;[1]SOMMAIRE!$K$11),"I",IF(AND(F$117&gt;=[1]SOMMAIRE!$K$11,F$117&lt;=[1]SOMMAIRE!$L$11),"S",IF(AND(F$117&gt;[1]SOMMAIRE!$L$11,F$117&lt;[1]SOMMAIRE!$M$11),"I",IF(AND(F$117&gt;=[1]SOMMAIRE!$M$11,F$117&lt;=[1]SOMMAIRE!$N$11),"S",IF(F$117&gt;[1]SOMMAIRE!$N$11,"I"))))))</f>
        <v>I</v>
      </c>
      <c r="G146" s="1" t="str">
        <f>IF(G$117="","",IF((G$117&lt;[1]SOMMAIRE!$K$11),"I",IF(AND(G$117&gt;=[1]SOMMAIRE!$K$11,G$117&lt;=[1]SOMMAIRE!$L$11),"S",IF(AND(G$117&gt;[1]SOMMAIRE!$L$11,G$117&lt;[1]SOMMAIRE!$M$11),"I",IF(AND(G$117&gt;=[1]SOMMAIRE!$M$11,G$117&lt;=[1]SOMMAIRE!$N$11),"S",IF(G$117&gt;[1]SOMMAIRE!$N$11,"I"))))))</f>
        <v>I</v>
      </c>
      <c r="H146" s="1" t="str">
        <f>IF(H$117="","",IF((H$117&lt;[1]SOMMAIRE!$K$11),"I",IF(AND(H$117&gt;=[1]SOMMAIRE!$K$11,H$117&lt;=[1]SOMMAIRE!$L$11),"S",IF(AND(H$117&gt;[1]SOMMAIRE!$L$11,H$117&lt;[1]SOMMAIRE!$M$11),"I",IF(AND(H$117&gt;=[1]SOMMAIRE!$M$11,H$117&lt;=[1]SOMMAIRE!$N$11),"S",IF(H$117&gt;[1]SOMMAIRE!$N$11,"I"))))))</f>
        <v>I</v>
      </c>
      <c r="I146" s="1" t="str">
        <f>IF(I$117="","",IF((I$117&lt;[1]SOMMAIRE!$K$11),"I",IF(AND(I$117&gt;=[1]SOMMAIRE!$K$11,I$117&lt;=[1]SOMMAIRE!$L$11),"S",IF(AND(I$117&gt;[1]SOMMAIRE!$L$11,I$117&lt;[1]SOMMAIRE!$M$11),"I",IF(AND(I$117&gt;=[1]SOMMAIRE!$M$11,I$117&lt;=[1]SOMMAIRE!$N$11),"S",IF(I$117&gt;[1]SOMMAIRE!$N$11,"I"))))))</f>
        <v>I</v>
      </c>
      <c r="J146" s="1" t="str">
        <f>IF(J$117="","",IF((J$117&lt;[1]SOMMAIRE!$K$11),"I",IF(AND(J$117&gt;=[1]SOMMAIRE!$K$11,J$117&lt;=[1]SOMMAIRE!$L$11),"S",IF(AND(J$117&gt;[1]SOMMAIRE!$L$11,J$117&lt;[1]SOMMAIRE!$M$11),"I",IF(AND(J$117&gt;=[1]SOMMAIRE!$M$11,J$117&lt;=[1]SOMMAIRE!$N$11),"S",IF(J$117&gt;[1]SOMMAIRE!$N$11,"I"))))))</f>
        <v>I</v>
      </c>
      <c r="K146" s="1" t="str">
        <f>IF(K$117="","",IF((K$117&lt;[1]SOMMAIRE!$K$11),"I",IF(AND(K$117&gt;=[1]SOMMAIRE!$K$11,K$117&lt;=[1]SOMMAIRE!$L$11),"S",IF(AND(K$117&gt;[1]SOMMAIRE!$L$11,K$117&lt;[1]SOMMAIRE!$M$11),"I",IF(AND(K$117&gt;=[1]SOMMAIRE!$M$11,K$117&lt;=[1]SOMMAIRE!$N$11),"S",IF(K$117&gt;[1]SOMMAIRE!$N$11,"I"))))))</f>
        <v>I</v>
      </c>
      <c r="L146" s="1" t="str">
        <f>IF(L$117="","",IF((L$117&lt;[1]SOMMAIRE!$K$11),"I",IF(AND(L$117&gt;=[1]SOMMAIRE!$K$11,L$117&lt;=[1]SOMMAIRE!$L$11),"S",IF(AND(L$117&gt;[1]SOMMAIRE!$L$11,L$117&lt;[1]SOMMAIRE!$M$11),"I",IF(AND(L$117&gt;=[1]SOMMAIRE!$M$11,L$117&lt;=[1]SOMMAIRE!$N$11),"S",IF(L$117&gt;[1]SOMMAIRE!$N$11,"I"))))))</f>
        <v>I</v>
      </c>
      <c r="M146" s="1" t="str">
        <f>IF(M$117="","",IF((M$117&lt;[1]SOMMAIRE!$K$11),"I",IF(AND(M$117&gt;=[1]SOMMAIRE!$K$11,M$117&lt;=[1]SOMMAIRE!$L$11),"S",IF(AND(M$117&gt;[1]SOMMAIRE!$L$11,M$117&lt;[1]SOMMAIRE!$M$11),"I",IF(AND(M$117&gt;=[1]SOMMAIRE!$M$11,M$117&lt;=[1]SOMMAIRE!$N$11),"S",IF(M$117&gt;[1]SOMMAIRE!$N$11,"I"))))))</f>
        <v>I</v>
      </c>
      <c r="N146" s="1" t="str">
        <f>IF(N$117="","",IF((N$117&lt;[1]SOMMAIRE!$K$11),"I",IF(AND(N$117&gt;=[1]SOMMAIRE!$K$11,N$117&lt;=[1]SOMMAIRE!$L$11),"S",IF(AND(N$117&gt;[1]SOMMAIRE!$L$11,N$117&lt;[1]SOMMAIRE!$M$11),"I",IF(AND(N$117&gt;=[1]SOMMAIRE!$M$11,N$117&lt;=[1]SOMMAIRE!$N$11),"S",IF(N$117&gt;[1]SOMMAIRE!$N$11,"I"))))))</f>
        <v>I</v>
      </c>
      <c r="O146" s="1" t="str">
        <f>IF(O$117="","",IF((O$117&lt;[1]SOMMAIRE!$K$11),"I",IF(AND(O$117&gt;=[1]SOMMAIRE!$K$11,O$117&lt;=[1]SOMMAIRE!$L$11),"S",IF(AND(O$117&gt;[1]SOMMAIRE!$L$11,O$117&lt;[1]SOMMAIRE!$M$11),"I",IF(AND(O$117&gt;=[1]SOMMAIRE!$M$11,O$117&lt;=[1]SOMMAIRE!$N$11),"S",IF(O$117&gt;[1]SOMMAIRE!$N$11,"I"))))))</f>
        <v>I</v>
      </c>
      <c r="P146" s="1" t="str">
        <f>IF(P$117="","",IF((P$117&lt;[1]SOMMAIRE!$K$11),"I",IF(AND(P$117&gt;=[1]SOMMAIRE!$K$11,P$117&lt;=[1]SOMMAIRE!$L$11),"S",IF(AND(P$117&gt;[1]SOMMAIRE!$L$11,P$117&lt;[1]SOMMAIRE!$M$11),"I",IF(AND(P$117&gt;=[1]SOMMAIRE!$M$11,P$117&lt;=[1]SOMMAIRE!$N$11),"S",IF(P$117&gt;[1]SOMMAIRE!$N$11,"I"))))))</f>
        <v>I</v>
      </c>
      <c r="Q146" s="1" t="str">
        <f>IF(Q$117="","",IF((Q$117&lt;[1]SOMMAIRE!$K$11),"I",IF(AND(Q$117&gt;=[1]SOMMAIRE!$K$11,Q$117&lt;=[1]SOMMAIRE!$L$11),"S",IF(AND(Q$117&gt;[1]SOMMAIRE!$L$11,Q$117&lt;[1]SOMMAIRE!$M$11),"I",IF(AND(Q$117&gt;=[1]SOMMAIRE!$M$11,Q$117&lt;=[1]SOMMAIRE!$N$11),"S",IF(Q$117&gt;[1]SOMMAIRE!$N$11,"I"))))))</f>
        <v>I</v>
      </c>
      <c r="R146" s="1" t="str">
        <f>IF(R$117="","",IF((R$117&lt;[1]SOMMAIRE!$K$11),"I",IF(AND(R$117&gt;=[1]SOMMAIRE!$K$11,R$117&lt;=[1]SOMMAIRE!$L$11),"S",IF(AND(R$117&gt;[1]SOMMAIRE!$L$11,R$117&lt;[1]SOMMAIRE!$M$11),"I",IF(AND(R$117&gt;=[1]SOMMAIRE!$M$11,R$117&lt;=[1]SOMMAIRE!$N$11),"S",IF(R$117&gt;[1]SOMMAIRE!$N$11,"I"))))))</f>
        <v>I</v>
      </c>
      <c r="S146" s="1" t="str">
        <f>IF(S$117="","",IF((S$117&lt;[1]SOMMAIRE!$K$11),"I",IF(AND(S$117&gt;=[1]SOMMAIRE!$K$11,S$117&lt;=[1]SOMMAIRE!$L$11),"S",IF(AND(S$117&gt;[1]SOMMAIRE!$L$11,S$117&lt;[1]SOMMAIRE!$M$11),"I",IF(AND(S$117&gt;=[1]SOMMAIRE!$M$11,S$117&lt;=[1]SOMMAIRE!$N$11),"S",IF(S$117&gt;[1]SOMMAIRE!$N$11,"I"))))))</f>
        <v>I</v>
      </c>
      <c r="T146" s="1" t="str">
        <f>IF(T$117="","",IF((T$117&lt;[1]SOMMAIRE!$K$11),"I",IF(AND(T$117&gt;=[1]SOMMAIRE!$K$11,T$117&lt;=[1]SOMMAIRE!$L$11),"S",IF(AND(T$117&gt;[1]SOMMAIRE!$L$11,T$117&lt;[1]SOMMAIRE!$M$11),"I",IF(AND(T$117&gt;=[1]SOMMAIRE!$M$11,T$117&lt;=[1]SOMMAIRE!$N$11),"S",IF(T$117&gt;[1]SOMMAIRE!$N$11,"I"))))))</f>
        <v>I</v>
      </c>
      <c r="U146" s="1" t="str">
        <f>IF(U$117="","",IF((U$117&lt;[1]SOMMAIRE!$K$11),"I",IF(AND(U$117&gt;=[1]SOMMAIRE!$K$11,U$117&lt;=[1]SOMMAIRE!$L$11),"S",IF(AND(U$117&gt;[1]SOMMAIRE!$L$11,U$117&lt;[1]SOMMAIRE!$M$11),"I",IF(AND(U$117&gt;=[1]SOMMAIRE!$M$11,U$117&lt;=[1]SOMMAIRE!$N$11),"S",IF(U$117&gt;[1]SOMMAIRE!$N$11,"I"))))))</f>
        <v>I</v>
      </c>
      <c r="V146" s="1" t="str">
        <f>IF(V$117="","",IF((V$117&lt;[1]SOMMAIRE!$K$11),"I",IF(AND(V$117&gt;=[1]SOMMAIRE!$K$11,V$117&lt;=[1]SOMMAIRE!$L$11),"S",IF(AND(V$117&gt;[1]SOMMAIRE!$L$11,V$117&lt;[1]SOMMAIRE!$M$11),"I",IF(AND(V$117&gt;=[1]SOMMAIRE!$M$11,V$117&lt;=[1]SOMMAIRE!$N$11),"S",IF(V$117&gt;[1]SOMMAIRE!$N$11,"I"))))))</f>
        <v>I</v>
      </c>
      <c r="W146" s="1" t="str">
        <f>IF(W$117="","",IF((W$117&lt;[1]SOMMAIRE!$K$11),"I",IF(AND(W$117&gt;=[1]SOMMAIRE!$K$11,W$117&lt;=[1]SOMMAIRE!$L$11),"S",IF(AND(W$117&gt;[1]SOMMAIRE!$L$11,W$117&lt;[1]SOMMAIRE!$M$11),"I",IF(AND(W$117&gt;=[1]SOMMAIRE!$M$11,W$117&lt;=[1]SOMMAIRE!$N$11),"S",IF(W$117&gt;[1]SOMMAIRE!$N$11,"I"))))))</f>
        <v>I</v>
      </c>
      <c r="X146" s="1" t="str">
        <f>IF(X$117="","",IF((X$117&lt;[1]SOMMAIRE!$K$11),"I",IF(AND(X$117&gt;=[1]SOMMAIRE!$K$11,X$117&lt;=[1]SOMMAIRE!$L$11),"S",IF(AND(X$117&gt;[1]SOMMAIRE!$L$11,X$117&lt;[1]SOMMAIRE!$M$11),"I",IF(AND(X$117&gt;=[1]SOMMAIRE!$M$11,X$117&lt;=[1]SOMMAIRE!$N$11),"S",IF(X$117&gt;[1]SOMMAIRE!$N$11,"I"))))))</f>
        <v>I</v>
      </c>
      <c r="Y146" s="1" t="str">
        <f>IF(Y$117="","",IF((Y$117&lt;[1]SOMMAIRE!$K$11),"I",IF(AND(Y$117&gt;=[1]SOMMAIRE!$K$11,Y$117&lt;=[1]SOMMAIRE!$L$11),"S",IF(AND(Y$117&gt;[1]SOMMAIRE!$L$11,Y$117&lt;[1]SOMMAIRE!$M$11),"I",IF(AND(Y$117&gt;=[1]SOMMAIRE!$M$11,Y$117&lt;=[1]SOMMAIRE!$N$11),"S",IF(Y$117&gt;[1]SOMMAIRE!$N$11,"I"))))))</f>
        <v>I</v>
      </c>
      <c r="Z146" s="1" t="str">
        <f>IF(Z$117="","",IF((Z$117&lt;[1]SOMMAIRE!$K$11),"I",IF(AND(Z$117&gt;=[1]SOMMAIRE!$K$11,Z$117&lt;=[1]SOMMAIRE!$L$11),"S",IF(AND(Z$117&gt;[1]SOMMAIRE!$L$11,Z$117&lt;[1]SOMMAIRE!$M$11),"I",IF(AND(Z$117&gt;=[1]SOMMAIRE!$M$11,Z$117&lt;=[1]SOMMAIRE!$N$11),"S",IF(Z$117&gt;[1]SOMMAIRE!$N$11,"I"))))))</f>
        <v>I</v>
      </c>
      <c r="AA146" s="1" t="str">
        <f>IF(AA$117="","",IF((AA$117&lt;[1]SOMMAIRE!$K$11),"I",IF(AND(AA$117&gt;=[1]SOMMAIRE!$K$11,AA$117&lt;=[1]SOMMAIRE!$L$11),"S",IF(AND(AA$117&gt;[1]SOMMAIRE!$L$11,AA$117&lt;[1]SOMMAIRE!$M$11),"I",IF(AND(AA$117&gt;=[1]SOMMAIRE!$M$11,AA$117&lt;=[1]SOMMAIRE!$N$11),"S",IF(AA$117&gt;[1]SOMMAIRE!$N$11,"I"))))))</f>
        <v>I</v>
      </c>
      <c r="AB146" s="1" t="str">
        <f>IF(AB$117="","",IF((AB$117&lt;[1]SOMMAIRE!$K$11),"I",IF(AND(AB$117&gt;=[1]SOMMAIRE!$K$11,AB$117&lt;=[1]SOMMAIRE!$L$11),"S",IF(AND(AB$117&gt;[1]SOMMAIRE!$L$11,AB$117&lt;[1]SOMMAIRE!$M$11),"I",IF(AND(AB$117&gt;=[1]SOMMAIRE!$M$11,AB$117&lt;=[1]SOMMAIRE!$N$11),"S",IF(AB$117&gt;[1]SOMMAIRE!$N$11,"I"))))))</f>
        <v>I</v>
      </c>
      <c r="AC146" s="1" t="str">
        <f>IF(AC$117="","",IF((AC$117&lt;[1]SOMMAIRE!$K$11),"I",IF(AND(AC$117&gt;=[1]SOMMAIRE!$K$11,AC$117&lt;=[1]SOMMAIRE!$L$11),"S",IF(AND(AC$117&gt;[1]SOMMAIRE!$L$11,AC$117&lt;[1]SOMMAIRE!$M$11),"I",IF(AND(AC$117&gt;=[1]SOMMAIRE!$M$11,AC$117&lt;=[1]SOMMAIRE!$N$11),"S",IF(AC$117&gt;[1]SOMMAIRE!$N$11,"I"))))))</f>
        <v>I</v>
      </c>
      <c r="AD146" s="1" t="str">
        <f>IF(AD$117="","",IF((AD$117&lt;[1]SOMMAIRE!$K$11),"I",IF(AND(AD$117&gt;=[1]SOMMAIRE!$K$11,AD$117&lt;=[1]SOMMAIRE!$L$11),"S",IF(AND(AD$117&gt;[1]SOMMAIRE!$L$11,AD$117&lt;[1]SOMMAIRE!$M$11),"I",IF(AND(AD$117&gt;=[1]SOMMAIRE!$M$11,AD$117&lt;=[1]SOMMAIRE!$N$11),"S",IF(AD$117&gt;[1]SOMMAIRE!$N$11,"I"))))))</f>
        <v>I</v>
      </c>
      <c r="AE146" s="1" t="str">
        <f>IF(AE$117="","",IF((AE$117&lt;[1]SOMMAIRE!$K$11),"I",IF(AND(AE$117&gt;=[1]SOMMAIRE!$K$11,AE$117&lt;=[1]SOMMAIRE!$L$11),"S",IF(AND(AE$117&gt;[1]SOMMAIRE!$L$11,AE$117&lt;[1]SOMMAIRE!$M$11),"I",IF(AND(AE$117&gt;=[1]SOMMAIRE!$M$11,AE$117&lt;=[1]SOMMAIRE!$N$11),"S",IF(AE$117&gt;[1]SOMMAIRE!$N$11,"I"))))))</f>
        <v>I</v>
      </c>
      <c r="AF146" s="1" t="str">
        <f>IF(AF$117="","",IF((AF$117&lt;[1]SOMMAIRE!$K$11),"I",IF(AND(AF$117&gt;=[1]SOMMAIRE!$K$11,AF$117&lt;=[1]SOMMAIRE!$L$11),"S",IF(AND(AF$117&gt;[1]SOMMAIRE!$L$11,AF$117&lt;[1]SOMMAIRE!$M$11),"I",IF(AND(AF$117&gt;=[1]SOMMAIRE!$M$11,AF$117&lt;=[1]SOMMAIRE!$N$11),"S",IF(AF$117&gt;[1]SOMMAIRE!$N$11,"I"))))))</f>
        <v>I</v>
      </c>
    </row>
    <row r="147" spans="1:32" ht="13.5" hidden="1" customHeight="1" thickBot="1"/>
    <row r="148" spans="1:32" ht="13.5" thickBot="1">
      <c r="A148" s="82" t="s">
        <v>32</v>
      </c>
      <c r="B148" s="83"/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  <c r="Y148" s="83"/>
      <c r="Z148" s="83"/>
      <c r="AA148" s="83"/>
      <c r="AB148" s="83"/>
      <c r="AC148" s="83"/>
      <c r="AD148" s="83"/>
      <c r="AE148" s="83"/>
      <c r="AF148" s="84"/>
    </row>
    <row r="149" spans="1:32" ht="13.5" thickBot="1">
      <c r="A149" s="30" t="s">
        <v>15</v>
      </c>
      <c r="B149" s="21">
        <f t="shared" ref="B149:AF149" si="49">COUNTIF(B$12:B$107,"*AH*")</f>
        <v>0</v>
      </c>
      <c r="C149" s="20">
        <f t="shared" si="49"/>
        <v>0</v>
      </c>
      <c r="D149" s="20">
        <f t="shared" si="49"/>
        <v>0</v>
      </c>
      <c r="E149" s="20">
        <f t="shared" si="49"/>
        <v>0</v>
      </c>
      <c r="F149" s="20">
        <f t="shared" si="49"/>
        <v>0</v>
      </c>
      <c r="G149" s="20">
        <f t="shared" si="49"/>
        <v>0</v>
      </c>
      <c r="H149" s="20">
        <f t="shared" si="49"/>
        <v>0</v>
      </c>
      <c r="I149" s="20">
        <f t="shared" si="49"/>
        <v>0</v>
      </c>
      <c r="J149" s="20">
        <f t="shared" si="49"/>
        <v>0</v>
      </c>
      <c r="K149" s="20">
        <f t="shared" si="49"/>
        <v>0</v>
      </c>
      <c r="L149" s="20">
        <f t="shared" si="49"/>
        <v>0</v>
      </c>
      <c r="M149" s="20">
        <f t="shared" si="49"/>
        <v>0</v>
      </c>
      <c r="N149" s="20">
        <f t="shared" si="49"/>
        <v>0</v>
      </c>
      <c r="O149" s="20">
        <f t="shared" si="49"/>
        <v>0</v>
      </c>
      <c r="P149" s="20">
        <f t="shared" si="49"/>
        <v>0</v>
      </c>
      <c r="Q149" s="20">
        <f t="shared" si="49"/>
        <v>0</v>
      </c>
      <c r="R149" s="20">
        <f t="shared" si="49"/>
        <v>0</v>
      </c>
      <c r="S149" s="20">
        <f t="shared" si="49"/>
        <v>0</v>
      </c>
      <c r="T149" s="20">
        <f t="shared" si="49"/>
        <v>0</v>
      </c>
      <c r="U149" s="20">
        <f t="shared" si="49"/>
        <v>0</v>
      </c>
      <c r="V149" s="20">
        <f t="shared" si="49"/>
        <v>0</v>
      </c>
      <c r="W149" s="20">
        <f t="shared" si="49"/>
        <v>0</v>
      </c>
      <c r="X149" s="20">
        <f t="shared" si="49"/>
        <v>0</v>
      </c>
      <c r="Y149" s="20">
        <f t="shared" si="49"/>
        <v>0</v>
      </c>
      <c r="Z149" s="20">
        <f t="shared" si="49"/>
        <v>0</v>
      </c>
      <c r="AA149" s="20">
        <f t="shared" si="49"/>
        <v>0</v>
      </c>
      <c r="AB149" s="20">
        <f t="shared" si="49"/>
        <v>0</v>
      </c>
      <c r="AC149" s="20">
        <f t="shared" si="49"/>
        <v>0</v>
      </c>
      <c r="AD149" s="20">
        <f t="shared" si="49"/>
        <v>0</v>
      </c>
      <c r="AE149" s="20">
        <f t="shared" si="49"/>
        <v>0</v>
      </c>
      <c r="AF149" s="19">
        <f t="shared" si="49"/>
        <v>0</v>
      </c>
    </row>
    <row r="150" spans="1:32" ht="13.5" hidden="1" customHeight="1">
      <c r="A150" s="1" t="s">
        <v>20</v>
      </c>
      <c r="B150" s="1" t="str">
        <f>IF(B$117="","",IF((B$117&lt;[1]SOMMAIRE!$K$12),"I",IF(AND(B$117&gt;=[1]SOMMAIRE!$K$12,B$117&lt;=[1]SOMMAIRE!$L$12),"S",IF(AND(B$117&gt;[1]SOMMAIRE!$L$12,B$117&lt;[1]SOMMAIRE!$M$12),"I",IF(AND(B$117&gt;=[1]SOMMAIRE!$M$12,B$117&lt;=[1]SOMMAIRE!$N$12),"S",IF(B$117&gt;[1]SOMMAIRE!$N$12,"I"))))))</f>
        <v>I</v>
      </c>
      <c r="C150" s="1" t="str">
        <f>IF(C$117="","",IF((C$117&lt;[1]SOMMAIRE!$K$12),"I",IF(AND(C$117&gt;=[1]SOMMAIRE!$K$12,C$117&lt;=[1]SOMMAIRE!$L$12),"S",IF(AND(C$117&gt;[1]SOMMAIRE!$L$12,C$117&lt;[1]SOMMAIRE!$M$12),"I",IF(AND(C$117&gt;=[1]SOMMAIRE!$M$12,C$117&lt;=[1]SOMMAIRE!$N$12),"S",IF(C$117&gt;[1]SOMMAIRE!$N$12,"I"))))))</f>
        <v>I</v>
      </c>
      <c r="D150" s="1" t="str">
        <f>IF(D$117="","",IF((D$117&lt;[1]SOMMAIRE!$K$12),"I",IF(AND(D$117&gt;=[1]SOMMAIRE!$K$12,D$117&lt;=[1]SOMMAIRE!$L$12),"S",IF(AND(D$117&gt;[1]SOMMAIRE!$L$12,D$117&lt;[1]SOMMAIRE!$M$12),"I",IF(AND(D$117&gt;=[1]SOMMAIRE!$M$12,D$117&lt;=[1]SOMMAIRE!$N$12),"S",IF(D$117&gt;[1]SOMMAIRE!$N$12,"I"))))))</f>
        <v>I</v>
      </c>
      <c r="E150" s="1" t="str">
        <f>IF(E$117="","",IF((E$117&lt;[1]SOMMAIRE!$K$12),"I",IF(AND(E$117&gt;=[1]SOMMAIRE!$K$12,E$117&lt;=[1]SOMMAIRE!$L$12),"S",IF(AND(E$117&gt;[1]SOMMAIRE!$L$12,E$117&lt;[1]SOMMAIRE!$M$12),"I",IF(AND(E$117&gt;=[1]SOMMAIRE!$M$12,E$117&lt;=[1]SOMMAIRE!$N$12),"S",IF(E$117&gt;[1]SOMMAIRE!$N$12,"I"))))))</f>
        <v>I</v>
      </c>
      <c r="F150" s="1" t="str">
        <f>IF(F$117="","",IF((F$117&lt;[1]SOMMAIRE!$K$12),"I",IF(AND(F$117&gt;=[1]SOMMAIRE!$K$12,F$117&lt;=[1]SOMMAIRE!$L$12),"S",IF(AND(F$117&gt;[1]SOMMAIRE!$L$12,F$117&lt;[1]SOMMAIRE!$M$12),"I",IF(AND(F$117&gt;=[1]SOMMAIRE!$M$12,F$117&lt;=[1]SOMMAIRE!$N$12),"S",IF(F$117&gt;[1]SOMMAIRE!$N$12,"I"))))))</f>
        <v>I</v>
      </c>
      <c r="G150" s="1" t="str">
        <f>IF(G$117="","",IF((G$117&lt;[1]SOMMAIRE!$K$12),"I",IF(AND(G$117&gt;=[1]SOMMAIRE!$K$12,G$117&lt;=[1]SOMMAIRE!$L$12),"S",IF(AND(G$117&gt;[1]SOMMAIRE!$L$12,G$117&lt;[1]SOMMAIRE!$M$12),"I",IF(AND(G$117&gt;=[1]SOMMAIRE!$M$12,G$117&lt;=[1]SOMMAIRE!$N$12),"S",IF(G$117&gt;[1]SOMMAIRE!$N$12,"I"))))))</f>
        <v>I</v>
      </c>
      <c r="H150" s="1" t="str">
        <f>IF(H$117="","",IF((H$117&lt;[1]SOMMAIRE!$K$12),"I",IF(AND(H$117&gt;=[1]SOMMAIRE!$K$12,H$117&lt;=[1]SOMMAIRE!$L$12),"S",IF(AND(H$117&gt;[1]SOMMAIRE!$L$12,H$117&lt;[1]SOMMAIRE!$M$12),"I",IF(AND(H$117&gt;=[1]SOMMAIRE!$M$12,H$117&lt;=[1]SOMMAIRE!$N$12),"S",IF(H$117&gt;[1]SOMMAIRE!$N$12,"I"))))))</f>
        <v>I</v>
      </c>
      <c r="I150" s="1" t="str">
        <f>IF(I$117="","",IF((I$117&lt;[1]SOMMAIRE!$K$12),"I",IF(AND(I$117&gt;=[1]SOMMAIRE!$K$12,I$117&lt;=[1]SOMMAIRE!$L$12),"S",IF(AND(I$117&gt;[1]SOMMAIRE!$L$12,I$117&lt;[1]SOMMAIRE!$M$12),"I",IF(AND(I$117&gt;=[1]SOMMAIRE!$M$12,I$117&lt;=[1]SOMMAIRE!$N$12),"S",IF(I$117&gt;[1]SOMMAIRE!$N$12,"I"))))))</f>
        <v>I</v>
      </c>
      <c r="J150" s="1" t="str">
        <f>IF(J$117="","",IF((J$117&lt;[1]SOMMAIRE!$K$12),"I",IF(AND(J$117&gt;=[1]SOMMAIRE!$K$12,J$117&lt;=[1]SOMMAIRE!$L$12),"S",IF(AND(J$117&gt;[1]SOMMAIRE!$L$12,J$117&lt;[1]SOMMAIRE!$M$12),"I",IF(AND(J$117&gt;=[1]SOMMAIRE!$M$12,J$117&lt;=[1]SOMMAIRE!$N$12),"S",IF(J$117&gt;[1]SOMMAIRE!$N$12,"I"))))))</f>
        <v>I</v>
      </c>
      <c r="K150" s="1" t="str">
        <f>IF(K$117="","",IF((K$117&lt;[1]SOMMAIRE!$K$12),"I",IF(AND(K$117&gt;=[1]SOMMAIRE!$K$12,K$117&lt;=[1]SOMMAIRE!$L$12),"S",IF(AND(K$117&gt;[1]SOMMAIRE!$L$12,K$117&lt;[1]SOMMAIRE!$M$12),"I",IF(AND(K$117&gt;=[1]SOMMAIRE!$M$12,K$117&lt;=[1]SOMMAIRE!$N$12),"S",IF(K$117&gt;[1]SOMMAIRE!$N$12,"I"))))))</f>
        <v>I</v>
      </c>
      <c r="L150" s="1" t="str">
        <f>IF(L$117="","",IF((L$117&lt;[1]SOMMAIRE!$K$12),"I",IF(AND(L$117&gt;=[1]SOMMAIRE!$K$12,L$117&lt;=[1]SOMMAIRE!$L$12),"S",IF(AND(L$117&gt;[1]SOMMAIRE!$L$12,L$117&lt;[1]SOMMAIRE!$M$12),"I",IF(AND(L$117&gt;=[1]SOMMAIRE!$M$12,L$117&lt;=[1]SOMMAIRE!$N$12),"S",IF(L$117&gt;[1]SOMMAIRE!$N$12,"I"))))))</f>
        <v>I</v>
      </c>
      <c r="M150" s="1" t="str">
        <f>IF(M$117="","",IF((M$117&lt;[1]SOMMAIRE!$K$12),"I",IF(AND(M$117&gt;=[1]SOMMAIRE!$K$12,M$117&lt;=[1]SOMMAIRE!$L$12),"S",IF(AND(M$117&gt;[1]SOMMAIRE!$L$12,M$117&lt;[1]SOMMAIRE!$M$12),"I",IF(AND(M$117&gt;=[1]SOMMAIRE!$M$12,M$117&lt;=[1]SOMMAIRE!$N$12),"S",IF(M$117&gt;[1]SOMMAIRE!$N$12,"I"))))))</f>
        <v>I</v>
      </c>
      <c r="N150" s="1" t="str">
        <f>IF(N$117="","",IF((N$117&lt;[1]SOMMAIRE!$K$12),"I",IF(AND(N$117&gt;=[1]SOMMAIRE!$K$12,N$117&lt;=[1]SOMMAIRE!$L$12),"S",IF(AND(N$117&gt;[1]SOMMAIRE!$L$12,N$117&lt;[1]SOMMAIRE!$M$12),"I",IF(AND(N$117&gt;=[1]SOMMAIRE!$M$12,N$117&lt;=[1]SOMMAIRE!$N$12),"S",IF(N$117&gt;[1]SOMMAIRE!$N$12,"I"))))))</f>
        <v>I</v>
      </c>
      <c r="O150" s="1" t="str">
        <f>IF(O$117="","",IF((O$117&lt;[1]SOMMAIRE!$K$12),"I",IF(AND(O$117&gt;=[1]SOMMAIRE!$K$12,O$117&lt;=[1]SOMMAIRE!$L$12),"S",IF(AND(O$117&gt;[1]SOMMAIRE!$L$12,O$117&lt;[1]SOMMAIRE!$M$12),"I",IF(AND(O$117&gt;=[1]SOMMAIRE!$M$12,O$117&lt;=[1]SOMMAIRE!$N$12),"S",IF(O$117&gt;[1]SOMMAIRE!$N$12,"I"))))))</f>
        <v>I</v>
      </c>
      <c r="P150" s="1" t="str">
        <f>IF(P$117="","",IF((P$117&lt;[1]SOMMAIRE!$K$12),"I",IF(AND(P$117&gt;=[1]SOMMAIRE!$K$12,P$117&lt;=[1]SOMMAIRE!$L$12),"S",IF(AND(P$117&gt;[1]SOMMAIRE!$L$12,P$117&lt;[1]SOMMAIRE!$M$12),"I",IF(AND(P$117&gt;=[1]SOMMAIRE!$M$12,P$117&lt;=[1]SOMMAIRE!$N$12),"S",IF(P$117&gt;[1]SOMMAIRE!$N$12,"I"))))))</f>
        <v>I</v>
      </c>
      <c r="Q150" s="1" t="str">
        <f>IF(Q$117="","",IF((Q$117&lt;[1]SOMMAIRE!$K$12),"I",IF(AND(Q$117&gt;=[1]SOMMAIRE!$K$12,Q$117&lt;=[1]SOMMAIRE!$L$12),"S",IF(AND(Q$117&gt;[1]SOMMAIRE!$L$12,Q$117&lt;[1]SOMMAIRE!$M$12),"I",IF(AND(Q$117&gt;=[1]SOMMAIRE!$M$12,Q$117&lt;=[1]SOMMAIRE!$N$12),"S",IF(Q$117&gt;[1]SOMMAIRE!$N$12,"I"))))))</f>
        <v>I</v>
      </c>
      <c r="R150" s="1" t="str">
        <f>IF(R$117="","",IF((R$117&lt;[1]SOMMAIRE!$K$12),"I",IF(AND(R$117&gt;=[1]SOMMAIRE!$K$12,R$117&lt;=[1]SOMMAIRE!$L$12),"S",IF(AND(R$117&gt;[1]SOMMAIRE!$L$12,R$117&lt;[1]SOMMAIRE!$M$12),"I",IF(AND(R$117&gt;=[1]SOMMAIRE!$M$12,R$117&lt;=[1]SOMMAIRE!$N$12),"S",IF(R$117&gt;[1]SOMMAIRE!$N$12,"I"))))))</f>
        <v>I</v>
      </c>
      <c r="S150" s="1" t="str">
        <f>IF(S$117="","",IF((S$117&lt;[1]SOMMAIRE!$K$12),"I",IF(AND(S$117&gt;=[1]SOMMAIRE!$K$12,S$117&lt;=[1]SOMMAIRE!$L$12),"S",IF(AND(S$117&gt;[1]SOMMAIRE!$L$12,S$117&lt;[1]SOMMAIRE!$M$12),"I",IF(AND(S$117&gt;=[1]SOMMAIRE!$M$12,S$117&lt;=[1]SOMMAIRE!$N$12),"S",IF(S$117&gt;[1]SOMMAIRE!$N$12,"I"))))))</f>
        <v>I</v>
      </c>
      <c r="T150" s="1" t="str">
        <f>IF(T$117="","",IF((T$117&lt;[1]SOMMAIRE!$K$12),"I",IF(AND(T$117&gt;=[1]SOMMAIRE!$K$12,T$117&lt;=[1]SOMMAIRE!$L$12),"S",IF(AND(T$117&gt;[1]SOMMAIRE!$L$12,T$117&lt;[1]SOMMAIRE!$M$12),"I",IF(AND(T$117&gt;=[1]SOMMAIRE!$M$12,T$117&lt;=[1]SOMMAIRE!$N$12),"S",IF(T$117&gt;[1]SOMMAIRE!$N$12,"I"))))))</f>
        <v>I</v>
      </c>
      <c r="U150" s="1" t="str">
        <f>IF(U$117="","",IF((U$117&lt;[1]SOMMAIRE!$K$12),"I",IF(AND(U$117&gt;=[1]SOMMAIRE!$K$12,U$117&lt;=[1]SOMMAIRE!$L$12),"S",IF(AND(U$117&gt;[1]SOMMAIRE!$L$12,U$117&lt;[1]SOMMAIRE!$M$12),"I",IF(AND(U$117&gt;=[1]SOMMAIRE!$M$12,U$117&lt;=[1]SOMMAIRE!$N$12),"S",IF(U$117&gt;[1]SOMMAIRE!$N$12,"I"))))))</f>
        <v>I</v>
      </c>
      <c r="V150" s="1" t="str">
        <f>IF(V$117="","",IF((V$117&lt;[1]SOMMAIRE!$K$12),"I",IF(AND(V$117&gt;=[1]SOMMAIRE!$K$12,V$117&lt;=[1]SOMMAIRE!$L$12),"S",IF(AND(V$117&gt;[1]SOMMAIRE!$L$12,V$117&lt;[1]SOMMAIRE!$M$12),"I",IF(AND(V$117&gt;=[1]SOMMAIRE!$M$12,V$117&lt;=[1]SOMMAIRE!$N$12),"S",IF(V$117&gt;[1]SOMMAIRE!$N$12,"I"))))))</f>
        <v>I</v>
      </c>
      <c r="W150" s="1" t="str">
        <f>IF(W$117="","",IF((W$117&lt;[1]SOMMAIRE!$K$12),"I",IF(AND(W$117&gt;=[1]SOMMAIRE!$K$12,W$117&lt;=[1]SOMMAIRE!$L$12),"S",IF(AND(W$117&gt;[1]SOMMAIRE!$L$12,W$117&lt;[1]SOMMAIRE!$M$12),"I",IF(AND(W$117&gt;=[1]SOMMAIRE!$M$12,W$117&lt;=[1]SOMMAIRE!$N$12),"S",IF(W$117&gt;[1]SOMMAIRE!$N$12,"I"))))))</f>
        <v>I</v>
      </c>
      <c r="X150" s="1" t="str">
        <f>IF(X$117="","",IF((X$117&lt;[1]SOMMAIRE!$K$12),"I",IF(AND(X$117&gt;=[1]SOMMAIRE!$K$12,X$117&lt;=[1]SOMMAIRE!$L$12),"S",IF(AND(X$117&gt;[1]SOMMAIRE!$L$12,X$117&lt;[1]SOMMAIRE!$M$12),"I",IF(AND(X$117&gt;=[1]SOMMAIRE!$M$12,X$117&lt;=[1]SOMMAIRE!$N$12),"S",IF(X$117&gt;[1]SOMMAIRE!$N$12,"I"))))))</f>
        <v>I</v>
      </c>
      <c r="Y150" s="1" t="str">
        <f>IF(Y$117="","",IF((Y$117&lt;[1]SOMMAIRE!$K$12),"I",IF(AND(Y$117&gt;=[1]SOMMAIRE!$K$12,Y$117&lt;=[1]SOMMAIRE!$L$12),"S",IF(AND(Y$117&gt;[1]SOMMAIRE!$L$12,Y$117&lt;[1]SOMMAIRE!$M$12),"I",IF(AND(Y$117&gt;=[1]SOMMAIRE!$M$12,Y$117&lt;=[1]SOMMAIRE!$N$12),"S",IF(Y$117&gt;[1]SOMMAIRE!$N$12,"I"))))))</f>
        <v>I</v>
      </c>
      <c r="Z150" s="1" t="str">
        <f>IF(Z$117="","",IF((Z$117&lt;[1]SOMMAIRE!$K$12),"I",IF(AND(Z$117&gt;=[1]SOMMAIRE!$K$12,Z$117&lt;=[1]SOMMAIRE!$L$12),"S",IF(AND(Z$117&gt;[1]SOMMAIRE!$L$12,Z$117&lt;[1]SOMMAIRE!$M$12),"I",IF(AND(Z$117&gt;=[1]SOMMAIRE!$M$12,Z$117&lt;=[1]SOMMAIRE!$N$12),"S",IF(Z$117&gt;[1]SOMMAIRE!$N$12,"I"))))))</f>
        <v>I</v>
      </c>
      <c r="AA150" s="1" t="str">
        <f>IF(AA$117="","",IF((AA$117&lt;[1]SOMMAIRE!$K$12),"I",IF(AND(AA$117&gt;=[1]SOMMAIRE!$K$12,AA$117&lt;=[1]SOMMAIRE!$L$12),"S",IF(AND(AA$117&gt;[1]SOMMAIRE!$L$12,AA$117&lt;[1]SOMMAIRE!$M$12),"I",IF(AND(AA$117&gt;=[1]SOMMAIRE!$M$12,AA$117&lt;=[1]SOMMAIRE!$N$12),"S",IF(AA$117&gt;[1]SOMMAIRE!$N$12,"I"))))))</f>
        <v>I</v>
      </c>
      <c r="AB150" s="1" t="str">
        <f>IF(AB$117="","",IF((AB$117&lt;[1]SOMMAIRE!$K$12),"I",IF(AND(AB$117&gt;=[1]SOMMAIRE!$K$12,AB$117&lt;=[1]SOMMAIRE!$L$12),"S",IF(AND(AB$117&gt;[1]SOMMAIRE!$L$12,AB$117&lt;[1]SOMMAIRE!$M$12),"I",IF(AND(AB$117&gt;=[1]SOMMAIRE!$M$12,AB$117&lt;=[1]SOMMAIRE!$N$12),"S",IF(AB$117&gt;[1]SOMMAIRE!$N$12,"I"))))))</f>
        <v>I</v>
      </c>
      <c r="AC150" s="1" t="str">
        <f>IF(AC$117="","",IF((AC$117&lt;[1]SOMMAIRE!$K$12),"I",IF(AND(AC$117&gt;=[1]SOMMAIRE!$K$12,AC$117&lt;=[1]SOMMAIRE!$L$12),"S",IF(AND(AC$117&gt;[1]SOMMAIRE!$L$12,AC$117&lt;[1]SOMMAIRE!$M$12),"I",IF(AND(AC$117&gt;=[1]SOMMAIRE!$M$12,AC$117&lt;=[1]SOMMAIRE!$N$12),"S",IF(AC$117&gt;[1]SOMMAIRE!$N$12,"I"))))))</f>
        <v>I</v>
      </c>
      <c r="AD150" s="1" t="str">
        <f>IF(AD$117="","",IF((AD$117&lt;[1]SOMMAIRE!$K$12),"I",IF(AND(AD$117&gt;=[1]SOMMAIRE!$K$12,AD$117&lt;=[1]SOMMAIRE!$L$12),"S",IF(AND(AD$117&gt;[1]SOMMAIRE!$L$12,AD$117&lt;[1]SOMMAIRE!$M$12),"I",IF(AND(AD$117&gt;=[1]SOMMAIRE!$M$12,AD$117&lt;=[1]SOMMAIRE!$N$12),"S",IF(AD$117&gt;[1]SOMMAIRE!$N$12,"I"))))))</f>
        <v>I</v>
      </c>
      <c r="AE150" s="1" t="str">
        <f>IF(AE$117="","",IF((AE$117&lt;[1]SOMMAIRE!$K$12),"I",IF(AND(AE$117&gt;=[1]SOMMAIRE!$K$12,AE$117&lt;=[1]SOMMAIRE!$L$12),"S",IF(AND(AE$117&gt;[1]SOMMAIRE!$L$12,AE$117&lt;[1]SOMMAIRE!$M$12),"I",IF(AND(AE$117&gt;=[1]SOMMAIRE!$M$12,AE$117&lt;=[1]SOMMAIRE!$N$12),"S",IF(AE$117&gt;[1]SOMMAIRE!$N$12,"I"))))))</f>
        <v>I</v>
      </c>
      <c r="AF150" s="1" t="str">
        <f>IF(AF$117="","",IF((AF$117&lt;[1]SOMMAIRE!$K$12),"I",IF(AND(AF$117&gt;=[1]SOMMAIRE!$K$12,AF$117&lt;=[1]SOMMAIRE!$L$12),"S",IF(AND(AF$117&gt;[1]SOMMAIRE!$L$12,AF$117&lt;[1]SOMMAIRE!$M$12),"I",IF(AND(AF$117&gt;=[1]SOMMAIRE!$M$12,AF$117&lt;=[1]SOMMAIRE!$N$12),"S",IF(AF$117&gt;[1]SOMMAIRE!$N$12,"I"))))))</f>
        <v>I</v>
      </c>
    </row>
    <row r="151" spans="1:32" ht="13.5" hidden="1" customHeight="1" thickBot="1"/>
    <row r="152" spans="1:32" ht="13.5" thickBot="1">
      <c r="A152" s="85" t="s">
        <v>4</v>
      </c>
      <c r="B152" s="8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  <c r="W152" s="86"/>
      <c r="X152" s="86"/>
      <c r="Y152" s="86"/>
      <c r="Z152" s="86"/>
      <c r="AA152" s="86"/>
      <c r="AB152" s="86"/>
      <c r="AC152" s="86"/>
      <c r="AD152" s="86"/>
      <c r="AE152" s="86"/>
      <c r="AF152" s="87"/>
    </row>
    <row r="153" spans="1:32" ht="13.5" thickBot="1">
      <c r="A153" s="29" t="s">
        <v>15</v>
      </c>
      <c r="B153" s="21">
        <f t="shared" ref="B153:AF153" si="50">COUNTIF(B$12:B$107,"*TI*")</f>
        <v>0</v>
      </c>
      <c r="C153" s="20">
        <f t="shared" si="50"/>
        <v>0</v>
      </c>
      <c r="D153" s="20">
        <f t="shared" si="50"/>
        <v>0</v>
      </c>
      <c r="E153" s="20">
        <f t="shared" si="50"/>
        <v>0</v>
      </c>
      <c r="F153" s="20">
        <f t="shared" si="50"/>
        <v>0</v>
      </c>
      <c r="G153" s="20">
        <f t="shared" si="50"/>
        <v>0</v>
      </c>
      <c r="H153" s="20">
        <f t="shared" si="50"/>
        <v>0</v>
      </c>
      <c r="I153" s="20">
        <f t="shared" si="50"/>
        <v>0</v>
      </c>
      <c r="J153" s="20">
        <f t="shared" si="50"/>
        <v>0</v>
      </c>
      <c r="K153" s="20">
        <f t="shared" si="50"/>
        <v>0</v>
      </c>
      <c r="L153" s="20">
        <f t="shared" si="50"/>
        <v>0</v>
      </c>
      <c r="M153" s="20">
        <f t="shared" si="50"/>
        <v>0</v>
      </c>
      <c r="N153" s="20">
        <f t="shared" si="50"/>
        <v>0</v>
      </c>
      <c r="O153" s="20">
        <f t="shared" si="50"/>
        <v>0</v>
      </c>
      <c r="P153" s="20">
        <f t="shared" si="50"/>
        <v>0</v>
      </c>
      <c r="Q153" s="20">
        <f t="shared" si="50"/>
        <v>0</v>
      </c>
      <c r="R153" s="20">
        <f t="shared" si="50"/>
        <v>0</v>
      </c>
      <c r="S153" s="20">
        <f t="shared" si="50"/>
        <v>0</v>
      </c>
      <c r="T153" s="20">
        <f t="shared" si="50"/>
        <v>0</v>
      </c>
      <c r="U153" s="20">
        <f t="shared" si="50"/>
        <v>0</v>
      </c>
      <c r="V153" s="20">
        <f t="shared" si="50"/>
        <v>0</v>
      </c>
      <c r="W153" s="20">
        <f t="shared" si="50"/>
        <v>0</v>
      </c>
      <c r="X153" s="20">
        <f t="shared" si="50"/>
        <v>0</v>
      </c>
      <c r="Y153" s="20">
        <f t="shared" si="50"/>
        <v>0</v>
      </c>
      <c r="Z153" s="20">
        <f t="shared" si="50"/>
        <v>0</v>
      </c>
      <c r="AA153" s="20">
        <f t="shared" si="50"/>
        <v>0</v>
      </c>
      <c r="AB153" s="20">
        <f t="shared" si="50"/>
        <v>0</v>
      </c>
      <c r="AC153" s="20">
        <f t="shared" si="50"/>
        <v>0</v>
      </c>
      <c r="AD153" s="20">
        <f t="shared" si="50"/>
        <v>0</v>
      </c>
      <c r="AE153" s="20">
        <f t="shared" si="50"/>
        <v>0</v>
      </c>
      <c r="AF153" s="19">
        <f t="shared" si="50"/>
        <v>0</v>
      </c>
    </row>
    <row r="154" spans="1:32" ht="13.5" hidden="1" customHeight="1">
      <c r="A154" s="1" t="s">
        <v>20</v>
      </c>
      <c r="B154" s="1" t="str">
        <f>IF(B$117="","",IF((B$117&lt;[1]SOMMAIRE!$K$13),"I",IF(AND(B$117&gt;=[1]SOMMAIRE!$K$13,B$117&lt;=[1]SOMMAIRE!$L$13),"S",IF(AND(B$117&gt;[1]SOMMAIRE!$L$13,B$117&lt;[1]SOMMAIRE!$M$13),"I",IF(AND(B$117&gt;=[1]SOMMAIRE!$M$13,B$117&lt;=[1]SOMMAIRE!$N$13),"S",IF(B$117&gt;[1]SOMMAIRE!$N$13,"I"))))))</f>
        <v>I</v>
      </c>
      <c r="C154" s="1" t="str">
        <f>IF(C$117="","",IF((C$117&lt;[1]SOMMAIRE!$K$13),"I",IF(AND(C$117&gt;=[1]SOMMAIRE!$K$13,C$117&lt;=[1]SOMMAIRE!$L$13),"S",IF(AND(C$117&gt;[1]SOMMAIRE!$L$13,C$117&lt;[1]SOMMAIRE!$M$13),"I",IF(AND(C$117&gt;=[1]SOMMAIRE!$M$13,C$117&lt;=[1]SOMMAIRE!$N$13),"S",IF(C$117&gt;[1]SOMMAIRE!$N$13,"I"))))))</f>
        <v>I</v>
      </c>
      <c r="D154" s="1" t="str">
        <f>IF(D$117="","",IF((D$117&lt;[1]SOMMAIRE!$K$13),"I",IF(AND(D$117&gt;=[1]SOMMAIRE!$K$13,D$117&lt;=[1]SOMMAIRE!$L$13),"S",IF(AND(D$117&gt;[1]SOMMAIRE!$L$13,D$117&lt;[1]SOMMAIRE!$M$13),"I",IF(AND(D$117&gt;=[1]SOMMAIRE!$M$13,D$117&lt;=[1]SOMMAIRE!$N$13),"S",IF(D$117&gt;[1]SOMMAIRE!$N$13,"I"))))))</f>
        <v>I</v>
      </c>
      <c r="E154" s="1" t="str">
        <f>IF(E$117="","",IF((E$117&lt;[1]SOMMAIRE!$K$13),"I",IF(AND(E$117&gt;=[1]SOMMAIRE!$K$13,E$117&lt;=[1]SOMMAIRE!$L$13),"S",IF(AND(E$117&gt;[1]SOMMAIRE!$L$13,E$117&lt;[1]SOMMAIRE!$M$13),"I",IF(AND(E$117&gt;=[1]SOMMAIRE!$M$13,E$117&lt;=[1]SOMMAIRE!$N$13),"S",IF(E$117&gt;[1]SOMMAIRE!$N$13,"I"))))))</f>
        <v>I</v>
      </c>
      <c r="F154" s="1" t="str">
        <f>IF(F$117="","",IF((F$117&lt;[1]SOMMAIRE!$K$13),"I",IF(AND(F$117&gt;=[1]SOMMAIRE!$K$13,F$117&lt;=[1]SOMMAIRE!$L$13),"S",IF(AND(F$117&gt;[1]SOMMAIRE!$L$13,F$117&lt;[1]SOMMAIRE!$M$13),"I",IF(AND(F$117&gt;=[1]SOMMAIRE!$M$13,F$117&lt;=[1]SOMMAIRE!$N$13),"S",IF(F$117&gt;[1]SOMMAIRE!$N$13,"I"))))))</f>
        <v>I</v>
      </c>
      <c r="G154" s="1" t="str">
        <f>IF(G$117="","",IF((G$117&lt;[1]SOMMAIRE!$K$13),"I",IF(AND(G$117&gt;=[1]SOMMAIRE!$K$13,G$117&lt;=[1]SOMMAIRE!$L$13),"S",IF(AND(G$117&gt;[1]SOMMAIRE!$L$13,G$117&lt;[1]SOMMAIRE!$M$13),"I",IF(AND(G$117&gt;=[1]SOMMAIRE!$M$13,G$117&lt;=[1]SOMMAIRE!$N$13),"S",IF(G$117&gt;[1]SOMMAIRE!$N$13,"I"))))))</f>
        <v>I</v>
      </c>
      <c r="H154" s="1" t="str">
        <f>IF(H$117="","",IF((H$117&lt;[1]SOMMAIRE!$K$13),"I",IF(AND(H$117&gt;=[1]SOMMAIRE!$K$13,H$117&lt;=[1]SOMMAIRE!$L$13),"S",IF(AND(H$117&gt;[1]SOMMAIRE!$L$13,H$117&lt;[1]SOMMAIRE!$M$13),"I",IF(AND(H$117&gt;=[1]SOMMAIRE!$M$13,H$117&lt;=[1]SOMMAIRE!$N$13),"S",IF(H$117&gt;[1]SOMMAIRE!$N$13,"I"))))))</f>
        <v>I</v>
      </c>
      <c r="I154" s="1" t="str">
        <f>IF(I$117="","",IF((I$117&lt;[1]SOMMAIRE!$K$13),"I",IF(AND(I$117&gt;=[1]SOMMAIRE!$K$13,I$117&lt;=[1]SOMMAIRE!$L$13),"S",IF(AND(I$117&gt;[1]SOMMAIRE!$L$13,I$117&lt;[1]SOMMAIRE!$M$13),"I",IF(AND(I$117&gt;=[1]SOMMAIRE!$M$13,I$117&lt;=[1]SOMMAIRE!$N$13),"S",IF(I$117&gt;[1]SOMMAIRE!$N$13,"I"))))))</f>
        <v>I</v>
      </c>
      <c r="J154" s="1" t="str">
        <f>IF(J$117="","",IF((J$117&lt;[1]SOMMAIRE!$K$13),"I",IF(AND(J$117&gt;=[1]SOMMAIRE!$K$13,J$117&lt;=[1]SOMMAIRE!$L$13),"S",IF(AND(J$117&gt;[1]SOMMAIRE!$L$13,J$117&lt;[1]SOMMAIRE!$M$13),"I",IF(AND(J$117&gt;=[1]SOMMAIRE!$M$13,J$117&lt;=[1]SOMMAIRE!$N$13),"S",IF(J$117&gt;[1]SOMMAIRE!$N$13,"I"))))))</f>
        <v>I</v>
      </c>
      <c r="K154" s="1" t="str">
        <f>IF(K$117="","",IF((K$117&lt;[1]SOMMAIRE!$K$13),"I",IF(AND(K$117&gt;=[1]SOMMAIRE!$K$13,K$117&lt;=[1]SOMMAIRE!$L$13),"S",IF(AND(K$117&gt;[1]SOMMAIRE!$L$13,K$117&lt;[1]SOMMAIRE!$M$13),"I",IF(AND(K$117&gt;=[1]SOMMAIRE!$M$13,K$117&lt;=[1]SOMMAIRE!$N$13),"S",IF(K$117&gt;[1]SOMMAIRE!$N$13,"I"))))))</f>
        <v>I</v>
      </c>
      <c r="L154" s="1" t="str">
        <f>IF(L$117="","",IF((L$117&lt;[1]SOMMAIRE!$K$13),"I",IF(AND(L$117&gt;=[1]SOMMAIRE!$K$13,L$117&lt;=[1]SOMMAIRE!$L$13),"S",IF(AND(L$117&gt;[1]SOMMAIRE!$L$13,L$117&lt;[1]SOMMAIRE!$M$13),"I",IF(AND(L$117&gt;=[1]SOMMAIRE!$M$13,L$117&lt;=[1]SOMMAIRE!$N$13),"S",IF(L$117&gt;[1]SOMMAIRE!$N$13,"I"))))))</f>
        <v>I</v>
      </c>
      <c r="M154" s="1" t="str">
        <f>IF(M$117="","",IF((M$117&lt;[1]SOMMAIRE!$K$13),"I",IF(AND(M$117&gt;=[1]SOMMAIRE!$K$13,M$117&lt;=[1]SOMMAIRE!$L$13),"S",IF(AND(M$117&gt;[1]SOMMAIRE!$L$13,M$117&lt;[1]SOMMAIRE!$M$13),"I",IF(AND(M$117&gt;=[1]SOMMAIRE!$M$13,M$117&lt;=[1]SOMMAIRE!$N$13),"S",IF(M$117&gt;[1]SOMMAIRE!$N$13,"I"))))))</f>
        <v>I</v>
      </c>
      <c r="N154" s="1" t="str">
        <f>IF(N$117="","",IF((N$117&lt;[1]SOMMAIRE!$K$13),"I",IF(AND(N$117&gt;=[1]SOMMAIRE!$K$13,N$117&lt;=[1]SOMMAIRE!$L$13),"S",IF(AND(N$117&gt;[1]SOMMAIRE!$L$13,N$117&lt;[1]SOMMAIRE!$M$13),"I",IF(AND(N$117&gt;=[1]SOMMAIRE!$M$13,N$117&lt;=[1]SOMMAIRE!$N$13),"S",IF(N$117&gt;[1]SOMMAIRE!$N$13,"I"))))))</f>
        <v>I</v>
      </c>
      <c r="O154" s="1" t="str">
        <f>IF(O$117="","",IF((O$117&lt;[1]SOMMAIRE!$K$13),"I",IF(AND(O$117&gt;=[1]SOMMAIRE!$K$13,O$117&lt;=[1]SOMMAIRE!$L$13),"S",IF(AND(O$117&gt;[1]SOMMAIRE!$L$13,O$117&lt;[1]SOMMAIRE!$M$13),"I",IF(AND(O$117&gt;=[1]SOMMAIRE!$M$13,O$117&lt;=[1]SOMMAIRE!$N$13),"S",IF(O$117&gt;[1]SOMMAIRE!$N$13,"I"))))))</f>
        <v>I</v>
      </c>
      <c r="P154" s="1" t="str">
        <f>IF(P$117="","",IF((P$117&lt;[1]SOMMAIRE!$K$13),"I",IF(AND(P$117&gt;=[1]SOMMAIRE!$K$13,P$117&lt;=[1]SOMMAIRE!$L$13),"S",IF(AND(P$117&gt;[1]SOMMAIRE!$L$13,P$117&lt;[1]SOMMAIRE!$M$13),"I",IF(AND(P$117&gt;=[1]SOMMAIRE!$M$13,P$117&lt;=[1]SOMMAIRE!$N$13),"S",IF(P$117&gt;[1]SOMMAIRE!$N$13,"I"))))))</f>
        <v>I</v>
      </c>
      <c r="Q154" s="1" t="str">
        <f>IF(Q$117="","",IF((Q$117&lt;[1]SOMMAIRE!$K$13),"I",IF(AND(Q$117&gt;=[1]SOMMAIRE!$K$13,Q$117&lt;=[1]SOMMAIRE!$L$13),"S",IF(AND(Q$117&gt;[1]SOMMAIRE!$L$13,Q$117&lt;[1]SOMMAIRE!$M$13),"I",IF(AND(Q$117&gt;=[1]SOMMAIRE!$M$13,Q$117&lt;=[1]SOMMAIRE!$N$13),"S",IF(Q$117&gt;[1]SOMMAIRE!$N$13,"I"))))))</f>
        <v>I</v>
      </c>
      <c r="R154" s="1" t="str">
        <f>IF(R$117="","",IF((R$117&lt;[1]SOMMAIRE!$K$13),"I",IF(AND(R$117&gt;=[1]SOMMAIRE!$K$13,R$117&lt;=[1]SOMMAIRE!$L$13),"S",IF(AND(R$117&gt;[1]SOMMAIRE!$L$13,R$117&lt;[1]SOMMAIRE!$M$13),"I",IF(AND(R$117&gt;=[1]SOMMAIRE!$M$13,R$117&lt;=[1]SOMMAIRE!$N$13),"S",IF(R$117&gt;[1]SOMMAIRE!$N$13,"I"))))))</f>
        <v>I</v>
      </c>
      <c r="S154" s="1" t="str">
        <f>IF(S$117="","",IF((S$117&lt;[1]SOMMAIRE!$K$13),"I",IF(AND(S$117&gt;=[1]SOMMAIRE!$K$13,S$117&lt;=[1]SOMMAIRE!$L$13),"S",IF(AND(S$117&gt;[1]SOMMAIRE!$L$13,S$117&lt;[1]SOMMAIRE!$M$13),"I",IF(AND(S$117&gt;=[1]SOMMAIRE!$M$13,S$117&lt;=[1]SOMMAIRE!$N$13),"S",IF(S$117&gt;[1]SOMMAIRE!$N$13,"I"))))))</f>
        <v>I</v>
      </c>
      <c r="T154" s="1" t="str">
        <f>IF(T$117="","",IF((T$117&lt;[1]SOMMAIRE!$K$13),"I",IF(AND(T$117&gt;=[1]SOMMAIRE!$K$13,T$117&lt;=[1]SOMMAIRE!$L$13),"S",IF(AND(T$117&gt;[1]SOMMAIRE!$L$13,T$117&lt;[1]SOMMAIRE!$M$13),"I",IF(AND(T$117&gt;=[1]SOMMAIRE!$M$13,T$117&lt;=[1]SOMMAIRE!$N$13),"S",IF(T$117&gt;[1]SOMMAIRE!$N$13,"I"))))))</f>
        <v>I</v>
      </c>
      <c r="U154" s="1" t="str">
        <f>IF(U$117="","",IF((U$117&lt;[1]SOMMAIRE!$K$13),"I",IF(AND(U$117&gt;=[1]SOMMAIRE!$K$13,U$117&lt;=[1]SOMMAIRE!$L$13),"S",IF(AND(U$117&gt;[1]SOMMAIRE!$L$13,U$117&lt;[1]SOMMAIRE!$M$13),"I",IF(AND(U$117&gt;=[1]SOMMAIRE!$M$13,U$117&lt;=[1]SOMMAIRE!$N$13),"S",IF(U$117&gt;[1]SOMMAIRE!$N$13,"I"))))))</f>
        <v>I</v>
      </c>
      <c r="V154" s="1" t="str">
        <f>IF(V$117="","",IF((V$117&lt;[1]SOMMAIRE!$K$13),"I",IF(AND(V$117&gt;=[1]SOMMAIRE!$K$13,V$117&lt;=[1]SOMMAIRE!$L$13),"S",IF(AND(V$117&gt;[1]SOMMAIRE!$L$13,V$117&lt;[1]SOMMAIRE!$M$13),"I",IF(AND(V$117&gt;=[1]SOMMAIRE!$M$13,V$117&lt;=[1]SOMMAIRE!$N$13),"S",IF(V$117&gt;[1]SOMMAIRE!$N$13,"I"))))))</f>
        <v>I</v>
      </c>
      <c r="W154" s="1" t="str">
        <f>IF(W$117="","",IF((W$117&lt;[1]SOMMAIRE!$K$13),"I",IF(AND(W$117&gt;=[1]SOMMAIRE!$K$13,W$117&lt;=[1]SOMMAIRE!$L$13),"S",IF(AND(W$117&gt;[1]SOMMAIRE!$L$13,W$117&lt;[1]SOMMAIRE!$M$13),"I",IF(AND(W$117&gt;=[1]SOMMAIRE!$M$13,W$117&lt;=[1]SOMMAIRE!$N$13),"S",IF(W$117&gt;[1]SOMMAIRE!$N$13,"I"))))))</f>
        <v>I</v>
      </c>
      <c r="X154" s="1" t="str">
        <f>IF(X$117="","",IF((X$117&lt;[1]SOMMAIRE!$K$13),"I",IF(AND(X$117&gt;=[1]SOMMAIRE!$K$13,X$117&lt;=[1]SOMMAIRE!$L$13),"S",IF(AND(X$117&gt;[1]SOMMAIRE!$L$13,X$117&lt;[1]SOMMAIRE!$M$13),"I",IF(AND(X$117&gt;=[1]SOMMAIRE!$M$13,X$117&lt;=[1]SOMMAIRE!$N$13),"S",IF(X$117&gt;[1]SOMMAIRE!$N$13,"I"))))))</f>
        <v>I</v>
      </c>
      <c r="Y154" s="1" t="str">
        <f>IF(Y$117="","",IF((Y$117&lt;[1]SOMMAIRE!$K$13),"I",IF(AND(Y$117&gt;=[1]SOMMAIRE!$K$13,Y$117&lt;=[1]SOMMAIRE!$L$13),"S",IF(AND(Y$117&gt;[1]SOMMAIRE!$L$13,Y$117&lt;[1]SOMMAIRE!$M$13),"I",IF(AND(Y$117&gt;=[1]SOMMAIRE!$M$13,Y$117&lt;=[1]SOMMAIRE!$N$13),"S",IF(Y$117&gt;[1]SOMMAIRE!$N$13,"I"))))))</f>
        <v>I</v>
      </c>
      <c r="Z154" s="1" t="str">
        <f>IF(Z$117="","",IF((Z$117&lt;[1]SOMMAIRE!$K$13),"I",IF(AND(Z$117&gt;=[1]SOMMAIRE!$K$13,Z$117&lt;=[1]SOMMAIRE!$L$13),"S",IF(AND(Z$117&gt;[1]SOMMAIRE!$L$13,Z$117&lt;[1]SOMMAIRE!$M$13),"I",IF(AND(Z$117&gt;=[1]SOMMAIRE!$M$13,Z$117&lt;=[1]SOMMAIRE!$N$13),"S",IF(Z$117&gt;[1]SOMMAIRE!$N$13,"I"))))))</f>
        <v>I</v>
      </c>
      <c r="AA154" s="1" t="str">
        <f>IF(AA$117="","",IF((AA$117&lt;[1]SOMMAIRE!$K$13),"I",IF(AND(AA$117&gt;=[1]SOMMAIRE!$K$13,AA$117&lt;=[1]SOMMAIRE!$L$13),"S",IF(AND(AA$117&gt;[1]SOMMAIRE!$L$13,AA$117&lt;[1]SOMMAIRE!$M$13),"I",IF(AND(AA$117&gt;=[1]SOMMAIRE!$M$13,AA$117&lt;=[1]SOMMAIRE!$N$13),"S",IF(AA$117&gt;[1]SOMMAIRE!$N$13,"I"))))))</f>
        <v>I</v>
      </c>
      <c r="AB154" s="1" t="str">
        <f>IF(AB$117="","",IF((AB$117&lt;[1]SOMMAIRE!$K$13),"I",IF(AND(AB$117&gt;=[1]SOMMAIRE!$K$13,AB$117&lt;=[1]SOMMAIRE!$L$13),"S",IF(AND(AB$117&gt;[1]SOMMAIRE!$L$13,AB$117&lt;[1]SOMMAIRE!$M$13),"I",IF(AND(AB$117&gt;=[1]SOMMAIRE!$M$13,AB$117&lt;=[1]SOMMAIRE!$N$13),"S",IF(AB$117&gt;[1]SOMMAIRE!$N$13,"I"))))))</f>
        <v>I</v>
      </c>
      <c r="AC154" s="1" t="str">
        <f>IF(AC$117="","",IF((AC$117&lt;[1]SOMMAIRE!$K$13),"I",IF(AND(AC$117&gt;=[1]SOMMAIRE!$K$13,AC$117&lt;=[1]SOMMAIRE!$L$13),"S",IF(AND(AC$117&gt;[1]SOMMAIRE!$L$13,AC$117&lt;[1]SOMMAIRE!$M$13),"I",IF(AND(AC$117&gt;=[1]SOMMAIRE!$M$13,AC$117&lt;=[1]SOMMAIRE!$N$13),"S",IF(AC$117&gt;[1]SOMMAIRE!$N$13,"I"))))))</f>
        <v>I</v>
      </c>
      <c r="AD154" s="1" t="str">
        <f>IF(AD$117="","",IF((AD$117&lt;[1]SOMMAIRE!$K$13),"I",IF(AND(AD$117&gt;=[1]SOMMAIRE!$K$13,AD$117&lt;=[1]SOMMAIRE!$L$13),"S",IF(AND(AD$117&gt;[1]SOMMAIRE!$L$13,AD$117&lt;[1]SOMMAIRE!$M$13),"I",IF(AND(AD$117&gt;=[1]SOMMAIRE!$M$13,AD$117&lt;=[1]SOMMAIRE!$N$13),"S",IF(AD$117&gt;[1]SOMMAIRE!$N$13,"I"))))))</f>
        <v>I</v>
      </c>
      <c r="AE154" s="1" t="str">
        <f>IF(AE$117="","",IF((AE$117&lt;[1]SOMMAIRE!$K$13),"I",IF(AND(AE$117&gt;=[1]SOMMAIRE!$K$13,AE$117&lt;=[1]SOMMAIRE!$L$13),"S",IF(AND(AE$117&gt;[1]SOMMAIRE!$L$13,AE$117&lt;[1]SOMMAIRE!$M$13),"I",IF(AND(AE$117&gt;=[1]SOMMAIRE!$M$13,AE$117&lt;=[1]SOMMAIRE!$N$13),"S",IF(AE$117&gt;[1]SOMMAIRE!$N$13,"I"))))))</f>
        <v>I</v>
      </c>
      <c r="AF154" s="1" t="str">
        <f>IF(AF$117="","",IF((AF$117&lt;[1]SOMMAIRE!$K$13),"I",IF(AND(AF$117&gt;=[1]SOMMAIRE!$K$13,AF$117&lt;=[1]SOMMAIRE!$L$13),"S",IF(AND(AF$117&gt;[1]SOMMAIRE!$L$13,AF$117&lt;[1]SOMMAIRE!$M$13),"I",IF(AND(AF$117&gt;=[1]SOMMAIRE!$M$13,AF$117&lt;=[1]SOMMAIRE!$N$13),"S",IF(AF$117&gt;[1]SOMMAIRE!$N$13,"I"))))))</f>
        <v>I</v>
      </c>
    </row>
    <row r="155" spans="1:32" ht="13.5" hidden="1" customHeight="1" thickBot="1"/>
    <row r="156" spans="1:32" ht="13.5" thickBot="1">
      <c r="A156" s="88" t="s">
        <v>3</v>
      </c>
      <c r="B156" s="89"/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  <c r="AA156" s="89"/>
      <c r="AB156" s="89"/>
      <c r="AC156" s="89"/>
      <c r="AD156" s="89"/>
      <c r="AE156" s="89"/>
      <c r="AF156" s="90"/>
    </row>
    <row r="157" spans="1:32" ht="13.5" thickBot="1">
      <c r="A157" s="10" t="s">
        <v>15</v>
      </c>
      <c r="B157" s="21">
        <f t="shared" ref="B157:AF157" si="51">COUNTIF(B$12:B$107,"*VAL I*")</f>
        <v>0</v>
      </c>
      <c r="C157" s="20">
        <f t="shared" si="51"/>
        <v>0</v>
      </c>
      <c r="D157" s="20">
        <f t="shared" si="51"/>
        <v>0</v>
      </c>
      <c r="E157" s="20">
        <f t="shared" si="51"/>
        <v>0</v>
      </c>
      <c r="F157" s="20">
        <f t="shared" si="51"/>
        <v>0</v>
      </c>
      <c r="G157" s="20">
        <f t="shared" si="51"/>
        <v>0</v>
      </c>
      <c r="H157" s="20">
        <f t="shared" si="51"/>
        <v>0</v>
      </c>
      <c r="I157" s="20">
        <f t="shared" si="51"/>
        <v>0</v>
      </c>
      <c r="J157" s="20">
        <f t="shared" si="51"/>
        <v>0</v>
      </c>
      <c r="K157" s="20">
        <f t="shared" si="51"/>
        <v>0</v>
      </c>
      <c r="L157" s="20">
        <f t="shared" si="51"/>
        <v>0</v>
      </c>
      <c r="M157" s="20">
        <f t="shared" si="51"/>
        <v>0</v>
      </c>
      <c r="N157" s="20">
        <f t="shared" si="51"/>
        <v>0</v>
      </c>
      <c r="O157" s="20">
        <f t="shared" si="51"/>
        <v>0</v>
      </c>
      <c r="P157" s="20">
        <f t="shared" si="51"/>
        <v>0</v>
      </c>
      <c r="Q157" s="20">
        <f t="shared" si="51"/>
        <v>0</v>
      </c>
      <c r="R157" s="20">
        <f t="shared" si="51"/>
        <v>0</v>
      </c>
      <c r="S157" s="20">
        <f t="shared" si="51"/>
        <v>0</v>
      </c>
      <c r="T157" s="20">
        <f t="shared" si="51"/>
        <v>0</v>
      </c>
      <c r="U157" s="20">
        <f t="shared" si="51"/>
        <v>0</v>
      </c>
      <c r="V157" s="20">
        <f t="shared" si="51"/>
        <v>0</v>
      </c>
      <c r="W157" s="20">
        <f t="shared" si="51"/>
        <v>0</v>
      </c>
      <c r="X157" s="20">
        <f t="shared" si="51"/>
        <v>0</v>
      </c>
      <c r="Y157" s="20">
        <f t="shared" si="51"/>
        <v>0</v>
      </c>
      <c r="Z157" s="20">
        <f t="shared" si="51"/>
        <v>0</v>
      </c>
      <c r="AA157" s="20">
        <f t="shared" si="51"/>
        <v>0</v>
      </c>
      <c r="AB157" s="20">
        <f t="shared" si="51"/>
        <v>0</v>
      </c>
      <c r="AC157" s="20">
        <f t="shared" si="51"/>
        <v>0</v>
      </c>
      <c r="AD157" s="20">
        <f t="shared" si="51"/>
        <v>0</v>
      </c>
      <c r="AE157" s="20">
        <f t="shared" si="51"/>
        <v>0</v>
      </c>
      <c r="AF157" s="19">
        <f t="shared" si="51"/>
        <v>0</v>
      </c>
    </row>
    <row r="158" spans="1:32" ht="13.5" hidden="1" customHeight="1">
      <c r="A158" s="1" t="s">
        <v>20</v>
      </c>
      <c r="B158" s="1" t="str">
        <f>IF(B$117="","",IF((B$117&lt;[1]SOMMAIRE!$K$14),"I",IF(AND(B$117&gt;=[1]SOMMAIRE!$K$14,B$117&lt;=[1]SOMMAIRE!$L$14),"S",IF(AND(B$117&gt;[1]SOMMAIRE!$L$14,B$117&lt;[1]SOMMAIRE!$M$14),"I",IF(AND(B$117&gt;=[1]SOMMAIRE!$M$14,B$117&lt;=[1]SOMMAIRE!$N$14),"S",IF(B$117&gt;[1]SOMMAIRE!$N$14,"I"))))))</f>
        <v>I</v>
      </c>
      <c r="C158" s="1" t="str">
        <f>IF(C$117="","",IF((C$117&lt;[1]SOMMAIRE!$K$14),"I",IF(AND(C$117&gt;=[1]SOMMAIRE!$K$14,C$117&lt;=[1]SOMMAIRE!$L$14),"S",IF(AND(C$117&gt;[1]SOMMAIRE!$L$14,C$117&lt;[1]SOMMAIRE!$M$14),"I",IF(AND(C$117&gt;=[1]SOMMAIRE!$M$14,C$117&lt;=[1]SOMMAIRE!$N$14),"S",IF(C$117&gt;[1]SOMMAIRE!$N$14,"I"))))))</f>
        <v>I</v>
      </c>
      <c r="D158" s="1" t="str">
        <f>IF(D$117="","",IF((D$117&lt;[1]SOMMAIRE!$K$14),"I",IF(AND(D$117&gt;=[1]SOMMAIRE!$K$14,D$117&lt;=[1]SOMMAIRE!$L$14),"S",IF(AND(D$117&gt;[1]SOMMAIRE!$L$14,D$117&lt;[1]SOMMAIRE!$M$14),"I",IF(AND(D$117&gt;=[1]SOMMAIRE!$M$14,D$117&lt;=[1]SOMMAIRE!$N$14),"S",IF(D$117&gt;[1]SOMMAIRE!$N$14,"I"))))))</f>
        <v>I</v>
      </c>
      <c r="E158" s="1" t="str">
        <f>IF(E$117="","",IF((E$117&lt;[1]SOMMAIRE!$K$14),"I",IF(AND(E$117&gt;=[1]SOMMAIRE!$K$14,E$117&lt;=[1]SOMMAIRE!$L$14),"S",IF(AND(E$117&gt;[1]SOMMAIRE!$L$14,E$117&lt;[1]SOMMAIRE!$M$14),"I",IF(AND(E$117&gt;=[1]SOMMAIRE!$M$14,E$117&lt;=[1]SOMMAIRE!$N$14),"S",IF(E$117&gt;[1]SOMMAIRE!$N$14,"I"))))))</f>
        <v>I</v>
      </c>
      <c r="F158" s="1" t="str">
        <f>IF(F$117="","",IF((F$117&lt;[1]SOMMAIRE!$K$14),"I",IF(AND(F$117&gt;=[1]SOMMAIRE!$K$14,F$117&lt;=[1]SOMMAIRE!$L$14),"S",IF(AND(F$117&gt;[1]SOMMAIRE!$L$14,F$117&lt;[1]SOMMAIRE!$M$14),"I",IF(AND(F$117&gt;=[1]SOMMAIRE!$M$14,F$117&lt;=[1]SOMMAIRE!$N$14),"S",IF(F$117&gt;[1]SOMMAIRE!$N$14,"I"))))))</f>
        <v>I</v>
      </c>
      <c r="G158" s="1" t="str">
        <f>IF(G$117="","",IF((G$117&lt;[1]SOMMAIRE!$K$14),"I",IF(AND(G$117&gt;=[1]SOMMAIRE!$K$14,G$117&lt;=[1]SOMMAIRE!$L$14),"S",IF(AND(G$117&gt;[1]SOMMAIRE!$L$14,G$117&lt;[1]SOMMAIRE!$M$14),"I",IF(AND(G$117&gt;=[1]SOMMAIRE!$M$14,G$117&lt;=[1]SOMMAIRE!$N$14),"S",IF(G$117&gt;[1]SOMMAIRE!$N$14,"I"))))))</f>
        <v>I</v>
      </c>
      <c r="H158" s="1" t="str">
        <f>IF(H$117="","",IF((H$117&lt;[1]SOMMAIRE!$K$14),"I",IF(AND(H$117&gt;=[1]SOMMAIRE!$K$14,H$117&lt;=[1]SOMMAIRE!$L$14),"S",IF(AND(H$117&gt;[1]SOMMAIRE!$L$14,H$117&lt;[1]SOMMAIRE!$M$14),"I",IF(AND(H$117&gt;=[1]SOMMAIRE!$M$14,H$117&lt;=[1]SOMMAIRE!$N$14),"S",IF(H$117&gt;[1]SOMMAIRE!$N$14,"I"))))))</f>
        <v>I</v>
      </c>
      <c r="I158" s="1" t="str">
        <f>IF(I$117="","",IF((I$117&lt;[1]SOMMAIRE!$K$14),"I",IF(AND(I$117&gt;=[1]SOMMAIRE!$K$14,I$117&lt;=[1]SOMMAIRE!$L$14),"S",IF(AND(I$117&gt;[1]SOMMAIRE!$L$14,I$117&lt;[1]SOMMAIRE!$M$14),"I",IF(AND(I$117&gt;=[1]SOMMAIRE!$M$14,I$117&lt;=[1]SOMMAIRE!$N$14),"S",IF(I$117&gt;[1]SOMMAIRE!$N$14,"I"))))))</f>
        <v>I</v>
      </c>
      <c r="J158" s="1" t="str">
        <f>IF(J$117="","",IF((J$117&lt;[1]SOMMAIRE!$K$14),"I",IF(AND(J$117&gt;=[1]SOMMAIRE!$K$14,J$117&lt;=[1]SOMMAIRE!$L$14),"S",IF(AND(J$117&gt;[1]SOMMAIRE!$L$14,J$117&lt;[1]SOMMAIRE!$M$14),"I",IF(AND(J$117&gt;=[1]SOMMAIRE!$M$14,J$117&lt;=[1]SOMMAIRE!$N$14),"S",IF(J$117&gt;[1]SOMMAIRE!$N$14,"I"))))))</f>
        <v>I</v>
      </c>
      <c r="K158" s="1" t="str">
        <f>IF(K$117="","",IF((K$117&lt;[1]SOMMAIRE!$K$14),"I",IF(AND(K$117&gt;=[1]SOMMAIRE!$K$14,K$117&lt;=[1]SOMMAIRE!$L$14),"S",IF(AND(K$117&gt;[1]SOMMAIRE!$L$14,K$117&lt;[1]SOMMAIRE!$M$14),"I",IF(AND(K$117&gt;=[1]SOMMAIRE!$M$14,K$117&lt;=[1]SOMMAIRE!$N$14),"S",IF(K$117&gt;[1]SOMMAIRE!$N$14,"I"))))))</f>
        <v>I</v>
      </c>
      <c r="L158" s="1" t="str">
        <f>IF(L$117="","",IF((L$117&lt;[1]SOMMAIRE!$K$14),"I",IF(AND(L$117&gt;=[1]SOMMAIRE!$K$14,L$117&lt;=[1]SOMMAIRE!$L$14),"S",IF(AND(L$117&gt;[1]SOMMAIRE!$L$14,L$117&lt;[1]SOMMAIRE!$M$14),"I",IF(AND(L$117&gt;=[1]SOMMAIRE!$M$14,L$117&lt;=[1]SOMMAIRE!$N$14),"S",IF(L$117&gt;[1]SOMMAIRE!$N$14,"I"))))))</f>
        <v>I</v>
      </c>
      <c r="M158" s="1" t="str">
        <f>IF(M$117="","",IF((M$117&lt;[1]SOMMAIRE!$K$14),"I",IF(AND(M$117&gt;=[1]SOMMAIRE!$K$14,M$117&lt;=[1]SOMMAIRE!$L$14),"S",IF(AND(M$117&gt;[1]SOMMAIRE!$L$14,M$117&lt;[1]SOMMAIRE!$M$14),"I",IF(AND(M$117&gt;=[1]SOMMAIRE!$M$14,M$117&lt;=[1]SOMMAIRE!$N$14),"S",IF(M$117&gt;[1]SOMMAIRE!$N$14,"I"))))))</f>
        <v>I</v>
      </c>
      <c r="N158" s="1" t="str">
        <f>IF(N$117="","",IF((N$117&lt;[1]SOMMAIRE!$K$14),"I",IF(AND(N$117&gt;=[1]SOMMAIRE!$K$14,N$117&lt;=[1]SOMMAIRE!$L$14),"S",IF(AND(N$117&gt;[1]SOMMAIRE!$L$14,N$117&lt;[1]SOMMAIRE!$M$14),"I",IF(AND(N$117&gt;=[1]SOMMAIRE!$M$14,N$117&lt;=[1]SOMMAIRE!$N$14),"S",IF(N$117&gt;[1]SOMMAIRE!$N$14,"I"))))))</f>
        <v>I</v>
      </c>
      <c r="O158" s="1" t="str">
        <f>IF(O$117="","",IF((O$117&lt;[1]SOMMAIRE!$K$14),"I",IF(AND(O$117&gt;=[1]SOMMAIRE!$K$14,O$117&lt;=[1]SOMMAIRE!$L$14),"S",IF(AND(O$117&gt;[1]SOMMAIRE!$L$14,O$117&lt;[1]SOMMAIRE!$M$14),"I",IF(AND(O$117&gt;=[1]SOMMAIRE!$M$14,O$117&lt;=[1]SOMMAIRE!$N$14),"S",IF(O$117&gt;[1]SOMMAIRE!$N$14,"I"))))))</f>
        <v>I</v>
      </c>
      <c r="P158" s="1" t="str">
        <f>IF(P$117="","",IF((P$117&lt;[1]SOMMAIRE!$K$14),"I",IF(AND(P$117&gt;=[1]SOMMAIRE!$K$14,P$117&lt;=[1]SOMMAIRE!$L$14),"S",IF(AND(P$117&gt;[1]SOMMAIRE!$L$14,P$117&lt;[1]SOMMAIRE!$M$14),"I",IF(AND(P$117&gt;=[1]SOMMAIRE!$M$14,P$117&lt;=[1]SOMMAIRE!$N$14),"S",IF(P$117&gt;[1]SOMMAIRE!$N$14,"I"))))))</f>
        <v>I</v>
      </c>
      <c r="Q158" s="1" t="str">
        <f>IF(Q$117="","",IF((Q$117&lt;[1]SOMMAIRE!$K$14),"I",IF(AND(Q$117&gt;=[1]SOMMAIRE!$K$14,Q$117&lt;=[1]SOMMAIRE!$L$14),"S",IF(AND(Q$117&gt;[1]SOMMAIRE!$L$14,Q$117&lt;[1]SOMMAIRE!$M$14),"I",IF(AND(Q$117&gt;=[1]SOMMAIRE!$M$14,Q$117&lt;=[1]SOMMAIRE!$N$14),"S",IF(Q$117&gt;[1]SOMMAIRE!$N$14,"I"))))))</f>
        <v>I</v>
      </c>
      <c r="R158" s="1" t="str">
        <f>IF(R$117="","",IF((R$117&lt;[1]SOMMAIRE!$K$14),"I",IF(AND(R$117&gt;=[1]SOMMAIRE!$K$14,R$117&lt;=[1]SOMMAIRE!$L$14),"S",IF(AND(R$117&gt;[1]SOMMAIRE!$L$14,R$117&lt;[1]SOMMAIRE!$M$14),"I",IF(AND(R$117&gt;=[1]SOMMAIRE!$M$14,R$117&lt;=[1]SOMMAIRE!$N$14),"S",IF(R$117&gt;[1]SOMMAIRE!$N$14,"I"))))))</f>
        <v>I</v>
      </c>
      <c r="S158" s="1" t="str">
        <f>IF(S$117="","",IF((S$117&lt;[1]SOMMAIRE!$K$14),"I",IF(AND(S$117&gt;=[1]SOMMAIRE!$K$14,S$117&lt;=[1]SOMMAIRE!$L$14),"S",IF(AND(S$117&gt;[1]SOMMAIRE!$L$14,S$117&lt;[1]SOMMAIRE!$M$14),"I",IF(AND(S$117&gt;=[1]SOMMAIRE!$M$14,S$117&lt;=[1]SOMMAIRE!$N$14),"S",IF(S$117&gt;[1]SOMMAIRE!$N$14,"I"))))))</f>
        <v>I</v>
      </c>
      <c r="T158" s="1" t="str">
        <f>IF(T$117="","",IF((T$117&lt;[1]SOMMAIRE!$K$14),"I",IF(AND(T$117&gt;=[1]SOMMAIRE!$K$14,T$117&lt;=[1]SOMMAIRE!$L$14),"S",IF(AND(T$117&gt;[1]SOMMAIRE!$L$14,T$117&lt;[1]SOMMAIRE!$M$14),"I",IF(AND(T$117&gt;=[1]SOMMAIRE!$M$14,T$117&lt;=[1]SOMMAIRE!$N$14),"S",IF(T$117&gt;[1]SOMMAIRE!$N$14,"I"))))))</f>
        <v>I</v>
      </c>
      <c r="U158" s="1" t="str">
        <f>IF(U$117="","",IF((U$117&lt;[1]SOMMAIRE!$K$14),"I",IF(AND(U$117&gt;=[1]SOMMAIRE!$K$14,U$117&lt;=[1]SOMMAIRE!$L$14),"S",IF(AND(U$117&gt;[1]SOMMAIRE!$L$14,U$117&lt;[1]SOMMAIRE!$M$14),"I",IF(AND(U$117&gt;=[1]SOMMAIRE!$M$14,U$117&lt;=[1]SOMMAIRE!$N$14),"S",IF(U$117&gt;[1]SOMMAIRE!$N$14,"I"))))))</f>
        <v>I</v>
      </c>
      <c r="V158" s="1" t="str">
        <f>IF(V$117="","",IF((V$117&lt;[1]SOMMAIRE!$K$14),"I",IF(AND(V$117&gt;=[1]SOMMAIRE!$K$14,V$117&lt;=[1]SOMMAIRE!$L$14),"S",IF(AND(V$117&gt;[1]SOMMAIRE!$L$14,V$117&lt;[1]SOMMAIRE!$M$14),"I",IF(AND(V$117&gt;=[1]SOMMAIRE!$M$14,V$117&lt;=[1]SOMMAIRE!$N$14),"S",IF(V$117&gt;[1]SOMMAIRE!$N$14,"I"))))))</f>
        <v>I</v>
      </c>
      <c r="W158" s="1" t="str">
        <f>IF(W$117="","",IF((W$117&lt;[1]SOMMAIRE!$K$14),"I",IF(AND(W$117&gt;=[1]SOMMAIRE!$K$14,W$117&lt;=[1]SOMMAIRE!$L$14),"S",IF(AND(W$117&gt;[1]SOMMAIRE!$L$14,W$117&lt;[1]SOMMAIRE!$M$14),"I",IF(AND(W$117&gt;=[1]SOMMAIRE!$M$14,W$117&lt;=[1]SOMMAIRE!$N$14),"S",IF(W$117&gt;[1]SOMMAIRE!$N$14,"I"))))))</f>
        <v>I</v>
      </c>
      <c r="X158" s="1" t="str">
        <f>IF(X$117="","",IF((X$117&lt;[1]SOMMAIRE!$K$14),"I",IF(AND(X$117&gt;=[1]SOMMAIRE!$K$14,X$117&lt;=[1]SOMMAIRE!$L$14),"S",IF(AND(X$117&gt;[1]SOMMAIRE!$L$14,X$117&lt;[1]SOMMAIRE!$M$14),"I",IF(AND(X$117&gt;=[1]SOMMAIRE!$M$14,X$117&lt;=[1]SOMMAIRE!$N$14),"S",IF(X$117&gt;[1]SOMMAIRE!$N$14,"I"))))))</f>
        <v>I</v>
      </c>
      <c r="Y158" s="1" t="str">
        <f>IF(Y$117="","",IF((Y$117&lt;[1]SOMMAIRE!$K$14),"I",IF(AND(Y$117&gt;=[1]SOMMAIRE!$K$14,Y$117&lt;=[1]SOMMAIRE!$L$14),"S",IF(AND(Y$117&gt;[1]SOMMAIRE!$L$14,Y$117&lt;[1]SOMMAIRE!$M$14),"I",IF(AND(Y$117&gt;=[1]SOMMAIRE!$M$14,Y$117&lt;=[1]SOMMAIRE!$N$14),"S",IF(Y$117&gt;[1]SOMMAIRE!$N$14,"I"))))))</f>
        <v>I</v>
      </c>
      <c r="Z158" s="1" t="str">
        <f>IF(Z$117="","",IF((Z$117&lt;[1]SOMMAIRE!$K$14),"I",IF(AND(Z$117&gt;=[1]SOMMAIRE!$K$14,Z$117&lt;=[1]SOMMAIRE!$L$14),"S",IF(AND(Z$117&gt;[1]SOMMAIRE!$L$14,Z$117&lt;[1]SOMMAIRE!$M$14),"I",IF(AND(Z$117&gt;=[1]SOMMAIRE!$M$14,Z$117&lt;=[1]SOMMAIRE!$N$14),"S",IF(Z$117&gt;[1]SOMMAIRE!$N$14,"I"))))))</f>
        <v>I</v>
      </c>
      <c r="AA158" s="1" t="str">
        <f>IF(AA$117="","",IF((AA$117&lt;[1]SOMMAIRE!$K$14),"I",IF(AND(AA$117&gt;=[1]SOMMAIRE!$K$14,AA$117&lt;=[1]SOMMAIRE!$L$14),"S",IF(AND(AA$117&gt;[1]SOMMAIRE!$L$14,AA$117&lt;[1]SOMMAIRE!$M$14),"I",IF(AND(AA$117&gt;=[1]SOMMAIRE!$M$14,AA$117&lt;=[1]SOMMAIRE!$N$14),"S",IF(AA$117&gt;[1]SOMMAIRE!$N$14,"I"))))))</f>
        <v>I</v>
      </c>
      <c r="AB158" s="1" t="str">
        <f>IF(AB$117="","",IF((AB$117&lt;[1]SOMMAIRE!$K$14),"I",IF(AND(AB$117&gt;=[1]SOMMAIRE!$K$14,AB$117&lt;=[1]SOMMAIRE!$L$14),"S",IF(AND(AB$117&gt;[1]SOMMAIRE!$L$14,AB$117&lt;[1]SOMMAIRE!$M$14),"I",IF(AND(AB$117&gt;=[1]SOMMAIRE!$M$14,AB$117&lt;=[1]SOMMAIRE!$N$14),"S",IF(AB$117&gt;[1]SOMMAIRE!$N$14,"I"))))))</f>
        <v>I</v>
      </c>
      <c r="AC158" s="1" t="str">
        <f>IF(AC$117="","",IF((AC$117&lt;[1]SOMMAIRE!$K$14),"I",IF(AND(AC$117&gt;=[1]SOMMAIRE!$K$14,AC$117&lt;=[1]SOMMAIRE!$L$14),"S",IF(AND(AC$117&gt;[1]SOMMAIRE!$L$14,AC$117&lt;[1]SOMMAIRE!$M$14),"I",IF(AND(AC$117&gt;=[1]SOMMAIRE!$M$14,AC$117&lt;=[1]SOMMAIRE!$N$14),"S",IF(AC$117&gt;[1]SOMMAIRE!$N$14,"I"))))))</f>
        <v>I</v>
      </c>
      <c r="AD158" s="1" t="str">
        <f>IF(AD$117="","",IF((AD$117&lt;[1]SOMMAIRE!$K$14),"I",IF(AND(AD$117&gt;=[1]SOMMAIRE!$K$14,AD$117&lt;=[1]SOMMAIRE!$L$14),"S",IF(AND(AD$117&gt;[1]SOMMAIRE!$L$14,AD$117&lt;[1]SOMMAIRE!$M$14),"I",IF(AND(AD$117&gt;=[1]SOMMAIRE!$M$14,AD$117&lt;=[1]SOMMAIRE!$N$14),"S",IF(AD$117&gt;[1]SOMMAIRE!$N$14,"I"))))))</f>
        <v>I</v>
      </c>
      <c r="AE158" s="1" t="str">
        <f>IF(AE$117="","",IF((AE$117&lt;[1]SOMMAIRE!$K$14),"I",IF(AND(AE$117&gt;=[1]SOMMAIRE!$K$14,AE$117&lt;=[1]SOMMAIRE!$L$14),"S",IF(AND(AE$117&gt;[1]SOMMAIRE!$L$14,AE$117&lt;[1]SOMMAIRE!$M$14),"I",IF(AND(AE$117&gt;=[1]SOMMAIRE!$M$14,AE$117&lt;=[1]SOMMAIRE!$N$14),"S",IF(AE$117&gt;[1]SOMMAIRE!$N$14,"I"))))))</f>
        <v>I</v>
      </c>
      <c r="AF158" s="1" t="str">
        <f>IF(AF$117="","",IF((AF$117&lt;[1]SOMMAIRE!$K$14),"I",IF(AND(AF$117&gt;=[1]SOMMAIRE!$K$14,AF$117&lt;=[1]SOMMAIRE!$L$14),"S",IF(AND(AF$117&gt;[1]SOMMAIRE!$L$14,AF$117&lt;[1]SOMMAIRE!$M$14),"I",IF(AND(AF$117&gt;=[1]SOMMAIRE!$M$14,AF$117&lt;=[1]SOMMAIRE!$N$14),"S",IF(AF$117&gt;[1]SOMMAIRE!$N$14,"I"))))))</f>
        <v>I</v>
      </c>
    </row>
    <row r="159" spans="1:32" ht="13.5" hidden="1" customHeight="1" thickBot="1"/>
    <row r="160" spans="1:32" ht="13.5" thickBot="1">
      <c r="A160" s="91" t="s">
        <v>2</v>
      </c>
      <c r="B160" s="92"/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3"/>
    </row>
    <row r="161" spans="1:32">
      <c r="A161" s="28" t="s">
        <v>19</v>
      </c>
      <c r="B161" s="5">
        <f t="shared" ref="B161:AF161" si="52">COUNTIF(B$12:B$107,"*AJ2*")</f>
        <v>0</v>
      </c>
      <c r="C161" s="5">
        <f t="shared" si="52"/>
        <v>0</v>
      </c>
      <c r="D161" s="5">
        <f t="shared" si="52"/>
        <v>0</v>
      </c>
      <c r="E161" s="5">
        <f t="shared" si="52"/>
        <v>0</v>
      </c>
      <c r="F161" s="5">
        <f t="shared" si="52"/>
        <v>0</v>
      </c>
      <c r="G161" s="5">
        <f t="shared" si="52"/>
        <v>0</v>
      </c>
      <c r="H161" s="5">
        <f t="shared" si="52"/>
        <v>0</v>
      </c>
      <c r="I161" s="5">
        <f t="shared" si="52"/>
        <v>0</v>
      </c>
      <c r="J161" s="5">
        <f t="shared" si="52"/>
        <v>0</v>
      </c>
      <c r="K161" s="5">
        <f t="shared" si="52"/>
        <v>0</v>
      </c>
      <c r="L161" s="5">
        <f t="shared" si="52"/>
        <v>0</v>
      </c>
      <c r="M161" s="5">
        <f t="shared" si="52"/>
        <v>0</v>
      </c>
      <c r="N161" s="5">
        <f t="shared" si="52"/>
        <v>0</v>
      </c>
      <c r="O161" s="5">
        <f t="shared" si="52"/>
        <v>0</v>
      </c>
      <c r="P161" s="5">
        <f t="shared" si="52"/>
        <v>0</v>
      </c>
      <c r="Q161" s="5">
        <f t="shared" si="52"/>
        <v>0</v>
      </c>
      <c r="R161" s="5">
        <f t="shared" si="52"/>
        <v>0</v>
      </c>
      <c r="S161" s="5">
        <f t="shared" si="52"/>
        <v>0</v>
      </c>
      <c r="T161" s="5">
        <f t="shared" si="52"/>
        <v>0</v>
      </c>
      <c r="U161" s="5">
        <f t="shared" si="52"/>
        <v>0</v>
      </c>
      <c r="V161" s="5">
        <f t="shared" si="52"/>
        <v>0</v>
      </c>
      <c r="W161" s="5">
        <f t="shared" si="52"/>
        <v>0</v>
      </c>
      <c r="X161" s="5">
        <f t="shared" si="52"/>
        <v>0</v>
      </c>
      <c r="Y161" s="5">
        <f t="shared" si="52"/>
        <v>0</v>
      </c>
      <c r="Z161" s="5">
        <f t="shared" si="52"/>
        <v>0</v>
      </c>
      <c r="AA161" s="5">
        <f t="shared" si="52"/>
        <v>0</v>
      </c>
      <c r="AB161" s="5">
        <f t="shared" si="52"/>
        <v>0</v>
      </c>
      <c r="AC161" s="5">
        <f t="shared" si="52"/>
        <v>0</v>
      </c>
      <c r="AD161" s="5">
        <f t="shared" si="52"/>
        <v>0</v>
      </c>
      <c r="AE161" s="5">
        <f t="shared" si="52"/>
        <v>0</v>
      </c>
      <c r="AF161" s="3">
        <f t="shared" si="52"/>
        <v>0</v>
      </c>
    </row>
    <row r="162" spans="1:32">
      <c r="A162" s="27" t="s">
        <v>18</v>
      </c>
      <c r="B162" s="1">
        <f t="shared" ref="B162:AF162" si="53">COUNTIF(B$12:B$107,"*AJ1*")</f>
        <v>0</v>
      </c>
      <c r="C162" s="1">
        <f t="shared" si="53"/>
        <v>0</v>
      </c>
      <c r="D162" s="1">
        <f t="shared" si="53"/>
        <v>0</v>
      </c>
      <c r="E162" s="1">
        <f t="shared" si="53"/>
        <v>0</v>
      </c>
      <c r="F162" s="1">
        <f t="shared" si="53"/>
        <v>0</v>
      </c>
      <c r="G162" s="1">
        <f t="shared" si="53"/>
        <v>0</v>
      </c>
      <c r="H162" s="1">
        <f t="shared" si="53"/>
        <v>0</v>
      </c>
      <c r="I162" s="1">
        <f t="shared" si="53"/>
        <v>0</v>
      </c>
      <c r="J162" s="1">
        <f t="shared" si="53"/>
        <v>0</v>
      </c>
      <c r="K162" s="1">
        <f t="shared" si="53"/>
        <v>0</v>
      </c>
      <c r="L162" s="1">
        <f t="shared" si="53"/>
        <v>0</v>
      </c>
      <c r="M162" s="1">
        <f t="shared" si="53"/>
        <v>0</v>
      </c>
      <c r="N162" s="1">
        <f t="shared" si="53"/>
        <v>0</v>
      </c>
      <c r="O162" s="1">
        <f t="shared" si="53"/>
        <v>0</v>
      </c>
      <c r="P162" s="1">
        <f t="shared" si="53"/>
        <v>0</v>
      </c>
      <c r="Q162" s="1">
        <f t="shared" si="53"/>
        <v>0</v>
      </c>
      <c r="R162" s="1">
        <f t="shared" si="53"/>
        <v>0</v>
      </c>
      <c r="S162" s="1">
        <f t="shared" si="53"/>
        <v>0</v>
      </c>
      <c r="T162" s="1">
        <f t="shared" si="53"/>
        <v>0</v>
      </c>
      <c r="U162" s="1">
        <f t="shared" si="53"/>
        <v>0</v>
      </c>
      <c r="V162" s="1">
        <f t="shared" si="53"/>
        <v>0</v>
      </c>
      <c r="W162" s="1">
        <f t="shared" si="53"/>
        <v>0</v>
      </c>
      <c r="X162" s="1">
        <f t="shared" si="53"/>
        <v>0</v>
      </c>
      <c r="Y162" s="1">
        <f t="shared" si="53"/>
        <v>0</v>
      </c>
      <c r="Z162" s="1">
        <f t="shared" si="53"/>
        <v>0</v>
      </c>
      <c r="AA162" s="1">
        <f t="shared" si="53"/>
        <v>0</v>
      </c>
      <c r="AB162" s="1">
        <f t="shared" si="53"/>
        <v>0</v>
      </c>
      <c r="AC162" s="1">
        <f t="shared" si="53"/>
        <v>0</v>
      </c>
      <c r="AD162" s="1">
        <f t="shared" si="53"/>
        <v>0</v>
      </c>
      <c r="AE162" s="1">
        <f t="shared" si="53"/>
        <v>0</v>
      </c>
      <c r="AF162" s="12">
        <f t="shared" si="53"/>
        <v>0</v>
      </c>
    </row>
    <row r="163" spans="1:32">
      <c r="A163" s="26" t="s">
        <v>16</v>
      </c>
      <c r="B163" s="1">
        <f t="shared" ref="B163:AF163" si="54">COUNTIF(B$12:B$107,"*AN2*")</f>
        <v>0</v>
      </c>
      <c r="C163" s="1">
        <f t="shared" si="54"/>
        <v>0</v>
      </c>
      <c r="D163" s="1">
        <f t="shared" si="54"/>
        <v>0</v>
      </c>
      <c r="E163" s="1">
        <f t="shared" si="54"/>
        <v>0</v>
      </c>
      <c r="F163" s="1">
        <f t="shared" si="54"/>
        <v>0</v>
      </c>
      <c r="G163" s="1">
        <f t="shared" si="54"/>
        <v>0</v>
      </c>
      <c r="H163" s="1">
        <f t="shared" si="54"/>
        <v>0</v>
      </c>
      <c r="I163" s="1">
        <f t="shared" si="54"/>
        <v>0</v>
      </c>
      <c r="J163" s="1">
        <f t="shared" si="54"/>
        <v>0</v>
      </c>
      <c r="K163" s="1">
        <f t="shared" si="54"/>
        <v>0</v>
      </c>
      <c r="L163" s="1">
        <f t="shared" si="54"/>
        <v>0</v>
      </c>
      <c r="M163" s="1">
        <f t="shared" si="54"/>
        <v>0</v>
      </c>
      <c r="N163" s="1">
        <f t="shared" si="54"/>
        <v>0</v>
      </c>
      <c r="O163" s="1">
        <f t="shared" si="54"/>
        <v>0</v>
      </c>
      <c r="P163" s="1">
        <f t="shared" si="54"/>
        <v>0</v>
      </c>
      <c r="Q163" s="1">
        <f t="shared" si="54"/>
        <v>0</v>
      </c>
      <c r="R163" s="1">
        <f t="shared" si="54"/>
        <v>0</v>
      </c>
      <c r="S163" s="1">
        <f t="shared" si="54"/>
        <v>0</v>
      </c>
      <c r="T163" s="1">
        <f t="shared" si="54"/>
        <v>0</v>
      </c>
      <c r="U163" s="1">
        <f t="shared" si="54"/>
        <v>0</v>
      </c>
      <c r="V163" s="1">
        <f t="shared" si="54"/>
        <v>0</v>
      </c>
      <c r="W163" s="1">
        <f t="shared" si="54"/>
        <v>0</v>
      </c>
      <c r="X163" s="1">
        <f t="shared" si="54"/>
        <v>0</v>
      </c>
      <c r="Y163" s="1">
        <f t="shared" si="54"/>
        <v>0</v>
      </c>
      <c r="Z163" s="1">
        <f t="shared" si="54"/>
        <v>0</v>
      </c>
      <c r="AA163" s="1">
        <f t="shared" si="54"/>
        <v>0</v>
      </c>
      <c r="AB163" s="1">
        <f t="shared" si="54"/>
        <v>0</v>
      </c>
      <c r="AC163" s="1">
        <f t="shared" si="54"/>
        <v>0</v>
      </c>
      <c r="AD163" s="1">
        <f t="shared" si="54"/>
        <v>0</v>
      </c>
      <c r="AE163" s="1">
        <f t="shared" si="54"/>
        <v>0</v>
      </c>
      <c r="AF163" s="12">
        <f t="shared" si="54"/>
        <v>0</v>
      </c>
    </row>
    <row r="164" spans="1:32" ht="13.5" thickBot="1">
      <c r="A164" s="25" t="s">
        <v>15</v>
      </c>
      <c r="B164" s="1">
        <f t="shared" ref="B164:AF164" si="55">COUNTIF(B$12:B$107,"*AN1*")</f>
        <v>0</v>
      </c>
      <c r="C164" s="1">
        <f t="shared" si="55"/>
        <v>0</v>
      </c>
      <c r="D164" s="1">
        <f t="shared" si="55"/>
        <v>0</v>
      </c>
      <c r="E164" s="1">
        <f t="shared" si="55"/>
        <v>0</v>
      </c>
      <c r="F164" s="1">
        <f t="shared" si="55"/>
        <v>0</v>
      </c>
      <c r="G164" s="1">
        <f t="shared" si="55"/>
        <v>0</v>
      </c>
      <c r="H164" s="1">
        <f t="shared" si="55"/>
        <v>0</v>
      </c>
      <c r="I164" s="1">
        <f t="shared" si="55"/>
        <v>0</v>
      </c>
      <c r="J164" s="1">
        <f t="shared" si="55"/>
        <v>0</v>
      </c>
      <c r="K164" s="1">
        <f t="shared" si="55"/>
        <v>0</v>
      </c>
      <c r="L164" s="1">
        <f t="shared" si="55"/>
        <v>0</v>
      </c>
      <c r="M164" s="1">
        <f t="shared" si="55"/>
        <v>0</v>
      </c>
      <c r="N164" s="1">
        <f t="shared" si="55"/>
        <v>0</v>
      </c>
      <c r="O164" s="1">
        <f t="shared" si="55"/>
        <v>0</v>
      </c>
      <c r="P164" s="1">
        <f t="shared" si="55"/>
        <v>0</v>
      </c>
      <c r="Q164" s="1">
        <f t="shared" si="55"/>
        <v>0</v>
      </c>
      <c r="R164" s="1">
        <f t="shared" si="55"/>
        <v>0</v>
      </c>
      <c r="S164" s="1">
        <f t="shared" si="55"/>
        <v>0</v>
      </c>
      <c r="T164" s="1">
        <f t="shared" si="55"/>
        <v>0</v>
      </c>
      <c r="U164" s="1">
        <f t="shared" si="55"/>
        <v>0</v>
      </c>
      <c r="V164" s="1">
        <f t="shared" si="55"/>
        <v>0</v>
      </c>
      <c r="W164" s="1">
        <f t="shared" si="55"/>
        <v>0</v>
      </c>
      <c r="X164" s="1">
        <f t="shared" si="55"/>
        <v>0</v>
      </c>
      <c r="Y164" s="1">
        <f t="shared" si="55"/>
        <v>0</v>
      </c>
      <c r="Z164" s="1">
        <f t="shared" si="55"/>
        <v>0</v>
      </c>
      <c r="AA164" s="1">
        <f t="shared" si="55"/>
        <v>0</v>
      </c>
      <c r="AB164" s="1">
        <f t="shared" si="55"/>
        <v>0</v>
      </c>
      <c r="AC164" s="1">
        <f t="shared" si="55"/>
        <v>0</v>
      </c>
      <c r="AD164" s="1">
        <f t="shared" si="55"/>
        <v>0</v>
      </c>
      <c r="AE164" s="1">
        <f t="shared" si="55"/>
        <v>0</v>
      </c>
      <c r="AF164" s="12">
        <f t="shared" si="55"/>
        <v>0</v>
      </c>
    </row>
    <row r="165" spans="1:32" ht="13.5" hidden="1" thickBot="1">
      <c r="A165" s="24" t="s">
        <v>31</v>
      </c>
      <c r="B165" s="1">
        <f t="shared" ref="B165:AE165" si="56">COUNTIF(B$12:B$107,"*ARCE*")</f>
        <v>0</v>
      </c>
      <c r="C165" s="1">
        <f t="shared" si="56"/>
        <v>0</v>
      </c>
      <c r="D165" s="1">
        <f t="shared" si="56"/>
        <v>0</v>
      </c>
      <c r="E165" s="1">
        <f t="shared" si="56"/>
        <v>0</v>
      </c>
      <c r="F165" s="1">
        <f t="shared" si="56"/>
        <v>0</v>
      </c>
      <c r="G165" s="1">
        <f t="shared" si="56"/>
        <v>0</v>
      </c>
      <c r="H165" s="1">
        <f t="shared" si="56"/>
        <v>0</v>
      </c>
      <c r="I165" s="1">
        <f t="shared" si="56"/>
        <v>0</v>
      </c>
      <c r="J165" s="1">
        <f t="shared" si="56"/>
        <v>0</v>
      </c>
      <c r="K165" s="1">
        <f t="shared" si="56"/>
        <v>0</v>
      </c>
      <c r="L165" s="1">
        <f t="shared" si="56"/>
        <v>0</v>
      </c>
      <c r="M165" s="1">
        <f t="shared" si="56"/>
        <v>0</v>
      </c>
      <c r="N165" s="1">
        <f t="shared" si="56"/>
        <v>0</v>
      </c>
      <c r="O165" s="1">
        <f t="shared" si="56"/>
        <v>0</v>
      </c>
      <c r="P165" s="1">
        <f t="shared" si="56"/>
        <v>0</v>
      </c>
      <c r="Q165" s="1">
        <f t="shared" si="56"/>
        <v>0</v>
      </c>
      <c r="R165" s="1">
        <f t="shared" si="56"/>
        <v>0</v>
      </c>
      <c r="S165" s="1">
        <f t="shared" si="56"/>
        <v>0</v>
      </c>
      <c r="T165" s="1">
        <f t="shared" si="56"/>
        <v>0</v>
      </c>
      <c r="U165" s="1">
        <f t="shared" si="56"/>
        <v>0</v>
      </c>
      <c r="V165" s="1">
        <f t="shared" si="56"/>
        <v>0</v>
      </c>
      <c r="W165" s="1">
        <f t="shared" si="56"/>
        <v>0</v>
      </c>
      <c r="X165" s="1">
        <f t="shared" si="56"/>
        <v>0</v>
      </c>
      <c r="Y165" s="1">
        <f t="shared" si="56"/>
        <v>0</v>
      </c>
      <c r="Z165" s="1">
        <f t="shared" si="56"/>
        <v>0</v>
      </c>
      <c r="AA165" s="1">
        <f t="shared" si="56"/>
        <v>0</v>
      </c>
      <c r="AB165" s="1">
        <f t="shared" si="56"/>
        <v>0</v>
      </c>
      <c r="AC165" s="1">
        <f t="shared" si="56"/>
        <v>0</v>
      </c>
      <c r="AD165" s="1">
        <f t="shared" si="56"/>
        <v>0</v>
      </c>
      <c r="AE165" s="1">
        <f t="shared" si="56"/>
        <v>0</v>
      </c>
      <c r="AF165" s="12">
        <f>COUNTIF(AF$12:AF$107,"*ARC*")</f>
        <v>0</v>
      </c>
    </row>
    <row r="166" spans="1:32" ht="13.5" hidden="1" thickBot="1">
      <c r="A166" s="1" t="s">
        <v>30</v>
      </c>
      <c r="B166" s="1" t="str">
        <f>IF(B$117="","",IF((B$117&lt;[1]SOMMAIRE!$K$15),"I",IF(AND(B$117&gt;=[1]SOMMAIRE!$K$15,B$117&lt;=[1]SOMMAIRE!$L$15),"S",IF(AND(B$117&gt;[1]SOMMAIRE!$L$15,B$117&lt;[1]SOMMAIRE!$M$15),"I",IF(AND(B$117&gt;=[1]SOMMAIRE!$M$15,B$117&lt;=[1]SOMMAIRE!$N$15),"S",IF(B$117&gt;[1]SOMMAIRE!$N$15,"I"))))))</f>
        <v>S</v>
      </c>
      <c r="C166" s="1" t="str">
        <f>IF(C$117="","",IF((C$117&lt;[1]SOMMAIRE!$K$15),"I",IF(AND(C$117&gt;=[1]SOMMAIRE!$K$15,C$117&lt;=[1]SOMMAIRE!$L$15),"S",IF(AND(C$117&gt;[1]SOMMAIRE!$L$15,C$117&lt;[1]SOMMAIRE!$M$15),"I",IF(AND(C$117&gt;=[1]SOMMAIRE!$M$15,C$117&lt;=[1]SOMMAIRE!$N$15),"S",IF(C$117&gt;[1]SOMMAIRE!$N$15,"I"))))))</f>
        <v>S</v>
      </c>
      <c r="D166" s="1" t="str">
        <f>IF(D$117="","",IF((D$117&lt;[1]SOMMAIRE!$K$15),"I",IF(AND(D$117&gt;=[1]SOMMAIRE!$K$15,D$117&lt;=[1]SOMMAIRE!$L$15),"S",IF(AND(D$117&gt;[1]SOMMAIRE!$L$15,D$117&lt;[1]SOMMAIRE!$M$15),"I",IF(AND(D$117&gt;=[1]SOMMAIRE!$M$15,D$117&lt;=[1]SOMMAIRE!$N$15),"S",IF(D$117&gt;[1]SOMMAIRE!$N$15,"I"))))))</f>
        <v>S</v>
      </c>
      <c r="E166" s="1" t="str">
        <f>IF(E$117="","",IF((E$117&lt;[1]SOMMAIRE!$K$15),"I",IF(AND(E$117&gt;=[1]SOMMAIRE!$K$15,E$117&lt;=[1]SOMMAIRE!$L$15),"S",IF(AND(E$117&gt;[1]SOMMAIRE!$L$15,E$117&lt;[1]SOMMAIRE!$M$15),"I",IF(AND(E$117&gt;=[1]SOMMAIRE!$M$15,E$117&lt;=[1]SOMMAIRE!$N$15),"S",IF(E$117&gt;[1]SOMMAIRE!$N$15,"I"))))))</f>
        <v>S</v>
      </c>
      <c r="F166" s="1" t="str">
        <f>IF(F$117="","",IF((F$117&lt;[1]SOMMAIRE!$K$15),"I",IF(AND(F$117&gt;=[1]SOMMAIRE!$K$15,F$117&lt;=[1]SOMMAIRE!$L$15),"S",IF(AND(F$117&gt;[1]SOMMAIRE!$L$15,F$117&lt;[1]SOMMAIRE!$M$15),"I",IF(AND(F$117&gt;=[1]SOMMAIRE!$M$15,F$117&lt;=[1]SOMMAIRE!$N$15),"S",IF(F$117&gt;[1]SOMMAIRE!$N$15,"I"))))))</f>
        <v>S</v>
      </c>
      <c r="G166" s="1" t="str">
        <f>IF(G$117="","",IF((G$117&lt;[1]SOMMAIRE!$K$15),"I",IF(AND(G$117&gt;=[1]SOMMAIRE!$K$15,G$117&lt;=[1]SOMMAIRE!$L$15),"S",IF(AND(G$117&gt;[1]SOMMAIRE!$L$15,G$117&lt;[1]SOMMAIRE!$M$15),"I",IF(AND(G$117&gt;=[1]SOMMAIRE!$M$15,G$117&lt;=[1]SOMMAIRE!$N$15),"S",IF(G$117&gt;[1]SOMMAIRE!$N$15,"I"))))))</f>
        <v>S</v>
      </c>
      <c r="H166" s="1" t="str">
        <f>IF(H$117="","",IF((H$117&lt;[1]SOMMAIRE!$K$15),"I",IF(AND(H$117&gt;=[1]SOMMAIRE!$K$15,H$117&lt;=[1]SOMMAIRE!$L$15),"S",IF(AND(H$117&gt;[1]SOMMAIRE!$L$15,H$117&lt;[1]SOMMAIRE!$M$15),"I",IF(AND(H$117&gt;=[1]SOMMAIRE!$M$15,H$117&lt;=[1]SOMMAIRE!$N$15),"S",IF(H$117&gt;[1]SOMMAIRE!$N$15,"I"))))))</f>
        <v>S</v>
      </c>
      <c r="I166" s="1" t="str">
        <f>IF(I$117="","",IF((I$117&lt;[1]SOMMAIRE!$K$15),"I",IF(AND(I$117&gt;=[1]SOMMAIRE!$K$15,I$117&lt;=[1]SOMMAIRE!$L$15),"S",IF(AND(I$117&gt;[1]SOMMAIRE!$L$15,I$117&lt;[1]SOMMAIRE!$M$15),"I",IF(AND(I$117&gt;=[1]SOMMAIRE!$M$15,I$117&lt;=[1]SOMMAIRE!$N$15),"S",IF(I$117&gt;[1]SOMMAIRE!$N$15,"I"))))))</f>
        <v>S</v>
      </c>
      <c r="J166" s="1" t="str">
        <f>IF(J$117="","",IF((J$117&lt;[1]SOMMAIRE!$K$15),"I",IF(AND(J$117&gt;=[1]SOMMAIRE!$K$15,J$117&lt;=[1]SOMMAIRE!$L$15),"S",IF(AND(J$117&gt;[1]SOMMAIRE!$L$15,J$117&lt;[1]SOMMAIRE!$M$15),"I",IF(AND(J$117&gt;=[1]SOMMAIRE!$M$15,J$117&lt;=[1]SOMMAIRE!$N$15),"S",IF(J$117&gt;[1]SOMMAIRE!$N$15,"I"))))))</f>
        <v>S</v>
      </c>
      <c r="K166" s="1" t="str">
        <f>IF(K$117="","",IF((K$117&lt;[1]SOMMAIRE!$K$15),"I",IF(AND(K$117&gt;=[1]SOMMAIRE!$K$15,K$117&lt;=[1]SOMMAIRE!$L$15),"S",IF(AND(K$117&gt;[1]SOMMAIRE!$L$15,K$117&lt;[1]SOMMAIRE!$M$15),"I",IF(AND(K$117&gt;=[1]SOMMAIRE!$M$15,K$117&lt;=[1]SOMMAIRE!$N$15),"S",IF(K$117&gt;[1]SOMMAIRE!$N$15,"I"))))))</f>
        <v>S</v>
      </c>
      <c r="L166" s="1" t="str">
        <f>IF(L$117="","",IF((L$117&lt;[1]SOMMAIRE!$K$15),"I",IF(AND(L$117&gt;=[1]SOMMAIRE!$K$15,L$117&lt;=[1]SOMMAIRE!$L$15),"S",IF(AND(L$117&gt;[1]SOMMAIRE!$L$15,L$117&lt;[1]SOMMAIRE!$M$15),"I",IF(AND(L$117&gt;=[1]SOMMAIRE!$M$15,L$117&lt;=[1]SOMMAIRE!$N$15),"S",IF(L$117&gt;[1]SOMMAIRE!$N$15,"I"))))))</f>
        <v>S</v>
      </c>
      <c r="M166" s="1" t="str">
        <f>IF(M$117="","",IF((M$117&lt;[1]SOMMAIRE!$K$15),"I",IF(AND(M$117&gt;=[1]SOMMAIRE!$K$15,M$117&lt;=[1]SOMMAIRE!$L$15),"S",IF(AND(M$117&gt;[1]SOMMAIRE!$L$15,M$117&lt;[1]SOMMAIRE!$M$15),"I",IF(AND(M$117&gt;=[1]SOMMAIRE!$M$15,M$117&lt;=[1]SOMMAIRE!$N$15),"S",IF(M$117&gt;[1]SOMMAIRE!$N$15,"I"))))))</f>
        <v>S</v>
      </c>
      <c r="N166" s="1" t="str">
        <f>IF(N$117="","",IF((N$117&lt;[1]SOMMAIRE!$K$15),"I",IF(AND(N$117&gt;=[1]SOMMAIRE!$K$15,N$117&lt;=[1]SOMMAIRE!$L$15),"S",IF(AND(N$117&gt;[1]SOMMAIRE!$L$15,N$117&lt;[1]SOMMAIRE!$M$15),"I",IF(AND(N$117&gt;=[1]SOMMAIRE!$M$15,N$117&lt;=[1]SOMMAIRE!$N$15),"S",IF(N$117&gt;[1]SOMMAIRE!$N$15,"I"))))))</f>
        <v>S</v>
      </c>
      <c r="O166" s="1" t="str">
        <f>IF(O$117="","",IF((O$117&lt;[1]SOMMAIRE!$K$15),"I",IF(AND(O$117&gt;=[1]SOMMAIRE!$K$15,O$117&lt;=[1]SOMMAIRE!$L$15),"S",IF(AND(O$117&gt;[1]SOMMAIRE!$L$15,O$117&lt;[1]SOMMAIRE!$M$15),"I",IF(AND(O$117&gt;=[1]SOMMAIRE!$M$15,O$117&lt;=[1]SOMMAIRE!$N$15),"S",IF(O$117&gt;[1]SOMMAIRE!$N$15,"I"))))))</f>
        <v>S</v>
      </c>
      <c r="P166" s="1" t="str">
        <f>IF(P$117="","",IF((P$117&lt;[1]SOMMAIRE!$K$15),"I",IF(AND(P$117&gt;=[1]SOMMAIRE!$K$15,P$117&lt;=[1]SOMMAIRE!$L$15),"S",IF(AND(P$117&gt;[1]SOMMAIRE!$L$15,P$117&lt;[1]SOMMAIRE!$M$15),"I",IF(AND(P$117&gt;=[1]SOMMAIRE!$M$15,P$117&lt;=[1]SOMMAIRE!$N$15),"S",IF(P$117&gt;[1]SOMMAIRE!$N$15,"I"))))))</f>
        <v>S</v>
      </c>
      <c r="Q166" s="1" t="str">
        <f>IF(Q$117="","",IF((Q$117&lt;[1]SOMMAIRE!$K$15),"I",IF(AND(Q$117&gt;=[1]SOMMAIRE!$K$15,Q$117&lt;=[1]SOMMAIRE!$L$15),"S",IF(AND(Q$117&gt;[1]SOMMAIRE!$L$15,Q$117&lt;[1]SOMMAIRE!$M$15),"I",IF(AND(Q$117&gt;=[1]SOMMAIRE!$M$15,Q$117&lt;=[1]SOMMAIRE!$N$15),"S",IF(Q$117&gt;[1]SOMMAIRE!$N$15,"I"))))))</f>
        <v>S</v>
      </c>
      <c r="R166" s="1" t="str">
        <f>IF(R$117="","",IF((R$117&lt;[1]SOMMAIRE!$K$15),"I",IF(AND(R$117&gt;=[1]SOMMAIRE!$K$15,R$117&lt;=[1]SOMMAIRE!$L$15),"S",IF(AND(R$117&gt;[1]SOMMAIRE!$L$15,R$117&lt;[1]SOMMAIRE!$M$15),"I",IF(AND(R$117&gt;=[1]SOMMAIRE!$M$15,R$117&lt;=[1]SOMMAIRE!$N$15),"S",IF(R$117&gt;[1]SOMMAIRE!$N$15,"I"))))))</f>
        <v>S</v>
      </c>
      <c r="S166" s="1" t="str">
        <f>IF(S$117="","",IF((S$117&lt;[1]SOMMAIRE!$K$15),"I",IF(AND(S$117&gt;=[1]SOMMAIRE!$K$15,S$117&lt;=[1]SOMMAIRE!$L$15),"S",IF(AND(S$117&gt;[1]SOMMAIRE!$L$15,S$117&lt;[1]SOMMAIRE!$M$15),"I",IF(AND(S$117&gt;=[1]SOMMAIRE!$M$15,S$117&lt;=[1]SOMMAIRE!$N$15),"S",IF(S$117&gt;[1]SOMMAIRE!$N$15,"I"))))))</f>
        <v>S</v>
      </c>
      <c r="T166" s="1" t="str">
        <f>IF(T$117="","",IF((T$117&lt;[1]SOMMAIRE!$K$15),"I",IF(AND(T$117&gt;=[1]SOMMAIRE!$K$15,T$117&lt;=[1]SOMMAIRE!$L$15),"S",IF(AND(T$117&gt;[1]SOMMAIRE!$L$15,T$117&lt;[1]SOMMAIRE!$M$15),"I",IF(AND(T$117&gt;=[1]SOMMAIRE!$M$15,T$117&lt;=[1]SOMMAIRE!$N$15),"S",IF(T$117&gt;[1]SOMMAIRE!$N$15,"I"))))))</f>
        <v>S</v>
      </c>
      <c r="U166" s="1" t="str">
        <f>IF(U$117="","",IF((U$117&lt;[1]SOMMAIRE!$K$15),"I",IF(AND(U$117&gt;=[1]SOMMAIRE!$K$15,U$117&lt;=[1]SOMMAIRE!$L$15),"S",IF(AND(U$117&gt;[1]SOMMAIRE!$L$15,U$117&lt;[1]SOMMAIRE!$M$15),"I",IF(AND(U$117&gt;=[1]SOMMAIRE!$M$15,U$117&lt;=[1]SOMMAIRE!$N$15),"S",IF(U$117&gt;[1]SOMMAIRE!$N$15,"I"))))))</f>
        <v>S</v>
      </c>
      <c r="V166" s="1" t="str">
        <f>IF(V$117="","",IF((V$117&lt;[1]SOMMAIRE!$K$15),"I",IF(AND(V$117&gt;=[1]SOMMAIRE!$K$15,V$117&lt;=[1]SOMMAIRE!$L$15),"S",IF(AND(V$117&gt;[1]SOMMAIRE!$L$15,V$117&lt;[1]SOMMAIRE!$M$15),"I",IF(AND(V$117&gt;=[1]SOMMAIRE!$M$15,V$117&lt;=[1]SOMMAIRE!$N$15),"S",IF(V$117&gt;[1]SOMMAIRE!$N$15,"I"))))))</f>
        <v>S</v>
      </c>
      <c r="W166" s="1" t="str">
        <f>IF(W$117="","",IF((W$117&lt;[1]SOMMAIRE!$K$15),"I",IF(AND(W$117&gt;=[1]SOMMAIRE!$K$15,W$117&lt;=[1]SOMMAIRE!$L$15),"S",IF(AND(W$117&gt;[1]SOMMAIRE!$L$15,W$117&lt;[1]SOMMAIRE!$M$15),"I",IF(AND(W$117&gt;=[1]SOMMAIRE!$M$15,W$117&lt;=[1]SOMMAIRE!$N$15),"S",IF(W$117&gt;[1]SOMMAIRE!$N$15,"I"))))))</f>
        <v>S</v>
      </c>
      <c r="X166" s="1" t="str">
        <f>IF(X$117="","",IF((X$117&lt;[1]SOMMAIRE!$K$15),"I",IF(AND(X$117&gt;=[1]SOMMAIRE!$K$15,X$117&lt;=[1]SOMMAIRE!$L$15),"S",IF(AND(X$117&gt;[1]SOMMAIRE!$L$15,X$117&lt;[1]SOMMAIRE!$M$15),"I",IF(AND(X$117&gt;=[1]SOMMAIRE!$M$15,X$117&lt;=[1]SOMMAIRE!$N$15),"S",IF(X$117&gt;[1]SOMMAIRE!$N$15,"I"))))))</f>
        <v>S</v>
      </c>
      <c r="Y166" s="1" t="str">
        <f>IF(Y$117="","",IF((Y$117&lt;[1]SOMMAIRE!$K$15),"I",IF(AND(Y$117&gt;=[1]SOMMAIRE!$K$15,Y$117&lt;=[1]SOMMAIRE!$L$15),"S",IF(AND(Y$117&gt;[1]SOMMAIRE!$L$15,Y$117&lt;[1]SOMMAIRE!$M$15),"I",IF(AND(Y$117&gt;=[1]SOMMAIRE!$M$15,Y$117&lt;=[1]SOMMAIRE!$N$15),"S",IF(Y$117&gt;[1]SOMMAIRE!$N$15,"I"))))))</f>
        <v>S</v>
      </c>
      <c r="Z166" s="1" t="str">
        <f>IF(Z$117="","",IF((Z$117&lt;[1]SOMMAIRE!$K$15),"I",IF(AND(Z$117&gt;=[1]SOMMAIRE!$K$15,Z$117&lt;=[1]SOMMAIRE!$L$15),"S",IF(AND(Z$117&gt;[1]SOMMAIRE!$L$15,Z$117&lt;[1]SOMMAIRE!$M$15),"I",IF(AND(Z$117&gt;=[1]SOMMAIRE!$M$15,Z$117&lt;=[1]SOMMAIRE!$N$15),"S",IF(Z$117&gt;[1]SOMMAIRE!$N$15,"I"))))))</f>
        <v>S</v>
      </c>
      <c r="AA166" s="1" t="str">
        <f>IF(AA$117="","",IF((AA$117&lt;[1]SOMMAIRE!$K$15),"I",IF(AND(AA$117&gt;=[1]SOMMAIRE!$K$15,AA$117&lt;=[1]SOMMAIRE!$L$15),"S",IF(AND(AA$117&gt;[1]SOMMAIRE!$L$15,AA$117&lt;[1]SOMMAIRE!$M$15),"I",IF(AND(AA$117&gt;=[1]SOMMAIRE!$M$15,AA$117&lt;=[1]SOMMAIRE!$N$15),"S",IF(AA$117&gt;[1]SOMMAIRE!$N$15,"I"))))))</f>
        <v>S</v>
      </c>
      <c r="AB166" s="1" t="str">
        <f>IF(AB$117="","",IF((AB$117&lt;[1]SOMMAIRE!$K$15),"I",IF(AND(AB$117&gt;=[1]SOMMAIRE!$K$15,AB$117&lt;=[1]SOMMAIRE!$L$15),"S",IF(AND(AB$117&gt;[1]SOMMAIRE!$L$15,AB$117&lt;[1]SOMMAIRE!$M$15),"I",IF(AND(AB$117&gt;=[1]SOMMAIRE!$M$15,AB$117&lt;=[1]SOMMAIRE!$N$15),"S",IF(AB$117&gt;[1]SOMMAIRE!$N$15,"I"))))))</f>
        <v>S</v>
      </c>
      <c r="AC166" s="1" t="str">
        <f>IF(AC$117="","",IF((AC$117&lt;[1]SOMMAIRE!$K$15),"I",IF(AND(AC$117&gt;=[1]SOMMAIRE!$K$15,AC$117&lt;=[1]SOMMAIRE!$L$15),"S",IF(AND(AC$117&gt;[1]SOMMAIRE!$L$15,AC$117&lt;[1]SOMMAIRE!$M$15),"I",IF(AND(AC$117&gt;=[1]SOMMAIRE!$M$15,AC$117&lt;=[1]SOMMAIRE!$N$15),"S",IF(AC$117&gt;[1]SOMMAIRE!$N$15,"I"))))))</f>
        <v>S</v>
      </c>
      <c r="AD166" s="1" t="str">
        <f>IF(AD$117="","",IF((AD$117&lt;[1]SOMMAIRE!$K$15),"I",IF(AND(AD$117&gt;=[1]SOMMAIRE!$K$15,AD$117&lt;=[1]SOMMAIRE!$L$15),"S",IF(AND(AD$117&gt;[1]SOMMAIRE!$L$15,AD$117&lt;[1]SOMMAIRE!$M$15),"I",IF(AND(AD$117&gt;=[1]SOMMAIRE!$M$15,AD$117&lt;=[1]SOMMAIRE!$N$15),"S",IF(AD$117&gt;[1]SOMMAIRE!$N$15,"I"))))))</f>
        <v>S</v>
      </c>
      <c r="AE166" s="1" t="str">
        <f>IF(AE$117="","",IF((AE$117&lt;[1]SOMMAIRE!$K$15),"I",IF(AND(AE$117&gt;=[1]SOMMAIRE!$K$15,AE$117&lt;=[1]SOMMAIRE!$L$15),"S",IF(AND(AE$117&gt;[1]SOMMAIRE!$L$15,AE$117&lt;[1]SOMMAIRE!$M$15),"I",IF(AND(AE$117&gt;=[1]SOMMAIRE!$M$15,AE$117&lt;=[1]SOMMAIRE!$N$15),"S",IF(AE$117&gt;[1]SOMMAIRE!$N$15,"I"))))))</f>
        <v>S</v>
      </c>
      <c r="AF166" s="1" t="str">
        <f>IF(AF$117="","",IF((AF$117&lt;[1]SOMMAIRE!$K$15),"I",IF(AND(AF$117&gt;=[1]SOMMAIRE!$K$15,AF$117&lt;=[1]SOMMAIRE!$L$15),"S",IF(AND(AF$117&gt;[1]SOMMAIRE!$L$15,AF$117&lt;[1]SOMMAIRE!$M$15),"I",IF(AND(AF$117&gt;=[1]SOMMAIRE!$M$15,AF$117&lt;=[1]SOMMAIRE!$N$15),"S",IF(AF$117&gt;[1]SOMMAIRE!$N$15,"I"))))))</f>
        <v>S</v>
      </c>
    </row>
    <row r="167" spans="1:32" ht="13.5" hidden="1" customHeight="1">
      <c r="A167" s="1" t="s">
        <v>29</v>
      </c>
      <c r="B167" s="23">
        <f t="shared" ref="B167:AF167" si="57">IF(B7="","",DATE($E$1,$A$1,B168))</f>
        <v>43647</v>
      </c>
      <c r="C167" s="23">
        <f t="shared" si="57"/>
        <v>43648</v>
      </c>
      <c r="D167" s="23">
        <f t="shared" si="57"/>
        <v>43649</v>
      </c>
      <c r="E167" s="23">
        <f t="shared" si="57"/>
        <v>43650</v>
      </c>
      <c r="F167" s="23">
        <f t="shared" si="57"/>
        <v>43651</v>
      </c>
      <c r="G167" s="23">
        <f t="shared" si="57"/>
        <v>43652</v>
      </c>
      <c r="H167" s="23">
        <f t="shared" si="57"/>
        <v>43653</v>
      </c>
      <c r="I167" s="23">
        <f t="shared" si="57"/>
        <v>43654</v>
      </c>
      <c r="J167" s="23">
        <f t="shared" si="57"/>
        <v>43655</v>
      </c>
      <c r="K167" s="23">
        <f t="shared" si="57"/>
        <v>43656</v>
      </c>
      <c r="L167" s="23">
        <f t="shared" si="57"/>
        <v>43657</v>
      </c>
      <c r="M167" s="23">
        <f t="shared" si="57"/>
        <v>43658</v>
      </c>
      <c r="N167" s="23">
        <f t="shared" si="57"/>
        <v>43659</v>
      </c>
      <c r="O167" s="23">
        <f t="shared" si="57"/>
        <v>43660</v>
      </c>
      <c r="P167" s="23">
        <f t="shared" si="57"/>
        <v>43661</v>
      </c>
      <c r="Q167" s="23">
        <f t="shared" si="57"/>
        <v>43662</v>
      </c>
      <c r="R167" s="23">
        <f t="shared" si="57"/>
        <v>43663</v>
      </c>
      <c r="S167" s="23">
        <f t="shared" si="57"/>
        <v>43664</v>
      </c>
      <c r="T167" s="23">
        <f t="shared" si="57"/>
        <v>43665</v>
      </c>
      <c r="U167" s="23">
        <f t="shared" si="57"/>
        <v>43666</v>
      </c>
      <c r="V167" s="23">
        <f t="shared" si="57"/>
        <v>43667</v>
      </c>
      <c r="W167" s="23">
        <f t="shared" si="57"/>
        <v>43668</v>
      </c>
      <c r="X167" s="23">
        <f t="shared" si="57"/>
        <v>43669</v>
      </c>
      <c r="Y167" s="23">
        <f t="shared" si="57"/>
        <v>43670</v>
      </c>
      <c r="Z167" s="23">
        <f t="shared" si="57"/>
        <v>43671</v>
      </c>
      <c r="AA167" s="23">
        <f t="shared" si="57"/>
        <v>43672</v>
      </c>
      <c r="AB167" s="23">
        <f t="shared" si="57"/>
        <v>43673</v>
      </c>
      <c r="AC167" s="23">
        <f t="shared" si="57"/>
        <v>43674</v>
      </c>
      <c r="AD167" s="23">
        <f t="shared" si="57"/>
        <v>43675</v>
      </c>
      <c r="AE167" s="23">
        <f t="shared" si="57"/>
        <v>43676</v>
      </c>
      <c r="AF167" s="23">
        <f t="shared" si="57"/>
        <v>43677</v>
      </c>
    </row>
    <row r="168" spans="1:32" ht="13.5" hidden="1" customHeight="1">
      <c r="B168" s="1">
        <v>1</v>
      </c>
      <c r="C168" s="1">
        <v>2</v>
      </c>
      <c r="D168" s="1">
        <v>3</v>
      </c>
      <c r="E168" s="1">
        <v>4</v>
      </c>
      <c r="F168" s="1">
        <v>5</v>
      </c>
      <c r="G168" s="1">
        <v>6</v>
      </c>
      <c r="H168" s="1">
        <v>7</v>
      </c>
      <c r="I168" s="1">
        <v>8</v>
      </c>
      <c r="J168" s="1">
        <v>9</v>
      </c>
      <c r="K168" s="1">
        <v>10</v>
      </c>
      <c r="L168" s="1">
        <v>11</v>
      </c>
      <c r="M168" s="1">
        <v>12</v>
      </c>
      <c r="N168" s="1">
        <v>13</v>
      </c>
      <c r="O168" s="1">
        <v>14</v>
      </c>
      <c r="P168" s="1">
        <v>15</v>
      </c>
      <c r="Q168" s="1">
        <v>16</v>
      </c>
      <c r="R168" s="1">
        <v>17</v>
      </c>
      <c r="S168" s="1">
        <v>18</v>
      </c>
      <c r="T168" s="1">
        <v>19</v>
      </c>
      <c r="U168" s="1">
        <v>20</v>
      </c>
      <c r="V168" s="1">
        <v>21</v>
      </c>
      <c r="W168" s="1">
        <v>22</v>
      </c>
      <c r="X168" s="1">
        <v>23</v>
      </c>
      <c r="Y168" s="1">
        <v>24</v>
      </c>
      <c r="Z168" s="1">
        <v>25</v>
      </c>
      <c r="AA168" s="1">
        <v>26</v>
      </c>
      <c r="AB168" s="1">
        <v>27</v>
      </c>
      <c r="AC168" s="1">
        <v>28</v>
      </c>
      <c r="AD168" s="1">
        <v>29</v>
      </c>
      <c r="AE168" s="1">
        <v>30</v>
      </c>
      <c r="AF168" s="1">
        <v>31</v>
      </c>
    </row>
    <row r="169" spans="1:32" ht="13.5" hidden="1" customHeight="1">
      <c r="A169" s="1" t="s">
        <v>28</v>
      </c>
      <c r="B169" s="1" t="str">
        <f>IF(B167="","",IF(ISNA(VLOOKUP(B167,'[1]Ne pas toucher'!$P$8:$R$29,3,0)),"",VLOOKUP(B167,'[1]Ne pas toucher'!$P$8:$R$29,3,0)))</f>
        <v/>
      </c>
      <c r="C169" s="1" t="str">
        <f>IF(C167="","",IF(ISNA(VLOOKUP(C167,'[1]Ne pas toucher'!$P$8:$R$29,3,0)),"",VLOOKUP(C167,'[1]Ne pas toucher'!$P$8:$R$29,3,0)))</f>
        <v/>
      </c>
      <c r="D169" s="1" t="str">
        <f>IF(D167="","",IF(ISNA(VLOOKUP(D167,'[1]Ne pas toucher'!$P$8:$R$29,3,0)),"",VLOOKUP(D167,'[1]Ne pas toucher'!$P$8:$R$29,3,0)))</f>
        <v/>
      </c>
      <c r="E169" s="1" t="str">
        <f>IF(E167="","",IF(ISNA(VLOOKUP(E167,'[1]Ne pas toucher'!$P$8:$R$29,3,0)),"",VLOOKUP(E167,'[1]Ne pas toucher'!$P$8:$R$29,3,0)))</f>
        <v/>
      </c>
      <c r="F169" s="1" t="str">
        <f>IF(F167="","",IF(ISNA(VLOOKUP(F167,'[1]Ne pas toucher'!$P$8:$R$29,3,0)),"",VLOOKUP(F167,'[1]Ne pas toucher'!$P$8:$R$29,3,0)))</f>
        <v/>
      </c>
      <c r="G169" s="1" t="str">
        <f>IF(G167="","",IF(ISNA(VLOOKUP(G167,'[1]Ne pas toucher'!$P$8:$R$29,3,0)),"",VLOOKUP(G167,'[1]Ne pas toucher'!$P$8:$R$29,3,0)))</f>
        <v/>
      </c>
      <c r="H169" s="1" t="str">
        <f>IF(H167="","",IF(ISNA(VLOOKUP(H167,'[1]Ne pas toucher'!$P$8:$R$29,3,0)),"",VLOOKUP(H167,'[1]Ne pas toucher'!$P$8:$R$29,3,0)))</f>
        <v/>
      </c>
      <c r="I169" s="1" t="str">
        <f>IF(I167="","",IF(ISNA(VLOOKUP(I167,'[1]Ne pas toucher'!$P$8:$R$29,3,0)),"",VLOOKUP(I167,'[1]Ne pas toucher'!$P$8:$R$29,3,0)))</f>
        <v/>
      </c>
      <c r="J169" s="1" t="str">
        <f>IF(J167="","",IF(ISNA(VLOOKUP(J167,'[1]Ne pas toucher'!$P$8:$R$29,3,0)),"",VLOOKUP(J167,'[1]Ne pas toucher'!$P$8:$R$29,3,0)))</f>
        <v/>
      </c>
      <c r="K169" s="1" t="str">
        <f>IF(K167="","",IF(ISNA(VLOOKUP(K167,'[1]Ne pas toucher'!$P$8:$R$29,3,0)),"",VLOOKUP(K167,'[1]Ne pas toucher'!$P$8:$R$29,3,0)))</f>
        <v/>
      </c>
      <c r="L169" s="1" t="str">
        <f>IF(L167="","",IF(ISNA(VLOOKUP(L167,'[1]Ne pas toucher'!$P$8:$R$29,3,0)),"",VLOOKUP(L167,'[1]Ne pas toucher'!$P$8:$R$29,3,0)))</f>
        <v/>
      </c>
      <c r="M169" s="1" t="str">
        <f>IF(M167="","",IF(ISNA(VLOOKUP(M167,'[1]Ne pas toucher'!$P$8:$R$29,3,0)),"",VLOOKUP(M167,'[1]Ne pas toucher'!$P$8:$R$29,3,0)))</f>
        <v/>
      </c>
      <c r="N169" s="1" t="str">
        <f>IF(N167="","",IF(ISNA(VLOOKUP(N167,'[1]Ne pas toucher'!$P$8:$R$29,3,0)),"",VLOOKUP(N167,'[1]Ne pas toucher'!$P$8:$R$29,3,0)))</f>
        <v/>
      </c>
      <c r="O169" s="1" t="str">
        <f>IF(O167="","",IF(ISNA(VLOOKUP(O167,'[1]Ne pas toucher'!$P$8:$R$29,3,0)),"",VLOOKUP(O167,'[1]Ne pas toucher'!$P$8:$R$29,3,0)))</f>
        <v>F</v>
      </c>
      <c r="P169" s="1" t="str">
        <f>IF(P167="","",IF(ISNA(VLOOKUP(P167,'[1]Ne pas toucher'!$P$8:$R$29,3,0)),"",VLOOKUP(P167,'[1]Ne pas toucher'!$P$8:$R$29,3,0)))</f>
        <v/>
      </c>
      <c r="Q169" s="1" t="str">
        <f>IF(Q167="","",IF(ISNA(VLOOKUP(Q167,'[1]Ne pas toucher'!$P$8:$R$29,3,0)),"",VLOOKUP(Q167,'[1]Ne pas toucher'!$P$8:$R$29,3,0)))</f>
        <v/>
      </c>
      <c r="R169" s="1" t="str">
        <f>IF(R167="","",IF(ISNA(VLOOKUP(R167,'[1]Ne pas toucher'!$P$8:$R$29,3,0)),"",VLOOKUP(R167,'[1]Ne pas toucher'!$P$8:$R$29,3,0)))</f>
        <v/>
      </c>
      <c r="S169" s="1" t="str">
        <f>IF(S167="","",IF(ISNA(VLOOKUP(S167,'[1]Ne pas toucher'!$P$8:$R$29,3,0)),"",VLOOKUP(S167,'[1]Ne pas toucher'!$P$8:$R$29,3,0)))</f>
        <v/>
      </c>
      <c r="T169" s="1" t="str">
        <f>IF(T167="","",IF(ISNA(VLOOKUP(T167,'[1]Ne pas toucher'!$P$8:$R$29,3,0)),"",VLOOKUP(T167,'[1]Ne pas toucher'!$P$8:$R$29,3,0)))</f>
        <v/>
      </c>
      <c r="U169" s="1" t="str">
        <f>IF(U167="","",IF(ISNA(VLOOKUP(U167,'[1]Ne pas toucher'!$P$8:$R$29,3,0)),"",VLOOKUP(U167,'[1]Ne pas toucher'!$P$8:$R$29,3,0)))</f>
        <v/>
      </c>
      <c r="V169" s="1" t="str">
        <f>IF(V167="","",IF(ISNA(VLOOKUP(V167,'[1]Ne pas toucher'!$P$8:$R$29,3,0)),"",VLOOKUP(V167,'[1]Ne pas toucher'!$P$8:$R$29,3,0)))</f>
        <v/>
      </c>
      <c r="W169" s="1" t="str">
        <f>IF(W167="","",IF(ISNA(VLOOKUP(W167,'[1]Ne pas toucher'!$P$8:$R$29,3,0)),"",VLOOKUP(W167,'[1]Ne pas toucher'!$P$8:$R$29,3,0)))</f>
        <v/>
      </c>
      <c r="X169" s="1" t="str">
        <f>IF(X167="","",IF(ISNA(VLOOKUP(X167,'[1]Ne pas toucher'!$P$8:$R$29,3,0)),"",VLOOKUP(X167,'[1]Ne pas toucher'!$P$8:$R$29,3,0)))</f>
        <v/>
      </c>
      <c r="Y169" s="1" t="str">
        <f>IF(Y167="","",IF(ISNA(VLOOKUP(Y167,'[1]Ne pas toucher'!$P$8:$R$29,3,0)),"",VLOOKUP(Y167,'[1]Ne pas toucher'!$P$8:$R$29,3,0)))</f>
        <v/>
      </c>
      <c r="Z169" s="1" t="str">
        <f>IF(Z167="","",IF(ISNA(VLOOKUP(Z167,'[1]Ne pas toucher'!$P$8:$R$29,3,0)),"",VLOOKUP(Z167,'[1]Ne pas toucher'!$P$8:$R$29,3,0)))</f>
        <v/>
      </c>
      <c r="AA169" s="1" t="str">
        <f>IF(AA167="","",IF(ISNA(VLOOKUP(AA167,'[1]Ne pas toucher'!$P$8:$R$29,3,0)),"",VLOOKUP(AA167,'[1]Ne pas toucher'!$P$8:$R$29,3,0)))</f>
        <v/>
      </c>
      <c r="AB169" s="1" t="str">
        <f>IF(AB167="","",IF(ISNA(VLOOKUP(AB167,'[1]Ne pas toucher'!$P$8:$R$29,3,0)),"",VLOOKUP(AB167,'[1]Ne pas toucher'!$P$8:$R$29,3,0)))</f>
        <v/>
      </c>
      <c r="AC169" s="1" t="str">
        <f>IF(AC167="","",IF(ISNA(VLOOKUP(AC167,'[1]Ne pas toucher'!$P$8:$R$29,3,0)),"",VLOOKUP(AC167,'[1]Ne pas toucher'!$P$8:$R$29,3,0)))</f>
        <v/>
      </c>
      <c r="AD169" s="1" t="str">
        <f>IF(AD167="","",IF(ISNA(VLOOKUP(AD167,'[1]Ne pas toucher'!$P$8:$R$29,3,0)),"",VLOOKUP(AD167,'[1]Ne pas toucher'!$P$8:$R$29,3,0)))</f>
        <v/>
      </c>
      <c r="AE169" s="1" t="str">
        <f>IF(AE167="","",IF(ISNA(VLOOKUP(AE167,'[1]Ne pas toucher'!$P$8:$R$29,3,0)),"",VLOOKUP(AE167,'[1]Ne pas toucher'!$P$8:$R$29,3,0)))</f>
        <v/>
      </c>
      <c r="AF169" s="1" t="str">
        <f>IF(AF167="","",IF(ISNA(VLOOKUP(AF167,'[1]Ne pas toucher'!$P$8:$R$29,3,0)),"",VLOOKUP(AF167,'[1]Ne pas toucher'!$P$8:$R$29,3,0)))</f>
        <v/>
      </c>
    </row>
    <row r="170" spans="1:32" ht="13.5" hidden="1" customHeight="1" thickBot="1">
      <c r="A170" s="1" t="s">
        <v>27</v>
      </c>
      <c r="B170" s="1" t="str">
        <f>IF(B$117="","",IF((B$117&lt;[1]SOMMAIRE!$K$19),"I",IF(AND(B$117&gt;=[1]SOMMAIRE!$K$19,B$117&lt;=[1]SOMMAIRE!$L$19),"S",IF(AND(B$117&gt;[1]SOMMAIRE!$L$19,B$117&lt;[1]SOMMAIRE!$M$19),"I",IF(AND(B$117&gt;=[1]SOMMAIRE!$M$19,B$117&lt;=[1]SOMMAIRE!$N$19),"S",IF(B$117&gt;[1]SOMMAIRE!$N$19,"I"))))))</f>
        <v>I</v>
      </c>
      <c r="C170" s="1" t="str">
        <f>IF(C$117="","",IF((C$117&lt;[1]SOMMAIRE!$K$19),"I",IF(AND(C$117&gt;=[1]SOMMAIRE!$K$19,C$117&lt;=[1]SOMMAIRE!$L$19),"S",IF(AND(C$117&gt;[1]SOMMAIRE!$L$19,C$117&lt;[1]SOMMAIRE!$M$19),"I",IF(AND(C$117&gt;=[1]SOMMAIRE!$M$19,C$117&lt;=[1]SOMMAIRE!$N$19),"S",IF(C$117&gt;[1]SOMMAIRE!$N$19,"I"))))))</f>
        <v>I</v>
      </c>
      <c r="D170" s="1" t="str">
        <f>IF(D$117="","",IF((D$117&lt;[1]SOMMAIRE!$K$19),"I",IF(AND(D$117&gt;=[1]SOMMAIRE!$K$19,D$117&lt;=[1]SOMMAIRE!$L$19),"S",IF(AND(D$117&gt;[1]SOMMAIRE!$L$19,D$117&lt;[1]SOMMAIRE!$M$19),"I",IF(AND(D$117&gt;=[1]SOMMAIRE!$M$19,D$117&lt;=[1]SOMMAIRE!$N$19),"S",IF(D$117&gt;[1]SOMMAIRE!$N$19,"I"))))))</f>
        <v>I</v>
      </c>
      <c r="E170" s="1" t="str">
        <f>IF(E$117="","",IF((E$117&lt;[1]SOMMAIRE!$K$19),"I",IF(AND(E$117&gt;=[1]SOMMAIRE!$K$19,E$117&lt;=[1]SOMMAIRE!$L$19),"S",IF(AND(E$117&gt;[1]SOMMAIRE!$L$19,E$117&lt;[1]SOMMAIRE!$M$19),"I",IF(AND(E$117&gt;=[1]SOMMAIRE!$M$19,E$117&lt;=[1]SOMMAIRE!$N$19),"S",IF(E$117&gt;[1]SOMMAIRE!$N$19,"I"))))))</f>
        <v>I</v>
      </c>
      <c r="F170" s="1" t="str">
        <f>IF(F$117="","",IF((F$117&lt;[1]SOMMAIRE!$K$19),"I",IF(AND(F$117&gt;=[1]SOMMAIRE!$K$19,F$117&lt;=[1]SOMMAIRE!$L$19),"S",IF(AND(F$117&gt;[1]SOMMAIRE!$L$19,F$117&lt;[1]SOMMAIRE!$M$19),"I",IF(AND(F$117&gt;=[1]SOMMAIRE!$M$19,F$117&lt;=[1]SOMMAIRE!$N$19),"S",IF(F$117&gt;[1]SOMMAIRE!$N$19,"I"))))))</f>
        <v>I</v>
      </c>
      <c r="G170" s="1" t="str">
        <f>IF(G$117="","",IF((G$117&lt;[1]SOMMAIRE!$K$19),"I",IF(AND(G$117&gt;=[1]SOMMAIRE!$K$19,G$117&lt;=[1]SOMMAIRE!$L$19),"S",IF(AND(G$117&gt;[1]SOMMAIRE!$L$19,G$117&lt;[1]SOMMAIRE!$M$19),"I",IF(AND(G$117&gt;=[1]SOMMAIRE!$M$19,G$117&lt;=[1]SOMMAIRE!$N$19),"S",IF(G$117&gt;[1]SOMMAIRE!$N$19,"I"))))))</f>
        <v>I</v>
      </c>
      <c r="H170" s="1" t="str">
        <f>IF(H$117="","",IF((H$117&lt;[1]SOMMAIRE!$K$19),"I",IF(AND(H$117&gt;=[1]SOMMAIRE!$K$19,H$117&lt;=[1]SOMMAIRE!$L$19),"S",IF(AND(H$117&gt;[1]SOMMAIRE!$L$19,H$117&lt;[1]SOMMAIRE!$M$19),"I",IF(AND(H$117&gt;=[1]SOMMAIRE!$M$19,H$117&lt;=[1]SOMMAIRE!$N$19),"S",IF(H$117&gt;[1]SOMMAIRE!$N$19,"I"))))))</f>
        <v>I</v>
      </c>
      <c r="I170" s="1" t="str">
        <f>IF(I$117="","",IF((I$117&lt;[1]SOMMAIRE!$K$19),"I",IF(AND(I$117&gt;=[1]SOMMAIRE!$K$19,I$117&lt;=[1]SOMMAIRE!$L$19),"S",IF(AND(I$117&gt;[1]SOMMAIRE!$L$19,I$117&lt;[1]SOMMAIRE!$M$19),"I",IF(AND(I$117&gt;=[1]SOMMAIRE!$M$19,I$117&lt;=[1]SOMMAIRE!$N$19),"S",IF(I$117&gt;[1]SOMMAIRE!$N$19,"I"))))))</f>
        <v>I</v>
      </c>
      <c r="J170" s="1" t="str">
        <f>IF(J$117="","",IF((J$117&lt;[1]SOMMAIRE!$K$19),"I",IF(AND(J$117&gt;=[1]SOMMAIRE!$K$19,J$117&lt;=[1]SOMMAIRE!$L$19),"S",IF(AND(J$117&gt;[1]SOMMAIRE!$L$19,J$117&lt;[1]SOMMAIRE!$M$19),"I",IF(AND(J$117&gt;=[1]SOMMAIRE!$M$19,J$117&lt;=[1]SOMMAIRE!$N$19),"S",IF(J$117&gt;[1]SOMMAIRE!$N$19,"I"))))))</f>
        <v>I</v>
      </c>
      <c r="K170" s="1" t="str">
        <f>IF(K$117="","",IF((K$117&lt;[1]SOMMAIRE!$K$19),"I",IF(AND(K$117&gt;=[1]SOMMAIRE!$K$19,K$117&lt;=[1]SOMMAIRE!$L$19),"S",IF(AND(K$117&gt;[1]SOMMAIRE!$L$19,K$117&lt;[1]SOMMAIRE!$M$19),"I",IF(AND(K$117&gt;=[1]SOMMAIRE!$M$19,K$117&lt;=[1]SOMMAIRE!$N$19),"S",IF(K$117&gt;[1]SOMMAIRE!$N$19,"I"))))))</f>
        <v>I</v>
      </c>
      <c r="L170" s="1" t="str">
        <f>IF(L$117="","",IF((L$117&lt;[1]SOMMAIRE!$K$19),"I",IF(AND(L$117&gt;=[1]SOMMAIRE!$K$19,L$117&lt;=[1]SOMMAIRE!$L$19),"S",IF(AND(L$117&gt;[1]SOMMAIRE!$L$19,L$117&lt;[1]SOMMAIRE!$M$19),"I",IF(AND(L$117&gt;=[1]SOMMAIRE!$M$19,L$117&lt;=[1]SOMMAIRE!$N$19),"S",IF(L$117&gt;[1]SOMMAIRE!$N$19,"I"))))))</f>
        <v>I</v>
      </c>
      <c r="M170" s="1" t="str">
        <f>IF(M$117="","",IF((M$117&lt;[1]SOMMAIRE!$K$19),"I",IF(AND(M$117&gt;=[1]SOMMAIRE!$K$19,M$117&lt;=[1]SOMMAIRE!$L$19),"S",IF(AND(M$117&gt;[1]SOMMAIRE!$L$19,M$117&lt;[1]SOMMAIRE!$M$19),"I",IF(AND(M$117&gt;=[1]SOMMAIRE!$M$19,M$117&lt;=[1]SOMMAIRE!$N$19),"S",IF(M$117&gt;[1]SOMMAIRE!$N$19,"I"))))))</f>
        <v>I</v>
      </c>
      <c r="N170" s="1" t="str">
        <f>IF(N$117="","",IF((N$117&lt;[1]SOMMAIRE!$K$19),"I",IF(AND(N$117&gt;=[1]SOMMAIRE!$K$19,N$117&lt;=[1]SOMMAIRE!$L$19),"S",IF(AND(N$117&gt;[1]SOMMAIRE!$L$19,N$117&lt;[1]SOMMAIRE!$M$19),"I",IF(AND(N$117&gt;=[1]SOMMAIRE!$M$19,N$117&lt;=[1]SOMMAIRE!$N$19),"S",IF(N$117&gt;[1]SOMMAIRE!$N$19,"I"))))))</f>
        <v>I</v>
      </c>
      <c r="O170" s="1" t="str">
        <f>IF(O$117="","",IF((O$117&lt;[1]SOMMAIRE!$K$19),"I",IF(AND(O$117&gt;=[1]SOMMAIRE!$K$19,O$117&lt;=[1]SOMMAIRE!$L$19),"S",IF(AND(O$117&gt;[1]SOMMAIRE!$L$19,O$117&lt;[1]SOMMAIRE!$M$19),"I",IF(AND(O$117&gt;=[1]SOMMAIRE!$M$19,O$117&lt;=[1]SOMMAIRE!$N$19),"S",IF(O$117&gt;[1]SOMMAIRE!$N$19,"I"))))))</f>
        <v>I</v>
      </c>
      <c r="P170" s="1" t="str">
        <f>IF(P$117="","",IF((P$117&lt;[1]SOMMAIRE!$K$19),"I",IF(AND(P$117&gt;=[1]SOMMAIRE!$K$19,P$117&lt;=[1]SOMMAIRE!$L$19),"S",IF(AND(P$117&gt;[1]SOMMAIRE!$L$19,P$117&lt;[1]SOMMAIRE!$M$19),"I",IF(AND(P$117&gt;=[1]SOMMAIRE!$M$19,P$117&lt;=[1]SOMMAIRE!$N$19),"S",IF(P$117&gt;[1]SOMMAIRE!$N$19,"I"))))))</f>
        <v>I</v>
      </c>
      <c r="Q170" s="1" t="str">
        <f>IF(Q$117="","",IF((Q$117&lt;[1]SOMMAIRE!$K$19),"I",IF(AND(Q$117&gt;=[1]SOMMAIRE!$K$19,Q$117&lt;=[1]SOMMAIRE!$L$19),"S",IF(AND(Q$117&gt;[1]SOMMAIRE!$L$19,Q$117&lt;[1]SOMMAIRE!$M$19),"I",IF(AND(Q$117&gt;=[1]SOMMAIRE!$M$19,Q$117&lt;=[1]SOMMAIRE!$N$19),"S",IF(Q$117&gt;[1]SOMMAIRE!$N$19,"I"))))))</f>
        <v>I</v>
      </c>
      <c r="R170" s="1" t="str">
        <f>IF(R$117="","",IF((R$117&lt;[1]SOMMAIRE!$K$19),"I",IF(AND(R$117&gt;=[1]SOMMAIRE!$K$19,R$117&lt;=[1]SOMMAIRE!$L$19),"S",IF(AND(R$117&gt;[1]SOMMAIRE!$L$19,R$117&lt;[1]SOMMAIRE!$M$19),"I",IF(AND(R$117&gt;=[1]SOMMAIRE!$M$19,R$117&lt;=[1]SOMMAIRE!$N$19),"S",IF(R$117&gt;[1]SOMMAIRE!$N$19,"I"))))))</f>
        <v>I</v>
      </c>
      <c r="S170" s="1" t="str">
        <f>IF(S$117="","",IF((S$117&lt;[1]SOMMAIRE!$K$19),"I",IF(AND(S$117&gt;=[1]SOMMAIRE!$K$19,S$117&lt;=[1]SOMMAIRE!$L$19),"S",IF(AND(S$117&gt;[1]SOMMAIRE!$L$19,S$117&lt;[1]SOMMAIRE!$M$19),"I",IF(AND(S$117&gt;=[1]SOMMAIRE!$M$19,S$117&lt;=[1]SOMMAIRE!$N$19),"S",IF(S$117&gt;[1]SOMMAIRE!$N$19,"I"))))))</f>
        <v>I</v>
      </c>
      <c r="T170" s="1" t="str">
        <f>IF(T$117="","",IF((T$117&lt;[1]SOMMAIRE!$K$19),"I",IF(AND(T$117&gt;=[1]SOMMAIRE!$K$19,T$117&lt;=[1]SOMMAIRE!$L$19),"S",IF(AND(T$117&gt;[1]SOMMAIRE!$L$19,T$117&lt;[1]SOMMAIRE!$M$19),"I",IF(AND(T$117&gt;=[1]SOMMAIRE!$M$19,T$117&lt;=[1]SOMMAIRE!$N$19),"S",IF(T$117&gt;[1]SOMMAIRE!$N$19,"I"))))))</f>
        <v>I</v>
      </c>
      <c r="U170" s="1" t="str">
        <f>IF(U$117="","",IF((U$117&lt;[1]SOMMAIRE!$K$19),"I",IF(AND(U$117&gt;=[1]SOMMAIRE!$K$19,U$117&lt;=[1]SOMMAIRE!$L$19),"S",IF(AND(U$117&gt;[1]SOMMAIRE!$L$19,U$117&lt;[1]SOMMAIRE!$M$19),"I",IF(AND(U$117&gt;=[1]SOMMAIRE!$M$19,U$117&lt;=[1]SOMMAIRE!$N$19),"S",IF(U$117&gt;[1]SOMMAIRE!$N$19,"I"))))))</f>
        <v>I</v>
      </c>
      <c r="V170" s="1" t="str">
        <f>IF(V$117="","",IF((V$117&lt;[1]SOMMAIRE!$K$19),"I",IF(AND(V$117&gt;=[1]SOMMAIRE!$K$19,V$117&lt;=[1]SOMMAIRE!$L$19),"S",IF(AND(V$117&gt;[1]SOMMAIRE!$L$19,V$117&lt;[1]SOMMAIRE!$M$19),"I",IF(AND(V$117&gt;=[1]SOMMAIRE!$M$19,V$117&lt;=[1]SOMMAIRE!$N$19),"S",IF(V$117&gt;[1]SOMMAIRE!$N$19,"I"))))))</f>
        <v>I</v>
      </c>
      <c r="W170" s="1" t="str">
        <f>IF(W$117="","",IF((W$117&lt;[1]SOMMAIRE!$K$19),"I",IF(AND(W$117&gt;=[1]SOMMAIRE!$K$19,W$117&lt;=[1]SOMMAIRE!$L$19),"S",IF(AND(W$117&gt;[1]SOMMAIRE!$L$19,W$117&lt;[1]SOMMAIRE!$M$19),"I",IF(AND(W$117&gt;=[1]SOMMAIRE!$M$19,W$117&lt;=[1]SOMMAIRE!$N$19),"S",IF(W$117&gt;[1]SOMMAIRE!$N$19,"I"))))))</f>
        <v>I</v>
      </c>
      <c r="X170" s="1" t="str">
        <f>IF(X$117="","",IF((X$117&lt;[1]SOMMAIRE!$K$19),"I",IF(AND(X$117&gt;=[1]SOMMAIRE!$K$19,X$117&lt;=[1]SOMMAIRE!$L$19),"S",IF(AND(X$117&gt;[1]SOMMAIRE!$L$19,X$117&lt;[1]SOMMAIRE!$M$19),"I",IF(AND(X$117&gt;=[1]SOMMAIRE!$M$19,X$117&lt;=[1]SOMMAIRE!$N$19),"S",IF(X$117&gt;[1]SOMMAIRE!$N$19,"I"))))))</f>
        <v>I</v>
      </c>
      <c r="Y170" s="1" t="str">
        <f>IF(Y$117="","",IF((Y$117&lt;[1]SOMMAIRE!$K$19),"I",IF(AND(Y$117&gt;=[1]SOMMAIRE!$K$19,Y$117&lt;=[1]SOMMAIRE!$L$19),"S",IF(AND(Y$117&gt;[1]SOMMAIRE!$L$19,Y$117&lt;[1]SOMMAIRE!$M$19),"I",IF(AND(Y$117&gt;=[1]SOMMAIRE!$M$19,Y$117&lt;=[1]SOMMAIRE!$N$19),"S",IF(Y$117&gt;[1]SOMMAIRE!$N$19,"I"))))))</f>
        <v>I</v>
      </c>
      <c r="Z170" s="1" t="str">
        <f>IF(Z$117="","",IF((Z$117&lt;[1]SOMMAIRE!$K$19),"I",IF(AND(Z$117&gt;=[1]SOMMAIRE!$K$19,Z$117&lt;=[1]SOMMAIRE!$L$19),"S",IF(AND(Z$117&gt;[1]SOMMAIRE!$L$19,Z$117&lt;[1]SOMMAIRE!$M$19),"I",IF(AND(Z$117&gt;=[1]SOMMAIRE!$M$19,Z$117&lt;=[1]SOMMAIRE!$N$19),"S",IF(Z$117&gt;[1]SOMMAIRE!$N$19,"I"))))))</f>
        <v>I</v>
      </c>
      <c r="AA170" s="1" t="str">
        <f>IF(AA$117="","",IF((AA$117&lt;[1]SOMMAIRE!$K$19),"I",IF(AND(AA$117&gt;=[1]SOMMAIRE!$K$19,AA$117&lt;=[1]SOMMAIRE!$L$19),"S",IF(AND(AA$117&gt;[1]SOMMAIRE!$L$19,AA$117&lt;[1]SOMMAIRE!$M$19),"I",IF(AND(AA$117&gt;=[1]SOMMAIRE!$M$19,AA$117&lt;=[1]SOMMAIRE!$N$19),"S",IF(AA$117&gt;[1]SOMMAIRE!$N$19,"I"))))))</f>
        <v>I</v>
      </c>
      <c r="AB170" s="1" t="str">
        <f>IF(AB$117="","",IF((AB$117&lt;[1]SOMMAIRE!$K$19),"I",IF(AND(AB$117&gt;=[1]SOMMAIRE!$K$19,AB$117&lt;=[1]SOMMAIRE!$L$19),"S",IF(AND(AB$117&gt;[1]SOMMAIRE!$L$19,AB$117&lt;[1]SOMMAIRE!$M$19),"I",IF(AND(AB$117&gt;=[1]SOMMAIRE!$M$19,AB$117&lt;=[1]SOMMAIRE!$N$19),"S",IF(AB$117&gt;[1]SOMMAIRE!$N$19,"I"))))))</f>
        <v>I</v>
      </c>
      <c r="AC170" s="1" t="str">
        <f>IF(AC$117="","",IF((AC$117&lt;[1]SOMMAIRE!$K$19),"I",IF(AND(AC$117&gt;=[1]SOMMAIRE!$K$19,AC$117&lt;=[1]SOMMAIRE!$L$19),"S",IF(AND(AC$117&gt;[1]SOMMAIRE!$L$19,AC$117&lt;[1]SOMMAIRE!$M$19),"I",IF(AND(AC$117&gt;=[1]SOMMAIRE!$M$19,AC$117&lt;=[1]SOMMAIRE!$N$19),"S",IF(AC$117&gt;[1]SOMMAIRE!$N$19,"I"))))))</f>
        <v>I</v>
      </c>
      <c r="AD170" s="1" t="str">
        <f>IF(AD$117="","",IF((AD$117&lt;[1]SOMMAIRE!$K$19),"I",IF(AND(AD$117&gt;=[1]SOMMAIRE!$K$19,AD$117&lt;=[1]SOMMAIRE!$L$19),"S",IF(AND(AD$117&gt;[1]SOMMAIRE!$L$19,AD$117&lt;[1]SOMMAIRE!$M$19),"I",IF(AND(AD$117&gt;=[1]SOMMAIRE!$M$19,AD$117&lt;=[1]SOMMAIRE!$N$19),"S",IF(AD$117&gt;[1]SOMMAIRE!$N$19,"I"))))))</f>
        <v>I</v>
      </c>
      <c r="AE170" s="1" t="str">
        <f>IF(AE$117="","",IF((AE$117&lt;[1]SOMMAIRE!$K$19),"I",IF(AND(AE$117&gt;=[1]SOMMAIRE!$K$19,AE$117&lt;=[1]SOMMAIRE!$L$19),"S",IF(AND(AE$117&gt;[1]SOMMAIRE!$L$19,AE$117&lt;[1]SOMMAIRE!$M$19),"I",IF(AND(AE$117&gt;=[1]SOMMAIRE!$M$19,AE$117&lt;=[1]SOMMAIRE!$N$19),"S",IF(AE$117&gt;[1]SOMMAIRE!$N$19,"I"))))))</f>
        <v>I</v>
      </c>
      <c r="AF170" s="1" t="str">
        <f>IF(AF$117="","",IF((AF$117&lt;[1]SOMMAIRE!$K$19),"I",IF(AND(AF$117&gt;=[1]SOMMAIRE!$K$19,AF$117&lt;=[1]SOMMAIRE!$L$19),"S",IF(AND(AF$117&gt;[1]SOMMAIRE!$L$19,AF$117&lt;[1]SOMMAIRE!$M$19),"I",IF(AND(AF$117&gt;=[1]SOMMAIRE!$M$19,AF$117&lt;=[1]SOMMAIRE!$N$19),"S",IF(AF$117&gt;[1]SOMMAIRE!$N$19,"I"))))))</f>
        <v>I</v>
      </c>
    </row>
    <row r="171" spans="1:32" ht="13.5" thickBot="1">
      <c r="A171" s="94" t="s">
        <v>1</v>
      </c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  <c r="O171" s="95"/>
      <c r="P171" s="95"/>
      <c r="Q171" s="95"/>
      <c r="R171" s="95"/>
      <c r="S171" s="95"/>
      <c r="T171" s="95"/>
      <c r="U171" s="95"/>
      <c r="V171" s="95"/>
      <c r="W171" s="95"/>
      <c r="X171" s="95"/>
      <c r="Y171" s="95"/>
      <c r="Z171" s="95"/>
      <c r="AA171" s="95"/>
      <c r="AB171" s="95"/>
      <c r="AC171" s="95"/>
      <c r="AD171" s="95"/>
      <c r="AE171" s="95"/>
      <c r="AF171" s="96"/>
    </row>
    <row r="172" spans="1:32" ht="13.5" thickBot="1">
      <c r="A172" s="22" t="s">
        <v>15</v>
      </c>
      <c r="B172" s="21">
        <f t="shared" ref="B172:AF172" si="58">COUNTIF(B$12:B$107,"*PL21*")</f>
        <v>0</v>
      </c>
      <c r="C172" s="20">
        <f t="shared" si="58"/>
        <v>0</v>
      </c>
      <c r="D172" s="20">
        <f t="shared" si="58"/>
        <v>0</v>
      </c>
      <c r="E172" s="20">
        <f t="shared" si="58"/>
        <v>0</v>
      </c>
      <c r="F172" s="20">
        <f t="shared" si="58"/>
        <v>0</v>
      </c>
      <c r="G172" s="20">
        <f t="shared" si="58"/>
        <v>0</v>
      </c>
      <c r="H172" s="20">
        <f t="shared" si="58"/>
        <v>0</v>
      </c>
      <c r="I172" s="20">
        <f t="shared" si="58"/>
        <v>0</v>
      </c>
      <c r="J172" s="20">
        <f t="shared" si="58"/>
        <v>0</v>
      </c>
      <c r="K172" s="20">
        <f t="shared" si="58"/>
        <v>0</v>
      </c>
      <c r="L172" s="20">
        <f t="shared" si="58"/>
        <v>0</v>
      </c>
      <c r="M172" s="20">
        <f t="shared" si="58"/>
        <v>0</v>
      </c>
      <c r="N172" s="20">
        <f t="shared" si="58"/>
        <v>0</v>
      </c>
      <c r="O172" s="20">
        <f t="shared" si="58"/>
        <v>0</v>
      </c>
      <c r="P172" s="20">
        <f t="shared" si="58"/>
        <v>0</v>
      </c>
      <c r="Q172" s="20">
        <f t="shared" si="58"/>
        <v>0</v>
      </c>
      <c r="R172" s="20">
        <f t="shared" si="58"/>
        <v>0</v>
      </c>
      <c r="S172" s="20">
        <f t="shared" si="58"/>
        <v>0</v>
      </c>
      <c r="T172" s="20">
        <f t="shared" si="58"/>
        <v>0</v>
      </c>
      <c r="U172" s="20">
        <f t="shared" si="58"/>
        <v>0</v>
      </c>
      <c r="V172" s="20">
        <f t="shared" si="58"/>
        <v>0</v>
      </c>
      <c r="W172" s="20">
        <f t="shared" si="58"/>
        <v>0</v>
      </c>
      <c r="X172" s="20">
        <f t="shared" si="58"/>
        <v>0</v>
      </c>
      <c r="Y172" s="20">
        <f t="shared" si="58"/>
        <v>0</v>
      </c>
      <c r="Z172" s="20">
        <f t="shared" si="58"/>
        <v>0</v>
      </c>
      <c r="AA172" s="20">
        <f t="shared" si="58"/>
        <v>0</v>
      </c>
      <c r="AB172" s="20">
        <f t="shared" si="58"/>
        <v>0</v>
      </c>
      <c r="AC172" s="20">
        <f t="shared" si="58"/>
        <v>0</v>
      </c>
      <c r="AD172" s="20">
        <f t="shared" si="58"/>
        <v>0</v>
      </c>
      <c r="AE172" s="20">
        <f t="shared" si="58"/>
        <v>0</v>
      </c>
      <c r="AF172" s="19">
        <f t="shared" si="58"/>
        <v>0</v>
      </c>
    </row>
    <row r="173" spans="1:32" ht="13.5" hidden="1" customHeight="1">
      <c r="A173" s="1" t="s">
        <v>20</v>
      </c>
      <c r="B173" s="1" t="str">
        <f>IF(B$117="","",IF((B$117&lt;[1]SOMMAIRE!$K$16),"I",IF(AND(B$117&gt;=[1]SOMMAIRE!$K$16,B$117&lt;=[1]SOMMAIRE!$L$16),"S",IF(AND(B$117&gt;[1]SOMMAIRE!$L$16,B$117&lt;[1]SOMMAIRE!$M$16),"I",IF(AND(B$117&gt;=[1]SOMMAIRE!$M$16,B$117&lt;=[1]SOMMAIRE!$N$16),"S",IF(B$117&gt;[1]SOMMAIRE!$N$16,"I"))))))</f>
        <v>I</v>
      </c>
      <c r="C173" s="1" t="str">
        <f>IF(C$117="","",IF((C$117&lt;[1]SOMMAIRE!$K$16),"I",IF(AND(C$117&gt;=[1]SOMMAIRE!$K$16,C$117&lt;=[1]SOMMAIRE!$L$16),"S",IF(AND(C$117&gt;[1]SOMMAIRE!$L$16,C$117&lt;[1]SOMMAIRE!$M$16),"I",IF(AND(C$117&gt;=[1]SOMMAIRE!$M$16,C$117&lt;=[1]SOMMAIRE!$N$16),"S",IF(C$117&gt;[1]SOMMAIRE!$N$16,"I"))))))</f>
        <v>I</v>
      </c>
      <c r="D173" s="1" t="str">
        <f>IF(D$117="","",IF((D$117&lt;[1]SOMMAIRE!$K$16),"I",IF(AND(D$117&gt;=[1]SOMMAIRE!$K$16,D$117&lt;=[1]SOMMAIRE!$L$16),"S",IF(AND(D$117&gt;[1]SOMMAIRE!$L$16,D$117&lt;[1]SOMMAIRE!$M$16),"I",IF(AND(D$117&gt;=[1]SOMMAIRE!$M$16,D$117&lt;=[1]SOMMAIRE!$N$16),"S",IF(D$117&gt;[1]SOMMAIRE!$N$16,"I"))))))</f>
        <v>I</v>
      </c>
      <c r="E173" s="1" t="str">
        <f>IF(E$117="","",IF((E$117&lt;[1]SOMMAIRE!$K$16),"I",IF(AND(E$117&gt;=[1]SOMMAIRE!$K$16,E$117&lt;=[1]SOMMAIRE!$L$16),"S",IF(AND(E$117&gt;[1]SOMMAIRE!$L$16,E$117&lt;[1]SOMMAIRE!$M$16),"I",IF(AND(E$117&gt;=[1]SOMMAIRE!$M$16,E$117&lt;=[1]SOMMAIRE!$N$16),"S",IF(E$117&gt;[1]SOMMAIRE!$N$16,"I"))))))</f>
        <v>I</v>
      </c>
      <c r="F173" s="1" t="str">
        <f>IF(F$117="","",IF((F$117&lt;[1]SOMMAIRE!$K$16),"I",IF(AND(F$117&gt;=[1]SOMMAIRE!$K$16,F$117&lt;=[1]SOMMAIRE!$L$16),"S",IF(AND(F$117&gt;[1]SOMMAIRE!$L$16,F$117&lt;[1]SOMMAIRE!$M$16),"I",IF(AND(F$117&gt;=[1]SOMMAIRE!$M$16,F$117&lt;=[1]SOMMAIRE!$N$16),"S",IF(F$117&gt;[1]SOMMAIRE!$N$16,"I"))))))</f>
        <v>I</v>
      </c>
      <c r="G173" s="1" t="str">
        <f>IF(G$117="","",IF((G$117&lt;[1]SOMMAIRE!$K$16),"I",IF(AND(G$117&gt;=[1]SOMMAIRE!$K$16,G$117&lt;=[1]SOMMAIRE!$L$16),"S",IF(AND(G$117&gt;[1]SOMMAIRE!$L$16,G$117&lt;[1]SOMMAIRE!$M$16),"I",IF(AND(G$117&gt;=[1]SOMMAIRE!$M$16,G$117&lt;=[1]SOMMAIRE!$N$16),"S",IF(G$117&gt;[1]SOMMAIRE!$N$16,"I"))))))</f>
        <v>I</v>
      </c>
      <c r="H173" s="1" t="str">
        <f>IF(H$117="","",IF((H$117&lt;[1]SOMMAIRE!$K$16),"I",IF(AND(H$117&gt;=[1]SOMMAIRE!$K$16,H$117&lt;=[1]SOMMAIRE!$L$16),"S",IF(AND(H$117&gt;[1]SOMMAIRE!$L$16,H$117&lt;[1]SOMMAIRE!$M$16),"I",IF(AND(H$117&gt;=[1]SOMMAIRE!$M$16,H$117&lt;=[1]SOMMAIRE!$N$16),"S",IF(H$117&gt;[1]SOMMAIRE!$N$16,"I"))))))</f>
        <v>I</v>
      </c>
      <c r="I173" s="1" t="str">
        <f>IF(I$117="","",IF((I$117&lt;[1]SOMMAIRE!$K$16),"I",IF(AND(I$117&gt;=[1]SOMMAIRE!$K$16,I$117&lt;=[1]SOMMAIRE!$L$16),"S",IF(AND(I$117&gt;[1]SOMMAIRE!$L$16,I$117&lt;[1]SOMMAIRE!$M$16),"I",IF(AND(I$117&gt;=[1]SOMMAIRE!$M$16,I$117&lt;=[1]SOMMAIRE!$N$16),"S",IF(I$117&gt;[1]SOMMAIRE!$N$16,"I"))))))</f>
        <v>I</v>
      </c>
      <c r="J173" s="1" t="str">
        <f>IF(J$117="","",IF((J$117&lt;[1]SOMMAIRE!$K$16),"I",IF(AND(J$117&gt;=[1]SOMMAIRE!$K$16,J$117&lt;=[1]SOMMAIRE!$L$16),"S",IF(AND(J$117&gt;[1]SOMMAIRE!$L$16,J$117&lt;[1]SOMMAIRE!$M$16),"I",IF(AND(J$117&gt;=[1]SOMMAIRE!$M$16,J$117&lt;=[1]SOMMAIRE!$N$16),"S",IF(J$117&gt;[1]SOMMAIRE!$N$16,"I"))))))</f>
        <v>I</v>
      </c>
      <c r="K173" s="1" t="str">
        <f>IF(K$117="","",IF((K$117&lt;[1]SOMMAIRE!$K$16),"I",IF(AND(K$117&gt;=[1]SOMMAIRE!$K$16,K$117&lt;=[1]SOMMAIRE!$L$16),"S",IF(AND(K$117&gt;[1]SOMMAIRE!$L$16,K$117&lt;[1]SOMMAIRE!$M$16),"I",IF(AND(K$117&gt;=[1]SOMMAIRE!$M$16,K$117&lt;=[1]SOMMAIRE!$N$16),"S",IF(K$117&gt;[1]SOMMAIRE!$N$16,"I"))))))</f>
        <v>I</v>
      </c>
      <c r="L173" s="1" t="str">
        <f>IF(L$117="","",IF((L$117&lt;[1]SOMMAIRE!$K$16),"I",IF(AND(L$117&gt;=[1]SOMMAIRE!$K$16,L$117&lt;=[1]SOMMAIRE!$L$16),"S",IF(AND(L$117&gt;[1]SOMMAIRE!$L$16,L$117&lt;[1]SOMMAIRE!$M$16),"I",IF(AND(L$117&gt;=[1]SOMMAIRE!$M$16,L$117&lt;=[1]SOMMAIRE!$N$16),"S",IF(L$117&gt;[1]SOMMAIRE!$N$16,"I"))))))</f>
        <v>I</v>
      </c>
      <c r="M173" s="1" t="str">
        <f>IF(M$117="","",IF((M$117&lt;[1]SOMMAIRE!$K$16),"I",IF(AND(M$117&gt;=[1]SOMMAIRE!$K$16,M$117&lt;=[1]SOMMAIRE!$L$16),"S",IF(AND(M$117&gt;[1]SOMMAIRE!$L$16,M$117&lt;[1]SOMMAIRE!$M$16),"I",IF(AND(M$117&gt;=[1]SOMMAIRE!$M$16,M$117&lt;=[1]SOMMAIRE!$N$16),"S",IF(M$117&gt;[1]SOMMAIRE!$N$16,"I"))))))</f>
        <v>I</v>
      </c>
      <c r="N173" s="1" t="str">
        <f>IF(N$117="","",IF((N$117&lt;[1]SOMMAIRE!$K$16),"I",IF(AND(N$117&gt;=[1]SOMMAIRE!$K$16,N$117&lt;=[1]SOMMAIRE!$L$16),"S",IF(AND(N$117&gt;[1]SOMMAIRE!$L$16,N$117&lt;[1]SOMMAIRE!$M$16),"I",IF(AND(N$117&gt;=[1]SOMMAIRE!$M$16,N$117&lt;=[1]SOMMAIRE!$N$16),"S",IF(N$117&gt;[1]SOMMAIRE!$N$16,"I"))))))</f>
        <v>I</v>
      </c>
      <c r="O173" s="1" t="str">
        <f>IF(O$117="","",IF((O$117&lt;[1]SOMMAIRE!$K$16),"I",IF(AND(O$117&gt;=[1]SOMMAIRE!$K$16,O$117&lt;=[1]SOMMAIRE!$L$16),"S",IF(AND(O$117&gt;[1]SOMMAIRE!$L$16,O$117&lt;[1]SOMMAIRE!$M$16),"I",IF(AND(O$117&gt;=[1]SOMMAIRE!$M$16,O$117&lt;=[1]SOMMAIRE!$N$16),"S",IF(O$117&gt;[1]SOMMAIRE!$N$16,"I"))))))</f>
        <v>I</v>
      </c>
      <c r="P173" s="1" t="str">
        <f>IF(P$117="","",IF((P$117&lt;[1]SOMMAIRE!$K$16),"I",IF(AND(P$117&gt;=[1]SOMMAIRE!$K$16,P$117&lt;=[1]SOMMAIRE!$L$16),"S",IF(AND(P$117&gt;[1]SOMMAIRE!$L$16,P$117&lt;[1]SOMMAIRE!$M$16),"I",IF(AND(P$117&gt;=[1]SOMMAIRE!$M$16,P$117&lt;=[1]SOMMAIRE!$N$16),"S",IF(P$117&gt;[1]SOMMAIRE!$N$16,"I"))))))</f>
        <v>I</v>
      </c>
      <c r="Q173" s="1" t="str">
        <f>IF(Q$117="","",IF((Q$117&lt;[1]SOMMAIRE!$K$16),"I",IF(AND(Q$117&gt;=[1]SOMMAIRE!$K$16,Q$117&lt;=[1]SOMMAIRE!$L$16),"S",IF(AND(Q$117&gt;[1]SOMMAIRE!$L$16,Q$117&lt;[1]SOMMAIRE!$M$16),"I",IF(AND(Q$117&gt;=[1]SOMMAIRE!$M$16,Q$117&lt;=[1]SOMMAIRE!$N$16),"S",IF(Q$117&gt;[1]SOMMAIRE!$N$16,"I"))))))</f>
        <v>I</v>
      </c>
      <c r="R173" s="1" t="str">
        <f>IF(R$117="","",IF((R$117&lt;[1]SOMMAIRE!$K$16),"I",IF(AND(R$117&gt;=[1]SOMMAIRE!$K$16,R$117&lt;=[1]SOMMAIRE!$L$16),"S",IF(AND(R$117&gt;[1]SOMMAIRE!$L$16,R$117&lt;[1]SOMMAIRE!$M$16),"I",IF(AND(R$117&gt;=[1]SOMMAIRE!$M$16,R$117&lt;=[1]SOMMAIRE!$N$16),"S",IF(R$117&gt;[1]SOMMAIRE!$N$16,"I"))))))</f>
        <v>I</v>
      </c>
      <c r="S173" s="1" t="str">
        <f>IF(S$117="","",IF((S$117&lt;[1]SOMMAIRE!$K$16),"I",IF(AND(S$117&gt;=[1]SOMMAIRE!$K$16,S$117&lt;=[1]SOMMAIRE!$L$16),"S",IF(AND(S$117&gt;[1]SOMMAIRE!$L$16,S$117&lt;[1]SOMMAIRE!$M$16),"I",IF(AND(S$117&gt;=[1]SOMMAIRE!$M$16,S$117&lt;=[1]SOMMAIRE!$N$16),"S",IF(S$117&gt;[1]SOMMAIRE!$N$16,"I"))))))</f>
        <v>I</v>
      </c>
      <c r="T173" s="1" t="str">
        <f>IF(T$117="","",IF((T$117&lt;[1]SOMMAIRE!$K$16),"I",IF(AND(T$117&gt;=[1]SOMMAIRE!$K$16,T$117&lt;=[1]SOMMAIRE!$L$16),"S",IF(AND(T$117&gt;[1]SOMMAIRE!$L$16,T$117&lt;[1]SOMMAIRE!$M$16),"I",IF(AND(T$117&gt;=[1]SOMMAIRE!$M$16,T$117&lt;=[1]SOMMAIRE!$N$16),"S",IF(T$117&gt;[1]SOMMAIRE!$N$16,"I"))))))</f>
        <v>I</v>
      </c>
      <c r="U173" s="1" t="str">
        <f>IF(U$117="","",IF((U$117&lt;[1]SOMMAIRE!$K$16),"I",IF(AND(U$117&gt;=[1]SOMMAIRE!$K$16,U$117&lt;=[1]SOMMAIRE!$L$16),"S",IF(AND(U$117&gt;[1]SOMMAIRE!$L$16,U$117&lt;[1]SOMMAIRE!$M$16),"I",IF(AND(U$117&gt;=[1]SOMMAIRE!$M$16,U$117&lt;=[1]SOMMAIRE!$N$16),"S",IF(U$117&gt;[1]SOMMAIRE!$N$16,"I"))))))</f>
        <v>I</v>
      </c>
      <c r="V173" s="1" t="str">
        <f>IF(V$117="","",IF((V$117&lt;[1]SOMMAIRE!$K$16),"I",IF(AND(V$117&gt;=[1]SOMMAIRE!$K$16,V$117&lt;=[1]SOMMAIRE!$L$16),"S",IF(AND(V$117&gt;[1]SOMMAIRE!$L$16,V$117&lt;[1]SOMMAIRE!$M$16),"I",IF(AND(V$117&gt;=[1]SOMMAIRE!$M$16,V$117&lt;=[1]SOMMAIRE!$N$16),"S",IF(V$117&gt;[1]SOMMAIRE!$N$16,"I"))))))</f>
        <v>I</v>
      </c>
      <c r="W173" s="1" t="str">
        <f>IF(W$117="","",IF((W$117&lt;[1]SOMMAIRE!$K$16),"I",IF(AND(W$117&gt;=[1]SOMMAIRE!$K$16,W$117&lt;=[1]SOMMAIRE!$L$16),"S",IF(AND(W$117&gt;[1]SOMMAIRE!$L$16,W$117&lt;[1]SOMMAIRE!$M$16),"I",IF(AND(W$117&gt;=[1]SOMMAIRE!$M$16,W$117&lt;=[1]SOMMAIRE!$N$16),"S",IF(W$117&gt;[1]SOMMAIRE!$N$16,"I"))))))</f>
        <v>I</v>
      </c>
      <c r="X173" s="1" t="str">
        <f>IF(X$117="","",IF((X$117&lt;[1]SOMMAIRE!$K$16),"I",IF(AND(X$117&gt;=[1]SOMMAIRE!$K$16,X$117&lt;=[1]SOMMAIRE!$L$16),"S",IF(AND(X$117&gt;[1]SOMMAIRE!$L$16,X$117&lt;[1]SOMMAIRE!$M$16),"I",IF(AND(X$117&gt;=[1]SOMMAIRE!$M$16,X$117&lt;=[1]SOMMAIRE!$N$16),"S",IF(X$117&gt;[1]SOMMAIRE!$N$16,"I"))))))</f>
        <v>I</v>
      </c>
      <c r="Y173" s="1" t="str">
        <f>IF(Y$117="","",IF((Y$117&lt;[1]SOMMAIRE!$K$16),"I",IF(AND(Y$117&gt;=[1]SOMMAIRE!$K$16,Y$117&lt;=[1]SOMMAIRE!$L$16),"S",IF(AND(Y$117&gt;[1]SOMMAIRE!$L$16,Y$117&lt;[1]SOMMAIRE!$M$16),"I",IF(AND(Y$117&gt;=[1]SOMMAIRE!$M$16,Y$117&lt;=[1]SOMMAIRE!$N$16),"S",IF(Y$117&gt;[1]SOMMAIRE!$N$16,"I"))))))</f>
        <v>I</v>
      </c>
      <c r="Z173" s="1" t="str">
        <f>IF(Z$117="","",IF((Z$117&lt;[1]SOMMAIRE!$K$16),"I",IF(AND(Z$117&gt;=[1]SOMMAIRE!$K$16,Z$117&lt;=[1]SOMMAIRE!$L$16),"S",IF(AND(Z$117&gt;[1]SOMMAIRE!$L$16,Z$117&lt;[1]SOMMAIRE!$M$16),"I",IF(AND(Z$117&gt;=[1]SOMMAIRE!$M$16,Z$117&lt;=[1]SOMMAIRE!$N$16),"S",IF(Z$117&gt;[1]SOMMAIRE!$N$16,"I"))))))</f>
        <v>I</v>
      </c>
      <c r="AA173" s="1" t="str">
        <f>IF(AA$117="","",IF((AA$117&lt;[1]SOMMAIRE!$K$16),"I",IF(AND(AA$117&gt;=[1]SOMMAIRE!$K$16,AA$117&lt;=[1]SOMMAIRE!$L$16),"S",IF(AND(AA$117&gt;[1]SOMMAIRE!$L$16,AA$117&lt;[1]SOMMAIRE!$M$16),"I",IF(AND(AA$117&gt;=[1]SOMMAIRE!$M$16,AA$117&lt;=[1]SOMMAIRE!$N$16),"S",IF(AA$117&gt;[1]SOMMAIRE!$N$16,"I"))))))</f>
        <v>I</v>
      </c>
      <c r="AB173" s="1" t="str">
        <f>IF(AB$117="","",IF((AB$117&lt;[1]SOMMAIRE!$K$16),"I",IF(AND(AB$117&gt;=[1]SOMMAIRE!$K$16,AB$117&lt;=[1]SOMMAIRE!$L$16),"S",IF(AND(AB$117&gt;[1]SOMMAIRE!$L$16,AB$117&lt;[1]SOMMAIRE!$M$16),"I",IF(AND(AB$117&gt;=[1]SOMMAIRE!$M$16,AB$117&lt;=[1]SOMMAIRE!$N$16),"S",IF(AB$117&gt;[1]SOMMAIRE!$N$16,"I"))))))</f>
        <v>I</v>
      </c>
      <c r="AC173" s="1" t="str">
        <f>IF(AC$117="","",IF((AC$117&lt;[1]SOMMAIRE!$K$16),"I",IF(AND(AC$117&gt;=[1]SOMMAIRE!$K$16,AC$117&lt;=[1]SOMMAIRE!$L$16),"S",IF(AND(AC$117&gt;[1]SOMMAIRE!$L$16,AC$117&lt;[1]SOMMAIRE!$M$16),"I",IF(AND(AC$117&gt;=[1]SOMMAIRE!$M$16,AC$117&lt;=[1]SOMMAIRE!$N$16),"S",IF(AC$117&gt;[1]SOMMAIRE!$N$16,"I"))))))</f>
        <v>I</v>
      </c>
      <c r="AD173" s="1" t="str">
        <f>IF(AD$117="","",IF((AD$117&lt;[1]SOMMAIRE!$K$16),"I",IF(AND(AD$117&gt;=[1]SOMMAIRE!$K$16,AD$117&lt;=[1]SOMMAIRE!$L$16),"S",IF(AND(AD$117&gt;[1]SOMMAIRE!$L$16,AD$117&lt;[1]SOMMAIRE!$M$16),"I",IF(AND(AD$117&gt;=[1]SOMMAIRE!$M$16,AD$117&lt;=[1]SOMMAIRE!$N$16),"S",IF(AD$117&gt;[1]SOMMAIRE!$N$16,"I"))))))</f>
        <v>I</v>
      </c>
      <c r="AE173" s="1" t="str">
        <f>IF(AE$117="","",IF((AE$117&lt;[1]SOMMAIRE!$K$16),"I",IF(AND(AE$117&gt;=[1]SOMMAIRE!$K$16,AE$117&lt;=[1]SOMMAIRE!$L$16),"S",IF(AND(AE$117&gt;[1]SOMMAIRE!$L$16,AE$117&lt;[1]SOMMAIRE!$M$16),"I",IF(AND(AE$117&gt;=[1]SOMMAIRE!$M$16,AE$117&lt;=[1]SOMMAIRE!$N$16),"S",IF(AE$117&gt;[1]SOMMAIRE!$N$16,"I"))))))</f>
        <v>I</v>
      </c>
      <c r="AF173" s="1" t="str">
        <f>IF(AF$117="","",IF((AF$117&lt;[1]SOMMAIRE!$K$16),"I",IF(AND(AF$117&gt;=[1]SOMMAIRE!$K$16,AF$117&lt;=[1]SOMMAIRE!$L$16),"S",IF(AND(AF$117&gt;[1]SOMMAIRE!$L$16,AF$117&lt;[1]SOMMAIRE!$M$16),"I",IF(AND(AF$117&gt;=[1]SOMMAIRE!$M$16,AF$117&lt;=[1]SOMMAIRE!$N$16),"S",IF(AF$117&gt;[1]SOMMAIRE!$N$16,"I"))))))</f>
        <v>I</v>
      </c>
    </row>
    <row r="174" spans="1:32" ht="13.5" hidden="1" customHeight="1" thickBot="1"/>
    <row r="175" spans="1:32" ht="13.5" thickBot="1">
      <c r="A175" s="97" t="s">
        <v>26</v>
      </c>
      <c r="B175" s="98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  <c r="U175" s="98"/>
      <c r="V175" s="98"/>
      <c r="W175" s="98"/>
      <c r="X175" s="98"/>
      <c r="Y175" s="98"/>
      <c r="Z175" s="98"/>
      <c r="AA175" s="98"/>
      <c r="AB175" s="98"/>
      <c r="AC175" s="98"/>
      <c r="AD175" s="98"/>
      <c r="AE175" s="98"/>
      <c r="AF175" s="99"/>
    </row>
    <row r="176" spans="1:32">
      <c r="A176" s="18" t="s">
        <v>15</v>
      </c>
      <c r="B176" s="8">
        <f t="shared" ref="B176:AF176" si="59">COUNTIF(B$12:B$107,"*AIME*")</f>
        <v>0</v>
      </c>
      <c r="C176" s="5">
        <f t="shared" si="59"/>
        <v>0</v>
      </c>
      <c r="D176" s="5">
        <f t="shared" si="59"/>
        <v>0</v>
      </c>
      <c r="E176" s="5">
        <f t="shared" si="59"/>
        <v>0</v>
      </c>
      <c r="F176" s="5">
        <f t="shared" si="59"/>
        <v>0</v>
      </c>
      <c r="G176" s="5">
        <f t="shared" si="59"/>
        <v>0</v>
      </c>
      <c r="H176" s="5">
        <f t="shared" si="59"/>
        <v>0</v>
      </c>
      <c r="I176" s="5">
        <f t="shared" si="59"/>
        <v>0</v>
      </c>
      <c r="J176" s="5">
        <f t="shared" si="59"/>
        <v>0</v>
      </c>
      <c r="K176" s="5">
        <f t="shared" si="59"/>
        <v>0</v>
      </c>
      <c r="L176" s="5">
        <f t="shared" si="59"/>
        <v>0</v>
      </c>
      <c r="M176" s="5">
        <f t="shared" si="59"/>
        <v>0</v>
      </c>
      <c r="N176" s="5">
        <f t="shared" si="59"/>
        <v>0</v>
      </c>
      <c r="O176" s="5">
        <f t="shared" si="59"/>
        <v>0</v>
      </c>
      <c r="P176" s="5">
        <f t="shared" si="59"/>
        <v>0</v>
      </c>
      <c r="Q176" s="5">
        <f t="shared" si="59"/>
        <v>0</v>
      </c>
      <c r="R176" s="5">
        <f t="shared" si="59"/>
        <v>0</v>
      </c>
      <c r="S176" s="5">
        <f t="shared" si="59"/>
        <v>0</v>
      </c>
      <c r="T176" s="5">
        <f t="shared" si="59"/>
        <v>0</v>
      </c>
      <c r="U176" s="5">
        <f t="shared" si="59"/>
        <v>0</v>
      </c>
      <c r="V176" s="5">
        <f t="shared" si="59"/>
        <v>0</v>
      </c>
      <c r="W176" s="5">
        <f t="shared" si="59"/>
        <v>0</v>
      </c>
      <c r="X176" s="5">
        <f t="shared" si="59"/>
        <v>0</v>
      </c>
      <c r="Y176" s="5">
        <f t="shared" si="59"/>
        <v>0</v>
      </c>
      <c r="Z176" s="5">
        <f t="shared" si="59"/>
        <v>0</v>
      </c>
      <c r="AA176" s="5">
        <f t="shared" si="59"/>
        <v>0</v>
      </c>
      <c r="AB176" s="5">
        <f t="shared" si="59"/>
        <v>0</v>
      </c>
      <c r="AC176" s="5">
        <f t="shared" si="59"/>
        <v>0</v>
      </c>
      <c r="AD176" s="5">
        <f t="shared" si="59"/>
        <v>0</v>
      </c>
      <c r="AE176" s="5">
        <f t="shared" si="59"/>
        <v>0</v>
      </c>
      <c r="AF176" s="3">
        <f t="shared" si="59"/>
        <v>0</v>
      </c>
    </row>
    <row r="177" spans="1:32" ht="13.5" thickBot="1">
      <c r="A177" s="17" t="s">
        <v>25</v>
      </c>
      <c r="B177" s="6">
        <f t="shared" ref="B177:AF177" si="60">COUNTIF(B$12:B$107,"*GO A*")</f>
        <v>0</v>
      </c>
      <c r="C177" s="4">
        <f t="shared" si="60"/>
        <v>0</v>
      </c>
      <c r="D177" s="4">
        <f t="shared" si="60"/>
        <v>0</v>
      </c>
      <c r="E177" s="4">
        <f t="shared" si="60"/>
        <v>0</v>
      </c>
      <c r="F177" s="4">
        <f t="shared" si="60"/>
        <v>0</v>
      </c>
      <c r="G177" s="4">
        <f t="shared" si="60"/>
        <v>0</v>
      </c>
      <c r="H177" s="4">
        <f t="shared" si="60"/>
        <v>0</v>
      </c>
      <c r="I177" s="4">
        <f t="shared" si="60"/>
        <v>0</v>
      </c>
      <c r="J177" s="4">
        <f t="shared" si="60"/>
        <v>0</v>
      </c>
      <c r="K177" s="4">
        <f t="shared" si="60"/>
        <v>0</v>
      </c>
      <c r="L177" s="4">
        <f t="shared" si="60"/>
        <v>0</v>
      </c>
      <c r="M177" s="4">
        <f t="shared" si="60"/>
        <v>0</v>
      </c>
      <c r="N177" s="4">
        <f t="shared" si="60"/>
        <v>0</v>
      </c>
      <c r="O177" s="4">
        <f t="shared" si="60"/>
        <v>0</v>
      </c>
      <c r="P177" s="4">
        <f t="shared" si="60"/>
        <v>0</v>
      </c>
      <c r="Q177" s="4">
        <f t="shared" si="60"/>
        <v>0</v>
      </c>
      <c r="R177" s="4">
        <f t="shared" si="60"/>
        <v>0</v>
      </c>
      <c r="S177" s="4">
        <f t="shared" si="60"/>
        <v>0</v>
      </c>
      <c r="T177" s="4">
        <f t="shared" si="60"/>
        <v>0</v>
      </c>
      <c r="U177" s="4">
        <f t="shared" si="60"/>
        <v>0</v>
      </c>
      <c r="V177" s="4">
        <f t="shared" si="60"/>
        <v>0</v>
      </c>
      <c r="W177" s="4">
        <f t="shared" si="60"/>
        <v>0</v>
      </c>
      <c r="X177" s="4">
        <f t="shared" si="60"/>
        <v>0</v>
      </c>
      <c r="Y177" s="4">
        <f t="shared" si="60"/>
        <v>0</v>
      </c>
      <c r="Z177" s="4">
        <f t="shared" si="60"/>
        <v>0</v>
      </c>
      <c r="AA177" s="4">
        <f t="shared" si="60"/>
        <v>0</v>
      </c>
      <c r="AB177" s="4">
        <f t="shared" si="60"/>
        <v>0</v>
      </c>
      <c r="AC177" s="4">
        <f t="shared" si="60"/>
        <v>0</v>
      </c>
      <c r="AD177" s="4">
        <f t="shared" si="60"/>
        <v>0</v>
      </c>
      <c r="AE177" s="4">
        <f t="shared" si="60"/>
        <v>0</v>
      </c>
      <c r="AF177" s="9">
        <f t="shared" si="60"/>
        <v>0</v>
      </c>
    </row>
    <row r="178" spans="1:32" ht="13.5" hidden="1" customHeight="1">
      <c r="A178" s="1" t="s">
        <v>20</v>
      </c>
      <c r="B178" s="1" t="str">
        <f>IF(B$117="","",IF((B$117&lt;[1]SOMMAIRE!$K$17),"I",IF(AND(B$117&gt;=[1]SOMMAIRE!$K$17,B$117&lt;=[1]SOMMAIRE!$L$17),"S",IF(AND(B$117&gt;[1]SOMMAIRE!$L$17,B$117&lt;[1]SOMMAIRE!$M$17),"I",IF(AND(B$117&gt;=[1]SOMMAIRE!$M$17,B$117&lt;=[1]SOMMAIRE!$N$17),"S",IF(B$117&gt;[1]SOMMAIRE!$N$17,"I"))))))</f>
        <v>I</v>
      </c>
      <c r="C178" s="1" t="str">
        <f>IF(C$117="","",IF((C$117&lt;[1]SOMMAIRE!$K$17),"I",IF(AND(C$117&gt;=[1]SOMMAIRE!$K$17,C$117&lt;=[1]SOMMAIRE!$L$17),"S",IF(AND(C$117&gt;[1]SOMMAIRE!$L$17,C$117&lt;[1]SOMMAIRE!$M$17),"I",IF(AND(C$117&gt;=[1]SOMMAIRE!$M$17,C$117&lt;=[1]SOMMAIRE!$N$17),"S",IF(C$117&gt;[1]SOMMAIRE!$N$17,"I"))))))</f>
        <v>I</v>
      </c>
      <c r="D178" s="1" t="str">
        <f>IF(D$117="","",IF((D$117&lt;[1]SOMMAIRE!$K$17),"I",IF(AND(D$117&gt;=[1]SOMMAIRE!$K$17,D$117&lt;=[1]SOMMAIRE!$L$17),"S",IF(AND(D$117&gt;[1]SOMMAIRE!$L$17,D$117&lt;[1]SOMMAIRE!$M$17),"I",IF(AND(D$117&gt;=[1]SOMMAIRE!$M$17,D$117&lt;=[1]SOMMAIRE!$N$17),"S",IF(D$117&gt;[1]SOMMAIRE!$N$17,"I"))))))</f>
        <v>I</v>
      </c>
      <c r="E178" s="1" t="str">
        <f>IF(E$117="","",IF((E$117&lt;[1]SOMMAIRE!$K$17),"I",IF(AND(E$117&gt;=[1]SOMMAIRE!$K$17,E$117&lt;=[1]SOMMAIRE!$L$17),"S",IF(AND(E$117&gt;[1]SOMMAIRE!$L$17,E$117&lt;[1]SOMMAIRE!$M$17),"I",IF(AND(E$117&gt;=[1]SOMMAIRE!$M$17,E$117&lt;=[1]SOMMAIRE!$N$17),"S",IF(E$117&gt;[1]SOMMAIRE!$N$17,"I"))))))</f>
        <v>I</v>
      </c>
      <c r="F178" s="1" t="str">
        <f>IF(F$117="","",IF((F$117&lt;[1]SOMMAIRE!$K$17),"I",IF(AND(F$117&gt;=[1]SOMMAIRE!$K$17,F$117&lt;=[1]SOMMAIRE!$L$17),"S",IF(AND(F$117&gt;[1]SOMMAIRE!$L$17,F$117&lt;[1]SOMMAIRE!$M$17),"I",IF(AND(F$117&gt;=[1]SOMMAIRE!$M$17,F$117&lt;=[1]SOMMAIRE!$N$17),"S",IF(F$117&gt;[1]SOMMAIRE!$N$17,"I"))))))</f>
        <v>I</v>
      </c>
      <c r="G178" s="1" t="str">
        <f>IF(G$117="","",IF((G$117&lt;[1]SOMMAIRE!$K$17),"I",IF(AND(G$117&gt;=[1]SOMMAIRE!$K$17,G$117&lt;=[1]SOMMAIRE!$L$17),"S",IF(AND(G$117&gt;[1]SOMMAIRE!$L$17,G$117&lt;[1]SOMMAIRE!$M$17),"I",IF(AND(G$117&gt;=[1]SOMMAIRE!$M$17,G$117&lt;=[1]SOMMAIRE!$N$17),"S",IF(G$117&gt;[1]SOMMAIRE!$N$17,"I"))))))</f>
        <v>I</v>
      </c>
      <c r="H178" s="1" t="str">
        <f>IF(H$117="","",IF((H$117&lt;[1]SOMMAIRE!$K$17),"I",IF(AND(H$117&gt;=[1]SOMMAIRE!$K$17,H$117&lt;=[1]SOMMAIRE!$L$17),"S",IF(AND(H$117&gt;[1]SOMMAIRE!$L$17,H$117&lt;[1]SOMMAIRE!$M$17),"I",IF(AND(H$117&gt;=[1]SOMMAIRE!$M$17,H$117&lt;=[1]SOMMAIRE!$N$17),"S",IF(H$117&gt;[1]SOMMAIRE!$N$17,"I"))))))</f>
        <v>I</v>
      </c>
      <c r="I178" s="1" t="str">
        <f>IF(I$117="","",IF((I$117&lt;[1]SOMMAIRE!$K$17),"I",IF(AND(I$117&gt;=[1]SOMMAIRE!$K$17,I$117&lt;=[1]SOMMAIRE!$L$17),"S",IF(AND(I$117&gt;[1]SOMMAIRE!$L$17,I$117&lt;[1]SOMMAIRE!$M$17),"I",IF(AND(I$117&gt;=[1]SOMMAIRE!$M$17,I$117&lt;=[1]SOMMAIRE!$N$17),"S",IF(I$117&gt;[1]SOMMAIRE!$N$17,"I"))))))</f>
        <v>I</v>
      </c>
      <c r="J178" s="1" t="str">
        <f>IF(J$117="","",IF((J$117&lt;[1]SOMMAIRE!$K$17),"I",IF(AND(J$117&gt;=[1]SOMMAIRE!$K$17,J$117&lt;=[1]SOMMAIRE!$L$17),"S",IF(AND(J$117&gt;[1]SOMMAIRE!$L$17,J$117&lt;[1]SOMMAIRE!$M$17),"I",IF(AND(J$117&gt;=[1]SOMMAIRE!$M$17,J$117&lt;=[1]SOMMAIRE!$N$17),"S",IF(J$117&gt;[1]SOMMAIRE!$N$17,"I"))))))</f>
        <v>I</v>
      </c>
      <c r="K178" s="1" t="str">
        <f>IF(K$117="","",IF((K$117&lt;[1]SOMMAIRE!$K$17),"I",IF(AND(K$117&gt;=[1]SOMMAIRE!$K$17,K$117&lt;=[1]SOMMAIRE!$L$17),"S",IF(AND(K$117&gt;[1]SOMMAIRE!$L$17,K$117&lt;[1]SOMMAIRE!$M$17),"I",IF(AND(K$117&gt;=[1]SOMMAIRE!$M$17,K$117&lt;=[1]SOMMAIRE!$N$17),"S",IF(K$117&gt;[1]SOMMAIRE!$N$17,"I"))))))</f>
        <v>I</v>
      </c>
      <c r="L178" s="1" t="str">
        <f>IF(L$117="","",IF((L$117&lt;[1]SOMMAIRE!$K$17),"I",IF(AND(L$117&gt;=[1]SOMMAIRE!$K$17,L$117&lt;=[1]SOMMAIRE!$L$17),"S",IF(AND(L$117&gt;[1]SOMMAIRE!$L$17,L$117&lt;[1]SOMMAIRE!$M$17),"I",IF(AND(L$117&gt;=[1]SOMMAIRE!$M$17,L$117&lt;=[1]SOMMAIRE!$N$17),"S",IF(L$117&gt;[1]SOMMAIRE!$N$17,"I"))))))</f>
        <v>I</v>
      </c>
      <c r="M178" s="1" t="str">
        <f>IF(M$117="","",IF((M$117&lt;[1]SOMMAIRE!$K$17),"I",IF(AND(M$117&gt;=[1]SOMMAIRE!$K$17,M$117&lt;=[1]SOMMAIRE!$L$17),"S",IF(AND(M$117&gt;[1]SOMMAIRE!$L$17,M$117&lt;[1]SOMMAIRE!$M$17),"I",IF(AND(M$117&gt;=[1]SOMMAIRE!$M$17,M$117&lt;=[1]SOMMAIRE!$N$17),"S",IF(M$117&gt;[1]SOMMAIRE!$N$17,"I"))))))</f>
        <v>I</v>
      </c>
      <c r="N178" s="1" t="str">
        <f>IF(N$117="","",IF((N$117&lt;[1]SOMMAIRE!$K$17),"I",IF(AND(N$117&gt;=[1]SOMMAIRE!$K$17,N$117&lt;=[1]SOMMAIRE!$L$17),"S",IF(AND(N$117&gt;[1]SOMMAIRE!$L$17,N$117&lt;[1]SOMMAIRE!$M$17),"I",IF(AND(N$117&gt;=[1]SOMMAIRE!$M$17,N$117&lt;=[1]SOMMAIRE!$N$17),"S",IF(N$117&gt;[1]SOMMAIRE!$N$17,"I"))))))</f>
        <v>I</v>
      </c>
      <c r="O178" s="1" t="str">
        <f>IF(O$117="","",IF((O$117&lt;[1]SOMMAIRE!$K$17),"I",IF(AND(O$117&gt;=[1]SOMMAIRE!$K$17,O$117&lt;=[1]SOMMAIRE!$L$17),"S",IF(AND(O$117&gt;[1]SOMMAIRE!$L$17,O$117&lt;[1]SOMMAIRE!$M$17),"I",IF(AND(O$117&gt;=[1]SOMMAIRE!$M$17,O$117&lt;=[1]SOMMAIRE!$N$17),"S",IF(O$117&gt;[1]SOMMAIRE!$N$17,"I"))))))</f>
        <v>I</v>
      </c>
      <c r="P178" s="1" t="str">
        <f>IF(P$117="","",IF((P$117&lt;[1]SOMMAIRE!$K$17),"I",IF(AND(P$117&gt;=[1]SOMMAIRE!$K$17,P$117&lt;=[1]SOMMAIRE!$L$17),"S",IF(AND(P$117&gt;[1]SOMMAIRE!$L$17,P$117&lt;[1]SOMMAIRE!$M$17),"I",IF(AND(P$117&gt;=[1]SOMMAIRE!$M$17,P$117&lt;=[1]SOMMAIRE!$N$17),"S",IF(P$117&gt;[1]SOMMAIRE!$N$17,"I"))))))</f>
        <v>I</v>
      </c>
      <c r="Q178" s="1" t="str">
        <f>IF(Q$117="","",IF((Q$117&lt;[1]SOMMAIRE!$K$17),"I",IF(AND(Q$117&gt;=[1]SOMMAIRE!$K$17,Q$117&lt;=[1]SOMMAIRE!$L$17),"S",IF(AND(Q$117&gt;[1]SOMMAIRE!$L$17,Q$117&lt;[1]SOMMAIRE!$M$17),"I",IF(AND(Q$117&gt;=[1]SOMMAIRE!$M$17,Q$117&lt;=[1]SOMMAIRE!$N$17),"S",IF(Q$117&gt;[1]SOMMAIRE!$N$17,"I"))))))</f>
        <v>I</v>
      </c>
      <c r="R178" s="1" t="str">
        <f>IF(R$117="","",IF((R$117&lt;[1]SOMMAIRE!$K$17),"I",IF(AND(R$117&gt;=[1]SOMMAIRE!$K$17,R$117&lt;=[1]SOMMAIRE!$L$17),"S",IF(AND(R$117&gt;[1]SOMMAIRE!$L$17,R$117&lt;[1]SOMMAIRE!$M$17),"I",IF(AND(R$117&gt;=[1]SOMMAIRE!$M$17,R$117&lt;=[1]SOMMAIRE!$N$17),"S",IF(R$117&gt;[1]SOMMAIRE!$N$17,"I"))))))</f>
        <v>I</v>
      </c>
      <c r="S178" s="1" t="str">
        <f>IF(S$117="","",IF((S$117&lt;[1]SOMMAIRE!$K$17),"I",IF(AND(S$117&gt;=[1]SOMMAIRE!$K$17,S$117&lt;=[1]SOMMAIRE!$L$17),"S",IF(AND(S$117&gt;[1]SOMMAIRE!$L$17,S$117&lt;[1]SOMMAIRE!$M$17),"I",IF(AND(S$117&gt;=[1]SOMMAIRE!$M$17,S$117&lt;=[1]SOMMAIRE!$N$17),"S",IF(S$117&gt;[1]SOMMAIRE!$N$17,"I"))))))</f>
        <v>I</v>
      </c>
      <c r="T178" s="1" t="str">
        <f>IF(T$117="","",IF((T$117&lt;[1]SOMMAIRE!$K$17),"I",IF(AND(T$117&gt;=[1]SOMMAIRE!$K$17,T$117&lt;=[1]SOMMAIRE!$L$17),"S",IF(AND(T$117&gt;[1]SOMMAIRE!$L$17,T$117&lt;[1]SOMMAIRE!$M$17),"I",IF(AND(T$117&gt;=[1]SOMMAIRE!$M$17,T$117&lt;=[1]SOMMAIRE!$N$17),"S",IF(T$117&gt;[1]SOMMAIRE!$N$17,"I"))))))</f>
        <v>I</v>
      </c>
      <c r="U178" s="1" t="str">
        <f>IF(U$117="","",IF((U$117&lt;[1]SOMMAIRE!$K$17),"I",IF(AND(U$117&gt;=[1]SOMMAIRE!$K$17,U$117&lt;=[1]SOMMAIRE!$L$17),"S",IF(AND(U$117&gt;[1]SOMMAIRE!$L$17,U$117&lt;[1]SOMMAIRE!$M$17),"I",IF(AND(U$117&gt;=[1]SOMMAIRE!$M$17,U$117&lt;=[1]SOMMAIRE!$N$17),"S",IF(U$117&gt;[1]SOMMAIRE!$N$17,"I"))))))</f>
        <v>I</v>
      </c>
      <c r="V178" s="1" t="str">
        <f>IF(V$117="","",IF((V$117&lt;[1]SOMMAIRE!$K$17),"I",IF(AND(V$117&gt;=[1]SOMMAIRE!$K$17,V$117&lt;=[1]SOMMAIRE!$L$17),"S",IF(AND(V$117&gt;[1]SOMMAIRE!$L$17,V$117&lt;[1]SOMMAIRE!$M$17),"I",IF(AND(V$117&gt;=[1]SOMMAIRE!$M$17,V$117&lt;=[1]SOMMAIRE!$N$17),"S",IF(V$117&gt;[1]SOMMAIRE!$N$17,"I"))))))</f>
        <v>I</v>
      </c>
      <c r="W178" s="1" t="str">
        <f>IF(W$117="","",IF((W$117&lt;[1]SOMMAIRE!$K$17),"I",IF(AND(W$117&gt;=[1]SOMMAIRE!$K$17,W$117&lt;=[1]SOMMAIRE!$L$17),"S",IF(AND(W$117&gt;[1]SOMMAIRE!$L$17,W$117&lt;[1]SOMMAIRE!$M$17),"I",IF(AND(W$117&gt;=[1]SOMMAIRE!$M$17,W$117&lt;=[1]SOMMAIRE!$N$17),"S",IF(W$117&gt;[1]SOMMAIRE!$N$17,"I"))))))</f>
        <v>I</v>
      </c>
      <c r="X178" s="1" t="str">
        <f>IF(X$117="","",IF((X$117&lt;[1]SOMMAIRE!$K$17),"I",IF(AND(X$117&gt;=[1]SOMMAIRE!$K$17,X$117&lt;=[1]SOMMAIRE!$L$17),"S",IF(AND(X$117&gt;[1]SOMMAIRE!$L$17,X$117&lt;[1]SOMMAIRE!$M$17),"I",IF(AND(X$117&gt;=[1]SOMMAIRE!$M$17,X$117&lt;=[1]SOMMAIRE!$N$17),"S",IF(X$117&gt;[1]SOMMAIRE!$N$17,"I"))))))</f>
        <v>I</v>
      </c>
      <c r="Y178" s="1" t="str">
        <f>IF(Y$117="","",IF((Y$117&lt;[1]SOMMAIRE!$K$17),"I",IF(AND(Y$117&gt;=[1]SOMMAIRE!$K$17,Y$117&lt;=[1]SOMMAIRE!$L$17),"S",IF(AND(Y$117&gt;[1]SOMMAIRE!$L$17,Y$117&lt;[1]SOMMAIRE!$M$17),"I",IF(AND(Y$117&gt;=[1]SOMMAIRE!$M$17,Y$117&lt;=[1]SOMMAIRE!$N$17),"S",IF(Y$117&gt;[1]SOMMAIRE!$N$17,"I"))))))</f>
        <v>I</v>
      </c>
      <c r="Z178" s="1" t="str">
        <f>IF(Z$117="","",IF((Z$117&lt;[1]SOMMAIRE!$K$17),"I",IF(AND(Z$117&gt;=[1]SOMMAIRE!$K$17,Z$117&lt;=[1]SOMMAIRE!$L$17),"S",IF(AND(Z$117&gt;[1]SOMMAIRE!$L$17,Z$117&lt;[1]SOMMAIRE!$M$17),"I",IF(AND(Z$117&gt;=[1]SOMMAIRE!$M$17,Z$117&lt;=[1]SOMMAIRE!$N$17),"S",IF(Z$117&gt;[1]SOMMAIRE!$N$17,"I"))))))</f>
        <v>I</v>
      </c>
      <c r="AA178" s="1" t="str">
        <f>IF(AA$117="","",IF((AA$117&lt;[1]SOMMAIRE!$K$17),"I",IF(AND(AA$117&gt;=[1]SOMMAIRE!$K$17,AA$117&lt;=[1]SOMMAIRE!$L$17),"S",IF(AND(AA$117&gt;[1]SOMMAIRE!$L$17,AA$117&lt;[1]SOMMAIRE!$M$17),"I",IF(AND(AA$117&gt;=[1]SOMMAIRE!$M$17,AA$117&lt;=[1]SOMMAIRE!$N$17),"S",IF(AA$117&gt;[1]SOMMAIRE!$N$17,"I"))))))</f>
        <v>I</v>
      </c>
      <c r="AB178" s="1" t="str">
        <f>IF(AB$117="","",IF((AB$117&lt;[1]SOMMAIRE!$K$17),"I",IF(AND(AB$117&gt;=[1]SOMMAIRE!$K$17,AB$117&lt;=[1]SOMMAIRE!$L$17),"S",IF(AND(AB$117&gt;[1]SOMMAIRE!$L$17,AB$117&lt;[1]SOMMAIRE!$M$17),"I",IF(AND(AB$117&gt;=[1]SOMMAIRE!$M$17,AB$117&lt;=[1]SOMMAIRE!$N$17),"S",IF(AB$117&gt;[1]SOMMAIRE!$N$17,"I"))))))</f>
        <v>I</v>
      </c>
      <c r="AC178" s="1" t="str">
        <f>IF(AC$117="","",IF((AC$117&lt;[1]SOMMAIRE!$K$17),"I",IF(AND(AC$117&gt;=[1]SOMMAIRE!$K$17,AC$117&lt;=[1]SOMMAIRE!$L$17),"S",IF(AND(AC$117&gt;[1]SOMMAIRE!$L$17,AC$117&lt;[1]SOMMAIRE!$M$17),"I",IF(AND(AC$117&gt;=[1]SOMMAIRE!$M$17,AC$117&lt;=[1]SOMMAIRE!$N$17),"S",IF(AC$117&gt;[1]SOMMAIRE!$N$17,"I"))))))</f>
        <v>I</v>
      </c>
      <c r="AD178" s="1" t="str">
        <f>IF(AD$117="","",IF((AD$117&lt;[1]SOMMAIRE!$K$17),"I",IF(AND(AD$117&gt;=[1]SOMMAIRE!$K$17,AD$117&lt;=[1]SOMMAIRE!$L$17),"S",IF(AND(AD$117&gt;[1]SOMMAIRE!$L$17,AD$117&lt;[1]SOMMAIRE!$M$17),"I",IF(AND(AD$117&gt;=[1]SOMMAIRE!$M$17,AD$117&lt;=[1]SOMMAIRE!$N$17),"S",IF(AD$117&gt;[1]SOMMAIRE!$N$17,"I"))))))</f>
        <v>I</v>
      </c>
      <c r="AE178" s="1" t="str">
        <f>IF(AE$117="","",IF((AE$117&lt;[1]SOMMAIRE!$K$17),"I",IF(AND(AE$117&gt;=[1]SOMMAIRE!$K$17,AE$117&lt;=[1]SOMMAIRE!$L$17),"S",IF(AND(AE$117&gt;[1]SOMMAIRE!$L$17,AE$117&lt;[1]SOMMAIRE!$M$17),"I",IF(AND(AE$117&gt;=[1]SOMMAIRE!$M$17,AE$117&lt;=[1]SOMMAIRE!$N$17),"S",IF(AE$117&gt;[1]SOMMAIRE!$N$17,"I"))))))</f>
        <v>I</v>
      </c>
      <c r="AF178" s="1" t="str">
        <f>IF(AF$117="","",IF((AF$117&lt;[1]SOMMAIRE!$K$17),"I",IF(AND(AF$117&gt;=[1]SOMMAIRE!$K$17,AF$117&lt;=[1]SOMMAIRE!$L$17),"S",IF(AND(AF$117&gt;[1]SOMMAIRE!$L$17,AF$117&lt;[1]SOMMAIRE!$M$17),"I",IF(AND(AF$117&gt;=[1]SOMMAIRE!$M$17,AF$117&lt;=[1]SOMMAIRE!$N$17),"S",IF(AF$117&gt;[1]SOMMAIRE!$N$17,"I"))))))</f>
        <v>I</v>
      </c>
    </row>
    <row r="179" spans="1:32" ht="13.5" hidden="1" customHeight="1" thickBot="1"/>
    <row r="180" spans="1:32" ht="13.5" thickBot="1">
      <c r="A180" s="100" t="s">
        <v>0</v>
      </c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  <c r="Z180" s="101"/>
      <c r="AA180" s="101"/>
      <c r="AB180" s="101"/>
      <c r="AC180" s="101"/>
      <c r="AD180" s="101"/>
      <c r="AE180" s="101"/>
      <c r="AF180" s="102"/>
    </row>
    <row r="181" spans="1:32" ht="12.75" hidden="1" customHeight="1" thickBot="1">
      <c r="A181" s="1" t="s">
        <v>19</v>
      </c>
      <c r="B181" s="1">
        <v>1</v>
      </c>
      <c r="C181" s="1">
        <v>1</v>
      </c>
      <c r="D181" s="1">
        <v>1</v>
      </c>
      <c r="E181" s="1">
        <v>1</v>
      </c>
      <c r="F181" s="1">
        <v>1</v>
      </c>
      <c r="G181" s="1">
        <v>1</v>
      </c>
      <c r="H181" s="1">
        <v>1</v>
      </c>
      <c r="I181" s="1">
        <v>1</v>
      </c>
      <c r="J181" s="1">
        <v>1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1">
        <v>1</v>
      </c>
      <c r="R181" s="1">
        <v>1</v>
      </c>
      <c r="S181" s="1">
        <v>1</v>
      </c>
      <c r="T181" s="1">
        <v>1</v>
      </c>
      <c r="U181" s="1">
        <v>1</v>
      </c>
      <c r="V181" s="1">
        <v>1</v>
      </c>
      <c r="W181" s="1">
        <v>1</v>
      </c>
      <c r="X181" s="1">
        <v>1</v>
      </c>
      <c r="Y181" s="1">
        <v>1</v>
      </c>
      <c r="Z181" s="1">
        <v>1</v>
      </c>
      <c r="AA181" s="1">
        <v>1</v>
      </c>
      <c r="AB181" s="1">
        <v>1</v>
      </c>
      <c r="AC181" s="1">
        <v>1</v>
      </c>
      <c r="AD181" s="1">
        <v>1</v>
      </c>
      <c r="AE181" s="1">
        <v>1</v>
      </c>
      <c r="AF181" s="1">
        <v>0</v>
      </c>
    </row>
    <row r="182" spans="1:32">
      <c r="A182" s="16" t="s">
        <v>24</v>
      </c>
      <c r="B182" s="8">
        <f t="shared" ref="B182:AF182" si="61">COUNTIF(B$12:B$107,"MEJ*")</f>
        <v>0</v>
      </c>
      <c r="C182" s="5">
        <f t="shared" si="61"/>
        <v>0</v>
      </c>
      <c r="D182" s="5">
        <f t="shared" si="61"/>
        <v>0</v>
      </c>
      <c r="E182" s="5">
        <f t="shared" si="61"/>
        <v>0</v>
      </c>
      <c r="F182" s="5">
        <f t="shared" si="61"/>
        <v>0</v>
      </c>
      <c r="G182" s="5">
        <f t="shared" si="61"/>
        <v>0</v>
      </c>
      <c r="H182" s="5">
        <f t="shared" si="61"/>
        <v>0</v>
      </c>
      <c r="I182" s="5">
        <f t="shared" si="61"/>
        <v>0</v>
      </c>
      <c r="J182" s="5">
        <f t="shared" si="61"/>
        <v>0</v>
      </c>
      <c r="K182" s="5">
        <f t="shared" si="61"/>
        <v>0</v>
      </c>
      <c r="L182" s="5">
        <f t="shared" si="61"/>
        <v>0</v>
      </c>
      <c r="M182" s="5">
        <f t="shared" si="61"/>
        <v>0</v>
      </c>
      <c r="N182" s="5">
        <f t="shared" si="61"/>
        <v>0</v>
      </c>
      <c r="O182" s="5">
        <f t="shared" si="61"/>
        <v>0</v>
      </c>
      <c r="P182" s="5">
        <f t="shared" si="61"/>
        <v>0</v>
      </c>
      <c r="Q182" s="5">
        <f t="shared" si="61"/>
        <v>0</v>
      </c>
      <c r="R182" s="5">
        <f t="shared" si="61"/>
        <v>0</v>
      </c>
      <c r="S182" s="5">
        <f t="shared" si="61"/>
        <v>0</v>
      </c>
      <c r="T182" s="5">
        <f t="shared" si="61"/>
        <v>0</v>
      </c>
      <c r="U182" s="5">
        <f t="shared" si="61"/>
        <v>0</v>
      </c>
      <c r="V182" s="5">
        <f t="shared" si="61"/>
        <v>0</v>
      </c>
      <c r="W182" s="5">
        <f t="shared" si="61"/>
        <v>0</v>
      </c>
      <c r="X182" s="5">
        <f t="shared" si="61"/>
        <v>0</v>
      </c>
      <c r="Y182" s="5">
        <f t="shared" si="61"/>
        <v>0</v>
      </c>
      <c r="Z182" s="5">
        <f t="shared" si="61"/>
        <v>0</v>
      </c>
      <c r="AA182" s="5">
        <f t="shared" si="61"/>
        <v>0</v>
      </c>
      <c r="AB182" s="5">
        <f t="shared" si="61"/>
        <v>0</v>
      </c>
      <c r="AC182" s="5">
        <f t="shared" si="61"/>
        <v>0</v>
      </c>
      <c r="AD182" s="5">
        <f t="shared" si="61"/>
        <v>0</v>
      </c>
      <c r="AE182" s="5">
        <f t="shared" si="61"/>
        <v>0</v>
      </c>
      <c r="AF182" s="3">
        <f t="shared" si="61"/>
        <v>0</v>
      </c>
    </row>
    <row r="183" spans="1:32" ht="12.75" customHeight="1" thickBot="1">
      <c r="A183" s="15" t="s">
        <v>23</v>
      </c>
      <c r="B183" s="6">
        <f t="shared" ref="B183:AF183" si="62">COUNTIF(B$12:B$107,"MEN*")</f>
        <v>0</v>
      </c>
      <c r="C183" s="4">
        <f t="shared" si="62"/>
        <v>0</v>
      </c>
      <c r="D183" s="4">
        <f t="shared" si="62"/>
        <v>0</v>
      </c>
      <c r="E183" s="4">
        <f t="shared" si="62"/>
        <v>0</v>
      </c>
      <c r="F183" s="4">
        <f t="shared" si="62"/>
        <v>0</v>
      </c>
      <c r="G183" s="4">
        <f t="shared" si="62"/>
        <v>0</v>
      </c>
      <c r="H183" s="4">
        <f t="shared" si="62"/>
        <v>0</v>
      </c>
      <c r="I183" s="4">
        <f t="shared" si="62"/>
        <v>0</v>
      </c>
      <c r="J183" s="4">
        <f t="shared" si="62"/>
        <v>0</v>
      </c>
      <c r="K183" s="4">
        <f t="shared" si="62"/>
        <v>0</v>
      </c>
      <c r="L183" s="4">
        <f t="shared" si="62"/>
        <v>0</v>
      </c>
      <c r="M183" s="4">
        <f t="shared" si="62"/>
        <v>0</v>
      </c>
      <c r="N183" s="4">
        <f t="shared" si="62"/>
        <v>0</v>
      </c>
      <c r="O183" s="4">
        <f t="shared" si="62"/>
        <v>0</v>
      </c>
      <c r="P183" s="4">
        <f t="shared" si="62"/>
        <v>0</v>
      </c>
      <c r="Q183" s="4">
        <f t="shared" si="62"/>
        <v>0</v>
      </c>
      <c r="R183" s="4">
        <f t="shared" si="62"/>
        <v>0</v>
      </c>
      <c r="S183" s="4">
        <f t="shared" si="62"/>
        <v>0</v>
      </c>
      <c r="T183" s="4">
        <f t="shared" si="62"/>
        <v>0</v>
      </c>
      <c r="U183" s="4">
        <f t="shared" si="62"/>
        <v>0</v>
      </c>
      <c r="V183" s="4">
        <f t="shared" si="62"/>
        <v>0</v>
      </c>
      <c r="W183" s="4">
        <f t="shared" si="62"/>
        <v>0</v>
      </c>
      <c r="X183" s="4">
        <f t="shared" si="62"/>
        <v>0</v>
      </c>
      <c r="Y183" s="4">
        <f t="shared" si="62"/>
        <v>0</v>
      </c>
      <c r="Z183" s="4">
        <f t="shared" si="62"/>
        <v>0</v>
      </c>
      <c r="AA183" s="4">
        <f t="shared" si="62"/>
        <v>0</v>
      </c>
      <c r="AB183" s="4">
        <f t="shared" si="62"/>
        <v>0</v>
      </c>
      <c r="AC183" s="4">
        <f t="shared" si="62"/>
        <v>0</v>
      </c>
      <c r="AD183" s="4">
        <f t="shared" si="62"/>
        <v>0</v>
      </c>
      <c r="AE183" s="4">
        <f t="shared" si="62"/>
        <v>0</v>
      </c>
      <c r="AF183" s="9">
        <f t="shared" si="62"/>
        <v>0</v>
      </c>
    </row>
    <row r="184" spans="1:32" ht="12" hidden="1" customHeight="1">
      <c r="A184" s="14" t="s">
        <v>22</v>
      </c>
      <c r="B184" s="8">
        <f t="shared" ref="B184:AF184" si="63">COUNTIF(B$12:B$107,"MECJ*")</f>
        <v>0</v>
      </c>
      <c r="C184" s="5">
        <f t="shared" si="63"/>
        <v>0</v>
      </c>
      <c r="D184" s="5">
        <f t="shared" si="63"/>
        <v>0</v>
      </c>
      <c r="E184" s="5">
        <f t="shared" si="63"/>
        <v>0</v>
      </c>
      <c r="F184" s="5">
        <f t="shared" si="63"/>
        <v>0</v>
      </c>
      <c r="G184" s="5">
        <f t="shared" si="63"/>
        <v>0</v>
      </c>
      <c r="H184" s="5">
        <f t="shared" si="63"/>
        <v>0</v>
      </c>
      <c r="I184" s="5">
        <f t="shared" si="63"/>
        <v>0</v>
      </c>
      <c r="J184" s="5">
        <f t="shared" si="63"/>
        <v>0</v>
      </c>
      <c r="K184" s="5">
        <f t="shared" si="63"/>
        <v>0</v>
      </c>
      <c r="L184" s="5">
        <f t="shared" si="63"/>
        <v>0</v>
      </c>
      <c r="M184" s="5">
        <f t="shared" si="63"/>
        <v>0</v>
      </c>
      <c r="N184" s="5">
        <f t="shared" si="63"/>
        <v>0</v>
      </c>
      <c r="O184" s="5">
        <f t="shared" si="63"/>
        <v>0</v>
      </c>
      <c r="P184" s="5">
        <f t="shared" si="63"/>
        <v>0</v>
      </c>
      <c r="Q184" s="5">
        <f t="shared" si="63"/>
        <v>0</v>
      </c>
      <c r="R184" s="5">
        <f t="shared" si="63"/>
        <v>0</v>
      </c>
      <c r="S184" s="5">
        <f t="shared" si="63"/>
        <v>0</v>
      </c>
      <c r="T184" s="5">
        <f t="shared" si="63"/>
        <v>0</v>
      </c>
      <c r="U184" s="5">
        <f t="shared" si="63"/>
        <v>0</v>
      </c>
      <c r="V184" s="5">
        <f t="shared" si="63"/>
        <v>0</v>
      </c>
      <c r="W184" s="5">
        <f t="shared" si="63"/>
        <v>0</v>
      </c>
      <c r="X184" s="5">
        <f t="shared" si="63"/>
        <v>0</v>
      </c>
      <c r="Y184" s="5">
        <f t="shared" si="63"/>
        <v>0</v>
      </c>
      <c r="Z184" s="5">
        <f t="shared" si="63"/>
        <v>0</v>
      </c>
      <c r="AA184" s="5">
        <f t="shared" si="63"/>
        <v>0</v>
      </c>
      <c r="AB184" s="5">
        <f t="shared" si="63"/>
        <v>0</v>
      </c>
      <c r="AC184" s="5">
        <f t="shared" si="63"/>
        <v>0</v>
      </c>
      <c r="AD184" s="5">
        <f t="shared" si="63"/>
        <v>0</v>
      </c>
      <c r="AE184" s="5">
        <f t="shared" si="63"/>
        <v>0</v>
      </c>
      <c r="AF184" s="3">
        <f t="shared" si="63"/>
        <v>0</v>
      </c>
    </row>
    <row r="185" spans="1:32" ht="12.75" hidden="1" customHeight="1" thickBot="1">
      <c r="A185" s="13" t="s">
        <v>21</v>
      </c>
      <c r="B185" s="6">
        <f t="shared" ref="B185:AF185" si="64">COUNTIF(B$12:B$107,"MECN*")</f>
        <v>0</v>
      </c>
      <c r="C185" s="4">
        <f t="shared" si="64"/>
        <v>0</v>
      </c>
      <c r="D185" s="4">
        <f t="shared" si="64"/>
        <v>0</v>
      </c>
      <c r="E185" s="4">
        <f t="shared" si="64"/>
        <v>0</v>
      </c>
      <c r="F185" s="4">
        <f t="shared" si="64"/>
        <v>0</v>
      </c>
      <c r="G185" s="4">
        <f t="shared" si="64"/>
        <v>0</v>
      </c>
      <c r="H185" s="4">
        <f t="shared" si="64"/>
        <v>0</v>
      </c>
      <c r="I185" s="4">
        <f t="shared" si="64"/>
        <v>0</v>
      </c>
      <c r="J185" s="4">
        <f t="shared" si="64"/>
        <v>0</v>
      </c>
      <c r="K185" s="4">
        <f t="shared" si="64"/>
        <v>0</v>
      </c>
      <c r="L185" s="4">
        <f t="shared" si="64"/>
        <v>0</v>
      </c>
      <c r="M185" s="4">
        <f t="shared" si="64"/>
        <v>0</v>
      </c>
      <c r="N185" s="4">
        <f t="shared" si="64"/>
        <v>0</v>
      </c>
      <c r="O185" s="4">
        <f t="shared" si="64"/>
        <v>0</v>
      </c>
      <c r="P185" s="4">
        <f t="shared" si="64"/>
        <v>0</v>
      </c>
      <c r="Q185" s="4">
        <f t="shared" si="64"/>
        <v>0</v>
      </c>
      <c r="R185" s="4">
        <f t="shared" si="64"/>
        <v>0</v>
      </c>
      <c r="S185" s="4">
        <f t="shared" si="64"/>
        <v>0</v>
      </c>
      <c r="T185" s="4">
        <f t="shared" si="64"/>
        <v>0</v>
      </c>
      <c r="U185" s="4">
        <f t="shared" si="64"/>
        <v>0</v>
      </c>
      <c r="V185" s="4">
        <f t="shared" si="64"/>
        <v>0</v>
      </c>
      <c r="W185" s="4">
        <f t="shared" si="64"/>
        <v>0</v>
      </c>
      <c r="X185" s="4">
        <f t="shared" si="64"/>
        <v>0</v>
      </c>
      <c r="Y185" s="4">
        <f t="shared" si="64"/>
        <v>0</v>
      </c>
      <c r="Z185" s="4">
        <f t="shared" si="64"/>
        <v>0</v>
      </c>
      <c r="AA185" s="4">
        <f t="shared" si="64"/>
        <v>0</v>
      </c>
      <c r="AB185" s="4">
        <f t="shared" si="64"/>
        <v>0</v>
      </c>
      <c r="AC185" s="4">
        <f t="shared" si="64"/>
        <v>0</v>
      </c>
      <c r="AD185" s="4">
        <f t="shared" si="64"/>
        <v>0</v>
      </c>
      <c r="AE185" s="4">
        <f t="shared" si="64"/>
        <v>0</v>
      </c>
      <c r="AF185" s="9">
        <f t="shared" si="64"/>
        <v>0</v>
      </c>
    </row>
    <row r="186" spans="1:32" ht="12.75" hidden="1" customHeight="1"/>
    <row r="187" spans="1:32" ht="12.75" hidden="1" customHeight="1">
      <c r="A187" s="1" t="s">
        <v>20</v>
      </c>
      <c r="B187" s="1" t="str">
        <f>IF(B$117="","",IF((B$117&lt;[1]SOMMAIRE!$K$18),"I",IF(AND(B$117&gt;=[1]SOMMAIRE!$K$18,B$117&lt;=[1]SOMMAIRE!$L$18),"S",IF(AND(B$117&gt;[1]SOMMAIRE!$L$18,B$117&lt;[1]SOMMAIRE!$M$18),"I",IF(AND(B$117&gt;=[1]SOMMAIRE!$M$18,B$117&lt;=[1]SOMMAIRE!$N$18),"S",IF(B$117&gt;[1]SOMMAIRE!$N$18,"I"))))))</f>
        <v>I</v>
      </c>
      <c r="C187" s="1" t="str">
        <f>IF(C$117="","",IF((C$117&lt;[1]SOMMAIRE!$K$18),"I",IF(AND(C$117&gt;=[1]SOMMAIRE!$K$18,C$117&lt;=[1]SOMMAIRE!$L$18),"S",IF(AND(C$117&gt;[1]SOMMAIRE!$L$18,C$117&lt;[1]SOMMAIRE!$M$18),"I",IF(AND(C$117&gt;=[1]SOMMAIRE!$M$18,C$117&lt;=[1]SOMMAIRE!$N$18),"S",IF(C$117&gt;[1]SOMMAIRE!$N$18,"I"))))))</f>
        <v>I</v>
      </c>
      <c r="D187" s="1" t="str">
        <f>IF(D$117="","",IF((D$117&lt;[1]SOMMAIRE!$K$18),"I",IF(AND(D$117&gt;=[1]SOMMAIRE!$K$18,D$117&lt;=[1]SOMMAIRE!$L$18),"S",IF(AND(D$117&gt;[1]SOMMAIRE!$L$18,D$117&lt;[1]SOMMAIRE!$M$18),"I",IF(AND(D$117&gt;=[1]SOMMAIRE!$M$18,D$117&lt;=[1]SOMMAIRE!$N$18),"S",IF(D$117&gt;[1]SOMMAIRE!$N$18,"I"))))))</f>
        <v>I</v>
      </c>
      <c r="E187" s="1" t="str">
        <f>IF(E$117="","",IF((E$117&lt;[1]SOMMAIRE!$K$18),"I",IF(AND(E$117&gt;=[1]SOMMAIRE!$K$18,E$117&lt;=[1]SOMMAIRE!$L$18),"S",IF(AND(E$117&gt;[1]SOMMAIRE!$L$18,E$117&lt;[1]SOMMAIRE!$M$18),"I",IF(AND(E$117&gt;=[1]SOMMAIRE!$M$18,E$117&lt;=[1]SOMMAIRE!$N$18),"S",IF(E$117&gt;[1]SOMMAIRE!$N$18,"I"))))))</f>
        <v>I</v>
      </c>
      <c r="F187" s="1" t="str">
        <f>IF(F$117="","",IF((F$117&lt;[1]SOMMAIRE!$K$18),"I",IF(AND(F$117&gt;=[1]SOMMAIRE!$K$18,F$117&lt;=[1]SOMMAIRE!$L$18),"S",IF(AND(F$117&gt;[1]SOMMAIRE!$L$18,F$117&lt;[1]SOMMAIRE!$M$18),"I",IF(AND(F$117&gt;=[1]SOMMAIRE!$M$18,F$117&lt;=[1]SOMMAIRE!$N$18),"S",IF(F$117&gt;[1]SOMMAIRE!$N$18,"I"))))))</f>
        <v>I</v>
      </c>
      <c r="G187" s="1" t="str">
        <f>IF(G$117="","",IF((G$117&lt;[1]SOMMAIRE!$K$18),"I",IF(AND(G$117&gt;=[1]SOMMAIRE!$K$18,G$117&lt;=[1]SOMMAIRE!$L$18),"S",IF(AND(G$117&gt;[1]SOMMAIRE!$L$18,G$117&lt;[1]SOMMAIRE!$M$18),"I",IF(AND(G$117&gt;=[1]SOMMAIRE!$M$18,G$117&lt;=[1]SOMMAIRE!$N$18),"S",IF(G$117&gt;[1]SOMMAIRE!$N$18,"I"))))))</f>
        <v>I</v>
      </c>
      <c r="H187" s="1" t="str">
        <f>IF(H$117="","",IF((H$117&lt;[1]SOMMAIRE!$K$18),"I",IF(AND(H$117&gt;=[1]SOMMAIRE!$K$18,H$117&lt;=[1]SOMMAIRE!$L$18),"S",IF(AND(H$117&gt;[1]SOMMAIRE!$L$18,H$117&lt;[1]SOMMAIRE!$M$18),"I",IF(AND(H$117&gt;=[1]SOMMAIRE!$M$18,H$117&lt;=[1]SOMMAIRE!$N$18),"S",IF(H$117&gt;[1]SOMMAIRE!$N$18,"I"))))))</f>
        <v>I</v>
      </c>
      <c r="I187" s="1" t="str">
        <f>IF(I$117="","",IF((I$117&lt;[1]SOMMAIRE!$K$18),"I",IF(AND(I$117&gt;=[1]SOMMAIRE!$K$18,I$117&lt;=[1]SOMMAIRE!$L$18),"S",IF(AND(I$117&gt;[1]SOMMAIRE!$L$18,I$117&lt;[1]SOMMAIRE!$M$18),"I",IF(AND(I$117&gt;=[1]SOMMAIRE!$M$18,I$117&lt;=[1]SOMMAIRE!$N$18),"S",IF(I$117&gt;[1]SOMMAIRE!$N$18,"I"))))))</f>
        <v>I</v>
      </c>
      <c r="J187" s="1" t="str">
        <f>IF(J$117="","",IF((J$117&lt;[1]SOMMAIRE!$K$18),"I",IF(AND(J$117&gt;=[1]SOMMAIRE!$K$18,J$117&lt;=[1]SOMMAIRE!$L$18),"S",IF(AND(J$117&gt;[1]SOMMAIRE!$L$18,J$117&lt;[1]SOMMAIRE!$M$18),"I",IF(AND(J$117&gt;=[1]SOMMAIRE!$M$18,J$117&lt;=[1]SOMMAIRE!$N$18),"S",IF(J$117&gt;[1]SOMMAIRE!$N$18,"I"))))))</f>
        <v>I</v>
      </c>
      <c r="K187" s="1" t="str">
        <f>IF(K$117="","",IF((K$117&lt;[1]SOMMAIRE!$K$18),"I",IF(AND(K$117&gt;=[1]SOMMAIRE!$K$18,K$117&lt;=[1]SOMMAIRE!$L$18),"S",IF(AND(K$117&gt;[1]SOMMAIRE!$L$18,K$117&lt;[1]SOMMAIRE!$M$18),"I",IF(AND(K$117&gt;=[1]SOMMAIRE!$M$18,K$117&lt;=[1]SOMMAIRE!$N$18),"S",IF(K$117&gt;[1]SOMMAIRE!$N$18,"I"))))))</f>
        <v>I</v>
      </c>
      <c r="L187" s="1" t="str">
        <f>IF(L$117="","",IF((L$117&lt;[1]SOMMAIRE!$K$18),"I",IF(AND(L$117&gt;=[1]SOMMAIRE!$K$18,L$117&lt;=[1]SOMMAIRE!$L$18),"S",IF(AND(L$117&gt;[1]SOMMAIRE!$L$18,L$117&lt;[1]SOMMAIRE!$M$18),"I",IF(AND(L$117&gt;=[1]SOMMAIRE!$M$18,L$117&lt;=[1]SOMMAIRE!$N$18),"S",IF(L$117&gt;[1]SOMMAIRE!$N$18,"I"))))))</f>
        <v>I</v>
      </c>
      <c r="M187" s="1" t="str">
        <f>IF(M$117="","",IF((M$117&lt;[1]SOMMAIRE!$K$18),"I",IF(AND(M$117&gt;=[1]SOMMAIRE!$K$18,M$117&lt;=[1]SOMMAIRE!$L$18),"S",IF(AND(M$117&gt;[1]SOMMAIRE!$L$18,M$117&lt;[1]SOMMAIRE!$M$18),"I",IF(AND(M$117&gt;=[1]SOMMAIRE!$M$18,M$117&lt;=[1]SOMMAIRE!$N$18),"S",IF(M$117&gt;[1]SOMMAIRE!$N$18,"I"))))))</f>
        <v>I</v>
      </c>
      <c r="N187" s="1" t="str">
        <f>IF(N$117="","",IF((N$117&lt;[1]SOMMAIRE!$K$18),"I",IF(AND(N$117&gt;=[1]SOMMAIRE!$K$18,N$117&lt;=[1]SOMMAIRE!$L$18),"S",IF(AND(N$117&gt;[1]SOMMAIRE!$L$18,N$117&lt;[1]SOMMAIRE!$M$18),"I",IF(AND(N$117&gt;=[1]SOMMAIRE!$M$18,N$117&lt;=[1]SOMMAIRE!$N$18),"S",IF(N$117&gt;[1]SOMMAIRE!$N$18,"I"))))))</f>
        <v>I</v>
      </c>
      <c r="O187" s="1" t="str">
        <f>IF(O$117="","",IF((O$117&lt;[1]SOMMAIRE!$K$18),"I",IF(AND(O$117&gt;=[1]SOMMAIRE!$K$18,O$117&lt;=[1]SOMMAIRE!$L$18),"S",IF(AND(O$117&gt;[1]SOMMAIRE!$L$18,O$117&lt;[1]SOMMAIRE!$M$18),"I",IF(AND(O$117&gt;=[1]SOMMAIRE!$M$18,O$117&lt;=[1]SOMMAIRE!$N$18),"S",IF(O$117&gt;[1]SOMMAIRE!$N$18,"I"))))))</f>
        <v>I</v>
      </c>
      <c r="P187" s="1" t="str">
        <f>IF(P$117="","",IF((P$117&lt;[1]SOMMAIRE!$K$18),"I",IF(AND(P$117&gt;=[1]SOMMAIRE!$K$18,P$117&lt;=[1]SOMMAIRE!$L$18),"S",IF(AND(P$117&gt;[1]SOMMAIRE!$L$18,P$117&lt;[1]SOMMAIRE!$M$18),"I",IF(AND(P$117&gt;=[1]SOMMAIRE!$M$18,P$117&lt;=[1]SOMMAIRE!$N$18),"S",IF(P$117&gt;[1]SOMMAIRE!$N$18,"I"))))))</f>
        <v>I</v>
      </c>
      <c r="Q187" s="1" t="str">
        <f>IF(Q$117="","",IF((Q$117&lt;[1]SOMMAIRE!$K$18),"I",IF(AND(Q$117&gt;=[1]SOMMAIRE!$K$18,Q$117&lt;=[1]SOMMAIRE!$L$18),"S",IF(AND(Q$117&gt;[1]SOMMAIRE!$L$18,Q$117&lt;[1]SOMMAIRE!$M$18),"I",IF(AND(Q$117&gt;=[1]SOMMAIRE!$M$18,Q$117&lt;=[1]SOMMAIRE!$N$18),"S",IF(Q$117&gt;[1]SOMMAIRE!$N$18,"I"))))))</f>
        <v>I</v>
      </c>
      <c r="R187" s="1" t="str">
        <f>IF(R$117="","",IF((R$117&lt;[1]SOMMAIRE!$K$18),"I",IF(AND(R$117&gt;=[1]SOMMAIRE!$K$18,R$117&lt;=[1]SOMMAIRE!$L$18),"S",IF(AND(R$117&gt;[1]SOMMAIRE!$L$18,R$117&lt;[1]SOMMAIRE!$M$18),"I",IF(AND(R$117&gt;=[1]SOMMAIRE!$M$18,R$117&lt;=[1]SOMMAIRE!$N$18),"S",IF(R$117&gt;[1]SOMMAIRE!$N$18,"I"))))))</f>
        <v>I</v>
      </c>
      <c r="S187" s="1" t="str">
        <f>IF(S$117="","",IF((S$117&lt;[1]SOMMAIRE!$K$18),"I",IF(AND(S$117&gt;=[1]SOMMAIRE!$K$18,S$117&lt;=[1]SOMMAIRE!$L$18),"S",IF(AND(S$117&gt;[1]SOMMAIRE!$L$18,S$117&lt;[1]SOMMAIRE!$M$18),"I",IF(AND(S$117&gt;=[1]SOMMAIRE!$M$18,S$117&lt;=[1]SOMMAIRE!$N$18),"S",IF(S$117&gt;[1]SOMMAIRE!$N$18,"I"))))))</f>
        <v>I</v>
      </c>
      <c r="T187" s="1" t="str">
        <f>IF(T$117="","",IF((T$117&lt;[1]SOMMAIRE!$K$18),"I",IF(AND(T$117&gt;=[1]SOMMAIRE!$K$18,T$117&lt;=[1]SOMMAIRE!$L$18),"S",IF(AND(T$117&gt;[1]SOMMAIRE!$L$18,T$117&lt;[1]SOMMAIRE!$M$18),"I",IF(AND(T$117&gt;=[1]SOMMAIRE!$M$18,T$117&lt;=[1]SOMMAIRE!$N$18),"S",IF(T$117&gt;[1]SOMMAIRE!$N$18,"I"))))))</f>
        <v>I</v>
      </c>
      <c r="U187" s="1" t="str">
        <f>IF(U$117="","",IF((U$117&lt;[1]SOMMAIRE!$K$18),"I",IF(AND(U$117&gt;=[1]SOMMAIRE!$K$18,U$117&lt;=[1]SOMMAIRE!$L$18),"S",IF(AND(U$117&gt;[1]SOMMAIRE!$L$18,U$117&lt;[1]SOMMAIRE!$M$18),"I",IF(AND(U$117&gt;=[1]SOMMAIRE!$M$18,U$117&lt;=[1]SOMMAIRE!$N$18),"S",IF(U$117&gt;[1]SOMMAIRE!$N$18,"I"))))))</f>
        <v>I</v>
      </c>
      <c r="V187" s="1" t="str">
        <f>IF(V$117="","",IF((V$117&lt;[1]SOMMAIRE!$K$18),"I",IF(AND(V$117&gt;=[1]SOMMAIRE!$K$18,V$117&lt;=[1]SOMMAIRE!$L$18),"S",IF(AND(V$117&gt;[1]SOMMAIRE!$L$18,V$117&lt;[1]SOMMAIRE!$M$18),"I",IF(AND(V$117&gt;=[1]SOMMAIRE!$M$18,V$117&lt;=[1]SOMMAIRE!$N$18),"S",IF(V$117&gt;[1]SOMMAIRE!$N$18,"I"))))))</f>
        <v>I</v>
      </c>
      <c r="W187" s="1" t="str">
        <f>IF(W$117="","",IF((W$117&lt;[1]SOMMAIRE!$K$18),"I",IF(AND(W$117&gt;=[1]SOMMAIRE!$K$18,W$117&lt;=[1]SOMMAIRE!$L$18),"S",IF(AND(W$117&gt;[1]SOMMAIRE!$L$18,W$117&lt;[1]SOMMAIRE!$M$18),"I",IF(AND(W$117&gt;=[1]SOMMAIRE!$M$18,W$117&lt;=[1]SOMMAIRE!$N$18),"S",IF(W$117&gt;[1]SOMMAIRE!$N$18,"I"))))))</f>
        <v>I</v>
      </c>
      <c r="X187" s="1" t="str">
        <f>IF(X$117="","",IF((X$117&lt;[1]SOMMAIRE!$K$18),"I",IF(AND(X$117&gt;=[1]SOMMAIRE!$K$18,X$117&lt;=[1]SOMMAIRE!$L$18),"S",IF(AND(X$117&gt;[1]SOMMAIRE!$L$18,X$117&lt;[1]SOMMAIRE!$M$18),"I",IF(AND(X$117&gt;=[1]SOMMAIRE!$M$18,X$117&lt;=[1]SOMMAIRE!$N$18),"S",IF(X$117&gt;[1]SOMMAIRE!$N$18,"I"))))))</f>
        <v>I</v>
      </c>
      <c r="Y187" s="1" t="str">
        <f>IF(Y$117="","",IF((Y$117&lt;[1]SOMMAIRE!$K$18),"I",IF(AND(Y$117&gt;=[1]SOMMAIRE!$K$18,Y$117&lt;=[1]SOMMAIRE!$L$18),"S",IF(AND(Y$117&gt;[1]SOMMAIRE!$L$18,Y$117&lt;[1]SOMMAIRE!$M$18),"I",IF(AND(Y$117&gt;=[1]SOMMAIRE!$M$18,Y$117&lt;=[1]SOMMAIRE!$N$18),"S",IF(Y$117&gt;[1]SOMMAIRE!$N$18,"I"))))))</f>
        <v>I</v>
      </c>
      <c r="Z187" s="1" t="str">
        <f>IF(Z$117="","",IF((Z$117&lt;[1]SOMMAIRE!$K$18),"I",IF(AND(Z$117&gt;=[1]SOMMAIRE!$K$18,Z$117&lt;=[1]SOMMAIRE!$L$18),"S",IF(AND(Z$117&gt;[1]SOMMAIRE!$L$18,Z$117&lt;[1]SOMMAIRE!$M$18),"I",IF(AND(Z$117&gt;=[1]SOMMAIRE!$M$18,Z$117&lt;=[1]SOMMAIRE!$N$18),"S",IF(Z$117&gt;[1]SOMMAIRE!$N$18,"I"))))))</f>
        <v>I</v>
      </c>
      <c r="AA187" s="1" t="str">
        <f>IF(AA$117="","",IF((AA$117&lt;[1]SOMMAIRE!$K$18),"I",IF(AND(AA$117&gt;=[1]SOMMAIRE!$K$18,AA$117&lt;=[1]SOMMAIRE!$L$18),"S",IF(AND(AA$117&gt;[1]SOMMAIRE!$L$18,AA$117&lt;[1]SOMMAIRE!$M$18),"I",IF(AND(AA$117&gt;=[1]SOMMAIRE!$M$18,AA$117&lt;=[1]SOMMAIRE!$N$18),"S",IF(AA$117&gt;[1]SOMMAIRE!$N$18,"I"))))))</f>
        <v>I</v>
      </c>
      <c r="AB187" s="1" t="str">
        <f>IF(AB$117="","",IF((AB$117&lt;[1]SOMMAIRE!$K$18),"I",IF(AND(AB$117&gt;=[1]SOMMAIRE!$K$18,AB$117&lt;=[1]SOMMAIRE!$L$18),"S",IF(AND(AB$117&gt;[1]SOMMAIRE!$L$18,AB$117&lt;[1]SOMMAIRE!$M$18),"I",IF(AND(AB$117&gt;=[1]SOMMAIRE!$M$18,AB$117&lt;=[1]SOMMAIRE!$N$18),"S",IF(AB$117&gt;[1]SOMMAIRE!$N$18,"I"))))))</f>
        <v>I</v>
      </c>
      <c r="AC187" s="1" t="str">
        <f>IF(AC$117="","",IF((AC$117&lt;[1]SOMMAIRE!$K$18),"I",IF(AND(AC$117&gt;=[1]SOMMAIRE!$K$18,AC$117&lt;=[1]SOMMAIRE!$L$18),"S",IF(AND(AC$117&gt;[1]SOMMAIRE!$L$18,AC$117&lt;[1]SOMMAIRE!$M$18),"I",IF(AND(AC$117&gt;=[1]SOMMAIRE!$M$18,AC$117&lt;=[1]SOMMAIRE!$N$18),"S",IF(AC$117&gt;[1]SOMMAIRE!$N$18,"I"))))))</f>
        <v>I</v>
      </c>
      <c r="AD187" s="1" t="str">
        <f>IF(AD$117="","",IF((AD$117&lt;[1]SOMMAIRE!$K$18),"I",IF(AND(AD$117&gt;=[1]SOMMAIRE!$K$18,AD$117&lt;=[1]SOMMAIRE!$L$18),"S",IF(AND(AD$117&gt;[1]SOMMAIRE!$L$18,AD$117&lt;[1]SOMMAIRE!$M$18),"I",IF(AND(AD$117&gt;=[1]SOMMAIRE!$M$18,AD$117&lt;=[1]SOMMAIRE!$N$18),"S",IF(AD$117&gt;[1]SOMMAIRE!$N$18,"I"))))))</f>
        <v>I</v>
      </c>
      <c r="AE187" s="1" t="str">
        <f>IF(AE$117="","",IF((AE$117&lt;[1]SOMMAIRE!$K$18),"I",IF(AND(AE$117&gt;=[1]SOMMAIRE!$K$18,AE$117&lt;=[1]SOMMAIRE!$L$18),"S",IF(AND(AE$117&gt;[1]SOMMAIRE!$L$18,AE$117&lt;[1]SOMMAIRE!$M$18),"I",IF(AND(AE$117&gt;=[1]SOMMAIRE!$M$18,AE$117&lt;=[1]SOMMAIRE!$N$18),"S",IF(AE$117&gt;[1]SOMMAIRE!$N$18,"I"))))))</f>
        <v>I</v>
      </c>
      <c r="AF187" s="1" t="str">
        <f>IF(AF$117="","",IF((AF$117&lt;[1]SOMMAIRE!$K$18),"I",IF(AND(AF$117&gt;=[1]SOMMAIRE!$K$18,AF$117&lt;=[1]SOMMAIRE!$L$18),"S",IF(AND(AF$117&gt;[1]SOMMAIRE!$L$18,AF$117&lt;[1]SOMMAIRE!$M$18),"I",IF(AND(AF$117&gt;=[1]SOMMAIRE!$M$18,AF$117&lt;=[1]SOMMAIRE!$N$18),"S",IF(AF$117&gt;[1]SOMMAIRE!$N$18,"I"))))))</f>
        <v>I</v>
      </c>
    </row>
    <row r="188" spans="1:32" ht="12.75" hidden="1" customHeight="1" thickBot="1">
      <c r="A188" s="1" t="s">
        <v>20</v>
      </c>
      <c r="B188" s="1" t="e">
        <f>IF(B$117="","",IF((B$117&lt;[1]SOMMAIRE!$K$19),"I",IF(AND(B$117&gt;=[1]SOMMAIRE!$K$19,B$117&lt;=[1]SOMMAIRE!$L$19),"S",IF(AND(B$117&gt;[1]SOMMAIRE!$L$19,B$117&lt;[1]SOMMAIRE!#REF!),"I",IF(AND(B$117&gt;=[1]SOMMAIRE!#REF!,B$117&lt;=[1]SOMMAIRE!$N$19),"S",IF(B$117&gt;[1]SOMMAIRE!$N$19,"I"))))))</f>
        <v>#REF!</v>
      </c>
      <c r="C188" s="1" t="e">
        <f>IF(C$117="","",IF((C$117&lt;[1]SOMMAIRE!$K$19),"I",IF(AND(C$117&gt;=[1]SOMMAIRE!$K$19,C$117&lt;=[1]SOMMAIRE!$L$19),"S",IF(AND(C$117&gt;[1]SOMMAIRE!$L$19,C$117&lt;[1]SOMMAIRE!#REF!),"I",IF(AND(C$117&gt;=[1]SOMMAIRE!#REF!,C$117&lt;=[1]SOMMAIRE!$N$19),"S",IF(C$117&gt;[1]SOMMAIRE!$N$19,"I"))))))</f>
        <v>#REF!</v>
      </c>
      <c r="D188" s="1" t="e">
        <f>IF(D$117="","",IF((D$117&lt;[1]SOMMAIRE!$K$19),"I",IF(AND(D$117&gt;=[1]SOMMAIRE!$K$19,D$117&lt;=[1]SOMMAIRE!$L$19),"S",IF(AND(D$117&gt;[1]SOMMAIRE!$L$19,D$117&lt;[1]SOMMAIRE!#REF!),"I",IF(AND(D$117&gt;=[1]SOMMAIRE!#REF!,D$117&lt;=[1]SOMMAIRE!$N$19),"S",IF(D$117&gt;[1]SOMMAIRE!$N$19,"I"))))))</f>
        <v>#REF!</v>
      </c>
      <c r="E188" s="1" t="e">
        <f>IF(E$117="","",IF((E$117&lt;[1]SOMMAIRE!$K$19),"I",IF(AND(E$117&gt;=[1]SOMMAIRE!$K$19,E$117&lt;=[1]SOMMAIRE!$L$19),"S",IF(AND(E$117&gt;[1]SOMMAIRE!$L$19,E$117&lt;[1]SOMMAIRE!#REF!),"I",IF(AND(E$117&gt;=[1]SOMMAIRE!#REF!,E$117&lt;=[1]SOMMAIRE!$N$19),"S",IF(E$117&gt;[1]SOMMAIRE!$N$19,"I"))))))</f>
        <v>#REF!</v>
      </c>
      <c r="F188" s="1" t="e">
        <f>IF(F$117="","",IF((F$117&lt;[1]SOMMAIRE!$K$19),"I",IF(AND(F$117&gt;=[1]SOMMAIRE!$K$19,F$117&lt;=[1]SOMMAIRE!$L$19),"S",IF(AND(F$117&gt;[1]SOMMAIRE!$L$19,F$117&lt;[1]SOMMAIRE!#REF!),"I",IF(AND(F$117&gt;=[1]SOMMAIRE!#REF!,F$117&lt;=[1]SOMMAIRE!$N$19),"S",IF(F$117&gt;[1]SOMMAIRE!$N$19,"I"))))))</f>
        <v>#REF!</v>
      </c>
      <c r="G188" s="1" t="e">
        <f>IF(G$117="","",IF((G$117&lt;[1]SOMMAIRE!$K$19),"I",IF(AND(G$117&gt;=[1]SOMMAIRE!$K$19,G$117&lt;=[1]SOMMAIRE!$L$19),"S",IF(AND(G$117&gt;[1]SOMMAIRE!$L$19,G$117&lt;[1]SOMMAIRE!#REF!),"I",IF(AND(G$117&gt;=[1]SOMMAIRE!#REF!,G$117&lt;=[1]SOMMAIRE!$N$19),"S",IF(G$117&gt;[1]SOMMAIRE!$N$19,"I"))))))</f>
        <v>#REF!</v>
      </c>
      <c r="H188" s="1" t="e">
        <f>IF(H$117="","",IF((H$117&lt;[1]SOMMAIRE!$K$19),"I",IF(AND(H$117&gt;=[1]SOMMAIRE!$K$19,H$117&lt;=[1]SOMMAIRE!$L$19),"S",IF(AND(H$117&gt;[1]SOMMAIRE!$L$19,H$117&lt;[1]SOMMAIRE!#REF!),"I",IF(AND(H$117&gt;=[1]SOMMAIRE!#REF!,H$117&lt;=[1]SOMMAIRE!$N$19),"S",IF(H$117&gt;[1]SOMMAIRE!$N$19,"I"))))))</f>
        <v>#REF!</v>
      </c>
      <c r="I188" s="1" t="e">
        <f>IF(I$117="","",IF((I$117&lt;[1]SOMMAIRE!$K$19),"I",IF(AND(I$117&gt;=[1]SOMMAIRE!$K$19,I$117&lt;=[1]SOMMAIRE!$L$19),"S",IF(AND(I$117&gt;[1]SOMMAIRE!$L$19,I$117&lt;[1]SOMMAIRE!#REF!),"I",IF(AND(I$117&gt;=[1]SOMMAIRE!#REF!,I$117&lt;=[1]SOMMAIRE!$N$19),"S",IF(I$117&gt;[1]SOMMAIRE!$N$19,"I"))))))</f>
        <v>#REF!</v>
      </c>
      <c r="J188" s="1" t="e">
        <f>IF(J$117="","",IF((J$117&lt;[1]SOMMAIRE!$K$19),"I",IF(AND(J$117&gt;=[1]SOMMAIRE!$K$19,J$117&lt;=[1]SOMMAIRE!$L$19),"S",IF(AND(J$117&gt;[1]SOMMAIRE!$L$19,J$117&lt;[1]SOMMAIRE!#REF!),"I",IF(AND(J$117&gt;=[1]SOMMAIRE!#REF!,J$117&lt;=[1]SOMMAIRE!$N$19),"S",IF(J$117&gt;[1]SOMMAIRE!$N$19,"I"))))))</f>
        <v>#REF!</v>
      </c>
      <c r="K188" s="1" t="e">
        <f>IF(K$117="","",IF((K$117&lt;[1]SOMMAIRE!$K$19),"I",IF(AND(K$117&gt;=[1]SOMMAIRE!$K$19,K$117&lt;=[1]SOMMAIRE!$L$19),"S",IF(AND(K$117&gt;[1]SOMMAIRE!$L$19,K$117&lt;[1]SOMMAIRE!#REF!),"I",IF(AND(K$117&gt;=[1]SOMMAIRE!#REF!,K$117&lt;=[1]SOMMAIRE!$N$19),"S",IF(K$117&gt;[1]SOMMAIRE!$N$19,"I"))))))</f>
        <v>#REF!</v>
      </c>
      <c r="L188" s="1" t="e">
        <f>IF(L$117="","",IF((L$117&lt;[1]SOMMAIRE!$K$19),"I",IF(AND(L$117&gt;=[1]SOMMAIRE!$K$19,L$117&lt;=[1]SOMMAIRE!$L$19),"S",IF(AND(L$117&gt;[1]SOMMAIRE!$L$19,L$117&lt;[1]SOMMAIRE!#REF!),"I",IF(AND(L$117&gt;=[1]SOMMAIRE!#REF!,L$117&lt;=[1]SOMMAIRE!$N$19),"S",IF(L$117&gt;[1]SOMMAIRE!$N$19,"I"))))))</f>
        <v>#REF!</v>
      </c>
      <c r="M188" s="1" t="e">
        <f>IF(M$117="","",IF((M$117&lt;[1]SOMMAIRE!$K$19),"I",IF(AND(M$117&gt;=[1]SOMMAIRE!$K$19,M$117&lt;=[1]SOMMAIRE!$L$19),"S",IF(AND(M$117&gt;[1]SOMMAIRE!$L$19,M$117&lt;[1]SOMMAIRE!#REF!),"I",IF(AND(M$117&gt;=[1]SOMMAIRE!#REF!,M$117&lt;=[1]SOMMAIRE!$N$19),"S",IF(M$117&gt;[1]SOMMAIRE!$N$19,"I"))))))</f>
        <v>#REF!</v>
      </c>
      <c r="N188" s="1" t="e">
        <f>IF(N$117="","",IF((N$117&lt;[1]SOMMAIRE!$K$19),"I",IF(AND(N$117&gt;=[1]SOMMAIRE!$K$19,N$117&lt;=[1]SOMMAIRE!$L$19),"S",IF(AND(N$117&gt;[1]SOMMAIRE!$L$19,N$117&lt;[1]SOMMAIRE!#REF!),"I",IF(AND(N$117&gt;=[1]SOMMAIRE!#REF!,N$117&lt;=[1]SOMMAIRE!$N$19),"S",IF(N$117&gt;[1]SOMMAIRE!$N$19,"I"))))))</f>
        <v>#REF!</v>
      </c>
      <c r="O188" s="1" t="e">
        <f>IF(O$117="","",IF((O$117&lt;[1]SOMMAIRE!$K$19),"I",IF(AND(O$117&gt;=[1]SOMMAIRE!$K$19,O$117&lt;=[1]SOMMAIRE!$L$19),"S",IF(AND(O$117&gt;[1]SOMMAIRE!$L$19,O$117&lt;[1]SOMMAIRE!#REF!),"I",IF(AND(O$117&gt;=[1]SOMMAIRE!#REF!,O$117&lt;=[1]SOMMAIRE!$N$19),"S",IF(O$117&gt;[1]SOMMAIRE!$N$19,"I"))))))</f>
        <v>#REF!</v>
      </c>
      <c r="P188" s="1" t="e">
        <f>IF(P$117="","",IF((P$117&lt;[1]SOMMAIRE!$K$19),"I",IF(AND(P$117&gt;=[1]SOMMAIRE!$K$19,P$117&lt;=[1]SOMMAIRE!$L$19),"S",IF(AND(P$117&gt;[1]SOMMAIRE!$L$19,P$117&lt;[1]SOMMAIRE!#REF!),"I",IF(AND(P$117&gt;=[1]SOMMAIRE!#REF!,P$117&lt;=[1]SOMMAIRE!$N$19),"S",IF(P$117&gt;[1]SOMMAIRE!$N$19,"I"))))))</f>
        <v>#REF!</v>
      </c>
      <c r="Q188" s="1" t="e">
        <f>IF(Q$117="","",IF((Q$117&lt;[1]SOMMAIRE!$K$19),"I",IF(AND(Q$117&gt;=[1]SOMMAIRE!$K$19,Q$117&lt;=[1]SOMMAIRE!$L$19),"S",IF(AND(Q$117&gt;[1]SOMMAIRE!$L$19,Q$117&lt;[1]SOMMAIRE!#REF!),"I",IF(AND(Q$117&gt;=[1]SOMMAIRE!#REF!,Q$117&lt;=[1]SOMMAIRE!$N$19),"S",IF(Q$117&gt;[1]SOMMAIRE!$N$19,"I"))))))</f>
        <v>#REF!</v>
      </c>
      <c r="R188" s="1" t="e">
        <f>IF(R$117="","",IF((R$117&lt;[1]SOMMAIRE!$K$19),"I",IF(AND(R$117&gt;=[1]SOMMAIRE!$K$19,R$117&lt;=[1]SOMMAIRE!$L$19),"S",IF(AND(R$117&gt;[1]SOMMAIRE!$L$19,R$117&lt;[1]SOMMAIRE!#REF!),"I",IF(AND(R$117&gt;=[1]SOMMAIRE!#REF!,R$117&lt;=[1]SOMMAIRE!$N$19),"S",IF(R$117&gt;[1]SOMMAIRE!$N$19,"I"))))))</f>
        <v>#REF!</v>
      </c>
      <c r="S188" s="1" t="e">
        <f>IF(S$117="","",IF((S$117&lt;[1]SOMMAIRE!$K$19),"I",IF(AND(S$117&gt;=[1]SOMMAIRE!$K$19,S$117&lt;=[1]SOMMAIRE!$L$19),"S",IF(AND(S$117&gt;[1]SOMMAIRE!$L$19,S$117&lt;[1]SOMMAIRE!#REF!),"I",IF(AND(S$117&gt;=[1]SOMMAIRE!#REF!,S$117&lt;=[1]SOMMAIRE!$N$19),"S",IF(S$117&gt;[1]SOMMAIRE!$N$19,"I"))))))</f>
        <v>#REF!</v>
      </c>
      <c r="T188" s="1" t="e">
        <f>IF(T$117="","",IF((T$117&lt;[1]SOMMAIRE!$K$19),"I",IF(AND(T$117&gt;=[1]SOMMAIRE!$K$19,T$117&lt;=[1]SOMMAIRE!$L$19),"S",IF(AND(T$117&gt;[1]SOMMAIRE!$L$19,T$117&lt;[1]SOMMAIRE!#REF!),"I",IF(AND(T$117&gt;=[1]SOMMAIRE!#REF!,T$117&lt;=[1]SOMMAIRE!$N$19),"S",IF(T$117&gt;[1]SOMMAIRE!$N$19,"I"))))))</f>
        <v>#REF!</v>
      </c>
      <c r="U188" s="1" t="e">
        <f>IF(U$117="","",IF((U$117&lt;[1]SOMMAIRE!$K$19),"I",IF(AND(U$117&gt;=[1]SOMMAIRE!$K$19,U$117&lt;=[1]SOMMAIRE!$L$19),"S",IF(AND(U$117&gt;[1]SOMMAIRE!$L$19,U$117&lt;[1]SOMMAIRE!#REF!),"I",IF(AND(U$117&gt;=[1]SOMMAIRE!#REF!,U$117&lt;=[1]SOMMAIRE!$N$19),"S",IF(U$117&gt;[1]SOMMAIRE!$N$19,"I"))))))</f>
        <v>#REF!</v>
      </c>
      <c r="V188" s="1" t="e">
        <f>IF(V$117="","",IF((V$117&lt;[1]SOMMAIRE!$K$19),"I",IF(AND(V$117&gt;=[1]SOMMAIRE!$K$19,V$117&lt;=[1]SOMMAIRE!$L$19),"S",IF(AND(V$117&gt;[1]SOMMAIRE!$L$19,V$117&lt;[1]SOMMAIRE!#REF!),"I",IF(AND(V$117&gt;=[1]SOMMAIRE!#REF!,V$117&lt;=[1]SOMMAIRE!$N$19),"S",IF(V$117&gt;[1]SOMMAIRE!$N$19,"I"))))))</f>
        <v>#REF!</v>
      </c>
      <c r="W188" s="1" t="e">
        <f>IF(W$117="","",IF((W$117&lt;[1]SOMMAIRE!$K$19),"I",IF(AND(W$117&gt;=[1]SOMMAIRE!$K$19,W$117&lt;=[1]SOMMAIRE!$L$19),"S",IF(AND(W$117&gt;[1]SOMMAIRE!$L$19,W$117&lt;[1]SOMMAIRE!#REF!),"I",IF(AND(W$117&gt;=[1]SOMMAIRE!#REF!,W$117&lt;=[1]SOMMAIRE!$N$19),"S",IF(W$117&gt;[1]SOMMAIRE!$N$19,"I"))))))</f>
        <v>#REF!</v>
      </c>
      <c r="X188" s="1" t="e">
        <f>IF(X$117="","",IF((X$117&lt;[1]SOMMAIRE!$K$19),"I",IF(AND(X$117&gt;=[1]SOMMAIRE!$K$19,X$117&lt;=[1]SOMMAIRE!$L$19),"S",IF(AND(X$117&gt;[1]SOMMAIRE!$L$19,X$117&lt;[1]SOMMAIRE!#REF!),"I",IF(AND(X$117&gt;=[1]SOMMAIRE!#REF!,X$117&lt;=[1]SOMMAIRE!$N$19),"S",IF(X$117&gt;[1]SOMMAIRE!$N$19,"I"))))))</f>
        <v>#REF!</v>
      </c>
      <c r="Y188" s="1" t="e">
        <f>IF(Y$117="","",IF((Y$117&lt;[1]SOMMAIRE!$K$19),"I",IF(AND(Y$117&gt;=[1]SOMMAIRE!$K$19,Y$117&lt;=[1]SOMMAIRE!$L$19),"S",IF(AND(Y$117&gt;[1]SOMMAIRE!$L$19,Y$117&lt;[1]SOMMAIRE!#REF!),"I",IF(AND(Y$117&gt;=[1]SOMMAIRE!#REF!,Y$117&lt;=[1]SOMMAIRE!$N$19),"S",IF(Y$117&gt;[1]SOMMAIRE!$N$19,"I"))))))</f>
        <v>#REF!</v>
      </c>
      <c r="Z188" s="1" t="e">
        <f>IF(Z$117="","",IF((Z$117&lt;[1]SOMMAIRE!$K$19),"I",IF(AND(Z$117&gt;=[1]SOMMAIRE!$K$19,Z$117&lt;=[1]SOMMAIRE!$L$19),"S",IF(AND(Z$117&gt;[1]SOMMAIRE!$L$19,Z$117&lt;[1]SOMMAIRE!#REF!),"I",IF(AND(Z$117&gt;=[1]SOMMAIRE!#REF!,Z$117&lt;=[1]SOMMAIRE!$N$19),"S",IF(Z$117&gt;[1]SOMMAIRE!$N$19,"I"))))))</f>
        <v>#REF!</v>
      </c>
      <c r="AA188" s="1" t="e">
        <f>IF(AA$117="","",IF((AA$117&lt;[1]SOMMAIRE!$K$19),"I",IF(AND(AA$117&gt;=[1]SOMMAIRE!$K$19,AA$117&lt;=[1]SOMMAIRE!$L$19),"S",IF(AND(AA$117&gt;[1]SOMMAIRE!$L$19,AA$117&lt;[1]SOMMAIRE!#REF!),"I",IF(AND(AA$117&gt;=[1]SOMMAIRE!#REF!,AA$117&lt;=[1]SOMMAIRE!$N$19),"S",IF(AA$117&gt;[1]SOMMAIRE!$N$19,"I"))))))</f>
        <v>#REF!</v>
      </c>
      <c r="AB188" s="1" t="e">
        <f>IF(AB$117="","",IF((AB$117&lt;[1]SOMMAIRE!$K$19),"I",IF(AND(AB$117&gt;=[1]SOMMAIRE!$K$19,AB$117&lt;=[1]SOMMAIRE!$L$19),"S",IF(AND(AB$117&gt;[1]SOMMAIRE!$L$19,AB$117&lt;[1]SOMMAIRE!#REF!),"I",IF(AND(AB$117&gt;=[1]SOMMAIRE!#REF!,AB$117&lt;=[1]SOMMAIRE!$N$19),"S",IF(AB$117&gt;[1]SOMMAIRE!$N$19,"I"))))))</f>
        <v>#REF!</v>
      </c>
      <c r="AC188" s="1" t="e">
        <f>IF(AC$117="","",IF((AC$117&lt;[1]SOMMAIRE!$K$19),"I",IF(AND(AC$117&gt;=[1]SOMMAIRE!$K$19,AC$117&lt;=[1]SOMMAIRE!$L$19),"S",IF(AND(AC$117&gt;[1]SOMMAIRE!$L$19,AC$117&lt;[1]SOMMAIRE!#REF!),"I",IF(AND(AC$117&gt;=[1]SOMMAIRE!#REF!,AC$117&lt;=[1]SOMMAIRE!$N$19),"S",IF(AC$117&gt;[1]SOMMAIRE!$N$19,"I"))))))</f>
        <v>#REF!</v>
      </c>
      <c r="AD188" s="1" t="e">
        <f>IF(AD$117="","",IF((AD$117&lt;[1]SOMMAIRE!$K$19),"I",IF(AND(AD$117&gt;=[1]SOMMAIRE!$K$19,AD$117&lt;=[1]SOMMAIRE!$L$19),"S",IF(AND(AD$117&gt;[1]SOMMAIRE!$L$19,AD$117&lt;[1]SOMMAIRE!#REF!),"I",IF(AND(AD$117&gt;=[1]SOMMAIRE!#REF!,AD$117&lt;=[1]SOMMAIRE!$N$19),"S",IF(AD$117&gt;[1]SOMMAIRE!$N$19,"I"))))))</f>
        <v>#REF!</v>
      </c>
      <c r="AE188" s="1" t="e">
        <f>IF(AE$117="","",IF((AE$117&lt;[1]SOMMAIRE!$K$19),"I",IF(AND(AE$117&gt;=[1]SOMMAIRE!$K$19,AE$117&lt;=[1]SOMMAIRE!$L$19),"S",IF(AND(AE$117&gt;[1]SOMMAIRE!$L$19,AE$117&lt;[1]SOMMAIRE!#REF!),"I",IF(AND(AE$117&gt;=[1]SOMMAIRE!#REF!,AE$117&lt;=[1]SOMMAIRE!$N$19),"S",IF(AE$117&gt;[1]SOMMAIRE!$N$19,"I"))))))</f>
        <v>#REF!</v>
      </c>
      <c r="AF188" s="1" t="e">
        <f>IF(AF$117="","",IF((AF$117&lt;[1]SOMMAIRE!$K$19),"I",IF(AND(AF$117&gt;=[1]SOMMAIRE!$K$19,AF$117&lt;=[1]SOMMAIRE!$L$19),"S",IF(AND(AF$117&gt;[1]SOMMAIRE!$L$19,AF$117&lt;[1]SOMMAIRE!#REF!),"I",IF(AND(AF$117&gt;=[1]SOMMAIRE!#REF!,AF$117&lt;=[1]SOMMAIRE!$N$19),"S",IF(AF$117&gt;[1]SOMMAIRE!$N$19,"I"))))))</f>
        <v>#REF!</v>
      </c>
    </row>
    <row r="189" spans="1:32" ht="12.75" hidden="1" customHeight="1" thickBot="1">
      <c r="A189" s="103" t="str">
        <f>[1]SOMMAIRE!J19</f>
        <v>LES ARCS 2000</v>
      </c>
      <c r="B189" s="104"/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  <c r="AA189" s="104"/>
      <c r="AB189" s="104"/>
      <c r="AC189" s="104"/>
      <c r="AD189" s="104"/>
      <c r="AE189" s="104"/>
      <c r="AF189" s="105"/>
    </row>
    <row r="190" spans="1:32" ht="12.75" hidden="1" customHeight="1">
      <c r="A190" s="7" t="s">
        <v>19</v>
      </c>
      <c r="B190" s="1">
        <v>1</v>
      </c>
      <c r="C190" s="1">
        <v>1</v>
      </c>
      <c r="D190" s="1">
        <v>1</v>
      </c>
      <c r="E190" s="1">
        <v>1</v>
      </c>
      <c r="F190" s="1">
        <v>1</v>
      </c>
      <c r="G190" s="1">
        <v>1</v>
      </c>
      <c r="H190" s="1">
        <v>1</v>
      </c>
      <c r="I190" s="1">
        <v>1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1</v>
      </c>
      <c r="P190" s="1">
        <v>1</v>
      </c>
      <c r="Q190" s="1">
        <v>1</v>
      </c>
      <c r="R190" s="1">
        <v>1</v>
      </c>
      <c r="S190" s="1">
        <v>1</v>
      </c>
      <c r="T190" s="1">
        <v>1</v>
      </c>
      <c r="U190" s="1">
        <v>1</v>
      </c>
      <c r="V190" s="1">
        <v>1</v>
      </c>
      <c r="W190" s="1">
        <v>1</v>
      </c>
      <c r="X190" s="1">
        <v>1</v>
      </c>
      <c r="Y190" s="1">
        <v>1</v>
      </c>
      <c r="Z190" s="1">
        <v>1</v>
      </c>
      <c r="AA190" s="1">
        <v>1</v>
      </c>
      <c r="AB190" s="1">
        <v>1</v>
      </c>
      <c r="AC190" s="1">
        <v>1</v>
      </c>
      <c r="AD190" s="1">
        <v>1</v>
      </c>
      <c r="AE190" s="1">
        <v>1</v>
      </c>
      <c r="AF190" s="12">
        <v>0</v>
      </c>
    </row>
    <row r="191" spans="1:32" ht="12.75" hidden="1" customHeight="1">
      <c r="A191" s="7" t="s">
        <v>18</v>
      </c>
      <c r="B191" s="1">
        <v>1</v>
      </c>
      <c r="C191" s="1">
        <v>1</v>
      </c>
      <c r="D191" s="1">
        <v>1</v>
      </c>
      <c r="E191" s="1">
        <v>1</v>
      </c>
      <c r="F191" s="1">
        <v>1</v>
      </c>
      <c r="G191" s="1">
        <v>1</v>
      </c>
      <c r="H191" s="1">
        <v>0</v>
      </c>
      <c r="I191" s="1">
        <v>1</v>
      </c>
      <c r="J191" s="1">
        <v>1</v>
      </c>
      <c r="K191" s="1">
        <v>1</v>
      </c>
      <c r="L191" s="1">
        <v>1</v>
      </c>
      <c r="M191" s="1">
        <v>1</v>
      </c>
      <c r="N191" s="1">
        <v>1</v>
      </c>
      <c r="O191" s="1">
        <v>1</v>
      </c>
      <c r="P191" s="1">
        <v>1</v>
      </c>
      <c r="Q191" s="1">
        <v>1</v>
      </c>
      <c r="R191" s="1">
        <v>1</v>
      </c>
      <c r="S191" s="1">
        <v>1</v>
      </c>
      <c r="T191" s="1">
        <v>1</v>
      </c>
      <c r="U191" s="1">
        <v>1</v>
      </c>
      <c r="V191" s="1">
        <v>1</v>
      </c>
      <c r="W191" s="1">
        <v>1</v>
      </c>
      <c r="X191" s="1">
        <v>1</v>
      </c>
      <c r="Y191" s="1">
        <v>1</v>
      </c>
      <c r="Z191" s="1">
        <v>1</v>
      </c>
      <c r="AA191" s="1">
        <v>1</v>
      </c>
      <c r="AB191" s="1">
        <v>1</v>
      </c>
      <c r="AC191" s="1">
        <v>1</v>
      </c>
      <c r="AD191" s="1">
        <v>1</v>
      </c>
      <c r="AE191" s="1">
        <v>1</v>
      </c>
      <c r="AF191" s="12">
        <v>0</v>
      </c>
    </row>
    <row r="192" spans="1:32" ht="12.75" hidden="1" customHeight="1">
      <c r="A192" s="7" t="s">
        <v>18</v>
      </c>
      <c r="B192" s="1">
        <v>0</v>
      </c>
      <c r="C192" s="1">
        <v>0</v>
      </c>
      <c r="D192" s="1">
        <v>0</v>
      </c>
      <c r="E192" s="1">
        <v>0</v>
      </c>
      <c r="F192" s="1"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1</v>
      </c>
      <c r="O192" s="1">
        <v>1</v>
      </c>
      <c r="P192" s="1">
        <v>1</v>
      </c>
      <c r="Q192" s="1">
        <v>1</v>
      </c>
      <c r="R192" s="1">
        <v>1</v>
      </c>
      <c r="S192" s="1">
        <v>1</v>
      </c>
      <c r="T192" s="1">
        <v>1</v>
      </c>
      <c r="U192" s="1">
        <v>1</v>
      </c>
      <c r="V192" s="1">
        <v>1</v>
      </c>
      <c r="W192" s="1">
        <v>1</v>
      </c>
      <c r="X192" s="1">
        <v>1</v>
      </c>
      <c r="Y192" s="1">
        <v>1</v>
      </c>
      <c r="Z192" s="1">
        <v>1</v>
      </c>
      <c r="AA192" s="1">
        <v>1</v>
      </c>
      <c r="AB192" s="1">
        <v>1</v>
      </c>
      <c r="AC192" s="1">
        <v>1</v>
      </c>
      <c r="AD192" s="1">
        <v>1</v>
      </c>
      <c r="AE192" s="1">
        <v>1</v>
      </c>
      <c r="AF192" s="12">
        <v>0</v>
      </c>
    </row>
    <row r="193" spans="1:32" ht="12.75" hidden="1" customHeight="1">
      <c r="A193" s="7" t="s">
        <v>17</v>
      </c>
      <c r="B193" s="1">
        <v>1</v>
      </c>
      <c r="C193" s="1">
        <v>1</v>
      </c>
      <c r="D193" s="1">
        <v>1</v>
      </c>
      <c r="E193" s="1">
        <v>1</v>
      </c>
      <c r="F193" s="1">
        <v>1</v>
      </c>
      <c r="G193" s="1">
        <v>1</v>
      </c>
      <c r="H193" s="1">
        <v>0</v>
      </c>
      <c r="I193" s="1">
        <v>1</v>
      </c>
      <c r="J193" s="1">
        <v>1</v>
      </c>
      <c r="K193" s="1">
        <v>1</v>
      </c>
      <c r="L193" s="1">
        <v>1</v>
      </c>
      <c r="M193" s="1">
        <v>1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2">
        <v>0</v>
      </c>
    </row>
    <row r="194" spans="1:32" ht="12.75" hidden="1" customHeight="1">
      <c r="A194" s="7" t="s">
        <v>16</v>
      </c>
      <c r="B194" s="1">
        <v>1</v>
      </c>
      <c r="C194" s="1">
        <v>1</v>
      </c>
      <c r="D194" s="1">
        <v>1</v>
      </c>
      <c r="E194" s="1">
        <v>1</v>
      </c>
      <c r="F194" s="1">
        <v>1</v>
      </c>
      <c r="G194" s="1">
        <v>1</v>
      </c>
      <c r="H194" s="1">
        <v>1</v>
      </c>
      <c r="I194" s="1">
        <v>1</v>
      </c>
      <c r="J194" s="1">
        <v>1</v>
      </c>
      <c r="K194" s="1">
        <v>1</v>
      </c>
      <c r="L194" s="1">
        <v>1</v>
      </c>
      <c r="M194" s="1">
        <v>1</v>
      </c>
      <c r="N194" s="1">
        <v>1</v>
      </c>
      <c r="O194" s="1">
        <v>1</v>
      </c>
      <c r="P194" s="1">
        <v>1</v>
      </c>
      <c r="Q194" s="1">
        <v>1</v>
      </c>
      <c r="R194" s="1">
        <v>1</v>
      </c>
      <c r="S194" s="1">
        <v>1</v>
      </c>
      <c r="T194" s="1">
        <v>1</v>
      </c>
      <c r="U194" s="1">
        <v>1</v>
      </c>
      <c r="V194" s="1">
        <v>1</v>
      </c>
      <c r="W194" s="1">
        <v>1</v>
      </c>
      <c r="X194" s="1">
        <v>1</v>
      </c>
      <c r="Y194" s="1">
        <v>1</v>
      </c>
      <c r="Z194" s="1">
        <v>1</v>
      </c>
      <c r="AA194" s="1">
        <v>1</v>
      </c>
      <c r="AB194" s="1">
        <v>1</v>
      </c>
      <c r="AC194" s="1">
        <v>1</v>
      </c>
      <c r="AD194" s="1">
        <v>1</v>
      </c>
      <c r="AE194" s="1">
        <v>1</v>
      </c>
      <c r="AF194" s="12">
        <v>0</v>
      </c>
    </row>
    <row r="195" spans="1:32" ht="12.75" hidden="1" customHeight="1" thickBot="1">
      <c r="A195" s="11" t="s">
        <v>15</v>
      </c>
      <c r="B195" s="6">
        <f t="shared" ref="B195:AF195" si="65">COUNTIF(B$12:B$107,"AV N*")</f>
        <v>0</v>
      </c>
      <c r="C195" s="4">
        <f t="shared" si="65"/>
        <v>0</v>
      </c>
      <c r="D195" s="4">
        <f t="shared" si="65"/>
        <v>0</v>
      </c>
      <c r="E195" s="4">
        <f t="shared" si="65"/>
        <v>0</v>
      </c>
      <c r="F195" s="4">
        <f t="shared" si="65"/>
        <v>0</v>
      </c>
      <c r="G195" s="4">
        <f t="shared" si="65"/>
        <v>0</v>
      </c>
      <c r="H195" s="4">
        <f t="shared" si="65"/>
        <v>0</v>
      </c>
      <c r="I195" s="4">
        <f t="shared" si="65"/>
        <v>0</v>
      </c>
      <c r="J195" s="4">
        <f t="shared" si="65"/>
        <v>0</v>
      </c>
      <c r="K195" s="4">
        <f t="shared" si="65"/>
        <v>0</v>
      </c>
      <c r="L195" s="4">
        <f t="shared" si="65"/>
        <v>0</v>
      </c>
      <c r="M195" s="4">
        <f t="shared" si="65"/>
        <v>0</v>
      </c>
      <c r="N195" s="4">
        <f t="shared" si="65"/>
        <v>0</v>
      </c>
      <c r="O195" s="4">
        <f t="shared" si="65"/>
        <v>0</v>
      </c>
      <c r="P195" s="4">
        <f t="shared" si="65"/>
        <v>0</v>
      </c>
      <c r="Q195" s="4">
        <f t="shared" si="65"/>
        <v>0</v>
      </c>
      <c r="R195" s="4">
        <f t="shared" si="65"/>
        <v>0</v>
      </c>
      <c r="S195" s="4">
        <f t="shared" si="65"/>
        <v>0</v>
      </c>
      <c r="T195" s="4">
        <f t="shared" si="65"/>
        <v>0</v>
      </c>
      <c r="U195" s="4">
        <f t="shared" si="65"/>
        <v>0</v>
      </c>
      <c r="V195" s="4">
        <f t="shared" si="65"/>
        <v>0</v>
      </c>
      <c r="W195" s="4">
        <f t="shared" si="65"/>
        <v>0</v>
      </c>
      <c r="X195" s="4">
        <f t="shared" si="65"/>
        <v>0</v>
      </c>
      <c r="Y195" s="4">
        <f t="shared" si="65"/>
        <v>0</v>
      </c>
      <c r="Z195" s="4">
        <f t="shared" si="65"/>
        <v>0</v>
      </c>
      <c r="AA195" s="4">
        <f t="shared" si="65"/>
        <v>0</v>
      </c>
      <c r="AB195" s="4">
        <f t="shared" si="65"/>
        <v>0</v>
      </c>
      <c r="AC195" s="4">
        <f t="shared" si="65"/>
        <v>0</v>
      </c>
      <c r="AD195" s="4">
        <f t="shared" si="65"/>
        <v>0</v>
      </c>
      <c r="AE195" s="4">
        <f t="shared" si="65"/>
        <v>0</v>
      </c>
      <c r="AF195" s="9">
        <f t="shared" si="65"/>
        <v>0</v>
      </c>
    </row>
    <row r="196" spans="1:32" ht="12.75" hidden="1" customHeight="1">
      <c r="A196" s="1" t="s">
        <v>20</v>
      </c>
      <c r="B196" s="1" t="e">
        <f>IF(B$117="","",IF((B$117&lt;[1]SOMMAIRE!$K$19),"I",IF(AND(B$117&gt;=[1]SOMMAIRE!$K$19,B$117&lt;=[1]SOMMAIRE!$L$19),"S",IF(AND(B$117&gt;[1]SOMMAIRE!$L$19,B$117&lt;[1]SOMMAIRE!#REF!),"I",IF(AND(B$117&gt;=[1]SOMMAIRE!#REF!,B$117&lt;=[1]SOMMAIRE!$N$19),"S",IF(B$117&gt;[1]SOMMAIRE!$N$19,"I"))))))</f>
        <v>#REF!</v>
      </c>
      <c r="C196" s="1" t="e">
        <f>IF(C$117="","",IF((C$117&lt;[1]SOMMAIRE!$K$19),"I",IF(AND(C$117&gt;=[1]SOMMAIRE!$K$19,C$117&lt;=[1]SOMMAIRE!$L$19),"S",IF(AND(C$117&gt;[1]SOMMAIRE!$L$19,C$117&lt;[1]SOMMAIRE!#REF!),"I",IF(AND(C$117&gt;=[1]SOMMAIRE!#REF!,C$117&lt;=[1]SOMMAIRE!$N$19),"S",IF(C$117&gt;[1]SOMMAIRE!$N$19,"I"))))))</f>
        <v>#REF!</v>
      </c>
      <c r="D196" s="1" t="e">
        <f>IF(D$117="","",IF((D$117&lt;[1]SOMMAIRE!$K$19),"I",IF(AND(D$117&gt;=[1]SOMMAIRE!$K$19,D$117&lt;=[1]SOMMAIRE!$L$19),"S",IF(AND(D$117&gt;[1]SOMMAIRE!$L$19,D$117&lt;[1]SOMMAIRE!#REF!),"I",IF(AND(D$117&gt;=[1]SOMMAIRE!#REF!,D$117&lt;=[1]SOMMAIRE!$N$19),"S",IF(D$117&gt;[1]SOMMAIRE!$N$19,"I"))))))</f>
        <v>#REF!</v>
      </c>
      <c r="E196" s="1" t="e">
        <f>IF(E$117="","",IF((E$117&lt;[1]SOMMAIRE!$K$19),"I",IF(AND(E$117&gt;=[1]SOMMAIRE!$K$19,E$117&lt;=[1]SOMMAIRE!$L$19),"S",IF(AND(E$117&gt;[1]SOMMAIRE!$L$19,E$117&lt;[1]SOMMAIRE!#REF!),"I",IF(AND(E$117&gt;=[1]SOMMAIRE!#REF!,E$117&lt;=[1]SOMMAIRE!$N$19),"S",IF(E$117&gt;[1]SOMMAIRE!$N$19,"I"))))))</f>
        <v>#REF!</v>
      </c>
      <c r="F196" s="1" t="e">
        <f>IF(F$117="","",IF((F$117&lt;[1]SOMMAIRE!$K$19),"I",IF(AND(F$117&gt;=[1]SOMMAIRE!$K$19,F$117&lt;=[1]SOMMAIRE!$L$19),"S",IF(AND(F$117&gt;[1]SOMMAIRE!$L$19,F$117&lt;[1]SOMMAIRE!#REF!),"I",IF(AND(F$117&gt;=[1]SOMMAIRE!#REF!,F$117&lt;=[1]SOMMAIRE!$N$19),"S",IF(F$117&gt;[1]SOMMAIRE!$N$19,"I"))))))</f>
        <v>#REF!</v>
      </c>
      <c r="G196" s="1" t="e">
        <f>IF(G$117="","",IF((G$117&lt;[1]SOMMAIRE!$K$19),"I",IF(AND(G$117&gt;=[1]SOMMAIRE!$K$19,G$117&lt;=[1]SOMMAIRE!$L$19),"S",IF(AND(G$117&gt;[1]SOMMAIRE!$L$19,G$117&lt;[1]SOMMAIRE!#REF!),"I",IF(AND(G$117&gt;=[1]SOMMAIRE!#REF!,G$117&lt;=[1]SOMMAIRE!$N$19),"S",IF(G$117&gt;[1]SOMMAIRE!$N$19,"I"))))))</f>
        <v>#REF!</v>
      </c>
      <c r="H196" s="1" t="e">
        <f>IF(H$117="","",IF((H$117&lt;[1]SOMMAIRE!$K$19),"I",IF(AND(H$117&gt;=[1]SOMMAIRE!$K$19,H$117&lt;=[1]SOMMAIRE!$L$19),"S",IF(AND(H$117&gt;[1]SOMMAIRE!$L$19,H$117&lt;[1]SOMMAIRE!#REF!),"I",IF(AND(H$117&gt;=[1]SOMMAIRE!#REF!,H$117&lt;=[1]SOMMAIRE!$N$19),"S",IF(H$117&gt;[1]SOMMAIRE!$N$19,"I"))))))</f>
        <v>#REF!</v>
      </c>
      <c r="I196" s="1" t="e">
        <f>IF(I$117="","",IF((I$117&lt;[1]SOMMAIRE!$K$19),"I",IF(AND(I$117&gt;=[1]SOMMAIRE!$K$19,I$117&lt;=[1]SOMMAIRE!$L$19),"S",IF(AND(I$117&gt;[1]SOMMAIRE!$L$19,I$117&lt;[1]SOMMAIRE!#REF!),"I",IF(AND(I$117&gt;=[1]SOMMAIRE!#REF!,I$117&lt;=[1]SOMMAIRE!$N$19),"S",IF(I$117&gt;[1]SOMMAIRE!$N$19,"I"))))))</f>
        <v>#REF!</v>
      </c>
      <c r="J196" s="1" t="e">
        <f>IF(J$117="","",IF((J$117&lt;[1]SOMMAIRE!$K$19),"I",IF(AND(J$117&gt;=[1]SOMMAIRE!$K$19,J$117&lt;=[1]SOMMAIRE!$L$19),"S",IF(AND(J$117&gt;[1]SOMMAIRE!$L$19,J$117&lt;[1]SOMMAIRE!#REF!),"I",IF(AND(J$117&gt;=[1]SOMMAIRE!#REF!,J$117&lt;=[1]SOMMAIRE!$N$19),"S",IF(J$117&gt;[1]SOMMAIRE!$N$19,"I"))))))</f>
        <v>#REF!</v>
      </c>
      <c r="K196" s="1" t="e">
        <f>IF(K$117="","",IF((K$117&lt;[1]SOMMAIRE!$K$19),"I",IF(AND(K$117&gt;=[1]SOMMAIRE!$K$19,K$117&lt;=[1]SOMMAIRE!$L$19),"S",IF(AND(K$117&gt;[1]SOMMAIRE!$L$19,K$117&lt;[1]SOMMAIRE!#REF!),"I",IF(AND(K$117&gt;=[1]SOMMAIRE!#REF!,K$117&lt;=[1]SOMMAIRE!$N$19),"S",IF(K$117&gt;[1]SOMMAIRE!$N$19,"I"))))))</f>
        <v>#REF!</v>
      </c>
      <c r="L196" s="1" t="e">
        <f>IF(L$117="","",IF((L$117&lt;[1]SOMMAIRE!$K$19),"I",IF(AND(L$117&gt;=[1]SOMMAIRE!$K$19,L$117&lt;=[1]SOMMAIRE!$L$19),"S",IF(AND(L$117&gt;[1]SOMMAIRE!$L$19,L$117&lt;[1]SOMMAIRE!#REF!),"I",IF(AND(L$117&gt;=[1]SOMMAIRE!#REF!,L$117&lt;=[1]SOMMAIRE!$N$19),"S",IF(L$117&gt;[1]SOMMAIRE!$N$19,"I"))))))</f>
        <v>#REF!</v>
      </c>
      <c r="M196" s="1" t="e">
        <f>IF(M$117="","",IF((M$117&lt;[1]SOMMAIRE!$K$19),"I",IF(AND(M$117&gt;=[1]SOMMAIRE!$K$19,M$117&lt;=[1]SOMMAIRE!$L$19),"S",IF(AND(M$117&gt;[1]SOMMAIRE!$L$19,M$117&lt;[1]SOMMAIRE!#REF!),"I",IF(AND(M$117&gt;=[1]SOMMAIRE!#REF!,M$117&lt;=[1]SOMMAIRE!$N$19),"S",IF(M$117&gt;[1]SOMMAIRE!$N$19,"I"))))))</f>
        <v>#REF!</v>
      </c>
      <c r="N196" s="1" t="e">
        <f>IF(N$117="","",IF((N$117&lt;[1]SOMMAIRE!$K$19),"I",IF(AND(N$117&gt;=[1]SOMMAIRE!$K$19,N$117&lt;=[1]SOMMAIRE!$L$19),"S",IF(AND(N$117&gt;[1]SOMMAIRE!$L$19,N$117&lt;[1]SOMMAIRE!#REF!),"I",IF(AND(N$117&gt;=[1]SOMMAIRE!#REF!,N$117&lt;=[1]SOMMAIRE!$N$19),"S",IF(N$117&gt;[1]SOMMAIRE!$N$19,"I"))))))</f>
        <v>#REF!</v>
      </c>
      <c r="O196" s="1" t="e">
        <f>IF(O$117="","",IF((O$117&lt;[1]SOMMAIRE!$K$19),"I",IF(AND(O$117&gt;=[1]SOMMAIRE!$K$19,O$117&lt;=[1]SOMMAIRE!$L$19),"S",IF(AND(O$117&gt;[1]SOMMAIRE!$L$19,O$117&lt;[1]SOMMAIRE!#REF!),"I",IF(AND(O$117&gt;=[1]SOMMAIRE!#REF!,O$117&lt;=[1]SOMMAIRE!$N$19),"S",IF(O$117&gt;[1]SOMMAIRE!$N$19,"I"))))))</f>
        <v>#REF!</v>
      </c>
      <c r="P196" s="1" t="e">
        <f>IF(P$117="","",IF((P$117&lt;[1]SOMMAIRE!$K$19),"I",IF(AND(P$117&gt;=[1]SOMMAIRE!$K$19,P$117&lt;=[1]SOMMAIRE!$L$19),"S",IF(AND(P$117&gt;[1]SOMMAIRE!$L$19,P$117&lt;[1]SOMMAIRE!#REF!),"I",IF(AND(P$117&gt;=[1]SOMMAIRE!#REF!,P$117&lt;=[1]SOMMAIRE!$N$19),"S",IF(P$117&gt;[1]SOMMAIRE!$N$19,"I"))))))</f>
        <v>#REF!</v>
      </c>
      <c r="Q196" s="1" t="e">
        <f>IF(Q$117="","",IF((Q$117&lt;[1]SOMMAIRE!$K$19),"I",IF(AND(Q$117&gt;=[1]SOMMAIRE!$K$19,Q$117&lt;=[1]SOMMAIRE!$L$19),"S",IF(AND(Q$117&gt;[1]SOMMAIRE!$L$19,Q$117&lt;[1]SOMMAIRE!#REF!),"I",IF(AND(Q$117&gt;=[1]SOMMAIRE!#REF!,Q$117&lt;=[1]SOMMAIRE!$N$19),"S",IF(Q$117&gt;[1]SOMMAIRE!$N$19,"I"))))))</f>
        <v>#REF!</v>
      </c>
      <c r="R196" s="1" t="e">
        <f>IF(R$117="","",IF((R$117&lt;[1]SOMMAIRE!$K$19),"I",IF(AND(R$117&gt;=[1]SOMMAIRE!$K$19,R$117&lt;=[1]SOMMAIRE!$L$19),"S",IF(AND(R$117&gt;[1]SOMMAIRE!$L$19,R$117&lt;[1]SOMMAIRE!#REF!),"I",IF(AND(R$117&gt;=[1]SOMMAIRE!#REF!,R$117&lt;=[1]SOMMAIRE!$N$19),"S",IF(R$117&gt;[1]SOMMAIRE!$N$19,"I"))))))</f>
        <v>#REF!</v>
      </c>
      <c r="S196" s="1" t="e">
        <f>IF(S$117="","",IF((S$117&lt;[1]SOMMAIRE!$K$19),"I",IF(AND(S$117&gt;=[1]SOMMAIRE!$K$19,S$117&lt;=[1]SOMMAIRE!$L$19),"S",IF(AND(S$117&gt;[1]SOMMAIRE!$L$19,S$117&lt;[1]SOMMAIRE!#REF!),"I",IF(AND(S$117&gt;=[1]SOMMAIRE!#REF!,S$117&lt;=[1]SOMMAIRE!$N$19),"S",IF(S$117&gt;[1]SOMMAIRE!$N$19,"I"))))))</f>
        <v>#REF!</v>
      </c>
      <c r="T196" s="1" t="e">
        <f>IF(T$117="","",IF((T$117&lt;[1]SOMMAIRE!$K$19),"I",IF(AND(T$117&gt;=[1]SOMMAIRE!$K$19,T$117&lt;=[1]SOMMAIRE!$L$19),"S",IF(AND(T$117&gt;[1]SOMMAIRE!$L$19,T$117&lt;[1]SOMMAIRE!#REF!),"I",IF(AND(T$117&gt;=[1]SOMMAIRE!#REF!,T$117&lt;=[1]SOMMAIRE!$N$19),"S",IF(T$117&gt;[1]SOMMAIRE!$N$19,"I"))))))</f>
        <v>#REF!</v>
      </c>
      <c r="U196" s="1" t="e">
        <f>IF(U$117="","",IF((U$117&lt;[1]SOMMAIRE!$K$19),"I",IF(AND(U$117&gt;=[1]SOMMAIRE!$K$19,U$117&lt;=[1]SOMMAIRE!$L$19),"S",IF(AND(U$117&gt;[1]SOMMAIRE!$L$19,U$117&lt;[1]SOMMAIRE!#REF!),"I",IF(AND(U$117&gt;=[1]SOMMAIRE!#REF!,U$117&lt;=[1]SOMMAIRE!$N$19),"S",IF(U$117&gt;[1]SOMMAIRE!$N$19,"I"))))))</f>
        <v>#REF!</v>
      </c>
      <c r="V196" s="1" t="e">
        <f>IF(V$117="","",IF((V$117&lt;[1]SOMMAIRE!$K$19),"I",IF(AND(V$117&gt;=[1]SOMMAIRE!$K$19,V$117&lt;=[1]SOMMAIRE!$L$19),"S",IF(AND(V$117&gt;[1]SOMMAIRE!$L$19,V$117&lt;[1]SOMMAIRE!#REF!),"I",IF(AND(V$117&gt;=[1]SOMMAIRE!#REF!,V$117&lt;=[1]SOMMAIRE!$N$19),"S",IF(V$117&gt;[1]SOMMAIRE!$N$19,"I"))))))</f>
        <v>#REF!</v>
      </c>
      <c r="W196" s="1" t="e">
        <f>IF(W$117="","",IF((W$117&lt;[1]SOMMAIRE!$K$19),"I",IF(AND(W$117&gt;=[1]SOMMAIRE!$K$19,W$117&lt;=[1]SOMMAIRE!$L$19),"S",IF(AND(W$117&gt;[1]SOMMAIRE!$L$19,W$117&lt;[1]SOMMAIRE!#REF!),"I",IF(AND(W$117&gt;=[1]SOMMAIRE!#REF!,W$117&lt;=[1]SOMMAIRE!$N$19),"S",IF(W$117&gt;[1]SOMMAIRE!$N$19,"I"))))))</f>
        <v>#REF!</v>
      </c>
      <c r="X196" s="1" t="e">
        <f>IF(X$117="","",IF((X$117&lt;[1]SOMMAIRE!$K$19),"I",IF(AND(X$117&gt;=[1]SOMMAIRE!$K$19,X$117&lt;=[1]SOMMAIRE!$L$19),"S",IF(AND(X$117&gt;[1]SOMMAIRE!$L$19,X$117&lt;[1]SOMMAIRE!#REF!),"I",IF(AND(X$117&gt;=[1]SOMMAIRE!#REF!,X$117&lt;=[1]SOMMAIRE!$N$19),"S",IF(X$117&gt;[1]SOMMAIRE!$N$19,"I"))))))</f>
        <v>#REF!</v>
      </c>
      <c r="Y196" s="1" t="e">
        <f>IF(Y$117="","",IF((Y$117&lt;[1]SOMMAIRE!$K$19),"I",IF(AND(Y$117&gt;=[1]SOMMAIRE!$K$19,Y$117&lt;=[1]SOMMAIRE!$L$19),"S",IF(AND(Y$117&gt;[1]SOMMAIRE!$L$19,Y$117&lt;[1]SOMMAIRE!#REF!),"I",IF(AND(Y$117&gt;=[1]SOMMAIRE!#REF!,Y$117&lt;=[1]SOMMAIRE!$N$19),"S",IF(Y$117&gt;[1]SOMMAIRE!$N$19,"I"))))))</f>
        <v>#REF!</v>
      </c>
      <c r="Z196" s="1" t="e">
        <f>IF(Z$117="","",IF((Z$117&lt;[1]SOMMAIRE!$K$19),"I",IF(AND(Z$117&gt;=[1]SOMMAIRE!$K$19,Z$117&lt;=[1]SOMMAIRE!$L$19),"S",IF(AND(Z$117&gt;[1]SOMMAIRE!$L$19,Z$117&lt;[1]SOMMAIRE!#REF!),"I",IF(AND(Z$117&gt;=[1]SOMMAIRE!#REF!,Z$117&lt;=[1]SOMMAIRE!$N$19),"S",IF(Z$117&gt;[1]SOMMAIRE!$N$19,"I"))))))</f>
        <v>#REF!</v>
      </c>
      <c r="AA196" s="1" t="e">
        <f>IF(AA$117="","",IF((AA$117&lt;[1]SOMMAIRE!$K$19),"I",IF(AND(AA$117&gt;=[1]SOMMAIRE!$K$19,AA$117&lt;=[1]SOMMAIRE!$L$19),"S",IF(AND(AA$117&gt;[1]SOMMAIRE!$L$19,AA$117&lt;[1]SOMMAIRE!#REF!),"I",IF(AND(AA$117&gt;=[1]SOMMAIRE!#REF!,AA$117&lt;=[1]SOMMAIRE!$N$19),"S",IF(AA$117&gt;[1]SOMMAIRE!$N$19,"I"))))))</f>
        <v>#REF!</v>
      </c>
      <c r="AB196" s="1" t="e">
        <f>IF(AB$117="","",IF((AB$117&lt;[1]SOMMAIRE!$K$19),"I",IF(AND(AB$117&gt;=[1]SOMMAIRE!$K$19,AB$117&lt;=[1]SOMMAIRE!$L$19),"S",IF(AND(AB$117&gt;[1]SOMMAIRE!$L$19,AB$117&lt;[1]SOMMAIRE!#REF!),"I",IF(AND(AB$117&gt;=[1]SOMMAIRE!#REF!,AB$117&lt;=[1]SOMMAIRE!$N$19),"S",IF(AB$117&gt;[1]SOMMAIRE!$N$19,"I"))))))</f>
        <v>#REF!</v>
      </c>
      <c r="AC196" s="1" t="e">
        <f>IF(AC$117="","",IF((AC$117&lt;[1]SOMMAIRE!$K$19),"I",IF(AND(AC$117&gt;=[1]SOMMAIRE!$K$19,AC$117&lt;=[1]SOMMAIRE!$L$19),"S",IF(AND(AC$117&gt;[1]SOMMAIRE!$L$19,AC$117&lt;[1]SOMMAIRE!#REF!),"I",IF(AND(AC$117&gt;=[1]SOMMAIRE!#REF!,AC$117&lt;=[1]SOMMAIRE!$N$19),"S",IF(AC$117&gt;[1]SOMMAIRE!$N$19,"I"))))))</f>
        <v>#REF!</v>
      </c>
      <c r="AD196" s="1" t="e">
        <f>IF(AD$117="","",IF((AD$117&lt;[1]SOMMAIRE!$K$19),"I",IF(AND(AD$117&gt;=[1]SOMMAIRE!$K$19,AD$117&lt;=[1]SOMMAIRE!$L$19),"S",IF(AND(AD$117&gt;[1]SOMMAIRE!$L$19,AD$117&lt;[1]SOMMAIRE!#REF!),"I",IF(AND(AD$117&gt;=[1]SOMMAIRE!#REF!,AD$117&lt;=[1]SOMMAIRE!$N$19),"S",IF(AD$117&gt;[1]SOMMAIRE!$N$19,"I"))))))</f>
        <v>#REF!</v>
      </c>
      <c r="AE196" s="1" t="e">
        <f>IF(AE$117="","",IF((AE$117&lt;[1]SOMMAIRE!$K$19),"I",IF(AND(AE$117&gt;=[1]SOMMAIRE!$K$19,AE$117&lt;=[1]SOMMAIRE!$L$19),"S",IF(AND(AE$117&gt;[1]SOMMAIRE!$L$19,AE$117&lt;[1]SOMMAIRE!#REF!),"I",IF(AND(AE$117&gt;=[1]SOMMAIRE!#REF!,AE$117&lt;=[1]SOMMAIRE!$N$19),"S",IF(AE$117&gt;[1]SOMMAIRE!$N$19,"I"))))))</f>
        <v>#REF!</v>
      </c>
      <c r="AF196" s="1" t="e">
        <f>IF(AF$117="","",IF((AF$117&lt;[1]SOMMAIRE!$K$19),"I",IF(AND(AF$117&gt;=[1]SOMMAIRE!$K$19,AF$117&lt;=[1]SOMMAIRE!$L$19),"S",IF(AND(AF$117&gt;[1]SOMMAIRE!$L$19,AF$117&lt;[1]SOMMAIRE!#REF!),"I",IF(AND(AF$117&gt;=[1]SOMMAIRE!#REF!,AF$117&lt;=[1]SOMMAIRE!$N$19),"S",IF(AF$117&gt;[1]SOMMAIRE!$N$19,"I"))))))</f>
        <v>#REF!</v>
      </c>
    </row>
    <row r="197" spans="1:32" ht="12.75" hidden="1" customHeight="1" thickBot="1"/>
    <row r="198" spans="1:32" ht="12.75" hidden="1" customHeight="1" thickBot="1">
      <c r="A198" s="88" t="str">
        <f>[1]SOMMAIRE!J20</f>
        <v>CHAMONIX</v>
      </c>
      <c r="B198" s="89"/>
      <c r="C198" s="89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89"/>
      <c r="Z198" s="89"/>
      <c r="AA198" s="89"/>
      <c r="AB198" s="89"/>
      <c r="AC198" s="89"/>
      <c r="AD198" s="89"/>
      <c r="AE198" s="89"/>
      <c r="AF198" s="90"/>
    </row>
    <row r="199" spans="1:32" ht="12.75" hidden="1" customHeight="1">
      <c r="A199" s="1" t="s">
        <v>19</v>
      </c>
      <c r="B199" s="1">
        <v>1</v>
      </c>
      <c r="C199" s="1">
        <v>1</v>
      </c>
      <c r="D199" s="1">
        <v>1</v>
      </c>
      <c r="E199" s="1">
        <v>1</v>
      </c>
      <c r="F199" s="1">
        <v>1</v>
      </c>
      <c r="G199" s="1">
        <v>1</v>
      </c>
      <c r="H199" s="1">
        <v>1</v>
      </c>
      <c r="I199" s="1">
        <v>1</v>
      </c>
      <c r="J199" s="1">
        <v>1</v>
      </c>
      <c r="K199" s="1">
        <v>1</v>
      </c>
      <c r="L199" s="1">
        <v>1</v>
      </c>
      <c r="M199" s="1">
        <v>1</v>
      </c>
      <c r="N199" s="1">
        <v>1</v>
      </c>
      <c r="O199" s="1">
        <v>1</v>
      </c>
      <c r="P199" s="1">
        <v>1</v>
      </c>
      <c r="Q199" s="1">
        <v>1</v>
      </c>
      <c r="R199" s="1">
        <v>1</v>
      </c>
      <c r="S199" s="1">
        <v>1</v>
      </c>
      <c r="T199" s="1">
        <v>1</v>
      </c>
      <c r="U199" s="1">
        <v>1</v>
      </c>
      <c r="V199" s="1">
        <v>1</v>
      </c>
      <c r="W199" s="1">
        <v>1</v>
      </c>
      <c r="X199" s="1">
        <v>1</v>
      </c>
      <c r="Y199" s="1">
        <v>1</v>
      </c>
      <c r="Z199" s="1">
        <v>1</v>
      </c>
      <c r="AA199" s="1">
        <v>1</v>
      </c>
      <c r="AB199" s="1">
        <v>1</v>
      </c>
      <c r="AC199" s="1">
        <v>1</v>
      </c>
      <c r="AD199" s="1">
        <v>1</v>
      </c>
      <c r="AE199" s="1">
        <v>1</v>
      </c>
      <c r="AF199" s="1">
        <v>0</v>
      </c>
    </row>
    <row r="200" spans="1:32" ht="12.75" hidden="1" customHeight="1">
      <c r="A200" s="1" t="s">
        <v>18</v>
      </c>
      <c r="B200" s="1">
        <v>1</v>
      </c>
      <c r="C200" s="1">
        <v>1</v>
      </c>
      <c r="D200" s="1">
        <v>1</v>
      </c>
      <c r="E200" s="1">
        <v>1</v>
      </c>
      <c r="F200" s="1">
        <v>1</v>
      </c>
      <c r="G200" s="1">
        <v>1</v>
      </c>
      <c r="H200" s="1">
        <v>0</v>
      </c>
      <c r="I200" s="1">
        <v>1</v>
      </c>
      <c r="J200" s="1">
        <v>1</v>
      </c>
      <c r="K200" s="1">
        <v>1</v>
      </c>
      <c r="L200" s="1">
        <v>1</v>
      </c>
      <c r="M200" s="1">
        <v>1</v>
      </c>
      <c r="N200" s="1">
        <v>1</v>
      </c>
      <c r="O200" s="1">
        <v>1</v>
      </c>
      <c r="P200" s="1">
        <v>1</v>
      </c>
      <c r="Q200" s="1">
        <v>1</v>
      </c>
      <c r="R200" s="1">
        <v>1</v>
      </c>
      <c r="S200" s="1">
        <v>1</v>
      </c>
      <c r="T200" s="1">
        <v>1</v>
      </c>
      <c r="U200" s="1">
        <v>1</v>
      </c>
      <c r="V200" s="1">
        <v>1</v>
      </c>
      <c r="W200" s="1">
        <v>1</v>
      </c>
      <c r="X200" s="1">
        <v>1</v>
      </c>
      <c r="Y200" s="1">
        <v>1</v>
      </c>
      <c r="Z200" s="1">
        <v>1</v>
      </c>
      <c r="AA200" s="1">
        <v>1</v>
      </c>
      <c r="AB200" s="1">
        <v>1</v>
      </c>
      <c r="AC200" s="1">
        <v>1</v>
      </c>
      <c r="AD200" s="1">
        <v>1</v>
      </c>
      <c r="AE200" s="1">
        <v>1</v>
      </c>
      <c r="AF200" s="1">
        <v>0</v>
      </c>
    </row>
    <row r="201" spans="1:32" ht="12.75" hidden="1" customHeight="1">
      <c r="A201" s="1" t="s">
        <v>18</v>
      </c>
      <c r="B201" s="1">
        <v>0</v>
      </c>
      <c r="C201" s="1">
        <v>0</v>
      </c>
      <c r="D201" s="1">
        <v>0</v>
      </c>
      <c r="E201" s="1">
        <v>0</v>
      </c>
      <c r="F201" s="1"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1</v>
      </c>
      <c r="O201" s="1">
        <v>1</v>
      </c>
      <c r="P201" s="1">
        <v>1</v>
      </c>
      <c r="Q201" s="1">
        <v>1</v>
      </c>
      <c r="R201" s="1">
        <v>1</v>
      </c>
      <c r="S201" s="1">
        <v>1</v>
      </c>
      <c r="T201" s="1">
        <v>1</v>
      </c>
      <c r="U201" s="1">
        <v>1</v>
      </c>
      <c r="V201" s="1">
        <v>1</v>
      </c>
      <c r="W201" s="1">
        <v>1</v>
      </c>
      <c r="X201" s="1">
        <v>1</v>
      </c>
      <c r="Y201" s="1">
        <v>1</v>
      </c>
      <c r="Z201" s="1">
        <v>1</v>
      </c>
      <c r="AA201" s="1">
        <v>1</v>
      </c>
      <c r="AB201" s="1">
        <v>1</v>
      </c>
      <c r="AC201" s="1">
        <v>1</v>
      </c>
      <c r="AD201" s="1">
        <v>1</v>
      </c>
      <c r="AE201" s="1">
        <v>1</v>
      </c>
      <c r="AF201" s="1">
        <v>0</v>
      </c>
    </row>
    <row r="202" spans="1:32" ht="12.75" hidden="1" customHeight="1">
      <c r="A202" s="1" t="s">
        <v>17</v>
      </c>
      <c r="B202" s="1">
        <v>1</v>
      </c>
      <c r="C202" s="1">
        <v>1</v>
      </c>
      <c r="D202" s="1">
        <v>1</v>
      </c>
      <c r="E202" s="1">
        <v>1</v>
      </c>
      <c r="F202" s="1">
        <v>1</v>
      </c>
      <c r="G202" s="1">
        <v>1</v>
      </c>
      <c r="H202" s="1">
        <v>0</v>
      </c>
      <c r="I202" s="1">
        <v>1</v>
      </c>
      <c r="J202" s="1">
        <v>1</v>
      </c>
      <c r="K202" s="1">
        <v>1</v>
      </c>
      <c r="L202" s="1">
        <v>1</v>
      </c>
      <c r="M202" s="1">
        <v>1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</row>
    <row r="203" spans="1:32" ht="12.75" hidden="1" customHeight="1" thickBot="1">
      <c r="A203" s="1" t="s">
        <v>16</v>
      </c>
      <c r="B203" s="1">
        <v>1</v>
      </c>
      <c r="C203" s="1">
        <v>1</v>
      </c>
      <c r="D203" s="1">
        <v>1</v>
      </c>
      <c r="E203" s="1">
        <v>1</v>
      </c>
      <c r="F203" s="1">
        <v>1</v>
      </c>
      <c r="G203" s="1">
        <v>1</v>
      </c>
      <c r="H203" s="1">
        <v>1</v>
      </c>
      <c r="I203" s="1">
        <v>1</v>
      </c>
      <c r="J203" s="1">
        <v>1</v>
      </c>
      <c r="K203" s="1">
        <v>1</v>
      </c>
      <c r="L203" s="1">
        <v>1</v>
      </c>
      <c r="M203" s="1">
        <v>1</v>
      </c>
      <c r="N203" s="1">
        <v>1</v>
      </c>
      <c r="O203" s="1">
        <v>1</v>
      </c>
      <c r="P203" s="1">
        <v>1</v>
      </c>
      <c r="Q203" s="1">
        <v>1</v>
      </c>
      <c r="R203" s="1">
        <v>1</v>
      </c>
      <c r="S203" s="1">
        <v>1</v>
      </c>
      <c r="T203" s="1">
        <v>1</v>
      </c>
      <c r="U203" s="1">
        <v>1</v>
      </c>
      <c r="V203" s="1">
        <v>1</v>
      </c>
      <c r="W203" s="1">
        <v>1</v>
      </c>
      <c r="X203" s="1">
        <v>1</v>
      </c>
      <c r="Y203" s="1">
        <v>1</v>
      </c>
      <c r="Z203" s="1">
        <v>1</v>
      </c>
      <c r="AA203" s="1">
        <v>1</v>
      </c>
      <c r="AB203" s="1">
        <v>1</v>
      </c>
      <c r="AC203" s="1">
        <v>1</v>
      </c>
      <c r="AD203" s="1">
        <v>1</v>
      </c>
      <c r="AE203" s="1">
        <v>1</v>
      </c>
      <c r="AF203" s="1">
        <v>0</v>
      </c>
    </row>
    <row r="204" spans="1:32" ht="12.75" hidden="1" customHeight="1" thickBot="1">
      <c r="A204" s="10" t="s">
        <v>15</v>
      </c>
      <c r="B204" s="6">
        <f t="shared" ref="B204:AF204" si="66">COUNTIF(B$12:B$107,"CHN*")</f>
        <v>0</v>
      </c>
      <c r="C204" s="4">
        <f t="shared" si="66"/>
        <v>0</v>
      </c>
      <c r="D204" s="4">
        <f t="shared" si="66"/>
        <v>0</v>
      </c>
      <c r="E204" s="4">
        <f t="shared" si="66"/>
        <v>0</v>
      </c>
      <c r="F204" s="4">
        <f t="shared" si="66"/>
        <v>0</v>
      </c>
      <c r="G204" s="4">
        <f t="shared" si="66"/>
        <v>0</v>
      </c>
      <c r="H204" s="4">
        <f t="shared" si="66"/>
        <v>0</v>
      </c>
      <c r="I204" s="4">
        <f t="shared" si="66"/>
        <v>0</v>
      </c>
      <c r="J204" s="4">
        <f t="shared" si="66"/>
        <v>0</v>
      </c>
      <c r="K204" s="4">
        <f t="shared" si="66"/>
        <v>0</v>
      </c>
      <c r="L204" s="4">
        <f t="shared" si="66"/>
        <v>0</v>
      </c>
      <c r="M204" s="4">
        <f t="shared" si="66"/>
        <v>0</v>
      </c>
      <c r="N204" s="4">
        <f t="shared" si="66"/>
        <v>0</v>
      </c>
      <c r="O204" s="4">
        <f t="shared" si="66"/>
        <v>0</v>
      </c>
      <c r="P204" s="4">
        <f t="shared" si="66"/>
        <v>0</v>
      </c>
      <c r="Q204" s="4">
        <f t="shared" si="66"/>
        <v>0</v>
      </c>
      <c r="R204" s="4">
        <f t="shared" si="66"/>
        <v>0</v>
      </c>
      <c r="S204" s="4">
        <f t="shared" si="66"/>
        <v>0</v>
      </c>
      <c r="T204" s="4">
        <f t="shared" si="66"/>
        <v>0</v>
      </c>
      <c r="U204" s="4">
        <f t="shared" si="66"/>
        <v>0</v>
      </c>
      <c r="V204" s="4">
        <f t="shared" si="66"/>
        <v>0</v>
      </c>
      <c r="W204" s="4">
        <f t="shared" si="66"/>
        <v>0</v>
      </c>
      <c r="X204" s="4">
        <f t="shared" si="66"/>
        <v>0</v>
      </c>
      <c r="Y204" s="4">
        <f t="shared" si="66"/>
        <v>0</v>
      </c>
      <c r="Z204" s="4">
        <f t="shared" si="66"/>
        <v>0</v>
      </c>
      <c r="AA204" s="4">
        <f t="shared" si="66"/>
        <v>0</v>
      </c>
      <c r="AB204" s="4">
        <f t="shared" si="66"/>
        <v>0</v>
      </c>
      <c r="AC204" s="4">
        <f t="shared" si="66"/>
        <v>0</v>
      </c>
      <c r="AD204" s="4">
        <f t="shared" si="66"/>
        <v>0</v>
      </c>
      <c r="AE204" s="4">
        <f t="shared" si="66"/>
        <v>0</v>
      </c>
      <c r="AF204" s="9">
        <f t="shared" si="66"/>
        <v>0</v>
      </c>
    </row>
    <row r="205" spans="1:32" ht="12.75" hidden="1" customHeight="1">
      <c r="A205" s="1" t="s">
        <v>20</v>
      </c>
      <c r="B205" s="1" t="str">
        <f>IF(B$117="","",IF((B$117&lt;[1]SOMMAIRE!$K$20),"I",IF(AND(B$117&gt;=[1]SOMMAIRE!$K$20,B$117&lt;=[1]SOMMAIRE!$L$20),"S",IF(AND(B$117&gt;[1]SOMMAIRE!$L$20,B$117&lt;[1]SOMMAIRE!$M$20),"I",IF(AND(B$117&gt;=[1]SOMMAIRE!$M$20,B$117&lt;=[1]SOMMAIRE!$N$20),"S",IF(B$117&gt;[1]SOMMAIRE!$N$20,"I"))))))</f>
        <v>I</v>
      </c>
      <c r="C205" s="1" t="str">
        <f>IF(C$117="","",IF((C$117&lt;[1]SOMMAIRE!$K$20),"I",IF(AND(C$117&gt;=[1]SOMMAIRE!$K$20,C$117&lt;=[1]SOMMAIRE!$L$20),"S",IF(AND(C$117&gt;[1]SOMMAIRE!$L$20,C$117&lt;[1]SOMMAIRE!$M$20),"I",IF(AND(C$117&gt;=[1]SOMMAIRE!$M$20,C$117&lt;=[1]SOMMAIRE!$N$20),"S",IF(C$117&gt;[1]SOMMAIRE!$N$20,"I"))))))</f>
        <v>I</v>
      </c>
      <c r="D205" s="1" t="str">
        <f>IF(D$117="","",IF((D$117&lt;[1]SOMMAIRE!$K$20),"I",IF(AND(D$117&gt;=[1]SOMMAIRE!$K$20,D$117&lt;=[1]SOMMAIRE!$L$20),"S",IF(AND(D$117&gt;[1]SOMMAIRE!$L$20,D$117&lt;[1]SOMMAIRE!$M$20),"I",IF(AND(D$117&gt;=[1]SOMMAIRE!$M$20,D$117&lt;=[1]SOMMAIRE!$N$20),"S",IF(D$117&gt;[1]SOMMAIRE!$N$20,"I"))))))</f>
        <v>I</v>
      </c>
      <c r="E205" s="1" t="str">
        <f>IF(E$117="","",IF((E$117&lt;[1]SOMMAIRE!$K$20),"I",IF(AND(E$117&gt;=[1]SOMMAIRE!$K$20,E$117&lt;=[1]SOMMAIRE!$L$20),"S",IF(AND(E$117&gt;[1]SOMMAIRE!$L$20,E$117&lt;[1]SOMMAIRE!$M$20),"I",IF(AND(E$117&gt;=[1]SOMMAIRE!$M$20,E$117&lt;=[1]SOMMAIRE!$N$20),"S",IF(E$117&gt;[1]SOMMAIRE!$N$20,"I"))))))</f>
        <v>I</v>
      </c>
      <c r="F205" s="1" t="str">
        <f>IF(F$117="","",IF((F$117&lt;[1]SOMMAIRE!$K$20),"I",IF(AND(F$117&gt;=[1]SOMMAIRE!$K$20,F$117&lt;=[1]SOMMAIRE!$L$20),"S",IF(AND(F$117&gt;[1]SOMMAIRE!$L$20,F$117&lt;[1]SOMMAIRE!$M$20),"I",IF(AND(F$117&gt;=[1]SOMMAIRE!$M$20,F$117&lt;=[1]SOMMAIRE!$N$20),"S",IF(F$117&gt;[1]SOMMAIRE!$N$20,"I"))))))</f>
        <v>I</v>
      </c>
      <c r="G205" s="1" t="str">
        <f>IF(G$117="","",IF((G$117&lt;[1]SOMMAIRE!$K$20),"I",IF(AND(G$117&gt;=[1]SOMMAIRE!$K$20,G$117&lt;=[1]SOMMAIRE!$L$20),"S",IF(AND(G$117&gt;[1]SOMMAIRE!$L$20,G$117&lt;[1]SOMMAIRE!$M$20),"I",IF(AND(G$117&gt;=[1]SOMMAIRE!$M$20,G$117&lt;=[1]SOMMAIRE!$N$20),"S",IF(G$117&gt;[1]SOMMAIRE!$N$20,"I"))))))</f>
        <v>I</v>
      </c>
      <c r="H205" s="1" t="str">
        <f>IF(H$117="","",IF((H$117&lt;[1]SOMMAIRE!$K$20),"I",IF(AND(H$117&gt;=[1]SOMMAIRE!$K$20,H$117&lt;=[1]SOMMAIRE!$L$20),"S",IF(AND(H$117&gt;[1]SOMMAIRE!$L$20,H$117&lt;[1]SOMMAIRE!$M$20),"I",IF(AND(H$117&gt;=[1]SOMMAIRE!$M$20,H$117&lt;=[1]SOMMAIRE!$N$20),"S",IF(H$117&gt;[1]SOMMAIRE!$N$20,"I"))))))</f>
        <v>I</v>
      </c>
      <c r="I205" s="1" t="str">
        <f>IF(I$117="","",IF((I$117&lt;[1]SOMMAIRE!$K$20),"I",IF(AND(I$117&gt;=[1]SOMMAIRE!$K$20,I$117&lt;=[1]SOMMAIRE!$L$20),"S",IF(AND(I$117&gt;[1]SOMMAIRE!$L$20,I$117&lt;[1]SOMMAIRE!$M$20),"I",IF(AND(I$117&gt;=[1]SOMMAIRE!$M$20,I$117&lt;=[1]SOMMAIRE!$N$20),"S",IF(I$117&gt;[1]SOMMAIRE!$N$20,"I"))))))</f>
        <v>I</v>
      </c>
      <c r="J205" s="1" t="str">
        <f>IF(J$117="","",IF((J$117&lt;[1]SOMMAIRE!$K$20),"I",IF(AND(J$117&gt;=[1]SOMMAIRE!$K$20,J$117&lt;=[1]SOMMAIRE!$L$20),"S",IF(AND(J$117&gt;[1]SOMMAIRE!$L$20,J$117&lt;[1]SOMMAIRE!$M$20),"I",IF(AND(J$117&gt;=[1]SOMMAIRE!$M$20,J$117&lt;=[1]SOMMAIRE!$N$20),"S",IF(J$117&gt;[1]SOMMAIRE!$N$20,"I"))))))</f>
        <v>I</v>
      </c>
      <c r="K205" s="1" t="str">
        <f>IF(K$117="","",IF((K$117&lt;[1]SOMMAIRE!$K$20),"I",IF(AND(K$117&gt;=[1]SOMMAIRE!$K$20,K$117&lt;=[1]SOMMAIRE!$L$20),"S",IF(AND(K$117&gt;[1]SOMMAIRE!$L$20,K$117&lt;[1]SOMMAIRE!$M$20),"I",IF(AND(K$117&gt;=[1]SOMMAIRE!$M$20,K$117&lt;=[1]SOMMAIRE!$N$20),"S",IF(K$117&gt;[1]SOMMAIRE!$N$20,"I"))))))</f>
        <v>I</v>
      </c>
      <c r="L205" s="1" t="str">
        <f>IF(L$117="","",IF((L$117&lt;[1]SOMMAIRE!$K$20),"I",IF(AND(L$117&gt;=[1]SOMMAIRE!$K$20,L$117&lt;=[1]SOMMAIRE!$L$20),"S",IF(AND(L$117&gt;[1]SOMMAIRE!$L$20,L$117&lt;[1]SOMMAIRE!$M$20),"I",IF(AND(L$117&gt;=[1]SOMMAIRE!$M$20,L$117&lt;=[1]SOMMAIRE!$N$20),"S",IF(L$117&gt;[1]SOMMAIRE!$N$20,"I"))))))</f>
        <v>I</v>
      </c>
      <c r="M205" s="1" t="str">
        <f>IF(M$117="","",IF((M$117&lt;[1]SOMMAIRE!$K$20),"I",IF(AND(M$117&gt;=[1]SOMMAIRE!$K$20,M$117&lt;=[1]SOMMAIRE!$L$20),"S",IF(AND(M$117&gt;[1]SOMMAIRE!$L$20,M$117&lt;[1]SOMMAIRE!$M$20),"I",IF(AND(M$117&gt;=[1]SOMMAIRE!$M$20,M$117&lt;=[1]SOMMAIRE!$N$20),"S",IF(M$117&gt;[1]SOMMAIRE!$N$20,"I"))))))</f>
        <v>I</v>
      </c>
      <c r="N205" s="1" t="str">
        <f>IF(N$117="","",IF((N$117&lt;[1]SOMMAIRE!$K$20),"I",IF(AND(N$117&gt;=[1]SOMMAIRE!$K$20,N$117&lt;=[1]SOMMAIRE!$L$20),"S",IF(AND(N$117&gt;[1]SOMMAIRE!$L$20,N$117&lt;[1]SOMMAIRE!$M$20),"I",IF(AND(N$117&gt;=[1]SOMMAIRE!$M$20,N$117&lt;=[1]SOMMAIRE!$N$20),"S",IF(N$117&gt;[1]SOMMAIRE!$N$20,"I"))))))</f>
        <v>I</v>
      </c>
      <c r="O205" s="1" t="str">
        <f>IF(O$117="","",IF((O$117&lt;[1]SOMMAIRE!$K$20),"I",IF(AND(O$117&gt;=[1]SOMMAIRE!$K$20,O$117&lt;=[1]SOMMAIRE!$L$20),"S",IF(AND(O$117&gt;[1]SOMMAIRE!$L$20,O$117&lt;[1]SOMMAIRE!$M$20),"I",IF(AND(O$117&gt;=[1]SOMMAIRE!$M$20,O$117&lt;=[1]SOMMAIRE!$N$20),"S",IF(O$117&gt;[1]SOMMAIRE!$N$20,"I"))))))</f>
        <v>I</v>
      </c>
      <c r="P205" s="1" t="str">
        <f>IF(P$117="","",IF((P$117&lt;[1]SOMMAIRE!$K$20),"I",IF(AND(P$117&gt;=[1]SOMMAIRE!$K$20,P$117&lt;=[1]SOMMAIRE!$L$20),"S",IF(AND(P$117&gt;[1]SOMMAIRE!$L$20,P$117&lt;[1]SOMMAIRE!$M$20),"I",IF(AND(P$117&gt;=[1]SOMMAIRE!$M$20,P$117&lt;=[1]SOMMAIRE!$N$20),"S",IF(P$117&gt;[1]SOMMAIRE!$N$20,"I"))))))</f>
        <v>I</v>
      </c>
      <c r="Q205" s="1" t="str">
        <f>IF(Q$117="","",IF((Q$117&lt;[1]SOMMAIRE!$K$20),"I",IF(AND(Q$117&gt;=[1]SOMMAIRE!$K$20,Q$117&lt;=[1]SOMMAIRE!$L$20),"S",IF(AND(Q$117&gt;[1]SOMMAIRE!$L$20,Q$117&lt;[1]SOMMAIRE!$M$20),"I",IF(AND(Q$117&gt;=[1]SOMMAIRE!$M$20,Q$117&lt;=[1]SOMMAIRE!$N$20),"S",IF(Q$117&gt;[1]SOMMAIRE!$N$20,"I"))))))</f>
        <v>I</v>
      </c>
      <c r="R205" s="1" t="str">
        <f>IF(R$117="","",IF((R$117&lt;[1]SOMMAIRE!$K$20),"I",IF(AND(R$117&gt;=[1]SOMMAIRE!$K$20,R$117&lt;=[1]SOMMAIRE!$L$20),"S",IF(AND(R$117&gt;[1]SOMMAIRE!$L$20,R$117&lt;[1]SOMMAIRE!$M$20),"I",IF(AND(R$117&gt;=[1]SOMMAIRE!$M$20,R$117&lt;=[1]SOMMAIRE!$N$20),"S",IF(R$117&gt;[1]SOMMAIRE!$N$20,"I"))))))</f>
        <v>I</v>
      </c>
      <c r="S205" s="1" t="str">
        <f>IF(S$117="","",IF((S$117&lt;[1]SOMMAIRE!$K$20),"I",IF(AND(S$117&gt;=[1]SOMMAIRE!$K$20,S$117&lt;=[1]SOMMAIRE!$L$20),"S",IF(AND(S$117&gt;[1]SOMMAIRE!$L$20,S$117&lt;[1]SOMMAIRE!$M$20),"I",IF(AND(S$117&gt;=[1]SOMMAIRE!$M$20,S$117&lt;=[1]SOMMAIRE!$N$20),"S",IF(S$117&gt;[1]SOMMAIRE!$N$20,"I"))))))</f>
        <v>I</v>
      </c>
      <c r="T205" s="1" t="str">
        <f>IF(T$117="","",IF((T$117&lt;[1]SOMMAIRE!$K$20),"I",IF(AND(T$117&gt;=[1]SOMMAIRE!$K$20,T$117&lt;=[1]SOMMAIRE!$L$20),"S",IF(AND(T$117&gt;[1]SOMMAIRE!$L$20,T$117&lt;[1]SOMMAIRE!$M$20),"I",IF(AND(T$117&gt;=[1]SOMMAIRE!$M$20,T$117&lt;=[1]SOMMAIRE!$N$20),"S",IF(T$117&gt;[1]SOMMAIRE!$N$20,"I"))))))</f>
        <v>I</v>
      </c>
      <c r="U205" s="1" t="str">
        <f>IF(U$117="","",IF((U$117&lt;[1]SOMMAIRE!$K$20),"I",IF(AND(U$117&gt;=[1]SOMMAIRE!$K$20,U$117&lt;=[1]SOMMAIRE!$L$20),"S",IF(AND(U$117&gt;[1]SOMMAIRE!$L$20,U$117&lt;[1]SOMMAIRE!$M$20),"I",IF(AND(U$117&gt;=[1]SOMMAIRE!$M$20,U$117&lt;=[1]SOMMAIRE!$N$20),"S",IF(U$117&gt;[1]SOMMAIRE!$N$20,"I"))))))</f>
        <v>I</v>
      </c>
      <c r="V205" s="1" t="str">
        <f>IF(V$117="","",IF((V$117&lt;[1]SOMMAIRE!$K$20),"I",IF(AND(V$117&gt;=[1]SOMMAIRE!$K$20,V$117&lt;=[1]SOMMAIRE!$L$20),"S",IF(AND(V$117&gt;[1]SOMMAIRE!$L$20,V$117&lt;[1]SOMMAIRE!$M$20),"I",IF(AND(V$117&gt;=[1]SOMMAIRE!$M$20,V$117&lt;=[1]SOMMAIRE!$N$20),"S",IF(V$117&gt;[1]SOMMAIRE!$N$20,"I"))))))</f>
        <v>I</v>
      </c>
      <c r="W205" s="1" t="str">
        <f>IF(W$117="","",IF((W$117&lt;[1]SOMMAIRE!$K$20),"I",IF(AND(W$117&gt;=[1]SOMMAIRE!$K$20,W$117&lt;=[1]SOMMAIRE!$L$20),"S",IF(AND(W$117&gt;[1]SOMMAIRE!$L$20,W$117&lt;[1]SOMMAIRE!$M$20),"I",IF(AND(W$117&gt;=[1]SOMMAIRE!$M$20,W$117&lt;=[1]SOMMAIRE!$N$20),"S",IF(W$117&gt;[1]SOMMAIRE!$N$20,"I"))))))</f>
        <v>I</v>
      </c>
      <c r="X205" s="1" t="str">
        <f>IF(X$117="","",IF((X$117&lt;[1]SOMMAIRE!$K$20),"I",IF(AND(X$117&gt;=[1]SOMMAIRE!$K$20,X$117&lt;=[1]SOMMAIRE!$L$20),"S",IF(AND(X$117&gt;[1]SOMMAIRE!$L$20,X$117&lt;[1]SOMMAIRE!$M$20),"I",IF(AND(X$117&gt;=[1]SOMMAIRE!$M$20,X$117&lt;=[1]SOMMAIRE!$N$20),"S",IF(X$117&gt;[1]SOMMAIRE!$N$20,"I"))))))</f>
        <v>I</v>
      </c>
      <c r="Y205" s="1" t="str">
        <f>IF(Y$117="","",IF((Y$117&lt;[1]SOMMAIRE!$K$20),"I",IF(AND(Y$117&gt;=[1]SOMMAIRE!$K$20,Y$117&lt;=[1]SOMMAIRE!$L$20),"S",IF(AND(Y$117&gt;[1]SOMMAIRE!$L$20,Y$117&lt;[1]SOMMAIRE!$M$20),"I",IF(AND(Y$117&gt;=[1]SOMMAIRE!$M$20,Y$117&lt;=[1]SOMMAIRE!$N$20),"S",IF(Y$117&gt;[1]SOMMAIRE!$N$20,"I"))))))</f>
        <v>I</v>
      </c>
      <c r="Z205" s="1" t="str">
        <f>IF(Z$117="","",IF((Z$117&lt;[1]SOMMAIRE!$K$20),"I",IF(AND(Z$117&gt;=[1]SOMMAIRE!$K$20,Z$117&lt;=[1]SOMMAIRE!$L$20),"S",IF(AND(Z$117&gt;[1]SOMMAIRE!$L$20,Z$117&lt;[1]SOMMAIRE!$M$20),"I",IF(AND(Z$117&gt;=[1]SOMMAIRE!$M$20,Z$117&lt;=[1]SOMMAIRE!$N$20),"S",IF(Z$117&gt;[1]SOMMAIRE!$N$20,"I"))))))</f>
        <v>I</v>
      </c>
      <c r="AA205" s="1" t="str">
        <f>IF(AA$117="","",IF((AA$117&lt;[1]SOMMAIRE!$K$20),"I",IF(AND(AA$117&gt;=[1]SOMMAIRE!$K$20,AA$117&lt;=[1]SOMMAIRE!$L$20),"S",IF(AND(AA$117&gt;[1]SOMMAIRE!$L$20,AA$117&lt;[1]SOMMAIRE!$M$20),"I",IF(AND(AA$117&gt;=[1]SOMMAIRE!$M$20,AA$117&lt;=[1]SOMMAIRE!$N$20),"S",IF(AA$117&gt;[1]SOMMAIRE!$N$20,"I"))))))</f>
        <v>I</v>
      </c>
      <c r="AB205" s="1" t="str">
        <f>IF(AB$117="","",IF((AB$117&lt;[1]SOMMAIRE!$K$20),"I",IF(AND(AB$117&gt;=[1]SOMMAIRE!$K$20,AB$117&lt;=[1]SOMMAIRE!$L$20),"S",IF(AND(AB$117&gt;[1]SOMMAIRE!$L$20,AB$117&lt;[1]SOMMAIRE!$M$20),"I",IF(AND(AB$117&gt;=[1]SOMMAIRE!$M$20,AB$117&lt;=[1]SOMMAIRE!$N$20),"S",IF(AB$117&gt;[1]SOMMAIRE!$N$20,"I"))))))</f>
        <v>I</v>
      </c>
      <c r="AC205" s="1" t="str">
        <f>IF(AC$117="","",IF((AC$117&lt;[1]SOMMAIRE!$K$20),"I",IF(AND(AC$117&gt;=[1]SOMMAIRE!$K$20,AC$117&lt;=[1]SOMMAIRE!$L$20),"S",IF(AND(AC$117&gt;[1]SOMMAIRE!$L$20,AC$117&lt;[1]SOMMAIRE!$M$20),"I",IF(AND(AC$117&gt;=[1]SOMMAIRE!$M$20,AC$117&lt;=[1]SOMMAIRE!$N$20),"S",IF(AC$117&gt;[1]SOMMAIRE!$N$20,"I"))))))</f>
        <v>I</v>
      </c>
      <c r="AD205" s="1" t="str">
        <f>IF(AD$117="","",IF((AD$117&lt;[1]SOMMAIRE!$K$20),"I",IF(AND(AD$117&gt;=[1]SOMMAIRE!$K$20,AD$117&lt;=[1]SOMMAIRE!$L$20),"S",IF(AND(AD$117&gt;[1]SOMMAIRE!$L$20,AD$117&lt;[1]SOMMAIRE!$M$20),"I",IF(AND(AD$117&gt;=[1]SOMMAIRE!$M$20,AD$117&lt;=[1]SOMMAIRE!$N$20),"S",IF(AD$117&gt;[1]SOMMAIRE!$N$20,"I"))))))</f>
        <v>I</v>
      </c>
      <c r="AE205" s="1" t="str">
        <f>IF(AE$117="","",IF((AE$117&lt;[1]SOMMAIRE!$K$20),"I",IF(AND(AE$117&gt;=[1]SOMMAIRE!$K$20,AE$117&lt;=[1]SOMMAIRE!$L$20),"S",IF(AND(AE$117&gt;[1]SOMMAIRE!$L$20,AE$117&lt;[1]SOMMAIRE!$M$20),"I",IF(AND(AE$117&gt;=[1]SOMMAIRE!$M$20,AE$117&lt;=[1]SOMMAIRE!$N$20),"S",IF(AE$117&gt;[1]SOMMAIRE!$N$20,"I"))))))</f>
        <v>I</v>
      </c>
      <c r="AF205" s="1" t="str">
        <f>IF(AF$117="","",IF((AF$117&lt;[1]SOMMAIRE!$K$20),"I",IF(AND(AF$117&gt;=[1]SOMMAIRE!$K$20,AF$117&lt;=[1]SOMMAIRE!$L$20),"S",IF(AND(AF$117&gt;[1]SOMMAIRE!$L$20,AF$117&lt;[1]SOMMAIRE!$M$20),"I",IF(AND(AF$117&gt;=[1]SOMMAIRE!$M$20,AF$117&lt;=[1]SOMMAIRE!$N$20),"S",IF(AF$117&gt;[1]SOMMAIRE!$N$20,"I"))))))</f>
        <v>I</v>
      </c>
    </row>
    <row r="206" spans="1:32" ht="12.75" hidden="1" customHeight="1"/>
    <row r="207" spans="1:32" ht="12.75" hidden="1" customHeight="1" thickBot="1">
      <c r="A207" s="78" t="str">
        <f>[1]SOMMAIRE!J21</f>
        <v>SAMOENS</v>
      </c>
      <c r="B207" s="78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</row>
    <row r="208" spans="1:32" ht="12.75" hidden="1" customHeight="1">
      <c r="A208" s="1" t="s">
        <v>19</v>
      </c>
      <c r="B208" s="8">
        <f t="shared" ref="B208:AF208" si="67">COUNTIF(B$12:B$107,"*SAJ2*")</f>
        <v>0</v>
      </c>
      <c r="C208" s="8">
        <f t="shared" si="67"/>
        <v>0</v>
      </c>
      <c r="D208" s="8">
        <f t="shared" si="67"/>
        <v>0</v>
      </c>
      <c r="E208" s="8">
        <f t="shared" si="67"/>
        <v>0</v>
      </c>
      <c r="F208" s="8">
        <f t="shared" si="67"/>
        <v>0</v>
      </c>
      <c r="G208" s="8">
        <f t="shared" si="67"/>
        <v>0</v>
      </c>
      <c r="H208" s="8">
        <f t="shared" si="67"/>
        <v>0</v>
      </c>
      <c r="I208" s="8">
        <f t="shared" si="67"/>
        <v>0</v>
      </c>
      <c r="J208" s="8">
        <f t="shared" si="67"/>
        <v>0</v>
      </c>
      <c r="K208" s="8">
        <f t="shared" si="67"/>
        <v>0</v>
      </c>
      <c r="L208" s="8">
        <f t="shared" si="67"/>
        <v>0</v>
      </c>
      <c r="M208" s="8">
        <f t="shared" si="67"/>
        <v>0</v>
      </c>
      <c r="N208" s="8">
        <f t="shared" si="67"/>
        <v>0</v>
      </c>
      <c r="O208" s="8">
        <f t="shared" si="67"/>
        <v>0</v>
      </c>
      <c r="P208" s="8">
        <f t="shared" si="67"/>
        <v>0</v>
      </c>
      <c r="Q208" s="8">
        <f t="shared" si="67"/>
        <v>0</v>
      </c>
      <c r="R208" s="8">
        <f t="shared" si="67"/>
        <v>0</v>
      </c>
      <c r="S208" s="8">
        <f t="shared" si="67"/>
        <v>0</v>
      </c>
      <c r="T208" s="8">
        <f t="shared" si="67"/>
        <v>0</v>
      </c>
      <c r="U208" s="8">
        <f t="shared" si="67"/>
        <v>0</v>
      </c>
      <c r="V208" s="8">
        <f t="shared" si="67"/>
        <v>0</v>
      </c>
      <c r="W208" s="8">
        <f t="shared" si="67"/>
        <v>0</v>
      </c>
      <c r="X208" s="8">
        <f t="shared" si="67"/>
        <v>0</v>
      </c>
      <c r="Y208" s="8">
        <f t="shared" si="67"/>
        <v>0</v>
      </c>
      <c r="Z208" s="8">
        <f t="shared" si="67"/>
        <v>0</v>
      </c>
      <c r="AA208" s="8">
        <f t="shared" si="67"/>
        <v>0</v>
      </c>
      <c r="AB208" s="8">
        <f t="shared" si="67"/>
        <v>0</v>
      </c>
      <c r="AC208" s="8">
        <f t="shared" si="67"/>
        <v>0</v>
      </c>
      <c r="AD208" s="8">
        <f t="shared" si="67"/>
        <v>0</v>
      </c>
      <c r="AE208" s="8">
        <f t="shared" si="67"/>
        <v>0</v>
      </c>
      <c r="AF208" s="8">
        <f t="shared" si="67"/>
        <v>0</v>
      </c>
    </row>
    <row r="209" spans="1:32" ht="12.75" hidden="1" customHeight="1">
      <c r="A209" s="1" t="s">
        <v>18</v>
      </c>
      <c r="B209" s="7">
        <f t="shared" ref="B209:AF209" si="68">SUM(B210:B211)</f>
        <v>0</v>
      </c>
      <c r="C209" s="7">
        <f t="shared" si="68"/>
        <v>0</v>
      </c>
      <c r="D209" s="7">
        <f t="shared" si="68"/>
        <v>0</v>
      </c>
      <c r="E209" s="7">
        <f t="shared" si="68"/>
        <v>0</v>
      </c>
      <c r="F209" s="7">
        <f t="shared" si="68"/>
        <v>0</v>
      </c>
      <c r="G209" s="7">
        <f t="shared" si="68"/>
        <v>0</v>
      </c>
      <c r="H209" s="7">
        <f t="shared" si="68"/>
        <v>0</v>
      </c>
      <c r="I209" s="7">
        <f t="shared" si="68"/>
        <v>0</v>
      </c>
      <c r="J209" s="7">
        <f t="shared" si="68"/>
        <v>0</v>
      </c>
      <c r="K209" s="7">
        <f t="shared" si="68"/>
        <v>0</v>
      </c>
      <c r="L209" s="7">
        <f t="shared" si="68"/>
        <v>0</v>
      </c>
      <c r="M209" s="7">
        <f t="shared" si="68"/>
        <v>0</v>
      </c>
      <c r="N209" s="7">
        <f t="shared" si="68"/>
        <v>0</v>
      </c>
      <c r="O209" s="7">
        <f t="shared" si="68"/>
        <v>0</v>
      </c>
      <c r="P209" s="7">
        <f t="shared" si="68"/>
        <v>0</v>
      </c>
      <c r="Q209" s="7">
        <f t="shared" si="68"/>
        <v>0</v>
      </c>
      <c r="R209" s="7">
        <f t="shared" si="68"/>
        <v>0</v>
      </c>
      <c r="S209" s="7">
        <f t="shared" si="68"/>
        <v>0</v>
      </c>
      <c r="T209" s="7">
        <f t="shared" si="68"/>
        <v>0</v>
      </c>
      <c r="U209" s="7">
        <f t="shared" si="68"/>
        <v>0</v>
      </c>
      <c r="V209" s="7">
        <f t="shared" si="68"/>
        <v>0</v>
      </c>
      <c r="W209" s="7">
        <f t="shared" si="68"/>
        <v>0</v>
      </c>
      <c r="X209" s="7">
        <f t="shared" si="68"/>
        <v>0</v>
      </c>
      <c r="Y209" s="7">
        <f t="shared" si="68"/>
        <v>0</v>
      </c>
      <c r="Z209" s="7">
        <f t="shared" si="68"/>
        <v>0</v>
      </c>
      <c r="AA209" s="7">
        <f t="shared" si="68"/>
        <v>0</v>
      </c>
      <c r="AB209" s="7">
        <f t="shared" si="68"/>
        <v>0</v>
      </c>
      <c r="AC209" s="7">
        <f t="shared" si="68"/>
        <v>0</v>
      </c>
      <c r="AD209" s="7">
        <f t="shared" si="68"/>
        <v>0</v>
      </c>
      <c r="AE209" s="7">
        <f t="shared" si="68"/>
        <v>0</v>
      </c>
      <c r="AF209" s="7">
        <f t="shared" si="68"/>
        <v>0</v>
      </c>
    </row>
    <row r="210" spans="1:32" ht="12.75" hidden="1" customHeight="1">
      <c r="A210" s="1" t="s">
        <v>18</v>
      </c>
      <c r="B210" s="7">
        <f t="shared" ref="B210:AF210" si="69">COUNTIF(B104:B206,"*SAJ1*")</f>
        <v>0</v>
      </c>
      <c r="C210" s="7">
        <f t="shared" si="69"/>
        <v>0</v>
      </c>
      <c r="D210" s="7">
        <f t="shared" si="69"/>
        <v>0</v>
      </c>
      <c r="E210" s="7">
        <f t="shared" si="69"/>
        <v>0</v>
      </c>
      <c r="F210" s="7">
        <f t="shared" si="69"/>
        <v>0</v>
      </c>
      <c r="G210" s="7">
        <f t="shared" si="69"/>
        <v>0</v>
      </c>
      <c r="H210" s="7">
        <f t="shared" si="69"/>
        <v>0</v>
      </c>
      <c r="I210" s="7">
        <f t="shared" si="69"/>
        <v>0</v>
      </c>
      <c r="J210" s="7">
        <f t="shared" si="69"/>
        <v>0</v>
      </c>
      <c r="K210" s="7">
        <f t="shared" si="69"/>
        <v>0</v>
      </c>
      <c r="L210" s="7">
        <f t="shared" si="69"/>
        <v>0</v>
      </c>
      <c r="M210" s="7">
        <f t="shared" si="69"/>
        <v>0</v>
      </c>
      <c r="N210" s="7">
        <f t="shared" si="69"/>
        <v>0</v>
      </c>
      <c r="O210" s="7">
        <f t="shared" si="69"/>
        <v>0</v>
      </c>
      <c r="P210" s="7">
        <f t="shared" si="69"/>
        <v>0</v>
      </c>
      <c r="Q210" s="7">
        <f t="shared" si="69"/>
        <v>0</v>
      </c>
      <c r="R210" s="7">
        <f t="shared" si="69"/>
        <v>0</v>
      </c>
      <c r="S210" s="7">
        <f t="shared" si="69"/>
        <v>0</v>
      </c>
      <c r="T210" s="7">
        <f t="shared" si="69"/>
        <v>0</v>
      </c>
      <c r="U210" s="7">
        <f t="shared" si="69"/>
        <v>0</v>
      </c>
      <c r="V210" s="7">
        <f t="shared" si="69"/>
        <v>0</v>
      </c>
      <c r="W210" s="7">
        <f t="shared" si="69"/>
        <v>0</v>
      </c>
      <c r="X210" s="7">
        <f t="shared" si="69"/>
        <v>0</v>
      </c>
      <c r="Y210" s="7">
        <f t="shared" si="69"/>
        <v>0</v>
      </c>
      <c r="Z210" s="7">
        <f t="shared" si="69"/>
        <v>0</v>
      </c>
      <c r="AA210" s="7">
        <f t="shared" si="69"/>
        <v>0</v>
      </c>
      <c r="AB210" s="7">
        <f t="shared" si="69"/>
        <v>0</v>
      </c>
      <c r="AC210" s="7">
        <f t="shared" si="69"/>
        <v>0</v>
      </c>
      <c r="AD210" s="7">
        <f t="shared" si="69"/>
        <v>0</v>
      </c>
      <c r="AE210" s="7">
        <f t="shared" si="69"/>
        <v>0</v>
      </c>
      <c r="AF210" s="7">
        <f t="shared" si="69"/>
        <v>0</v>
      </c>
    </row>
    <row r="211" spans="1:32" ht="12.75" hidden="1" customHeight="1">
      <c r="A211" s="1" t="s">
        <v>17</v>
      </c>
      <c r="B211" s="7">
        <f t="shared" ref="B211:AF211" si="70">COUNTIF(B104:B206,"SAJI")</f>
        <v>0</v>
      </c>
      <c r="C211" s="7">
        <f t="shared" si="70"/>
        <v>0</v>
      </c>
      <c r="D211" s="7">
        <f t="shared" si="70"/>
        <v>0</v>
      </c>
      <c r="E211" s="7">
        <f t="shared" si="70"/>
        <v>0</v>
      </c>
      <c r="F211" s="7">
        <f t="shared" si="70"/>
        <v>0</v>
      </c>
      <c r="G211" s="7">
        <f t="shared" si="70"/>
        <v>0</v>
      </c>
      <c r="H211" s="7">
        <f t="shared" si="70"/>
        <v>0</v>
      </c>
      <c r="I211" s="7">
        <f t="shared" si="70"/>
        <v>0</v>
      </c>
      <c r="J211" s="7">
        <f t="shared" si="70"/>
        <v>0</v>
      </c>
      <c r="K211" s="7">
        <f t="shared" si="70"/>
        <v>0</v>
      </c>
      <c r="L211" s="7">
        <f t="shared" si="70"/>
        <v>0</v>
      </c>
      <c r="M211" s="7">
        <f t="shared" si="70"/>
        <v>0</v>
      </c>
      <c r="N211" s="7">
        <f t="shared" si="70"/>
        <v>0</v>
      </c>
      <c r="O211" s="7">
        <f t="shared" si="70"/>
        <v>0</v>
      </c>
      <c r="P211" s="7">
        <f t="shared" si="70"/>
        <v>0</v>
      </c>
      <c r="Q211" s="7">
        <f t="shared" si="70"/>
        <v>0</v>
      </c>
      <c r="R211" s="7">
        <f t="shared" si="70"/>
        <v>0</v>
      </c>
      <c r="S211" s="7">
        <f t="shared" si="70"/>
        <v>0</v>
      </c>
      <c r="T211" s="7">
        <f t="shared" si="70"/>
        <v>0</v>
      </c>
      <c r="U211" s="7">
        <f t="shared" si="70"/>
        <v>0</v>
      </c>
      <c r="V211" s="7">
        <f t="shared" si="70"/>
        <v>0</v>
      </c>
      <c r="W211" s="7">
        <f t="shared" si="70"/>
        <v>0</v>
      </c>
      <c r="X211" s="7">
        <f t="shared" si="70"/>
        <v>0</v>
      </c>
      <c r="Y211" s="7">
        <f t="shared" si="70"/>
        <v>0</v>
      </c>
      <c r="Z211" s="7">
        <f t="shared" si="70"/>
        <v>0</v>
      </c>
      <c r="AA211" s="7">
        <f t="shared" si="70"/>
        <v>0</v>
      </c>
      <c r="AB211" s="7">
        <f t="shared" si="70"/>
        <v>0</v>
      </c>
      <c r="AC211" s="7">
        <f t="shared" si="70"/>
        <v>0</v>
      </c>
      <c r="AD211" s="7">
        <f t="shared" si="70"/>
        <v>0</v>
      </c>
      <c r="AE211" s="7">
        <f t="shared" si="70"/>
        <v>0</v>
      </c>
      <c r="AF211" s="7">
        <f t="shared" si="70"/>
        <v>0</v>
      </c>
    </row>
    <row r="212" spans="1:32" ht="12.75" hidden="1" customHeight="1">
      <c r="A212" s="1" t="s">
        <v>16</v>
      </c>
      <c r="B212" s="7">
        <f t="shared" ref="B212:AF212" si="71">COUNTIF(B$12:B$107,"*SAN2*")</f>
        <v>0</v>
      </c>
      <c r="C212" s="7">
        <f t="shared" si="71"/>
        <v>0</v>
      </c>
      <c r="D212" s="7">
        <f t="shared" si="71"/>
        <v>0</v>
      </c>
      <c r="E212" s="7">
        <f t="shared" si="71"/>
        <v>0</v>
      </c>
      <c r="F212" s="7">
        <f t="shared" si="71"/>
        <v>0</v>
      </c>
      <c r="G212" s="7">
        <f t="shared" si="71"/>
        <v>0</v>
      </c>
      <c r="H212" s="7">
        <f t="shared" si="71"/>
        <v>0</v>
      </c>
      <c r="I212" s="7">
        <f t="shared" si="71"/>
        <v>0</v>
      </c>
      <c r="J212" s="7">
        <f t="shared" si="71"/>
        <v>0</v>
      </c>
      <c r="K212" s="7">
        <f t="shared" si="71"/>
        <v>0</v>
      </c>
      <c r="L212" s="7">
        <f t="shared" si="71"/>
        <v>0</v>
      </c>
      <c r="M212" s="7">
        <f t="shared" si="71"/>
        <v>0</v>
      </c>
      <c r="N212" s="7">
        <f t="shared" si="71"/>
        <v>0</v>
      </c>
      <c r="O212" s="7">
        <f t="shared" si="71"/>
        <v>0</v>
      </c>
      <c r="P212" s="7">
        <f t="shared" si="71"/>
        <v>0</v>
      </c>
      <c r="Q212" s="7">
        <f t="shared" si="71"/>
        <v>0</v>
      </c>
      <c r="R212" s="7">
        <f t="shared" si="71"/>
        <v>0</v>
      </c>
      <c r="S212" s="7">
        <f t="shared" si="71"/>
        <v>0</v>
      </c>
      <c r="T212" s="7">
        <f t="shared" si="71"/>
        <v>0</v>
      </c>
      <c r="U212" s="7">
        <f t="shared" si="71"/>
        <v>0</v>
      </c>
      <c r="V212" s="7">
        <f t="shared" si="71"/>
        <v>0</v>
      </c>
      <c r="W212" s="7">
        <f t="shared" si="71"/>
        <v>0</v>
      </c>
      <c r="X212" s="7">
        <f t="shared" si="71"/>
        <v>0</v>
      </c>
      <c r="Y212" s="7">
        <f t="shared" si="71"/>
        <v>0</v>
      </c>
      <c r="Z212" s="7">
        <f t="shared" si="71"/>
        <v>0</v>
      </c>
      <c r="AA212" s="7">
        <f t="shared" si="71"/>
        <v>0</v>
      </c>
      <c r="AB212" s="7">
        <f t="shared" si="71"/>
        <v>0</v>
      </c>
      <c r="AC212" s="7">
        <f t="shared" si="71"/>
        <v>0</v>
      </c>
      <c r="AD212" s="7">
        <f t="shared" si="71"/>
        <v>0</v>
      </c>
      <c r="AE212" s="7">
        <f t="shared" si="71"/>
        <v>0</v>
      </c>
      <c r="AF212" s="7">
        <f t="shared" si="71"/>
        <v>0</v>
      </c>
    </row>
    <row r="213" spans="1:32" ht="12.75" hidden="1" customHeight="1">
      <c r="A213" s="1" t="s">
        <v>15</v>
      </c>
      <c r="B213" s="7">
        <f t="shared" ref="B213:AF213" si="72">COUNTIF(B$12:B$107,"*SAN1*")</f>
        <v>0</v>
      </c>
      <c r="C213" s="7">
        <f t="shared" si="72"/>
        <v>0</v>
      </c>
      <c r="D213" s="7">
        <f t="shared" si="72"/>
        <v>0</v>
      </c>
      <c r="E213" s="7">
        <f t="shared" si="72"/>
        <v>0</v>
      </c>
      <c r="F213" s="7">
        <f t="shared" si="72"/>
        <v>0</v>
      </c>
      <c r="G213" s="7">
        <f t="shared" si="72"/>
        <v>0</v>
      </c>
      <c r="H213" s="7">
        <f t="shared" si="72"/>
        <v>0</v>
      </c>
      <c r="I213" s="7">
        <f t="shared" si="72"/>
        <v>0</v>
      </c>
      <c r="J213" s="7">
        <f t="shared" si="72"/>
        <v>0</v>
      </c>
      <c r="K213" s="7">
        <f t="shared" si="72"/>
        <v>0</v>
      </c>
      <c r="L213" s="7">
        <f t="shared" si="72"/>
        <v>0</v>
      </c>
      <c r="M213" s="7">
        <f t="shared" si="72"/>
        <v>0</v>
      </c>
      <c r="N213" s="7">
        <f t="shared" si="72"/>
        <v>0</v>
      </c>
      <c r="O213" s="7">
        <f t="shared" si="72"/>
        <v>0</v>
      </c>
      <c r="P213" s="7">
        <f t="shared" si="72"/>
        <v>0</v>
      </c>
      <c r="Q213" s="7">
        <f t="shared" si="72"/>
        <v>0</v>
      </c>
      <c r="R213" s="7">
        <f t="shared" si="72"/>
        <v>0</v>
      </c>
      <c r="S213" s="7">
        <f t="shared" si="72"/>
        <v>0</v>
      </c>
      <c r="T213" s="7">
        <f t="shared" si="72"/>
        <v>0</v>
      </c>
      <c r="U213" s="7">
        <f t="shared" si="72"/>
        <v>0</v>
      </c>
      <c r="V213" s="7">
        <f t="shared" si="72"/>
        <v>0</v>
      </c>
      <c r="W213" s="7">
        <f t="shared" si="72"/>
        <v>0</v>
      </c>
      <c r="X213" s="7">
        <f t="shared" si="72"/>
        <v>0</v>
      </c>
      <c r="Y213" s="7">
        <f t="shared" si="72"/>
        <v>0</v>
      </c>
      <c r="Z213" s="7">
        <f t="shared" si="72"/>
        <v>0</v>
      </c>
      <c r="AA213" s="7">
        <f t="shared" si="72"/>
        <v>0</v>
      </c>
      <c r="AB213" s="7">
        <f t="shared" si="72"/>
        <v>0</v>
      </c>
      <c r="AC213" s="7">
        <f t="shared" si="72"/>
        <v>0</v>
      </c>
      <c r="AD213" s="7">
        <f t="shared" si="72"/>
        <v>0</v>
      </c>
      <c r="AE213" s="7">
        <f t="shared" si="72"/>
        <v>0</v>
      </c>
      <c r="AF213" s="7">
        <f t="shared" si="72"/>
        <v>0</v>
      </c>
    </row>
    <row r="214" spans="1:32" ht="12.75" hidden="1" customHeight="1">
      <c r="A214" s="1" t="s">
        <v>14</v>
      </c>
      <c r="B214" s="7">
        <f t="shared" ref="B214:AF214" si="73">COUNTIF(B$12:B$107,"*CJ*")</f>
        <v>0</v>
      </c>
      <c r="C214" s="7">
        <f t="shared" si="73"/>
        <v>0</v>
      </c>
      <c r="D214" s="7">
        <f t="shared" si="73"/>
        <v>0</v>
      </c>
      <c r="E214" s="7">
        <f t="shared" si="73"/>
        <v>0</v>
      </c>
      <c r="F214" s="7">
        <f t="shared" si="73"/>
        <v>0</v>
      </c>
      <c r="G214" s="7">
        <f t="shared" si="73"/>
        <v>0</v>
      </c>
      <c r="H214" s="7">
        <f t="shared" si="73"/>
        <v>0</v>
      </c>
      <c r="I214" s="7">
        <f t="shared" si="73"/>
        <v>0</v>
      </c>
      <c r="J214" s="7">
        <f t="shared" si="73"/>
        <v>0</v>
      </c>
      <c r="K214" s="7">
        <f t="shared" si="73"/>
        <v>0</v>
      </c>
      <c r="L214" s="7">
        <f t="shared" si="73"/>
        <v>0</v>
      </c>
      <c r="M214" s="7">
        <f t="shared" si="73"/>
        <v>0</v>
      </c>
      <c r="N214" s="7">
        <f t="shared" si="73"/>
        <v>0</v>
      </c>
      <c r="O214" s="7">
        <f t="shared" si="73"/>
        <v>0</v>
      </c>
      <c r="P214" s="7">
        <f t="shared" si="73"/>
        <v>0</v>
      </c>
      <c r="Q214" s="7">
        <f t="shared" si="73"/>
        <v>0</v>
      </c>
      <c r="R214" s="7">
        <f t="shared" si="73"/>
        <v>0</v>
      </c>
      <c r="S214" s="7">
        <f t="shared" si="73"/>
        <v>0</v>
      </c>
      <c r="T214" s="7">
        <f t="shared" si="73"/>
        <v>0</v>
      </c>
      <c r="U214" s="7">
        <f t="shared" si="73"/>
        <v>0</v>
      </c>
      <c r="V214" s="7">
        <f t="shared" si="73"/>
        <v>0</v>
      </c>
      <c r="W214" s="7">
        <f t="shared" si="73"/>
        <v>0</v>
      </c>
      <c r="X214" s="7">
        <f t="shared" si="73"/>
        <v>0</v>
      </c>
      <c r="Y214" s="7">
        <f t="shared" si="73"/>
        <v>0</v>
      </c>
      <c r="Z214" s="7">
        <f t="shared" si="73"/>
        <v>0</v>
      </c>
      <c r="AA214" s="7">
        <f t="shared" si="73"/>
        <v>0</v>
      </c>
      <c r="AB214" s="7">
        <f t="shared" si="73"/>
        <v>0</v>
      </c>
      <c r="AC214" s="7">
        <f t="shared" si="73"/>
        <v>0</v>
      </c>
      <c r="AD214" s="7">
        <f t="shared" si="73"/>
        <v>0</v>
      </c>
      <c r="AE214" s="7">
        <f t="shared" si="73"/>
        <v>0</v>
      </c>
      <c r="AF214" s="7">
        <f t="shared" si="73"/>
        <v>0</v>
      </c>
    </row>
    <row r="215" spans="1:32" ht="13.5" hidden="1" thickBot="1">
      <c r="A215" s="1" t="s">
        <v>13</v>
      </c>
      <c r="B215" s="6">
        <f t="shared" ref="B215:AF215" si="74">COUNTIF(B$12:B$107,"*CN*")</f>
        <v>0</v>
      </c>
      <c r="C215" s="6">
        <f t="shared" si="74"/>
        <v>0</v>
      </c>
      <c r="D215" s="6">
        <f t="shared" si="74"/>
        <v>0</v>
      </c>
      <c r="E215" s="6">
        <f t="shared" si="74"/>
        <v>0</v>
      </c>
      <c r="F215" s="6">
        <f t="shared" si="74"/>
        <v>0</v>
      </c>
      <c r="G215" s="6">
        <f t="shared" si="74"/>
        <v>0</v>
      </c>
      <c r="H215" s="6">
        <f t="shared" si="74"/>
        <v>0</v>
      </c>
      <c r="I215" s="6">
        <f t="shared" si="74"/>
        <v>0</v>
      </c>
      <c r="J215" s="6">
        <f t="shared" si="74"/>
        <v>0</v>
      </c>
      <c r="K215" s="6">
        <f t="shared" si="74"/>
        <v>0</v>
      </c>
      <c r="L215" s="6">
        <f t="shared" si="74"/>
        <v>0</v>
      </c>
      <c r="M215" s="6">
        <f t="shared" si="74"/>
        <v>0</v>
      </c>
      <c r="N215" s="6">
        <f t="shared" si="74"/>
        <v>0</v>
      </c>
      <c r="O215" s="6">
        <f t="shared" si="74"/>
        <v>0</v>
      </c>
      <c r="P215" s="6">
        <f t="shared" si="74"/>
        <v>0</v>
      </c>
      <c r="Q215" s="6">
        <f t="shared" si="74"/>
        <v>0</v>
      </c>
      <c r="R215" s="6">
        <f t="shared" si="74"/>
        <v>0</v>
      </c>
      <c r="S215" s="6">
        <f t="shared" si="74"/>
        <v>0</v>
      </c>
      <c r="T215" s="6">
        <f t="shared" si="74"/>
        <v>0</v>
      </c>
      <c r="U215" s="6">
        <f t="shared" si="74"/>
        <v>0</v>
      </c>
      <c r="V215" s="6">
        <f t="shared" si="74"/>
        <v>0</v>
      </c>
      <c r="W215" s="6">
        <f t="shared" si="74"/>
        <v>0</v>
      </c>
      <c r="X215" s="6">
        <f t="shared" si="74"/>
        <v>0</v>
      </c>
      <c r="Y215" s="6">
        <f t="shared" si="74"/>
        <v>0</v>
      </c>
      <c r="Z215" s="6">
        <f t="shared" si="74"/>
        <v>0</v>
      </c>
      <c r="AA215" s="6">
        <f t="shared" si="74"/>
        <v>0</v>
      </c>
      <c r="AB215" s="6">
        <f t="shared" si="74"/>
        <v>0</v>
      </c>
      <c r="AC215" s="6">
        <f t="shared" si="74"/>
        <v>0</v>
      </c>
      <c r="AD215" s="6">
        <f t="shared" si="74"/>
        <v>0</v>
      </c>
      <c r="AE215" s="6">
        <f t="shared" si="74"/>
        <v>0</v>
      </c>
      <c r="AF215" s="6">
        <f t="shared" si="74"/>
        <v>0</v>
      </c>
    </row>
    <row r="216" spans="1:32" hidden="1">
      <c r="A216" s="1" t="s">
        <v>12</v>
      </c>
      <c r="B216" s="1" t="str">
        <f>IF(B$117="","",IF((B$117&lt;[1]SOMMAIRE!$K$21),"I",IF(AND(B$117&gt;=[1]SOMMAIRE!$K$21,B$117&lt;=[1]SOMMAIRE!$L$21),"S",IF(AND(B$117&gt;[1]SOMMAIRE!$L$21,B$117&lt;[1]SOMMAIRE!$M$21),"I",IF(AND(B$117&gt;=[1]SOMMAIRE!$M$21,B$117&lt;=[1]SOMMAIRE!$N$21),"S",IF(B$117&gt;[1]SOMMAIRE!$N$2,"I"))))))</f>
        <v>S</v>
      </c>
      <c r="C216" s="1" t="str">
        <f>IF(C$117="","",IF((C$117&lt;[1]SOMMAIRE!$K$21),"I",IF(AND(C$117&gt;=[1]SOMMAIRE!$K$21,C$117&lt;=[1]SOMMAIRE!$L$21),"S",IF(AND(C$117&gt;[1]SOMMAIRE!$L$21,C$117&lt;[1]SOMMAIRE!$M$21),"I",IF(AND(C$117&gt;=[1]SOMMAIRE!$M$21,C$117&lt;=[1]SOMMAIRE!$N$21),"S",IF(C$117&gt;[1]SOMMAIRE!$N$2,"I"))))))</f>
        <v>S</v>
      </c>
      <c r="D216" s="1" t="str">
        <f>IF(D$117="","",IF((D$117&lt;[1]SOMMAIRE!$K$21),"I",IF(AND(D$117&gt;=[1]SOMMAIRE!$K$21,D$117&lt;=[1]SOMMAIRE!$L$21),"S",IF(AND(D$117&gt;[1]SOMMAIRE!$L$21,D$117&lt;[1]SOMMAIRE!$M$21),"I",IF(AND(D$117&gt;=[1]SOMMAIRE!$M$21,D$117&lt;=[1]SOMMAIRE!$N$21),"S",IF(D$117&gt;[1]SOMMAIRE!$N$2,"I"))))))</f>
        <v>S</v>
      </c>
      <c r="E216" s="1" t="str">
        <f>IF(E$117="","",IF((E$117&lt;[1]SOMMAIRE!$K$21),"I",IF(AND(E$117&gt;=[1]SOMMAIRE!$K$21,E$117&lt;=[1]SOMMAIRE!$L$21),"S",IF(AND(E$117&gt;[1]SOMMAIRE!$L$21,E$117&lt;[1]SOMMAIRE!$M$21),"I",IF(AND(E$117&gt;=[1]SOMMAIRE!$M$21,E$117&lt;=[1]SOMMAIRE!$N$21),"S",IF(E$117&gt;[1]SOMMAIRE!$N$2,"I"))))))</f>
        <v>S</v>
      </c>
      <c r="F216" s="1" t="str">
        <f>IF(F$117="","",IF((F$117&lt;[1]SOMMAIRE!$K$21),"I",IF(AND(F$117&gt;=[1]SOMMAIRE!$K$21,F$117&lt;=[1]SOMMAIRE!$L$21),"S",IF(AND(F$117&gt;[1]SOMMAIRE!$L$21,F$117&lt;[1]SOMMAIRE!$M$21),"I",IF(AND(F$117&gt;=[1]SOMMAIRE!$M$21,F$117&lt;=[1]SOMMAIRE!$N$21),"S",IF(F$117&gt;[1]SOMMAIRE!$N$2,"I"))))))</f>
        <v>S</v>
      </c>
      <c r="G216" s="1" t="str">
        <f>IF(G$117="","",IF((G$117&lt;[1]SOMMAIRE!$K$21),"I",IF(AND(G$117&gt;=[1]SOMMAIRE!$K$21,G$117&lt;=[1]SOMMAIRE!$L$21),"S",IF(AND(G$117&gt;[1]SOMMAIRE!$L$21,G$117&lt;[1]SOMMAIRE!$M$21),"I",IF(AND(G$117&gt;=[1]SOMMAIRE!$M$21,G$117&lt;=[1]SOMMAIRE!$N$21),"S",IF(G$117&gt;[1]SOMMAIRE!$N$2,"I"))))))</f>
        <v>S</v>
      </c>
      <c r="H216" s="1" t="str">
        <f>IF(H$117="","",IF((H$117&lt;[1]SOMMAIRE!$K$21),"I",IF(AND(H$117&gt;=[1]SOMMAIRE!$K$21,H$117&lt;=[1]SOMMAIRE!$L$21),"S",IF(AND(H$117&gt;[1]SOMMAIRE!$L$21,H$117&lt;[1]SOMMAIRE!$M$21),"I",IF(AND(H$117&gt;=[1]SOMMAIRE!$M$21,H$117&lt;=[1]SOMMAIRE!$N$21),"S",IF(H$117&gt;[1]SOMMAIRE!$N$2,"I"))))))</f>
        <v>S</v>
      </c>
      <c r="I216" s="1" t="str">
        <f>IF(I$117="","",IF((I$117&lt;[1]SOMMAIRE!$K$21),"I",IF(AND(I$117&gt;=[1]SOMMAIRE!$K$21,I$117&lt;=[1]SOMMAIRE!$L$21),"S",IF(AND(I$117&gt;[1]SOMMAIRE!$L$21,I$117&lt;[1]SOMMAIRE!$M$21),"I",IF(AND(I$117&gt;=[1]SOMMAIRE!$M$21,I$117&lt;=[1]SOMMAIRE!$N$21),"S",IF(I$117&gt;[1]SOMMAIRE!$N$2,"I"))))))</f>
        <v>S</v>
      </c>
      <c r="J216" s="1" t="str">
        <f>IF(J$117="","",IF((J$117&lt;[1]SOMMAIRE!$K$21),"I",IF(AND(J$117&gt;=[1]SOMMAIRE!$K$21,J$117&lt;=[1]SOMMAIRE!$L$21),"S",IF(AND(J$117&gt;[1]SOMMAIRE!$L$21,J$117&lt;[1]SOMMAIRE!$M$21),"I",IF(AND(J$117&gt;=[1]SOMMAIRE!$M$21,J$117&lt;=[1]SOMMAIRE!$N$21),"S",IF(J$117&gt;[1]SOMMAIRE!$N$2,"I"))))))</f>
        <v>S</v>
      </c>
      <c r="K216" s="1" t="str">
        <f>IF(K$117="","",IF((K$117&lt;[1]SOMMAIRE!$K$21),"I",IF(AND(K$117&gt;=[1]SOMMAIRE!$K$21,K$117&lt;=[1]SOMMAIRE!$L$21),"S",IF(AND(K$117&gt;[1]SOMMAIRE!$L$21,K$117&lt;[1]SOMMAIRE!$M$21),"I",IF(AND(K$117&gt;=[1]SOMMAIRE!$M$21,K$117&lt;=[1]SOMMAIRE!$N$21),"S",IF(K$117&gt;[1]SOMMAIRE!$N$2,"I"))))))</f>
        <v>S</v>
      </c>
      <c r="L216" s="1" t="str">
        <f>IF(L$117="","",IF((L$117&lt;[1]SOMMAIRE!$K$21),"I",IF(AND(L$117&gt;=[1]SOMMAIRE!$K$21,L$117&lt;=[1]SOMMAIRE!$L$21),"S",IF(AND(L$117&gt;[1]SOMMAIRE!$L$21,L$117&lt;[1]SOMMAIRE!$M$21),"I",IF(AND(L$117&gt;=[1]SOMMAIRE!$M$21,L$117&lt;=[1]SOMMAIRE!$N$21),"S",IF(L$117&gt;[1]SOMMAIRE!$N$2,"I"))))))</f>
        <v>S</v>
      </c>
      <c r="M216" s="1" t="str">
        <f>IF(M$117="","",IF((M$117&lt;[1]SOMMAIRE!$K$21),"I",IF(AND(M$117&gt;=[1]SOMMAIRE!$K$21,M$117&lt;=[1]SOMMAIRE!$L$21),"S",IF(AND(M$117&gt;[1]SOMMAIRE!$L$21,M$117&lt;[1]SOMMAIRE!$M$21),"I",IF(AND(M$117&gt;=[1]SOMMAIRE!$M$21,M$117&lt;=[1]SOMMAIRE!$N$21),"S",IF(M$117&gt;[1]SOMMAIRE!$N$2,"I"))))))</f>
        <v>S</v>
      </c>
      <c r="N216" s="1" t="str">
        <f>IF(N$117="","",IF((N$117&lt;[1]SOMMAIRE!$K$21),"I",IF(AND(N$117&gt;=[1]SOMMAIRE!$K$21,N$117&lt;=[1]SOMMAIRE!$L$21),"S",IF(AND(N$117&gt;[1]SOMMAIRE!$L$21,N$117&lt;[1]SOMMAIRE!$M$21),"I",IF(AND(N$117&gt;=[1]SOMMAIRE!$M$21,N$117&lt;=[1]SOMMAIRE!$N$21),"S",IF(N$117&gt;[1]SOMMAIRE!$N$2,"I"))))))</f>
        <v>S</v>
      </c>
      <c r="O216" s="1" t="str">
        <f>IF(O$117="","",IF((O$117&lt;[1]SOMMAIRE!$K$21),"I",IF(AND(O$117&gt;=[1]SOMMAIRE!$K$21,O$117&lt;=[1]SOMMAIRE!$L$21),"S",IF(AND(O$117&gt;[1]SOMMAIRE!$L$21,O$117&lt;[1]SOMMAIRE!$M$21),"I",IF(AND(O$117&gt;=[1]SOMMAIRE!$M$21,O$117&lt;=[1]SOMMAIRE!$N$21),"S",IF(O$117&gt;[1]SOMMAIRE!$N$2,"I"))))))</f>
        <v>S</v>
      </c>
      <c r="P216" s="1" t="str">
        <f>IF(P$117="","",IF((P$117&lt;[1]SOMMAIRE!$K$21),"I",IF(AND(P$117&gt;=[1]SOMMAIRE!$K$21,P$117&lt;=[1]SOMMAIRE!$L$21),"S",IF(AND(P$117&gt;[1]SOMMAIRE!$L$21,P$117&lt;[1]SOMMAIRE!$M$21),"I",IF(AND(P$117&gt;=[1]SOMMAIRE!$M$21,P$117&lt;=[1]SOMMAIRE!$N$21),"S",IF(P$117&gt;[1]SOMMAIRE!$N$2,"I"))))))</f>
        <v>S</v>
      </c>
      <c r="Q216" s="1" t="str">
        <f>IF(Q$117="","",IF((Q$117&lt;[1]SOMMAIRE!$K$21),"I",IF(AND(Q$117&gt;=[1]SOMMAIRE!$K$21,Q$117&lt;=[1]SOMMAIRE!$L$21),"S",IF(AND(Q$117&gt;[1]SOMMAIRE!$L$21,Q$117&lt;[1]SOMMAIRE!$M$21),"I",IF(AND(Q$117&gt;=[1]SOMMAIRE!$M$21,Q$117&lt;=[1]SOMMAIRE!$N$21),"S",IF(Q$117&gt;[1]SOMMAIRE!$N$2,"I"))))))</f>
        <v>S</v>
      </c>
      <c r="R216" s="1" t="str">
        <f>IF(R$117="","",IF((R$117&lt;[1]SOMMAIRE!$K$21),"I",IF(AND(R$117&gt;=[1]SOMMAIRE!$K$21,R$117&lt;=[1]SOMMAIRE!$L$21),"S",IF(AND(R$117&gt;[1]SOMMAIRE!$L$21,R$117&lt;[1]SOMMAIRE!$M$21),"I",IF(AND(R$117&gt;=[1]SOMMAIRE!$M$21,R$117&lt;=[1]SOMMAIRE!$N$21),"S",IF(R$117&gt;[1]SOMMAIRE!$N$2,"I"))))))</f>
        <v>S</v>
      </c>
      <c r="S216" s="1" t="str">
        <f>IF(S$117="","",IF((S$117&lt;[1]SOMMAIRE!$K$21),"I",IF(AND(S$117&gt;=[1]SOMMAIRE!$K$21,S$117&lt;=[1]SOMMAIRE!$L$21),"S",IF(AND(S$117&gt;[1]SOMMAIRE!$L$21,S$117&lt;[1]SOMMAIRE!$M$21),"I",IF(AND(S$117&gt;=[1]SOMMAIRE!$M$21,S$117&lt;=[1]SOMMAIRE!$N$21),"S",IF(S$117&gt;[1]SOMMAIRE!$N$2,"I"))))))</f>
        <v>S</v>
      </c>
      <c r="T216" s="1" t="str">
        <f>IF(T$117="","",IF((T$117&lt;[1]SOMMAIRE!$K$21),"I",IF(AND(T$117&gt;=[1]SOMMAIRE!$K$21,T$117&lt;=[1]SOMMAIRE!$L$21),"S",IF(AND(T$117&gt;[1]SOMMAIRE!$L$21,T$117&lt;[1]SOMMAIRE!$M$21),"I",IF(AND(T$117&gt;=[1]SOMMAIRE!$M$21,T$117&lt;=[1]SOMMAIRE!$N$21),"S",IF(T$117&gt;[1]SOMMAIRE!$N$2,"I"))))))</f>
        <v>S</v>
      </c>
      <c r="U216" s="1" t="str">
        <f>IF(U$117="","",IF((U$117&lt;[1]SOMMAIRE!$K$21),"I",IF(AND(U$117&gt;=[1]SOMMAIRE!$K$21,U$117&lt;=[1]SOMMAIRE!$L$21),"S",IF(AND(U$117&gt;[1]SOMMAIRE!$L$21,U$117&lt;[1]SOMMAIRE!$M$21),"I",IF(AND(U$117&gt;=[1]SOMMAIRE!$M$21,U$117&lt;=[1]SOMMAIRE!$N$21),"S",IF(U$117&gt;[1]SOMMAIRE!$N$2,"I"))))))</f>
        <v>S</v>
      </c>
      <c r="V216" s="1" t="str">
        <f>IF(V$117="","",IF((V$117&lt;[1]SOMMAIRE!$K$21),"I",IF(AND(V$117&gt;=[1]SOMMAIRE!$K$21,V$117&lt;=[1]SOMMAIRE!$L$21),"S",IF(AND(V$117&gt;[1]SOMMAIRE!$L$21,V$117&lt;[1]SOMMAIRE!$M$21),"I",IF(AND(V$117&gt;=[1]SOMMAIRE!$M$21,V$117&lt;=[1]SOMMAIRE!$N$21),"S",IF(V$117&gt;[1]SOMMAIRE!$N$2,"I"))))))</f>
        <v>S</v>
      </c>
      <c r="W216" s="1" t="str">
        <f>IF(W$117="","",IF((W$117&lt;[1]SOMMAIRE!$K$21),"I",IF(AND(W$117&gt;=[1]SOMMAIRE!$K$21,W$117&lt;=[1]SOMMAIRE!$L$21),"S",IF(AND(W$117&gt;[1]SOMMAIRE!$L$21,W$117&lt;[1]SOMMAIRE!$M$21),"I",IF(AND(W$117&gt;=[1]SOMMAIRE!$M$21,W$117&lt;=[1]SOMMAIRE!$N$21),"S",IF(W$117&gt;[1]SOMMAIRE!$N$2,"I"))))))</f>
        <v>S</v>
      </c>
      <c r="X216" s="1" t="str">
        <f>IF(X$117="","",IF((X$117&lt;[1]SOMMAIRE!$K$21),"I",IF(AND(X$117&gt;=[1]SOMMAIRE!$K$21,X$117&lt;=[1]SOMMAIRE!$L$21),"S",IF(AND(X$117&gt;[1]SOMMAIRE!$L$21,X$117&lt;[1]SOMMAIRE!$M$21),"I",IF(AND(X$117&gt;=[1]SOMMAIRE!$M$21,X$117&lt;=[1]SOMMAIRE!$N$21),"S",IF(X$117&gt;[1]SOMMAIRE!$N$2,"I"))))))</f>
        <v>S</v>
      </c>
      <c r="Y216" s="1" t="str">
        <f>IF(Y$117="","",IF((Y$117&lt;[1]SOMMAIRE!$K$21),"I",IF(AND(Y$117&gt;=[1]SOMMAIRE!$K$21,Y$117&lt;=[1]SOMMAIRE!$L$21),"S",IF(AND(Y$117&gt;[1]SOMMAIRE!$L$21,Y$117&lt;[1]SOMMAIRE!$M$21),"I",IF(AND(Y$117&gt;=[1]SOMMAIRE!$M$21,Y$117&lt;=[1]SOMMAIRE!$N$21),"S",IF(Y$117&gt;[1]SOMMAIRE!$N$2,"I"))))))</f>
        <v>S</v>
      </c>
      <c r="Z216" s="1" t="str">
        <f>IF(Z$117="","",IF((Z$117&lt;[1]SOMMAIRE!$K$21),"I",IF(AND(Z$117&gt;=[1]SOMMAIRE!$K$21,Z$117&lt;=[1]SOMMAIRE!$L$21),"S",IF(AND(Z$117&gt;[1]SOMMAIRE!$L$21,Z$117&lt;[1]SOMMAIRE!$M$21),"I",IF(AND(Z$117&gt;=[1]SOMMAIRE!$M$21,Z$117&lt;=[1]SOMMAIRE!$N$21),"S",IF(Z$117&gt;[1]SOMMAIRE!$N$2,"I"))))))</f>
        <v>S</v>
      </c>
      <c r="AA216" s="1" t="str">
        <f>IF(AA$117="","",IF((AA$117&lt;[1]SOMMAIRE!$K$21),"I",IF(AND(AA$117&gt;=[1]SOMMAIRE!$K$21,AA$117&lt;=[1]SOMMAIRE!$L$21),"S",IF(AND(AA$117&gt;[1]SOMMAIRE!$L$21,AA$117&lt;[1]SOMMAIRE!$M$21),"I",IF(AND(AA$117&gt;=[1]SOMMAIRE!$M$21,AA$117&lt;=[1]SOMMAIRE!$N$21),"S",IF(AA$117&gt;[1]SOMMAIRE!$N$2,"I"))))))</f>
        <v>S</v>
      </c>
      <c r="AB216" s="1" t="str">
        <f>IF(AB$117="","",IF((AB$117&lt;[1]SOMMAIRE!$K$21),"I",IF(AND(AB$117&gt;=[1]SOMMAIRE!$K$21,AB$117&lt;=[1]SOMMAIRE!$L$21),"S",IF(AND(AB$117&gt;[1]SOMMAIRE!$L$21,AB$117&lt;[1]SOMMAIRE!$M$21),"I",IF(AND(AB$117&gt;=[1]SOMMAIRE!$M$21,AB$117&lt;=[1]SOMMAIRE!$N$21),"S",IF(AB$117&gt;[1]SOMMAIRE!$N$2,"I"))))))</f>
        <v>S</v>
      </c>
      <c r="AC216" s="1" t="str">
        <f>IF(AC$117="","",IF((AC$117&lt;[1]SOMMAIRE!$K$21),"I",IF(AND(AC$117&gt;=[1]SOMMAIRE!$K$21,AC$117&lt;=[1]SOMMAIRE!$L$21),"S",IF(AND(AC$117&gt;[1]SOMMAIRE!$L$21,AC$117&lt;[1]SOMMAIRE!$M$21),"I",IF(AND(AC$117&gt;=[1]SOMMAIRE!$M$21,AC$117&lt;=[1]SOMMAIRE!$N$21),"S",IF(AC$117&gt;[1]SOMMAIRE!$N$2,"I"))))))</f>
        <v>S</v>
      </c>
      <c r="AD216" s="1" t="str">
        <f>IF(AD$117="","",IF((AD$117&lt;[1]SOMMAIRE!$K$21),"I",IF(AND(AD$117&gt;=[1]SOMMAIRE!$K$21,AD$117&lt;=[1]SOMMAIRE!$L$21),"S",IF(AND(AD$117&gt;[1]SOMMAIRE!$L$21,AD$117&lt;[1]SOMMAIRE!$M$21),"I",IF(AND(AD$117&gt;=[1]SOMMAIRE!$M$21,AD$117&lt;=[1]SOMMAIRE!$N$21),"S",IF(AD$117&gt;[1]SOMMAIRE!$N$2,"I"))))))</f>
        <v>S</v>
      </c>
      <c r="AE216" s="1" t="str">
        <f>IF(AE$117="","",IF((AE$117&lt;[1]SOMMAIRE!$K$21),"I",IF(AND(AE$117&gt;=[1]SOMMAIRE!$K$21,AE$117&lt;=[1]SOMMAIRE!$L$21),"S",IF(AND(AE$117&gt;[1]SOMMAIRE!$L$21,AE$117&lt;[1]SOMMAIRE!$M$21),"I",IF(AND(AE$117&gt;=[1]SOMMAIRE!$M$21,AE$117&lt;=[1]SOMMAIRE!$N$21),"S",IF(AE$117&gt;[1]SOMMAIRE!$N$2,"I"))))))</f>
        <v>S</v>
      </c>
      <c r="AF216" s="1" t="str">
        <f>IF(AF$117="","",IF((AF$117&lt;[1]SOMMAIRE!$K$21),"I",IF(AND(AF$117&gt;=[1]SOMMAIRE!$K$21,AF$117&lt;=[1]SOMMAIRE!$L$21),"S",IF(AND(AF$117&gt;[1]SOMMAIRE!$L$21,AF$117&lt;[1]SOMMAIRE!$M$21),"I",IF(AND(AF$117&gt;=[1]SOMMAIRE!$M$21,AF$117&lt;=[1]SOMMAIRE!$N$21),"S",IF(AF$117&gt;[1]SOMMAIRE!$N$2,"I"))))))</f>
        <v>S</v>
      </c>
    </row>
    <row r="228" spans="1:1">
      <c r="A228" s="1" t="s">
        <v>53</v>
      </c>
    </row>
    <row r="229" spans="1:1">
      <c r="A229" s="1" t="s">
        <v>54</v>
      </c>
    </row>
    <row r="230" spans="1:1">
      <c r="A230" s="1" t="s">
        <v>55</v>
      </c>
    </row>
  </sheetData>
  <sheetProtection formatCells="0" formatColumns="0" formatRows="0"/>
  <mergeCells count="25">
    <mergeCell ref="A189:AF189"/>
    <mergeCell ref="A198:AF198"/>
    <mergeCell ref="A207:AF207"/>
    <mergeCell ref="A156:AF156"/>
    <mergeCell ref="A160:AF160"/>
    <mergeCell ref="A171:AF171"/>
    <mergeCell ref="A175:AF175"/>
    <mergeCell ref="A180:AF180"/>
    <mergeCell ref="A133:AF133"/>
    <mergeCell ref="C143:AE143"/>
    <mergeCell ref="A144:AF144"/>
    <mergeCell ref="A148:AF148"/>
    <mergeCell ref="A152:AF152"/>
    <mergeCell ref="B6:AF6"/>
    <mergeCell ref="AI12:AJ56"/>
    <mergeCell ref="AI57:AJ107"/>
    <mergeCell ref="A108:AF108"/>
    <mergeCell ref="A122:AF122"/>
    <mergeCell ref="B4:G4"/>
    <mergeCell ref="N4:R4"/>
    <mergeCell ref="AO4:AR4"/>
    <mergeCell ref="E5:G5"/>
    <mergeCell ref="H5:K5"/>
    <mergeCell ref="N5:Y5"/>
    <mergeCell ref="AC5:AG5"/>
  </mergeCells>
  <conditionalFormatting sqref="B7:AF9">
    <cfRule type="expression" dxfId="1260" priority="1284">
      <formula>OR(B$9="S",B$9="D",B$120="F")</formula>
    </cfRule>
  </conditionalFormatting>
  <conditionalFormatting sqref="B7:AF9">
    <cfRule type="expression" dxfId="1259" priority="1283">
      <formula>B$120="F"</formula>
    </cfRule>
  </conditionalFormatting>
  <conditionalFormatting sqref="AG137">
    <cfRule type="containsText" dxfId="1258" priority="1240" operator="containsText" text="AIME">
      <formula>NOT(ISERROR(SEARCH("AIME",AG137)))</formula>
    </cfRule>
    <cfRule type="containsText" dxfId="1257" priority="1241" operator="containsText" text="PL21">
      <formula>NOT(ISERROR(SEARCH("PL21",AG137)))</formula>
    </cfRule>
    <cfRule type="containsText" dxfId="1256" priority="1242" operator="containsText" text="ARC">
      <formula>NOT(ISERROR(SEARCH("ARC",AG137)))</formula>
    </cfRule>
    <cfRule type="containsText" dxfId="1255" priority="1243" operator="containsText" text="VAL">
      <formula>NOT(ISERROR(SEARCH("VAL",AG137)))</formula>
    </cfRule>
    <cfRule type="containsText" dxfId="1254" priority="1244" operator="containsText" text="TI">
      <formula>NOT(ISERROR(SEARCH("TI",AG137)))</formula>
    </cfRule>
    <cfRule type="containsText" dxfId="1253" priority="1245" operator="containsText" text="AH">
      <formula>NOT(ISERROR(SEARCH("AH",AG137)))</formula>
    </cfRule>
    <cfRule type="containsText" dxfId="1252" priority="1246" operator="containsText" text="2A">
      <formula>NOT(ISERROR(SEARCH("2A",AG137)))</formula>
    </cfRule>
    <cfRule type="containsText" dxfId="1251" priority="1248" operator="containsText" text="PJ">
      <formula>NOT(ISERROR(SEARCH("PJ",AG137)))</formula>
    </cfRule>
    <cfRule type="containsText" dxfId="1250" priority="1249" operator="containsText" text="PN">
      <formula>NOT(ISERROR(SEARCH("PN",AG137)))</formula>
    </cfRule>
    <cfRule type="containsText" dxfId="1249" priority="1250" operator="containsText" text="CJ">
      <formula>NOT(ISERROR(SEARCH("CJ",AG137)))</formula>
    </cfRule>
    <cfRule type="containsText" dxfId="1248" priority="1251" operator="containsText" text="CN">
      <formula>NOT(ISERROR(SEARCH("CN",AG137)))</formula>
    </cfRule>
    <cfRule type="containsText" dxfId="1247" priority="1252" operator="containsText" text="VJ">
      <formula>NOT(ISERROR(SEARCH("VJ",AG137)))</formula>
    </cfRule>
    <cfRule type="containsText" dxfId="1246" priority="1253" operator="containsText" text="VN">
      <formula>NOT(ISERROR(SEARCH("VN",AG137)))</formula>
    </cfRule>
    <cfRule type="containsText" dxfId="1245" priority="1254" operator="containsText" text="DIF">
      <formula>NOT(ISERROR(SEARCH("DIF",AG137)))</formula>
    </cfRule>
    <cfRule type="containsText" dxfId="1244" priority="1255" operator="containsText" text="NUIT ++">
      <formula>NOT(ISERROR(SEARCH("NUIT ++",AG137)))</formula>
    </cfRule>
    <cfRule type="containsText" dxfId="1243" priority="1256" operator="containsText" text="JOUR ++">
      <formula>NOT(ISERROR(SEARCH("JOUR ++",AG137)))</formula>
    </cfRule>
    <cfRule type="containsText" dxfId="1242" priority="1257" operator="containsText" text="AM">
      <formula>NOT(ISERROR(SEARCH("AM",AG137)))</formula>
    </cfRule>
    <cfRule type="containsText" dxfId="1241" priority="1258" operator="containsText" text="AT">
      <formula>NOT(ISERROR(SEARCH("AT",AG137)))</formula>
    </cfRule>
    <cfRule type="containsText" dxfId="1240" priority="1259" operator="containsText" text="FOR">
      <formula>NOT(ISERROR(SEARCH("FOR",AG137)))</formula>
    </cfRule>
    <cfRule type="containsText" dxfId="1239" priority="1260" operator="containsText" text="indispo">
      <formula>NOT(ISERROR(SEARCH("indispo",AG137)))</formula>
    </cfRule>
    <cfRule type="containsText" dxfId="1238" priority="1261" operator="containsText" text="CP">
      <formula>NOT(ISERROR(SEARCH("CP",AG137)))</formula>
    </cfRule>
  </conditionalFormatting>
  <conditionalFormatting sqref="AG137">
    <cfRule type="cellIs" dxfId="1237" priority="1239" operator="equal">
      <formula>1</formula>
    </cfRule>
  </conditionalFormatting>
  <conditionalFormatting sqref="AG137">
    <cfRule type="containsText" dxfId="1236" priority="1247" operator="containsText" text="VT">
      <formula>NOT(ISERROR(SEARCH("VT",AG137)))</formula>
    </cfRule>
  </conditionalFormatting>
  <conditionalFormatting sqref="AG137">
    <cfRule type="expression" dxfId="1235" priority="1262">
      <formula>#REF!=""</formula>
    </cfRule>
  </conditionalFormatting>
  <conditionalFormatting sqref="AH116 AH114">
    <cfRule type="expression" dxfId="1234" priority="1233">
      <formula>AH$9=""</formula>
    </cfRule>
  </conditionalFormatting>
  <conditionalFormatting sqref="AH114">
    <cfRule type="expression" dxfId="1233" priority="1235">
      <formula>AND(AH117="",AH114&lt;&gt;0)</formula>
    </cfRule>
    <cfRule type="expression" dxfId="1232" priority="1236">
      <formula>AH9=""</formula>
    </cfRule>
    <cfRule type="expression" dxfId="1231" priority="1237">
      <formula>OR(AND(AH114&lt;&gt;0,AH119="I"),AND(AH114&lt;&gt;2,AH119="S"))</formula>
    </cfRule>
    <cfRule type="expression" dxfId="1230" priority="1238">
      <formula>OR(AND(AH114=0,AH119="I"),AND(AH114=2,AH119="S"))</formula>
    </cfRule>
  </conditionalFormatting>
  <conditionalFormatting sqref="AH116">
    <cfRule type="expression" dxfId="1229" priority="1220">
      <formula>AND(G74="*VTJ*",G62="*VTJ*")</formula>
    </cfRule>
  </conditionalFormatting>
  <conditionalFormatting sqref="AH109">
    <cfRule type="expression" dxfId="1228" priority="1218">
      <formula>AH117=""</formula>
    </cfRule>
  </conditionalFormatting>
  <conditionalFormatting sqref="AH109">
    <cfRule type="cellIs" dxfId="1227" priority="1267" operator="equal">
      <formula>1</formula>
    </cfRule>
  </conditionalFormatting>
  <conditionalFormatting sqref="AH109">
    <cfRule type="expression" dxfId="1226" priority="1217">
      <formula>AND(AH117="",AH109&lt;&gt;0)</formula>
    </cfRule>
    <cfRule type="cellIs" dxfId="1225" priority="1219" operator="notEqual">
      <formula>1</formula>
    </cfRule>
  </conditionalFormatting>
  <conditionalFormatting sqref="AH109">
    <cfRule type="expression" dxfId="1224" priority="1215">
      <formula>"et(af9="""";af45&lt;&gt;0)"</formula>
    </cfRule>
  </conditionalFormatting>
  <conditionalFormatting sqref="AH109">
    <cfRule type="expression" dxfId="1223" priority="1266">
      <formula>AH$9=""</formula>
    </cfRule>
  </conditionalFormatting>
  <conditionalFormatting sqref="B109:AF109">
    <cfRule type="expression" dxfId="1222" priority="1171">
      <formula>B117=""</formula>
    </cfRule>
  </conditionalFormatting>
  <conditionalFormatting sqref="B109:AF109">
    <cfRule type="cellIs" dxfId="1221" priority="1198" operator="equal">
      <formula>1</formula>
    </cfRule>
  </conditionalFormatting>
  <conditionalFormatting sqref="B109:AF109">
    <cfRule type="expression" dxfId="1220" priority="1170" stopIfTrue="1">
      <formula>AND(B117="",B109&lt;&gt;0)</formula>
    </cfRule>
    <cfRule type="cellIs" dxfId="1219" priority="1172" operator="notEqual">
      <formula>1</formula>
    </cfRule>
  </conditionalFormatting>
  <conditionalFormatting sqref="AF109">
    <cfRule type="expression" dxfId="1218" priority="1169">
      <formula>"et(af9="""";af45&lt;&gt;0)"</formula>
    </cfRule>
  </conditionalFormatting>
  <conditionalFormatting sqref="B109:AF110 B134:AF138 B112:AF116">
    <cfRule type="expression" dxfId="1217" priority="1178">
      <formula>B$9=""</formula>
    </cfRule>
  </conditionalFormatting>
  <conditionalFormatting sqref="B134:AF134">
    <cfRule type="expression" dxfId="1216" priority="1175">
      <formula>OR(AND(B$142="I",B$134&lt;&gt;0),AND(B$142="S",B$134&lt;&gt;1))</formula>
    </cfRule>
    <cfRule type="expression" dxfId="1215" priority="1194">
      <formula>OR(AND(B$142="I",B$134=0),AND(B$142="S",B$134=1))</formula>
    </cfRule>
  </conditionalFormatting>
  <conditionalFormatting sqref="B135:AF135">
    <cfRule type="expression" dxfId="1214" priority="1176">
      <formula>OR(AND(B$142="I",B$135=0),AND(B$142="S",B$135=1))</formula>
    </cfRule>
    <cfRule type="expression" dxfId="1213" priority="1177">
      <formula>OR(AND(B$142="I",B$135&lt;&gt;0),AND(B$142="S",B$135&lt;&gt;1))</formula>
    </cfRule>
  </conditionalFormatting>
  <conditionalFormatting sqref="B138:AF138">
    <cfRule type="expression" dxfId="1212" priority="1179">
      <formula>OR(AND(B$142="I",B$138&lt;&gt;0),AND(B$142="S",B$138&lt;&gt;1))</formula>
    </cfRule>
    <cfRule type="expression" dxfId="1211" priority="1196">
      <formula>OR(AND(B$142="I",B$138=0),AND(B$142="S",B$138=1))</formula>
    </cfRule>
  </conditionalFormatting>
  <conditionalFormatting sqref="B110:AF110">
    <cfRule type="expression" dxfId="1210" priority="1180">
      <formula>AND(B117="",B110&lt;&gt;0)</formula>
    </cfRule>
    <cfRule type="expression" dxfId="1209" priority="1181">
      <formula>"B53="""""</formula>
    </cfRule>
    <cfRule type="expression" dxfId="1208" priority="1182">
      <formula>OR(AND(B9="D",B110&lt;&gt;0,B119="I"),AND(B110&lt;&gt;0,B119="I",B120="F"),AND(B110&lt;&gt;1,B119="S"),AND(B110&lt;&gt;1,B119="I",B9&lt;&gt;"D",B120&lt;&gt;"f"),AND(B119="I",B111=1),AND(B119="S",B112=1))</formula>
    </cfRule>
    <cfRule type="expression" dxfId="1207" priority="1183">
      <formula>OR(AND(B9="D",B110=0,B119="I"),AND(B110=0,B119="I",B120="F"),AND(B110=1,B119="S"),AND(B110=1,B119="I",B9&lt;&gt;"D",B120&lt;&gt;"f"))</formula>
    </cfRule>
  </conditionalFormatting>
  <conditionalFormatting sqref="B113:AF113">
    <cfRule type="expression" dxfId="1206" priority="1185">
      <formula>AND(B117="",B113&lt;&gt;0)</formula>
    </cfRule>
    <cfRule type="expression" dxfId="1205" priority="1186">
      <formula>B9=""</formula>
    </cfRule>
    <cfRule type="cellIs" dxfId="1204" priority="1187" operator="notEqual">
      <formula>1</formula>
    </cfRule>
    <cfRule type="cellIs" dxfId="1203" priority="1213" operator="equal">
      <formula>1</formula>
    </cfRule>
  </conditionalFormatting>
  <conditionalFormatting sqref="B114:AF114">
    <cfRule type="expression" dxfId="1202" priority="1188">
      <formula>AND(B117="",B114&lt;&gt;0)</formula>
    </cfRule>
    <cfRule type="expression" dxfId="1201" priority="1189">
      <formula>B9=""</formula>
    </cfRule>
    <cfRule type="expression" dxfId="1200" priority="1190">
      <formula>OR(AND(B114&lt;&gt;0,B119="I"),AND(B114&lt;&gt;2,B119="S"))</formula>
    </cfRule>
    <cfRule type="expression" dxfId="1199" priority="1191">
      <formula>OR(AND(B114=0,B119="I"),AND(B114=2,B119="S"))</formula>
    </cfRule>
  </conditionalFormatting>
  <conditionalFormatting sqref="B115:AF115">
    <cfRule type="expression" dxfId="1198" priority="1192">
      <formula>(B117="")</formula>
    </cfRule>
    <cfRule type="expression" dxfId="1197" priority="1193">
      <formula>OR(AND(B9="ME",B115&lt;&gt;1,B119="S"),AND(B9&lt;&gt;"ME",B115&lt;&gt;0),AND(B9="ME",B115&lt;&gt;0,B119="I"))</formula>
    </cfRule>
  </conditionalFormatting>
  <conditionalFormatting sqref="B123:AF130">
    <cfRule type="expression" dxfId="1196" priority="1161">
      <formula>B$9=""</formula>
    </cfRule>
  </conditionalFormatting>
  <conditionalFormatting sqref="B123:AF123">
    <cfRule type="expression" dxfId="1195" priority="1160">
      <formula>OR(AND(B$131="I",B$123&lt;&gt;0),AND(B$131="S",B$123&lt;&gt;1))</formula>
    </cfRule>
    <cfRule type="expression" dxfId="1194" priority="1207">
      <formula>OR(AND(B$131="I",B$123=0),AND(B$131="S",B$123=1))</formula>
    </cfRule>
  </conditionalFormatting>
  <conditionalFormatting sqref="B127:AF127">
    <cfRule type="expression" dxfId="1193" priority="1162">
      <formula>OR(AND(B$131="I",B$127&lt;&gt;0),AND(B$131="S",B$127&lt;&gt;1))</formula>
    </cfRule>
    <cfRule type="expression" dxfId="1192" priority="1212">
      <formula>OR(AND(B$131="I",B$127=0),AND(B$131="S",B$127=1))</formula>
    </cfRule>
  </conditionalFormatting>
  <conditionalFormatting sqref="B124:AF124">
    <cfRule type="expression" dxfId="1191" priority="1163">
      <formula>OR(AND(B$131="I",B$124&lt;&gt;1,OR(B$9="S",B$9="D")),AND(B$131="I",B$124&lt;&gt;0,B$9&lt;&gt;"D",B$9&lt;&gt;"S"),AND(B$131="S",B$124&lt;&gt;1))</formula>
    </cfRule>
    <cfRule type="expression" dxfId="1190" priority="1164">
      <formula>OR(AND(B$131="I",B$124=1,OR(B$9="S",B$9="D")),AND(B$131="I",B$124=0,B$9&lt;&gt;"D",B$9&lt;&gt;"S"),AND(B$131="S",B$124=1))</formula>
    </cfRule>
  </conditionalFormatting>
  <conditionalFormatting sqref="B128:AF128">
    <cfRule type="expression" dxfId="1189" priority="1165">
      <formula>OR(AND(B$131="I",B$128&lt;&gt;1,OR(B$9="S",B$9="D",B$9="V")),AND(B$131="I",B$128&lt;&gt;0,B$9&lt;&gt;"D",B$9&lt;&gt;"S",B$9&lt;&gt;"V"),AND(B$131="S",B$128&lt;&gt;2))</formula>
    </cfRule>
    <cfRule type="expression" dxfId="1188" priority="1166">
      <formula>OR(AND(B$131="I",B$128=1,OR(B$9="S",B$9="D",B$9="V")),AND(B$131="I",B$128=0,B$9&lt;&gt;"D",B$9&lt;&gt;"S"),AND(B$131="S",B$128=2))</formula>
    </cfRule>
  </conditionalFormatting>
  <conditionalFormatting sqref="B145:AF145">
    <cfRule type="expression" dxfId="1187" priority="1154">
      <formula>B146=""</formula>
    </cfRule>
    <cfRule type="expression" dxfId="1186" priority="1155">
      <formula>(OR(AND(B146="I",B145=0),AND(B146="S",B145=1)))</formula>
    </cfRule>
    <cfRule type="expression" dxfId="1185" priority="1156">
      <formula>(OR(AND(B146="I",B145&lt;&gt;0),AND(B146="S",B145&lt;&gt;1)))</formula>
    </cfRule>
  </conditionalFormatting>
  <conditionalFormatting sqref="B176:AF176">
    <cfRule type="expression" dxfId="1184" priority="1139">
      <formula>B9=""</formula>
    </cfRule>
    <cfRule type="expression" dxfId="1183" priority="1140">
      <formula>(OR(AND(B178="I",B176&lt;&gt;0),AND(B178="S",B176&lt;&gt;1)))</formula>
    </cfRule>
    <cfRule type="expression" dxfId="1182" priority="1141">
      <formula>(OR(AND(B178="I",B176=0),AND(B178="S",B176=1)))</formula>
    </cfRule>
  </conditionalFormatting>
  <conditionalFormatting sqref="B182:AF185">
    <cfRule type="expression" dxfId="1181" priority="1119">
      <formula>B$9=""</formula>
    </cfRule>
  </conditionalFormatting>
  <conditionalFormatting sqref="B111:AF111">
    <cfRule type="expression" dxfId="1180" priority="1115">
      <formula>B$9=""</formula>
    </cfRule>
  </conditionalFormatting>
  <conditionalFormatting sqref="B195:AF195">
    <cfRule type="expression" dxfId="1179" priority="1113">
      <formula>(OR(AND(B196="I",B195&lt;&gt;0),AND(B196="S",B195&lt;&gt;1)))</formula>
    </cfRule>
    <cfRule type="expression" dxfId="1178" priority="1114">
      <formula>(OR(AND(B196="I",B195=0),AND(B196="S",B195=1)))</formula>
    </cfRule>
  </conditionalFormatting>
  <conditionalFormatting sqref="B195:AF195">
    <cfRule type="expression" dxfId="1177" priority="1112">
      <formula>B$9=""</formula>
    </cfRule>
  </conditionalFormatting>
  <conditionalFormatting sqref="B204:AF204">
    <cfRule type="expression" dxfId="1176" priority="1110">
      <formula>(OR(AND(B205="I",B204&lt;&gt;0),AND(B205="S",B204&lt;&gt;1)))</formula>
    </cfRule>
    <cfRule type="expression" dxfId="1175" priority="1111">
      <formula>(OR(AND(B205="I",B204=0),AND(B205="S",B204=1)))</formula>
    </cfRule>
  </conditionalFormatting>
  <conditionalFormatting sqref="B204:AF204">
    <cfRule type="expression" dxfId="1174" priority="1109">
      <formula>B$9=""</formula>
    </cfRule>
  </conditionalFormatting>
  <conditionalFormatting sqref="B208:AF208">
    <cfRule type="cellIs" dxfId="1173" priority="1108" operator="equal">
      <formula>1</formula>
    </cfRule>
  </conditionalFormatting>
  <conditionalFormatting sqref="B211:AF215 B208:AF208">
    <cfRule type="expression" dxfId="1172" priority="1106">
      <formula>B$9=""</formula>
    </cfRule>
  </conditionalFormatting>
  <conditionalFormatting sqref="B210:AF210">
    <cfRule type="expression" dxfId="1171" priority="1105">
      <formula>B$9=""</formula>
    </cfRule>
  </conditionalFormatting>
  <conditionalFormatting sqref="B209:AF209">
    <cfRule type="expression" dxfId="1170" priority="1104">
      <formula>B$9=""</formula>
    </cfRule>
  </conditionalFormatting>
  <conditionalFormatting sqref="B208:AF208">
    <cfRule type="expression" dxfId="1169" priority="1268">
      <formula>#REF!=""</formula>
    </cfRule>
  </conditionalFormatting>
  <conditionalFormatting sqref="B208:AF208">
    <cfRule type="expression" dxfId="1168" priority="1269" stopIfTrue="1">
      <formula>AND(#REF!="",B208&lt;&gt;0)</formula>
    </cfRule>
    <cfRule type="cellIs" dxfId="1167" priority="1270" operator="notEqual">
      <formula>1</formula>
    </cfRule>
  </conditionalFormatting>
  <conditionalFormatting sqref="B209:AF209">
    <cfRule type="expression" dxfId="1166" priority="1271">
      <formula>AND(#REF!="",B209&lt;&gt;0)</formula>
    </cfRule>
    <cfRule type="expression" dxfId="1165" priority="1272">
      <formula>"B53="""""</formula>
    </cfRule>
    <cfRule type="cellIs" dxfId="1164" priority="1273" operator="notEqual">
      <formula>1</formula>
    </cfRule>
    <cfRule type="cellIs" dxfId="1163" priority="1274" operator="equal">
      <formula>1</formula>
    </cfRule>
  </conditionalFormatting>
  <conditionalFormatting sqref="B212:AF212">
    <cfRule type="expression" dxfId="1162" priority="1275">
      <formula>AND(#REF!="",B212&lt;&gt;0)</formula>
    </cfRule>
    <cfRule type="cellIs" dxfId="1161" priority="1276" operator="notEqual">
      <formula>1</formula>
    </cfRule>
    <cfRule type="cellIs" dxfId="1160" priority="1277" operator="equal">
      <formula>1</formula>
    </cfRule>
  </conditionalFormatting>
  <conditionalFormatting sqref="B213:AF213">
    <cfRule type="expression" dxfId="1159" priority="1278">
      <formula>OR(AND(B213&lt;&gt;0,B216="I"),AND(B213&lt;&gt;2,B216="S"))</formula>
    </cfRule>
    <cfRule type="expression" dxfId="1158" priority="1279">
      <formula>OR(AND(B213=0,B216="I"),AND(B213=2,B216="S"))</formula>
    </cfRule>
  </conditionalFormatting>
  <conditionalFormatting sqref="B214:AF214">
    <cfRule type="expression" dxfId="1157" priority="1280">
      <formula>OR(AND(B103="ME",B214&lt;&gt;1,B218="S"),AND(B103&lt;&gt;"ME",B214&lt;&gt;0),AND(B103="ME",B214&lt;&gt;0,B218="I"))</formula>
    </cfRule>
  </conditionalFormatting>
  <conditionalFormatting sqref="B139:AF139">
    <cfRule type="expression" dxfId="1156" priority="1100">
      <formula>B$9=""</formula>
    </cfRule>
  </conditionalFormatting>
  <conditionalFormatting sqref="B139:AF139">
    <cfRule type="expression" dxfId="1155" priority="1101">
      <formula>OR(AND(B$142="I",B$139=0),AND(B$142="S",B$139=2))</formula>
    </cfRule>
    <cfRule type="expression" dxfId="1154" priority="1102">
      <formula>OR(AND(B$142="I",B$139&lt;&gt;0),AND(B$142="S",B$139&lt;&gt;2))</formula>
    </cfRule>
  </conditionalFormatting>
  <conditionalFormatting sqref="B140:AF140">
    <cfRule type="expression" dxfId="1153" priority="1098">
      <formula>B$9=""</formula>
    </cfRule>
  </conditionalFormatting>
  <conditionalFormatting sqref="B141:AF141">
    <cfRule type="expression" dxfId="1152" priority="1097">
      <formula>B$9=""</formula>
    </cfRule>
  </conditionalFormatting>
  <conditionalFormatting sqref="B139:AF139">
    <cfRule type="expression" dxfId="1151" priority="1092">
      <formula>AND(B146="",B139&lt;&gt;0)</formula>
    </cfRule>
    <cfRule type="expression" dxfId="1150" priority="1093">
      <formula>"B53="""""</formula>
    </cfRule>
    <cfRule type="expression" dxfId="1149" priority="1094">
      <formula>OR(AND(B40="D",B139&lt;&gt;0,B148="I"),AND(B139&lt;&gt;0,B148="I",B149="F"),AND(B139&lt;&gt;1,B148="S"),AND(B139&lt;&gt;1,B148="I",B40&lt;&gt;"D",B149&lt;&gt;"f"),AND(B148="I",B140=1),AND(B148="S",B141=1))</formula>
    </cfRule>
    <cfRule type="expression" dxfId="1148" priority="1095">
      <formula>OR(AND(B40="D",B139=0,B148="I"),AND(B139=0,B148="I",B149="F"),AND(B139=1,B148="S"),AND(B139=1,B148="I",B40&lt;&gt;"D",B149&lt;&gt;"f"))</formula>
    </cfRule>
  </conditionalFormatting>
  <conditionalFormatting sqref="B80:AF107 B78:P78 S78:AF78 B79:R79 U79:AF79 B73:AA73 AD73:AF73 AF71:AF72 B71:AD71 AF62 B74:AF77 B62:AD62 B63:AF70 B13:AF61">
    <cfRule type="beginsWith" dxfId="1147" priority="1055" operator="beginsWith" text="RC">
      <formula>LEFT(B13,LEN("RC"))="RC"</formula>
    </cfRule>
    <cfRule type="expression" dxfId="1146" priority="1090">
      <formula>OR(B$9="S",B$9="D",B$120="F")</formula>
    </cfRule>
  </conditionalFormatting>
  <conditionalFormatting sqref="B80:AF107 B78:P78 S78:AF78 B79:R79 U79:AF79">
    <cfRule type="containsText" dxfId="1145" priority="1056" operator="containsText" text="VN1">
      <formula>NOT(ISERROR(SEARCH("VN1",B78)))</formula>
    </cfRule>
    <cfRule type="containsText" dxfId="1144" priority="1057" operator="containsText" text="FOR J">
      <formula>NOT(ISERROR(SEARCH("FOR J",B78)))</formula>
    </cfRule>
    <cfRule type="containsText" dxfId="1143" priority="1058" operator="containsText" text="FOR N">
      <formula>NOT(ISERROR(SEARCH("FOR N",B78)))</formula>
    </cfRule>
    <cfRule type="containsText" dxfId="1142" priority="1059" operator="containsText" text="AM">
      <formula>NOT(ISERROR(SEARCH("AM",B78)))</formula>
    </cfRule>
    <cfRule type="containsText" dxfId="1141" priority="1060" operator="containsText" text="VTJ2">
      <formula>NOT(ISERROR(SEARCH("VTJ2",B78)))</formula>
    </cfRule>
    <cfRule type="containsText" dxfId="1140" priority="1061" operator="containsText" text="AT">
      <formula>NOT(ISERROR(SEARCH("AT",B78)))</formula>
    </cfRule>
    <cfRule type="containsText" dxfId="1139" priority="1062" operator="containsText" text="V M">
      <formula>NOT(ISERROR(SEARCH("V M",B78)))</formula>
    </cfRule>
    <cfRule type="containsText" dxfId="1138" priority="1063" operator="containsText" text="CP">
      <formula>NOT(ISERROR(SEARCH("CP",B78)))</formula>
    </cfRule>
    <cfRule type="containsText" dxfId="1137" priority="1064" operator="containsText" text="FOR">
      <formula>NOT(ISERROR(SEARCH("FOR",B78)))</formula>
    </cfRule>
    <cfRule type="containsText" dxfId="1136" priority="1065" operator="containsText" text="GO A">
      <formula>NOT(ISERROR(SEARCH("GO A",B78)))</formula>
    </cfRule>
    <cfRule type="containsText" dxfId="1135" priority="1066" operator="containsText" text="Indispo,">
      <formula>NOT(ISERROR(SEARCH("Indispo,",B78)))</formula>
    </cfRule>
    <cfRule type="containsText" dxfId="1134" priority="1067" operator="containsText" text="AIME">
      <formula>NOT(ISERROR(SEARCH("AIME",B78)))</formula>
    </cfRule>
    <cfRule type="containsText" dxfId="1133" priority="1068" operator="containsText" text="PL21">
      <formula>NOT(ISERROR(SEARCH("PL21",B78)))</formula>
    </cfRule>
    <cfRule type="containsText" dxfId="1132" priority="1069" operator="containsText" text="TI">
      <formula>NOT(ISERROR(SEARCH("TI",B78)))</formula>
    </cfRule>
    <cfRule type="containsText" dxfId="1131" priority="1070" operator="containsText" text="ARC">
      <formula>NOT(ISERROR(SEARCH("ARC",B78)))</formula>
    </cfRule>
    <cfRule type="containsText" dxfId="1130" priority="1071" operator="containsText" text="AH">
      <formula>NOT(ISERROR(SEARCH("AH",B78)))</formula>
    </cfRule>
    <cfRule type="containsText" dxfId="1129" priority="1072" operator="containsText" text="VAL I">
      <formula>NOT(ISERROR(SEARCH("VAL I",B78)))</formula>
    </cfRule>
    <cfRule type="containsText" dxfId="1128" priority="1073" operator="containsText" text="MEJ">
      <formula>NOT(ISERROR(SEARCH("MEJ",B78)))</formula>
    </cfRule>
    <cfRule type="containsText" dxfId="1127" priority="1074" operator="containsText" text="MEN">
      <formula>NOT(ISERROR(SEARCH("MEN",B78)))</formula>
    </cfRule>
    <cfRule type="containsText" dxfId="1126" priority="1075" operator="containsText" text="2A">
      <formula>NOT(ISERROR(SEARCH("2A",B78)))</formula>
    </cfRule>
    <cfRule type="containsText" dxfId="1125" priority="1076" operator="containsText" text="CN">
      <formula>NOT(ISERROR(SEARCH("CN",B78)))</formula>
    </cfRule>
    <cfRule type="containsText" dxfId="1124" priority="1077" operator="containsText" text="VTJ1">
      <formula>NOT(ISERROR(SEARCH("VTJ1",B78)))</formula>
    </cfRule>
    <cfRule type="containsText" dxfId="1123" priority="1078" operator="containsText" text="VTN2">
      <formula>NOT(ISERROR(SEARCH("VTN2",B78)))</formula>
    </cfRule>
    <cfRule type="containsText" dxfId="1122" priority="1079" operator="containsText" text="VTN1">
      <formula>NOT(ISERROR(SEARCH("VTN1",B78)))</formula>
    </cfRule>
    <cfRule type="containsText" dxfId="1121" priority="1080" operator="containsText" text="PJ2">
      <formula>NOT(ISERROR(SEARCH("PJ2",B78)))</formula>
    </cfRule>
    <cfRule type="containsText" dxfId="1120" priority="1081" operator="containsText" text="VTGn">
      <formula>NOT(ISERROR(SEARCH("VTGn",B78)))</formula>
    </cfRule>
    <cfRule type="containsText" dxfId="1119" priority="1082" operator="containsText" text="PN2">
      <formula>NOT(ISERROR(SEARCH("PN2",B78)))</formula>
    </cfRule>
    <cfRule type="containsText" dxfId="1118" priority="1083" operator="containsText" text="PJ1">
      <formula>NOT(ISERROR(SEARCH("PJ1",B78)))</formula>
    </cfRule>
    <cfRule type="containsText" dxfId="1117" priority="1084" operator="containsText" text="VJ1">
      <formula>NOT(ISERROR(SEARCH("VJ1",B78)))</formula>
    </cfRule>
    <cfRule type="containsText" dxfId="1116" priority="1085" operator="containsText" text="PN1">
      <formula>NOT(ISERROR(SEARCH("PN1",B78)))</formula>
    </cfRule>
    <cfRule type="containsText" dxfId="1115" priority="1086" operator="containsText" text="CJ">
      <formula>NOT(ISERROR(SEARCH("CJ",B78)))</formula>
    </cfRule>
    <cfRule type="containsText" dxfId="1114" priority="1087" operator="containsText" text="VJI">
      <formula>NOT(ISERROR(SEARCH("VJI",B78)))</formula>
    </cfRule>
    <cfRule type="containsText" dxfId="1113" priority="1088" operator="containsText" text="VJ2">
      <formula>NOT(ISERROR(SEARCH("VJ2",B78)))</formula>
    </cfRule>
    <cfRule type="containsText" dxfId="1112" priority="1089" operator="containsText" text="VN2">
      <formula>NOT(ISERROR(SEARCH("VN2",B78)))</formula>
    </cfRule>
  </conditionalFormatting>
  <conditionalFormatting sqref="B80:AF107 B78:P78 S78:AF78 B79:R79 U79:AF79">
    <cfRule type="containsText" dxfId="1111" priority="1045" operator="containsText" text="AGO">
      <formula>NOT(ISERROR(SEARCH("AGO",B78)))</formula>
    </cfRule>
    <cfRule type="containsText" dxfId="1110" priority="1046" operator="containsText" text="PNI">
      <formula>NOT(ISERROR(SEARCH("PNI",B78)))</formula>
    </cfRule>
    <cfRule type="containsText" dxfId="1109" priority="1047" operator="containsText" text="AJ2">
      <formula>NOT(ISERROR(SEARCH("AJ2",B78)))</formula>
    </cfRule>
    <cfRule type="containsText" dxfId="1108" priority="1048" operator="containsText" text="AJ1">
      <formula>NOT(ISERROR(SEARCH("AJ1",B78)))</formula>
    </cfRule>
    <cfRule type="containsText" dxfId="1107" priority="1049" operator="containsText" text="AN2">
      <formula>NOT(ISERROR(SEARCH("AN2",B78)))</formula>
    </cfRule>
    <cfRule type="containsText" dxfId="1106" priority="1050" operator="containsText" text="AN1">
      <formula>NOT(ISERROR(SEARCH("AN1",B78)))</formula>
    </cfRule>
    <cfRule type="containsText" dxfId="1105" priority="1052" operator="containsText" text="AV N">
      <formula>NOT(ISERROR(SEARCH("AV N",B78)))</formula>
    </cfRule>
    <cfRule type="containsText" dxfId="1104" priority="1053" operator="containsText" text="EDS">
      <formula>NOT(ISERROR(SEARCH("EDS",B78)))</formula>
    </cfRule>
    <cfRule type="containsText" dxfId="1103" priority="1054" operator="containsText" text="ABS">
      <formula>NOT(ISERROR(SEARCH("ABS",B78)))</formula>
    </cfRule>
  </conditionalFormatting>
  <conditionalFormatting sqref="B80:AF107 B78:P78 S78:AF78 B79:R79 U79:AF79">
    <cfRule type="containsText" dxfId="1102" priority="1051" operator="containsText" text="CHN">
      <formula>NOT(ISERROR(SEARCH("CHN",B78)))</formula>
    </cfRule>
  </conditionalFormatting>
  <conditionalFormatting sqref="B12:AF12 G10:H11 N10:AF11">
    <cfRule type="containsText" dxfId="1101" priority="961" operator="containsText" text="RC">
      <formula>NOT(ISERROR(SEARCH("RC",B10)))</formula>
    </cfRule>
    <cfRule type="expression" dxfId="1100" priority="1032">
      <formula>OR(B$9="S",B$9="D",B$120="F")</formula>
    </cfRule>
  </conditionalFormatting>
  <conditionalFormatting sqref="B12:AF12 G10:H11 N10:AF11">
    <cfRule type="containsText" dxfId="1099" priority="998" operator="containsText" text="VN1">
      <formula>NOT(ISERROR(SEARCH("VN1",B10)))</formula>
    </cfRule>
    <cfRule type="containsText" dxfId="1098" priority="999" operator="containsText" text="FOR J">
      <formula>NOT(ISERROR(SEARCH("FOR J",B10)))</formula>
    </cfRule>
    <cfRule type="containsText" dxfId="1097" priority="1000" operator="containsText" text="FOR N">
      <formula>NOT(ISERROR(SEARCH("FOR N",B10)))</formula>
    </cfRule>
    <cfRule type="containsText" dxfId="1096" priority="1001" operator="containsText" text="AM">
      <formula>NOT(ISERROR(SEARCH("AM",B10)))</formula>
    </cfRule>
    <cfRule type="containsText" dxfId="1095" priority="1002" operator="containsText" text="VTJ2">
      <formula>NOT(ISERROR(SEARCH("VTJ2",B10)))</formula>
    </cfRule>
    <cfRule type="containsText" dxfId="1094" priority="1003" operator="containsText" text="AT">
      <formula>NOT(ISERROR(SEARCH("AT",B10)))</formula>
    </cfRule>
    <cfRule type="containsText" dxfId="1093" priority="1004" operator="containsText" text="V M">
      <formula>NOT(ISERROR(SEARCH("V M",B10)))</formula>
    </cfRule>
    <cfRule type="containsText" dxfId="1092" priority="1005" operator="containsText" text="CP">
      <formula>NOT(ISERROR(SEARCH("CP",B10)))</formula>
    </cfRule>
    <cfRule type="containsText" dxfId="1091" priority="1006" operator="containsText" text="FOR">
      <formula>NOT(ISERROR(SEARCH("FOR",B10)))</formula>
    </cfRule>
    <cfRule type="containsText" dxfId="1090" priority="1007" operator="containsText" text="GO A">
      <formula>NOT(ISERROR(SEARCH("GO A",B10)))</formula>
    </cfRule>
    <cfRule type="containsText" dxfId="1089" priority="1008" operator="containsText" text="Indispo,">
      <formula>NOT(ISERROR(SEARCH("Indispo,",B10)))</formula>
    </cfRule>
    <cfRule type="containsText" dxfId="1088" priority="1009" operator="containsText" text="AIME">
      <formula>NOT(ISERROR(SEARCH("AIME",B10)))</formula>
    </cfRule>
    <cfRule type="containsText" dxfId="1087" priority="1010" operator="containsText" text="PL21">
      <formula>NOT(ISERROR(SEARCH("PL21",B10)))</formula>
    </cfRule>
    <cfRule type="containsText" dxfId="1086" priority="1011" operator="containsText" text="TI">
      <formula>NOT(ISERROR(SEARCH("TI",B10)))</formula>
    </cfRule>
    <cfRule type="containsText" dxfId="1085" priority="1012" operator="containsText" text="ARC">
      <formula>NOT(ISERROR(SEARCH("ARC",B10)))</formula>
    </cfRule>
    <cfRule type="containsText" dxfId="1084" priority="1013" operator="containsText" text="AH">
      <formula>NOT(ISERROR(SEARCH("AH",B10)))</formula>
    </cfRule>
    <cfRule type="containsText" dxfId="1083" priority="1014" operator="containsText" text="VAL I">
      <formula>NOT(ISERROR(SEARCH("VAL I",B10)))</formula>
    </cfRule>
    <cfRule type="containsText" dxfId="1082" priority="1015" operator="containsText" text="MEJ">
      <formula>NOT(ISERROR(SEARCH("MEJ",B10)))</formula>
    </cfRule>
    <cfRule type="containsText" dxfId="1081" priority="1016" operator="containsText" text="MEN">
      <formula>NOT(ISERROR(SEARCH("MEN",B10)))</formula>
    </cfRule>
    <cfRule type="containsText" dxfId="1080" priority="1017" operator="containsText" text="2A">
      <formula>NOT(ISERROR(SEARCH("2A",B10)))</formula>
    </cfRule>
    <cfRule type="containsText" dxfId="1079" priority="1018" operator="containsText" text="CN">
      <formula>NOT(ISERROR(SEARCH("CN",B10)))</formula>
    </cfRule>
    <cfRule type="containsText" dxfId="1078" priority="1019" operator="containsText" text="VTJ1">
      <formula>NOT(ISERROR(SEARCH("VTJ1",B10)))</formula>
    </cfRule>
    <cfRule type="containsText" dxfId="1077" priority="1020" operator="containsText" text="VTN2">
      <formula>NOT(ISERROR(SEARCH("VTN2",B10)))</formula>
    </cfRule>
    <cfRule type="containsText" dxfId="1076" priority="1021" operator="containsText" text="VTN1">
      <formula>NOT(ISERROR(SEARCH("VTN1",B10)))</formula>
    </cfRule>
    <cfRule type="containsText" dxfId="1075" priority="1022" operator="containsText" text="PJ2">
      <formula>NOT(ISERROR(SEARCH("PJ2",B10)))</formula>
    </cfRule>
    <cfRule type="containsText" dxfId="1074" priority="1023" operator="containsText" text="VTGn">
      <formula>NOT(ISERROR(SEARCH("VTGn",B10)))</formula>
    </cfRule>
    <cfRule type="containsText" dxfId="1073" priority="1024" operator="containsText" text="PN2">
      <formula>NOT(ISERROR(SEARCH("PN2",B10)))</formula>
    </cfRule>
    <cfRule type="containsText" dxfId="1072" priority="1025" operator="containsText" text="PJ1">
      <formula>NOT(ISERROR(SEARCH("PJ1",B10)))</formula>
    </cfRule>
    <cfRule type="containsText" dxfId="1071" priority="1026" operator="containsText" text="VJ1">
      <formula>NOT(ISERROR(SEARCH("VJ1",B10)))</formula>
    </cfRule>
    <cfRule type="containsText" dxfId="1070" priority="1027" operator="containsText" text="PN1">
      <formula>NOT(ISERROR(SEARCH("PN1",B10)))</formula>
    </cfRule>
    <cfRule type="containsText" dxfId="1069" priority="1028" operator="containsText" text="CJ">
      <formula>NOT(ISERROR(SEARCH("CJ",B10)))</formula>
    </cfRule>
    <cfRule type="containsText" dxfId="1068" priority="1029" operator="containsText" text="VJI">
      <formula>NOT(ISERROR(SEARCH("VJI",B10)))</formula>
    </cfRule>
    <cfRule type="containsText" dxfId="1067" priority="1030" operator="containsText" text="VJ2">
      <formula>NOT(ISERROR(SEARCH("VJ2",B10)))</formula>
    </cfRule>
    <cfRule type="containsText" dxfId="1066" priority="1031" operator="containsText" text="VN2">
      <formula>NOT(ISERROR(SEARCH("VN2",B10)))</formula>
    </cfRule>
  </conditionalFormatting>
  <conditionalFormatting sqref="B72:AC72">
    <cfRule type="beginsWith" dxfId="1065" priority="962" operator="beginsWith" text="RC">
      <formula>LEFT(B72,LEN("RC"))="RC"</formula>
    </cfRule>
    <cfRule type="expression" dxfId="1064" priority="997">
      <formula>OR(B$9="S",B$9="D",B$120="F")</formula>
    </cfRule>
  </conditionalFormatting>
  <conditionalFormatting sqref="B72:AC72 B73:AA73 AD73:AF73 AF71:AF72 B71:AD71 AF62 B74:AF77 B62:AD62 B63:AF70 B13:AF61">
    <cfRule type="containsText" dxfId="1063" priority="963" operator="containsText" text="VN1">
      <formula>NOT(ISERROR(SEARCH("VN1",B13)))</formula>
    </cfRule>
    <cfRule type="containsText" dxfId="1062" priority="964" operator="containsText" text="FOR J">
      <formula>NOT(ISERROR(SEARCH("FOR J",B13)))</formula>
    </cfRule>
    <cfRule type="containsText" dxfId="1061" priority="965" operator="containsText" text="FOR N">
      <formula>NOT(ISERROR(SEARCH("FOR N",B13)))</formula>
    </cfRule>
    <cfRule type="containsText" dxfId="1060" priority="966" operator="containsText" text="AM">
      <formula>NOT(ISERROR(SEARCH("AM",B13)))</formula>
    </cfRule>
    <cfRule type="containsText" dxfId="1059" priority="967" operator="containsText" text="VTJ2">
      <formula>NOT(ISERROR(SEARCH("VTJ2",B13)))</formula>
    </cfRule>
    <cfRule type="containsText" dxfId="1058" priority="968" operator="containsText" text="AT">
      <formula>NOT(ISERROR(SEARCH("AT",B13)))</formula>
    </cfRule>
    <cfRule type="containsText" dxfId="1057" priority="969" operator="containsText" text="V M">
      <formula>NOT(ISERROR(SEARCH("V M",B13)))</formula>
    </cfRule>
    <cfRule type="containsText" dxfId="1056" priority="970" operator="containsText" text="CP">
      <formula>NOT(ISERROR(SEARCH("CP",B13)))</formula>
    </cfRule>
    <cfRule type="containsText" dxfId="1055" priority="971" operator="containsText" text="FOR">
      <formula>NOT(ISERROR(SEARCH("FOR",B13)))</formula>
    </cfRule>
    <cfRule type="containsText" dxfId="1054" priority="972" operator="containsText" text="GO A">
      <formula>NOT(ISERROR(SEARCH("GO A",B13)))</formula>
    </cfRule>
    <cfRule type="containsText" dxfId="1053" priority="973" operator="containsText" text="Indispo,">
      <formula>NOT(ISERROR(SEARCH("Indispo,",B13)))</formula>
    </cfRule>
    <cfRule type="containsText" dxfId="1052" priority="974" operator="containsText" text="AIME">
      <formula>NOT(ISERROR(SEARCH("AIME",B13)))</formula>
    </cfRule>
    <cfRule type="containsText" dxfId="1051" priority="975" operator="containsText" text="PL21">
      <formula>NOT(ISERROR(SEARCH("PL21",B13)))</formula>
    </cfRule>
    <cfRule type="containsText" dxfId="1050" priority="976" operator="containsText" text="TI">
      <formula>NOT(ISERROR(SEARCH("TI",B13)))</formula>
    </cfRule>
    <cfRule type="containsText" dxfId="1049" priority="977" operator="containsText" text="ARC">
      <formula>NOT(ISERROR(SEARCH("ARC",B13)))</formula>
    </cfRule>
    <cfRule type="containsText" dxfId="1048" priority="978" operator="containsText" text="AH">
      <formula>NOT(ISERROR(SEARCH("AH",B13)))</formula>
    </cfRule>
    <cfRule type="containsText" dxfId="1047" priority="979" operator="containsText" text="VAL I">
      <formula>NOT(ISERROR(SEARCH("VAL I",B13)))</formula>
    </cfRule>
    <cfRule type="containsText" dxfId="1046" priority="980" operator="containsText" text="MEJ">
      <formula>NOT(ISERROR(SEARCH("MEJ",B13)))</formula>
    </cfRule>
    <cfRule type="containsText" dxfId="1045" priority="981" operator="containsText" text="MEN">
      <formula>NOT(ISERROR(SEARCH("MEN",B13)))</formula>
    </cfRule>
    <cfRule type="containsText" dxfId="1044" priority="982" operator="containsText" text="2A">
      <formula>NOT(ISERROR(SEARCH("2A",B13)))</formula>
    </cfRule>
    <cfRule type="containsText" dxfId="1043" priority="983" operator="containsText" text="CN">
      <formula>NOT(ISERROR(SEARCH("CN",B13)))</formula>
    </cfRule>
    <cfRule type="containsText" dxfId="1042" priority="984" operator="containsText" text="VTJ1">
      <formula>NOT(ISERROR(SEARCH("VTJ1",B13)))</formula>
    </cfRule>
    <cfRule type="containsText" dxfId="1041" priority="985" operator="containsText" text="VTN2">
      <formula>NOT(ISERROR(SEARCH("VTN2",B13)))</formula>
    </cfRule>
    <cfRule type="containsText" dxfId="1040" priority="986" operator="containsText" text="VTN1">
      <formula>NOT(ISERROR(SEARCH("VTN1",B13)))</formula>
    </cfRule>
    <cfRule type="containsText" dxfId="1039" priority="987" operator="containsText" text="PJ2">
      <formula>NOT(ISERROR(SEARCH("PJ2",B13)))</formula>
    </cfRule>
    <cfRule type="containsText" dxfId="1038" priority="988" operator="containsText" text="VTGn">
      <formula>NOT(ISERROR(SEARCH("VTGn",B13)))</formula>
    </cfRule>
    <cfRule type="containsText" dxfId="1037" priority="989" operator="containsText" text="PN2">
      <formula>NOT(ISERROR(SEARCH("PN2",B13)))</formula>
    </cfRule>
    <cfRule type="containsText" dxfId="1036" priority="990" operator="containsText" text="PJ1">
      <formula>NOT(ISERROR(SEARCH("PJ1",B13)))</formula>
    </cfRule>
    <cfRule type="containsText" dxfId="1035" priority="991" operator="containsText" text="VJ1">
      <formula>NOT(ISERROR(SEARCH("VJ1",B13)))</formula>
    </cfRule>
    <cfRule type="containsText" dxfId="1034" priority="992" operator="containsText" text="PN1">
      <formula>NOT(ISERROR(SEARCH("PN1",B13)))</formula>
    </cfRule>
    <cfRule type="containsText" dxfId="1033" priority="993" operator="containsText" text="CJ">
      <formula>NOT(ISERROR(SEARCH("CJ",B13)))</formula>
    </cfRule>
    <cfRule type="containsText" dxfId="1032" priority="994" operator="containsText" text="VJI">
      <formula>NOT(ISERROR(SEARCH("VJI",B13)))</formula>
    </cfRule>
    <cfRule type="containsText" dxfId="1031" priority="995" operator="containsText" text="VJ2">
      <formula>NOT(ISERROR(SEARCH("VJ2",B13)))</formula>
    </cfRule>
    <cfRule type="containsText" dxfId="1030" priority="996" operator="containsText" text="VN2">
      <formula>NOT(ISERROR(SEARCH("VN2",B13)))</formula>
    </cfRule>
  </conditionalFormatting>
  <conditionalFormatting sqref="B72:AC72 B73:AA73 AD73:AF73 AF71:AF72 B71:AD71 AF62 B74:AF77 B62:AD62 B63:AF70 B12:AF61 G10:H11 N10:AF11">
    <cfRule type="containsText" dxfId="1029" priority="951" operator="containsText" text="AGO">
      <formula>NOT(ISERROR(SEARCH("AGO",B10)))</formula>
    </cfRule>
    <cfRule type="containsText" dxfId="1028" priority="952" operator="containsText" text="PNI">
      <formula>NOT(ISERROR(SEARCH("PNI",B10)))</formula>
    </cfRule>
    <cfRule type="containsText" dxfId="1027" priority="953" operator="containsText" text="AJ2">
      <formula>NOT(ISERROR(SEARCH("AJ2",B10)))</formula>
    </cfRule>
    <cfRule type="containsText" dxfId="1026" priority="954" operator="containsText" text="AJ1">
      <formula>NOT(ISERROR(SEARCH("AJ1",B10)))</formula>
    </cfRule>
    <cfRule type="containsText" dxfId="1025" priority="955" operator="containsText" text="AN2">
      <formula>NOT(ISERROR(SEARCH("AN2",B10)))</formula>
    </cfRule>
    <cfRule type="containsText" dxfId="1024" priority="956" operator="containsText" text="AN1">
      <formula>NOT(ISERROR(SEARCH("AN1",B10)))</formula>
    </cfRule>
    <cfRule type="containsText" dxfId="1023" priority="958" operator="containsText" text="AV N">
      <formula>NOT(ISERROR(SEARCH("AV N",B10)))</formula>
    </cfRule>
    <cfRule type="containsText" dxfId="1022" priority="959" operator="containsText" text="EDS">
      <formula>NOT(ISERROR(SEARCH("EDS",B10)))</formula>
    </cfRule>
    <cfRule type="containsText" dxfId="1021" priority="960" operator="containsText" text="ABS">
      <formula>NOT(ISERROR(SEARCH("ABS",B10)))</formula>
    </cfRule>
  </conditionalFormatting>
  <conditionalFormatting sqref="B72:AC72 B73:AA73 AD73:AF73 AF71:AF72 B71:AD71 AF62 B74:AF77 B62:AD62 B63:AF70 B12:AF61 G10:H11 N10:AF11">
    <cfRule type="containsText" dxfId="1020" priority="957" operator="containsText" text="CHN">
      <formula>NOT(ISERROR(SEARCH("CHN",B10)))</formula>
    </cfRule>
  </conditionalFormatting>
  <conditionalFormatting sqref="AD72:AE72">
    <cfRule type="beginsWith" dxfId="1019" priority="905" operator="beginsWith" text="RC">
      <formula>LEFT(AD72,LEN("RC"))="RC"</formula>
    </cfRule>
    <cfRule type="expression" dxfId="1018" priority="940">
      <formula>OR(AD$9="S",AD$9="D",AD$120="F")</formula>
    </cfRule>
  </conditionalFormatting>
  <conditionalFormatting sqref="AD72:AE72">
    <cfRule type="containsText" dxfId="1017" priority="906" operator="containsText" text="VN1">
      <formula>NOT(ISERROR(SEARCH("VN1",AD72)))</formula>
    </cfRule>
    <cfRule type="containsText" dxfId="1016" priority="907" operator="containsText" text="FOR J">
      <formula>NOT(ISERROR(SEARCH("FOR J",AD72)))</formula>
    </cfRule>
    <cfRule type="containsText" dxfId="1015" priority="908" operator="containsText" text="FOR N">
      <formula>NOT(ISERROR(SEARCH("FOR N",AD72)))</formula>
    </cfRule>
    <cfRule type="containsText" dxfId="1014" priority="909" operator="containsText" text="AM">
      <formula>NOT(ISERROR(SEARCH("AM",AD72)))</formula>
    </cfRule>
    <cfRule type="containsText" dxfId="1013" priority="910" operator="containsText" text="VTJ2">
      <formula>NOT(ISERROR(SEARCH("VTJ2",AD72)))</formula>
    </cfRule>
    <cfRule type="containsText" dxfId="1012" priority="911" operator="containsText" text="AT">
      <formula>NOT(ISERROR(SEARCH("AT",AD72)))</formula>
    </cfRule>
    <cfRule type="containsText" dxfId="1011" priority="912" operator="containsText" text="V M">
      <formula>NOT(ISERROR(SEARCH("V M",AD72)))</formula>
    </cfRule>
    <cfRule type="containsText" dxfId="1010" priority="913" operator="containsText" text="CP">
      <formula>NOT(ISERROR(SEARCH("CP",AD72)))</formula>
    </cfRule>
    <cfRule type="containsText" dxfId="1009" priority="914" operator="containsText" text="FOR">
      <formula>NOT(ISERROR(SEARCH("FOR",AD72)))</formula>
    </cfRule>
    <cfRule type="containsText" dxfId="1008" priority="915" operator="containsText" text="GO A">
      <formula>NOT(ISERROR(SEARCH("GO A",AD72)))</formula>
    </cfRule>
    <cfRule type="containsText" dxfId="1007" priority="916" operator="containsText" text="Indispo,">
      <formula>NOT(ISERROR(SEARCH("Indispo,",AD72)))</formula>
    </cfRule>
    <cfRule type="containsText" dxfId="1006" priority="917" operator="containsText" text="AIME">
      <formula>NOT(ISERROR(SEARCH("AIME",AD72)))</formula>
    </cfRule>
    <cfRule type="containsText" dxfId="1005" priority="918" operator="containsText" text="PL21">
      <formula>NOT(ISERROR(SEARCH("PL21",AD72)))</formula>
    </cfRule>
    <cfRule type="containsText" dxfId="1004" priority="919" operator="containsText" text="TI">
      <formula>NOT(ISERROR(SEARCH("TI",AD72)))</formula>
    </cfRule>
    <cfRule type="containsText" dxfId="1003" priority="920" operator="containsText" text="ARC">
      <formula>NOT(ISERROR(SEARCH("ARC",AD72)))</formula>
    </cfRule>
    <cfRule type="containsText" dxfId="1002" priority="921" operator="containsText" text="AH">
      <formula>NOT(ISERROR(SEARCH("AH",AD72)))</formula>
    </cfRule>
    <cfRule type="containsText" dxfId="1001" priority="922" operator="containsText" text="VAL I">
      <formula>NOT(ISERROR(SEARCH("VAL I",AD72)))</formula>
    </cfRule>
    <cfRule type="containsText" dxfId="1000" priority="923" operator="containsText" text="MEJ">
      <formula>NOT(ISERROR(SEARCH("MEJ",AD72)))</formula>
    </cfRule>
    <cfRule type="containsText" dxfId="999" priority="924" operator="containsText" text="MEN">
      <formula>NOT(ISERROR(SEARCH("MEN",AD72)))</formula>
    </cfRule>
    <cfRule type="containsText" dxfId="998" priority="925" operator="containsText" text="2A">
      <formula>NOT(ISERROR(SEARCH("2A",AD72)))</formula>
    </cfRule>
    <cfRule type="containsText" dxfId="997" priority="926" operator="containsText" text="CN">
      <formula>NOT(ISERROR(SEARCH("CN",AD72)))</formula>
    </cfRule>
    <cfRule type="containsText" dxfId="996" priority="927" operator="containsText" text="VTJ1">
      <formula>NOT(ISERROR(SEARCH("VTJ1",AD72)))</formula>
    </cfRule>
    <cfRule type="containsText" dxfId="995" priority="928" operator="containsText" text="VTN2">
      <formula>NOT(ISERROR(SEARCH("VTN2",AD72)))</formula>
    </cfRule>
    <cfRule type="containsText" dxfId="994" priority="929" operator="containsText" text="VTN1">
      <formula>NOT(ISERROR(SEARCH("VTN1",AD72)))</formula>
    </cfRule>
    <cfRule type="containsText" dxfId="993" priority="930" operator="containsText" text="PJ2">
      <formula>NOT(ISERROR(SEARCH("PJ2",AD72)))</formula>
    </cfRule>
    <cfRule type="containsText" dxfId="992" priority="931" operator="containsText" text="VTGn">
      <formula>NOT(ISERROR(SEARCH("VTGn",AD72)))</formula>
    </cfRule>
    <cfRule type="containsText" dxfId="991" priority="932" operator="containsText" text="PN2">
      <formula>NOT(ISERROR(SEARCH("PN2",AD72)))</formula>
    </cfRule>
    <cfRule type="containsText" dxfId="990" priority="933" operator="containsText" text="PJ1">
      <formula>NOT(ISERROR(SEARCH("PJ1",AD72)))</formula>
    </cfRule>
    <cfRule type="containsText" dxfId="989" priority="934" operator="containsText" text="VJ1">
      <formula>NOT(ISERROR(SEARCH("VJ1",AD72)))</formula>
    </cfRule>
    <cfRule type="containsText" dxfId="988" priority="935" operator="containsText" text="PN1">
      <formula>NOT(ISERROR(SEARCH("PN1",AD72)))</formula>
    </cfRule>
    <cfRule type="containsText" dxfId="987" priority="936" operator="containsText" text="CJ">
      <formula>NOT(ISERROR(SEARCH("CJ",AD72)))</formula>
    </cfRule>
    <cfRule type="containsText" dxfId="986" priority="937" operator="containsText" text="VJI">
      <formula>NOT(ISERROR(SEARCH("VJI",AD72)))</formula>
    </cfRule>
    <cfRule type="containsText" dxfId="985" priority="938" operator="containsText" text="VJ2">
      <formula>NOT(ISERROR(SEARCH("VJ2",AD72)))</formula>
    </cfRule>
    <cfRule type="containsText" dxfId="984" priority="939" operator="containsText" text="VN2">
      <formula>NOT(ISERROR(SEARCH("VN2",AD72)))</formula>
    </cfRule>
  </conditionalFormatting>
  <conditionalFormatting sqref="AD72:AE72">
    <cfRule type="containsText" dxfId="983" priority="895" operator="containsText" text="AGO">
      <formula>NOT(ISERROR(SEARCH("AGO",AD72)))</formula>
    </cfRule>
    <cfRule type="containsText" dxfId="982" priority="896" operator="containsText" text="PNI">
      <formula>NOT(ISERROR(SEARCH("PNI",AD72)))</formula>
    </cfRule>
    <cfRule type="containsText" dxfId="981" priority="897" operator="containsText" text="AJ2">
      <formula>NOT(ISERROR(SEARCH("AJ2",AD72)))</formula>
    </cfRule>
    <cfRule type="containsText" dxfId="980" priority="898" operator="containsText" text="AJ1">
      <formula>NOT(ISERROR(SEARCH("AJ1",AD72)))</formula>
    </cfRule>
    <cfRule type="containsText" dxfId="979" priority="899" operator="containsText" text="AN2">
      <formula>NOT(ISERROR(SEARCH("AN2",AD72)))</formula>
    </cfRule>
    <cfRule type="containsText" dxfId="978" priority="900" operator="containsText" text="AN1">
      <formula>NOT(ISERROR(SEARCH("AN1",AD72)))</formula>
    </cfRule>
    <cfRule type="containsText" dxfId="977" priority="902" operator="containsText" text="AV N">
      <formula>NOT(ISERROR(SEARCH("AV N",AD72)))</formula>
    </cfRule>
    <cfRule type="containsText" dxfId="976" priority="903" operator="containsText" text="EDS">
      <formula>NOT(ISERROR(SEARCH("EDS",AD72)))</formula>
    </cfRule>
    <cfRule type="containsText" dxfId="975" priority="904" operator="containsText" text="ABS">
      <formula>NOT(ISERROR(SEARCH("ABS",AD72)))</formula>
    </cfRule>
  </conditionalFormatting>
  <conditionalFormatting sqref="AD72:AE72">
    <cfRule type="containsText" dxfId="974" priority="901" operator="containsText" text="CHN">
      <formula>NOT(ISERROR(SEARCH("CHN",AD72)))</formula>
    </cfRule>
  </conditionalFormatting>
  <conditionalFormatting sqref="AB73:AC73">
    <cfRule type="beginsWith" dxfId="973" priority="848" operator="beginsWith" text="RC">
      <formula>LEFT(AB73,LEN("RC"))="RC"</formula>
    </cfRule>
    <cfRule type="expression" dxfId="972" priority="883">
      <formula>OR(AB$9="S",AB$9="D",AB$120="F")</formula>
    </cfRule>
  </conditionalFormatting>
  <conditionalFormatting sqref="AB73:AC73">
    <cfRule type="containsText" dxfId="971" priority="849" operator="containsText" text="VN1">
      <formula>NOT(ISERROR(SEARCH("VN1",AB73)))</formula>
    </cfRule>
    <cfRule type="containsText" dxfId="970" priority="850" operator="containsText" text="FOR J">
      <formula>NOT(ISERROR(SEARCH("FOR J",AB73)))</formula>
    </cfRule>
    <cfRule type="containsText" dxfId="969" priority="851" operator="containsText" text="FOR N">
      <formula>NOT(ISERROR(SEARCH("FOR N",AB73)))</formula>
    </cfRule>
    <cfRule type="containsText" dxfId="968" priority="852" operator="containsText" text="AM">
      <formula>NOT(ISERROR(SEARCH("AM",AB73)))</formula>
    </cfRule>
    <cfRule type="containsText" dxfId="967" priority="853" operator="containsText" text="VTJ2">
      <formula>NOT(ISERROR(SEARCH("VTJ2",AB73)))</formula>
    </cfRule>
    <cfRule type="containsText" dxfId="966" priority="854" operator="containsText" text="AT">
      <formula>NOT(ISERROR(SEARCH("AT",AB73)))</formula>
    </cfRule>
    <cfRule type="containsText" dxfId="965" priority="855" operator="containsText" text="V M">
      <formula>NOT(ISERROR(SEARCH("V M",AB73)))</formula>
    </cfRule>
    <cfRule type="containsText" dxfId="964" priority="856" operator="containsText" text="CP">
      <formula>NOT(ISERROR(SEARCH("CP",AB73)))</formula>
    </cfRule>
    <cfRule type="containsText" dxfId="963" priority="857" operator="containsText" text="FOR">
      <formula>NOT(ISERROR(SEARCH("FOR",AB73)))</formula>
    </cfRule>
    <cfRule type="containsText" dxfId="962" priority="858" operator="containsText" text="GO A">
      <formula>NOT(ISERROR(SEARCH("GO A",AB73)))</formula>
    </cfRule>
    <cfRule type="containsText" dxfId="961" priority="859" operator="containsText" text="Indispo,">
      <formula>NOT(ISERROR(SEARCH("Indispo,",AB73)))</formula>
    </cfRule>
    <cfRule type="containsText" dxfId="960" priority="860" operator="containsText" text="AIME">
      <formula>NOT(ISERROR(SEARCH("AIME",AB73)))</formula>
    </cfRule>
    <cfRule type="containsText" dxfId="959" priority="861" operator="containsText" text="PL21">
      <formula>NOT(ISERROR(SEARCH("PL21",AB73)))</formula>
    </cfRule>
    <cfRule type="containsText" dxfId="958" priority="862" operator="containsText" text="TI">
      <formula>NOT(ISERROR(SEARCH("TI",AB73)))</formula>
    </cfRule>
    <cfRule type="containsText" dxfId="957" priority="863" operator="containsText" text="ARC">
      <formula>NOT(ISERROR(SEARCH("ARC",AB73)))</formula>
    </cfRule>
    <cfRule type="containsText" dxfId="956" priority="864" operator="containsText" text="AH">
      <formula>NOT(ISERROR(SEARCH("AH",AB73)))</formula>
    </cfRule>
    <cfRule type="containsText" dxfId="955" priority="865" operator="containsText" text="VAL I">
      <formula>NOT(ISERROR(SEARCH("VAL I",AB73)))</formula>
    </cfRule>
    <cfRule type="containsText" dxfId="954" priority="866" operator="containsText" text="MEJ">
      <formula>NOT(ISERROR(SEARCH("MEJ",AB73)))</formula>
    </cfRule>
    <cfRule type="containsText" dxfId="953" priority="867" operator="containsText" text="MEN">
      <formula>NOT(ISERROR(SEARCH("MEN",AB73)))</formula>
    </cfRule>
    <cfRule type="containsText" dxfId="952" priority="868" operator="containsText" text="2A">
      <formula>NOT(ISERROR(SEARCH("2A",AB73)))</formula>
    </cfRule>
    <cfRule type="containsText" dxfId="951" priority="869" operator="containsText" text="CN">
      <formula>NOT(ISERROR(SEARCH("CN",AB73)))</formula>
    </cfRule>
    <cfRule type="containsText" dxfId="950" priority="870" operator="containsText" text="VTJ1">
      <formula>NOT(ISERROR(SEARCH("VTJ1",AB73)))</formula>
    </cfRule>
    <cfRule type="containsText" dxfId="949" priority="871" operator="containsText" text="VTN2">
      <formula>NOT(ISERROR(SEARCH("VTN2",AB73)))</formula>
    </cfRule>
    <cfRule type="containsText" dxfId="948" priority="872" operator="containsText" text="VTN1">
      <formula>NOT(ISERROR(SEARCH("VTN1",AB73)))</formula>
    </cfRule>
    <cfRule type="containsText" dxfId="947" priority="873" operator="containsText" text="PJ2">
      <formula>NOT(ISERROR(SEARCH("PJ2",AB73)))</formula>
    </cfRule>
    <cfRule type="containsText" dxfId="946" priority="874" operator="containsText" text="VTGn">
      <formula>NOT(ISERROR(SEARCH("VTGn",AB73)))</formula>
    </cfRule>
    <cfRule type="containsText" dxfId="945" priority="875" operator="containsText" text="PN2">
      <formula>NOT(ISERROR(SEARCH("PN2",AB73)))</formula>
    </cfRule>
    <cfRule type="containsText" dxfId="944" priority="876" operator="containsText" text="PJ1">
      <formula>NOT(ISERROR(SEARCH("PJ1",AB73)))</formula>
    </cfRule>
    <cfRule type="containsText" dxfId="943" priority="877" operator="containsText" text="VJ1">
      <formula>NOT(ISERROR(SEARCH("VJ1",AB73)))</formula>
    </cfRule>
    <cfRule type="containsText" dxfId="942" priority="878" operator="containsText" text="PN1">
      <formula>NOT(ISERROR(SEARCH("PN1",AB73)))</formula>
    </cfRule>
    <cfRule type="containsText" dxfId="941" priority="879" operator="containsText" text="CJ">
      <formula>NOT(ISERROR(SEARCH("CJ",AB73)))</formula>
    </cfRule>
    <cfRule type="containsText" dxfId="940" priority="880" operator="containsText" text="VJI">
      <formula>NOT(ISERROR(SEARCH("VJI",AB73)))</formula>
    </cfRule>
    <cfRule type="containsText" dxfId="939" priority="881" operator="containsText" text="VJ2">
      <formula>NOT(ISERROR(SEARCH("VJ2",AB73)))</formula>
    </cfRule>
    <cfRule type="containsText" dxfId="938" priority="882" operator="containsText" text="VN2">
      <formula>NOT(ISERROR(SEARCH("VN2",AB73)))</formula>
    </cfRule>
  </conditionalFormatting>
  <conditionalFormatting sqref="AB73:AC73">
    <cfRule type="containsText" dxfId="937" priority="838" operator="containsText" text="AGO">
      <formula>NOT(ISERROR(SEARCH("AGO",AB73)))</formula>
    </cfRule>
    <cfRule type="containsText" dxfId="936" priority="839" operator="containsText" text="PNI">
      <formula>NOT(ISERROR(SEARCH("PNI",AB73)))</formula>
    </cfRule>
    <cfRule type="containsText" dxfId="935" priority="840" operator="containsText" text="AJ2">
      <formula>NOT(ISERROR(SEARCH("AJ2",AB73)))</formula>
    </cfRule>
    <cfRule type="containsText" dxfId="934" priority="841" operator="containsText" text="AJ1">
      <formula>NOT(ISERROR(SEARCH("AJ1",AB73)))</formula>
    </cfRule>
    <cfRule type="containsText" dxfId="933" priority="842" operator="containsText" text="AN2">
      <formula>NOT(ISERROR(SEARCH("AN2",AB73)))</formula>
    </cfRule>
    <cfRule type="containsText" dxfId="932" priority="843" operator="containsText" text="AN1">
      <formula>NOT(ISERROR(SEARCH("AN1",AB73)))</formula>
    </cfRule>
    <cfRule type="containsText" dxfId="931" priority="845" operator="containsText" text="AV N">
      <formula>NOT(ISERROR(SEARCH("AV N",AB73)))</formula>
    </cfRule>
    <cfRule type="containsText" dxfId="930" priority="846" operator="containsText" text="EDS">
      <formula>NOT(ISERROR(SEARCH("EDS",AB73)))</formula>
    </cfRule>
    <cfRule type="containsText" dxfId="929" priority="847" operator="containsText" text="ABS">
      <formula>NOT(ISERROR(SEARCH("ABS",AB73)))</formula>
    </cfRule>
  </conditionalFormatting>
  <conditionalFormatting sqref="AB73:AC73">
    <cfRule type="containsText" dxfId="928" priority="844" operator="containsText" text="CHN">
      <formula>NOT(ISERROR(SEARCH("CHN",AB73)))</formula>
    </cfRule>
  </conditionalFormatting>
  <conditionalFormatting sqref="Q23:R23">
    <cfRule type="beginsWith" dxfId="927" priority="791" operator="beginsWith" text="RC">
      <formula>LEFT(Q23,LEN("RC"))="RC"</formula>
    </cfRule>
    <cfRule type="expression" dxfId="926" priority="826">
      <formula>OR(Q$9="S",Q$9="D",Q$120="F")</formula>
    </cfRule>
  </conditionalFormatting>
  <conditionalFormatting sqref="Q23:R23">
    <cfRule type="containsText" dxfId="925" priority="792" operator="containsText" text="VN1">
      <formula>NOT(ISERROR(SEARCH("VN1",Q23)))</formula>
    </cfRule>
    <cfRule type="containsText" dxfId="924" priority="793" operator="containsText" text="FOR J">
      <formula>NOT(ISERROR(SEARCH("FOR J",Q23)))</formula>
    </cfRule>
    <cfRule type="containsText" dxfId="923" priority="794" operator="containsText" text="FOR N">
      <formula>NOT(ISERROR(SEARCH("FOR N",Q23)))</formula>
    </cfRule>
    <cfRule type="containsText" dxfId="922" priority="795" operator="containsText" text="AM">
      <formula>NOT(ISERROR(SEARCH("AM",Q23)))</formula>
    </cfRule>
    <cfRule type="containsText" dxfId="921" priority="796" operator="containsText" text="VTJ2">
      <formula>NOT(ISERROR(SEARCH("VTJ2",Q23)))</formula>
    </cfRule>
    <cfRule type="containsText" dxfId="920" priority="797" operator="containsText" text="AT">
      <formula>NOT(ISERROR(SEARCH("AT",Q23)))</formula>
    </cfRule>
    <cfRule type="containsText" dxfId="919" priority="798" operator="containsText" text="V M">
      <formula>NOT(ISERROR(SEARCH("V M",Q23)))</formula>
    </cfRule>
    <cfRule type="containsText" dxfId="918" priority="799" operator="containsText" text="CP">
      <formula>NOT(ISERROR(SEARCH("CP",Q23)))</formula>
    </cfRule>
    <cfRule type="containsText" dxfId="917" priority="800" operator="containsText" text="FOR">
      <formula>NOT(ISERROR(SEARCH("FOR",Q23)))</formula>
    </cfRule>
    <cfRule type="containsText" dxfId="916" priority="801" operator="containsText" text="GO A">
      <formula>NOT(ISERROR(SEARCH("GO A",Q23)))</formula>
    </cfRule>
    <cfRule type="containsText" dxfId="915" priority="802" operator="containsText" text="Indispo,">
      <formula>NOT(ISERROR(SEARCH("Indispo,",Q23)))</formula>
    </cfRule>
    <cfRule type="containsText" dxfId="914" priority="803" operator="containsText" text="AIME">
      <formula>NOT(ISERROR(SEARCH("AIME",Q23)))</formula>
    </cfRule>
    <cfRule type="containsText" dxfId="913" priority="804" operator="containsText" text="PL21">
      <formula>NOT(ISERROR(SEARCH("PL21",Q23)))</formula>
    </cfRule>
    <cfRule type="containsText" dxfId="912" priority="805" operator="containsText" text="TI">
      <formula>NOT(ISERROR(SEARCH("TI",Q23)))</formula>
    </cfRule>
    <cfRule type="containsText" dxfId="911" priority="806" operator="containsText" text="ARC">
      <formula>NOT(ISERROR(SEARCH("ARC",Q23)))</formula>
    </cfRule>
    <cfRule type="containsText" dxfId="910" priority="807" operator="containsText" text="AH">
      <formula>NOT(ISERROR(SEARCH("AH",Q23)))</formula>
    </cfRule>
    <cfRule type="containsText" dxfId="909" priority="808" operator="containsText" text="VAL I">
      <formula>NOT(ISERROR(SEARCH("VAL I",Q23)))</formula>
    </cfRule>
    <cfRule type="containsText" dxfId="908" priority="809" operator="containsText" text="MEJ">
      <formula>NOT(ISERROR(SEARCH("MEJ",Q23)))</formula>
    </cfRule>
    <cfRule type="containsText" dxfId="907" priority="810" operator="containsText" text="MEN">
      <formula>NOT(ISERROR(SEARCH("MEN",Q23)))</formula>
    </cfRule>
    <cfRule type="containsText" dxfId="906" priority="811" operator="containsText" text="2A">
      <formula>NOT(ISERROR(SEARCH("2A",Q23)))</formula>
    </cfRule>
    <cfRule type="containsText" dxfId="905" priority="812" operator="containsText" text="CN">
      <formula>NOT(ISERROR(SEARCH("CN",Q23)))</formula>
    </cfRule>
    <cfRule type="containsText" dxfId="904" priority="813" operator="containsText" text="VTJ1">
      <formula>NOT(ISERROR(SEARCH("VTJ1",Q23)))</formula>
    </cfRule>
    <cfRule type="containsText" dxfId="903" priority="814" operator="containsText" text="VTN2">
      <formula>NOT(ISERROR(SEARCH("VTN2",Q23)))</formula>
    </cfRule>
    <cfRule type="containsText" dxfId="902" priority="815" operator="containsText" text="VTN1">
      <formula>NOT(ISERROR(SEARCH("VTN1",Q23)))</formula>
    </cfRule>
    <cfRule type="containsText" dxfId="901" priority="816" operator="containsText" text="PJ2">
      <formula>NOT(ISERROR(SEARCH("PJ2",Q23)))</formula>
    </cfRule>
    <cfRule type="containsText" dxfId="900" priority="817" operator="containsText" text="VTGn">
      <formula>NOT(ISERROR(SEARCH("VTGn",Q23)))</formula>
    </cfRule>
    <cfRule type="containsText" dxfId="899" priority="818" operator="containsText" text="PN2">
      <formula>NOT(ISERROR(SEARCH("PN2",Q23)))</formula>
    </cfRule>
    <cfRule type="containsText" dxfId="898" priority="819" operator="containsText" text="PJ1">
      <formula>NOT(ISERROR(SEARCH("PJ1",Q23)))</formula>
    </cfRule>
    <cfRule type="containsText" dxfId="897" priority="820" operator="containsText" text="VJ1">
      <formula>NOT(ISERROR(SEARCH("VJ1",Q23)))</formula>
    </cfRule>
    <cfRule type="containsText" dxfId="896" priority="821" operator="containsText" text="PN1">
      <formula>NOT(ISERROR(SEARCH("PN1",Q23)))</formula>
    </cfRule>
    <cfRule type="containsText" dxfId="895" priority="822" operator="containsText" text="CJ">
      <formula>NOT(ISERROR(SEARCH("CJ",Q23)))</formula>
    </cfRule>
    <cfRule type="containsText" dxfId="894" priority="823" operator="containsText" text="VJI">
      <formula>NOT(ISERROR(SEARCH("VJI",Q23)))</formula>
    </cfRule>
    <cfRule type="containsText" dxfId="893" priority="824" operator="containsText" text="VJ2">
      <formula>NOT(ISERROR(SEARCH("VJ2",Q23)))</formula>
    </cfRule>
    <cfRule type="containsText" dxfId="892" priority="825" operator="containsText" text="VN2">
      <formula>NOT(ISERROR(SEARCH("VN2",Q23)))</formula>
    </cfRule>
  </conditionalFormatting>
  <conditionalFormatting sqref="Q23:R23">
    <cfRule type="containsText" dxfId="891" priority="781" operator="containsText" text="AGO">
      <formula>NOT(ISERROR(SEARCH("AGO",Q23)))</formula>
    </cfRule>
    <cfRule type="containsText" dxfId="890" priority="782" operator="containsText" text="PNI">
      <formula>NOT(ISERROR(SEARCH("PNI",Q23)))</formula>
    </cfRule>
    <cfRule type="containsText" dxfId="889" priority="783" operator="containsText" text="AJ2">
      <formula>NOT(ISERROR(SEARCH("AJ2",Q23)))</formula>
    </cfRule>
    <cfRule type="containsText" dxfId="888" priority="784" operator="containsText" text="AJ1">
      <formula>NOT(ISERROR(SEARCH("AJ1",Q23)))</formula>
    </cfRule>
    <cfRule type="containsText" dxfId="887" priority="785" operator="containsText" text="AN2">
      <formula>NOT(ISERROR(SEARCH("AN2",Q23)))</formula>
    </cfRule>
    <cfRule type="containsText" dxfId="886" priority="786" operator="containsText" text="AN1">
      <formula>NOT(ISERROR(SEARCH("AN1",Q23)))</formula>
    </cfRule>
    <cfRule type="containsText" dxfId="885" priority="788" operator="containsText" text="AV N">
      <formula>NOT(ISERROR(SEARCH("AV N",Q23)))</formula>
    </cfRule>
    <cfRule type="containsText" dxfId="884" priority="789" operator="containsText" text="EDS">
      <formula>NOT(ISERROR(SEARCH("EDS",Q23)))</formula>
    </cfRule>
    <cfRule type="containsText" dxfId="883" priority="790" operator="containsText" text="ABS">
      <formula>NOT(ISERROR(SEARCH("ABS",Q23)))</formula>
    </cfRule>
  </conditionalFormatting>
  <conditionalFormatting sqref="Q23:R23">
    <cfRule type="containsText" dxfId="882" priority="787" operator="containsText" text="CHN">
      <formula>NOT(ISERROR(SEARCH("CHN",Q23)))</formula>
    </cfRule>
  </conditionalFormatting>
  <conditionalFormatting sqref="Q78:R78">
    <cfRule type="beginsWith" dxfId="881" priority="734" operator="beginsWith" text="RC">
      <formula>LEFT(Q78,LEN("RC"))="RC"</formula>
    </cfRule>
    <cfRule type="expression" dxfId="880" priority="769">
      <formula>OR(Q$9="S",Q$9="D",Q$120="F")</formula>
    </cfRule>
  </conditionalFormatting>
  <conditionalFormatting sqref="Q78:R78">
    <cfRule type="containsText" dxfId="879" priority="735" operator="containsText" text="VN1">
      <formula>NOT(ISERROR(SEARCH("VN1",Q78)))</formula>
    </cfRule>
    <cfRule type="containsText" dxfId="878" priority="736" operator="containsText" text="FOR J">
      <formula>NOT(ISERROR(SEARCH("FOR J",Q78)))</formula>
    </cfRule>
    <cfRule type="containsText" dxfId="877" priority="737" operator="containsText" text="FOR N">
      <formula>NOT(ISERROR(SEARCH("FOR N",Q78)))</formula>
    </cfRule>
    <cfRule type="containsText" dxfId="876" priority="738" operator="containsText" text="AM">
      <formula>NOT(ISERROR(SEARCH("AM",Q78)))</formula>
    </cfRule>
    <cfRule type="containsText" dxfId="875" priority="739" operator="containsText" text="VTJ2">
      <formula>NOT(ISERROR(SEARCH("VTJ2",Q78)))</formula>
    </cfRule>
    <cfRule type="containsText" dxfId="874" priority="740" operator="containsText" text="AT">
      <formula>NOT(ISERROR(SEARCH("AT",Q78)))</formula>
    </cfRule>
    <cfRule type="containsText" dxfId="873" priority="741" operator="containsText" text="V M">
      <formula>NOT(ISERROR(SEARCH("V M",Q78)))</formula>
    </cfRule>
    <cfRule type="containsText" dxfId="872" priority="742" operator="containsText" text="CP">
      <formula>NOT(ISERROR(SEARCH("CP",Q78)))</formula>
    </cfRule>
    <cfRule type="containsText" dxfId="871" priority="743" operator="containsText" text="FOR">
      <formula>NOT(ISERROR(SEARCH("FOR",Q78)))</formula>
    </cfRule>
    <cfRule type="containsText" dxfId="870" priority="744" operator="containsText" text="GO A">
      <formula>NOT(ISERROR(SEARCH("GO A",Q78)))</formula>
    </cfRule>
    <cfRule type="containsText" dxfId="869" priority="745" operator="containsText" text="Indispo,">
      <formula>NOT(ISERROR(SEARCH("Indispo,",Q78)))</formula>
    </cfRule>
    <cfRule type="containsText" dxfId="868" priority="746" operator="containsText" text="AIME">
      <formula>NOT(ISERROR(SEARCH("AIME",Q78)))</formula>
    </cfRule>
    <cfRule type="containsText" dxfId="867" priority="747" operator="containsText" text="PL21">
      <formula>NOT(ISERROR(SEARCH("PL21",Q78)))</formula>
    </cfRule>
    <cfRule type="containsText" dxfId="866" priority="748" operator="containsText" text="TI">
      <formula>NOT(ISERROR(SEARCH("TI",Q78)))</formula>
    </cfRule>
    <cfRule type="containsText" dxfId="865" priority="749" operator="containsText" text="ARC">
      <formula>NOT(ISERROR(SEARCH("ARC",Q78)))</formula>
    </cfRule>
    <cfRule type="containsText" dxfId="864" priority="750" operator="containsText" text="AH">
      <formula>NOT(ISERROR(SEARCH("AH",Q78)))</formula>
    </cfRule>
    <cfRule type="containsText" dxfId="863" priority="751" operator="containsText" text="VAL I">
      <formula>NOT(ISERROR(SEARCH("VAL I",Q78)))</formula>
    </cfRule>
    <cfRule type="containsText" dxfId="862" priority="752" operator="containsText" text="MEJ">
      <formula>NOT(ISERROR(SEARCH("MEJ",Q78)))</formula>
    </cfRule>
    <cfRule type="containsText" dxfId="861" priority="753" operator="containsText" text="MEN">
      <formula>NOT(ISERROR(SEARCH("MEN",Q78)))</formula>
    </cfRule>
    <cfRule type="containsText" dxfId="860" priority="754" operator="containsText" text="2A">
      <formula>NOT(ISERROR(SEARCH("2A",Q78)))</formula>
    </cfRule>
    <cfRule type="containsText" dxfId="859" priority="755" operator="containsText" text="CN">
      <formula>NOT(ISERROR(SEARCH("CN",Q78)))</formula>
    </cfRule>
    <cfRule type="containsText" dxfId="858" priority="756" operator="containsText" text="VTJ1">
      <formula>NOT(ISERROR(SEARCH("VTJ1",Q78)))</formula>
    </cfRule>
    <cfRule type="containsText" dxfId="857" priority="757" operator="containsText" text="VTN2">
      <formula>NOT(ISERROR(SEARCH("VTN2",Q78)))</formula>
    </cfRule>
    <cfRule type="containsText" dxfId="856" priority="758" operator="containsText" text="VTN1">
      <formula>NOT(ISERROR(SEARCH("VTN1",Q78)))</formula>
    </cfRule>
    <cfRule type="containsText" dxfId="855" priority="759" operator="containsText" text="PJ2">
      <formula>NOT(ISERROR(SEARCH("PJ2",Q78)))</formula>
    </cfRule>
    <cfRule type="containsText" dxfId="854" priority="760" operator="containsText" text="VTGn">
      <formula>NOT(ISERROR(SEARCH("VTGn",Q78)))</formula>
    </cfRule>
    <cfRule type="containsText" dxfId="853" priority="761" operator="containsText" text="PN2">
      <formula>NOT(ISERROR(SEARCH("PN2",Q78)))</formula>
    </cfRule>
    <cfRule type="containsText" dxfId="852" priority="762" operator="containsText" text="PJ1">
      <formula>NOT(ISERROR(SEARCH("PJ1",Q78)))</formula>
    </cfRule>
    <cfRule type="containsText" dxfId="851" priority="763" operator="containsText" text="VJ1">
      <formula>NOT(ISERROR(SEARCH("VJ1",Q78)))</formula>
    </cfRule>
    <cfRule type="containsText" dxfId="850" priority="764" operator="containsText" text="PN1">
      <formula>NOT(ISERROR(SEARCH("PN1",Q78)))</formula>
    </cfRule>
    <cfRule type="containsText" dxfId="849" priority="765" operator="containsText" text="CJ">
      <formula>NOT(ISERROR(SEARCH("CJ",Q78)))</formula>
    </cfRule>
    <cfRule type="containsText" dxfId="848" priority="766" operator="containsText" text="VJI">
      <formula>NOT(ISERROR(SEARCH("VJI",Q78)))</formula>
    </cfRule>
    <cfRule type="containsText" dxfId="847" priority="767" operator="containsText" text="VJ2">
      <formula>NOT(ISERROR(SEARCH("VJ2",Q78)))</formula>
    </cfRule>
    <cfRule type="containsText" dxfId="846" priority="768" operator="containsText" text="VN2">
      <formula>NOT(ISERROR(SEARCH("VN2",Q78)))</formula>
    </cfRule>
  </conditionalFormatting>
  <conditionalFormatting sqref="Q78:R78">
    <cfRule type="containsText" dxfId="845" priority="724" operator="containsText" text="AGO">
      <formula>NOT(ISERROR(SEARCH("AGO",Q78)))</formula>
    </cfRule>
    <cfRule type="containsText" dxfId="844" priority="725" operator="containsText" text="PNI">
      <formula>NOT(ISERROR(SEARCH("PNI",Q78)))</formula>
    </cfRule>
    <cfRule type="containsText" dxfId="843" priority="726" operator="containsText" text="AJ2">
      <formula>NOT(ISERROR(SEARCH("AJ2",Q78)))</formula>
    </cfRule>
    <cfRule type="containsText" dxfId="842" priority="727" operator="containsText" text="AJ1">
      <formula>NOT(ISERROR(SEARCH("AJ1",Q78)))</formula>
    </cfRule>
    <cfRule type="containsText" dxfId="841" priority="728" operator="containsText" text="AN2">
      <formula>NOT(ISERROR(SEARCH("AN2",Q78)))</formula>
    </cfRule>
    <cfRule type="containsText" dxfId="840" priority="729" operator="containsText" text="AN1">
      <formula>NOT(ISERROR(SEARCH("AN1",Q78)))</formula>
    </cfRule>
    <cfRule type="containsText" dxfId="839" priority="731" operator="containsText" text="AV N">
      <formula>NOT(ISERROR(SEARCH("AV N",Q78)))</formula>
    </cfRule>
    <cfRule type="containsText" dxfId="838" priority="732" operator="containsText" text="EDS">
      <formula>NOT(ISERROR(SEARCH("EDS",Q78)))</formula>
    </cfRule>
    <cfRule type="containsText" dxfId="837" priority="733" operator="containsText" text="ABS">
      <formula>NOT(ISERROR(SEARCH("ABS",Q78)))</formula>
    </cfRule>
  </conditionalFormatting>
  <conditionalFormatting sqref="Q78:R78">
    <cfRule type="containsText" dxfId="836" priority="730" operator="containsText" text="CHN">
      <formula>NOT(ISERROR(SEARCH("CHN",Q78)))</formula>
    </cfRule>
  </conditionalFormatting>
  <conditionalFormatting sqref="S79:T79">
    <cfRule type="beginsWith" dxfId="835" priority="677" operator="beginsWith" text="RC">
      <formula>LEFT(S79,LEN("RC"))="RC"</formula>
    </cfRule>
    <cfRule type="expression" dxfId="834" priority="712">
      <formula>OR(S$9="S",S$9="D",S$120="F")</formula>
    </cfRule>
  </conditionalFormatting>
  <conditionalFormatting sqref="S79:T79">
    <cfRule type="containsText" dxfId="833" priority="678" operator="containsText" text="VN1">
      <formula>NOT(ISERROR(SEARCH("VN1",S79)))</formula>
    </cfRule>
    <cfRule type="containsText" dxfId="832" priority="679" operator="containsText" text="FOR J">
      <formula>NOT(ISERROR(SEARCH("FOR J",S79)))</formula>
    </cfRule>
    <cfRule type="containsText" dxfId="831" priority="680" operator="containsText" text="FOR N">
      <formula>NOT(ISERROR(SEARCH("FOR N",S79)))</formula>
    </cfRule>
    <cfRule type="containsText" dxfId="830" priority="681" operator="containsText" text="AM">
      <formula>NOT(ISERROR(SEARCH("AM",S79)))</formula>
    </cfRule>
    <cfRule type="containsText" dxfId="829" priority="682" operator="containsText" text="VTJ2">
      <formula>NOT(ISERROR(SEARCH("VTJ2",S79)))</formula>
    </cfRule>
    <cfRule type="containsText" dxfId="828" priority="683" operator="containsText" text="AT">
      <formula>NOT(ISERROR(SEARCH("AT",S79)))</formula>
    </cfRule>
    <cfRule type="containsText" dxfId="827" priority="684" operator="containsText" text="V M">
      <formula>NOT(ISERROR(SEARCH("V M",S79)))</formula>
    </cfRule>
    <cfRule type="containsText" dxfId="826" priority="685" operator="containsText" text="CP">
      <formula>NOT(ISERROR(SEARCH("CP",S79)))</formula>
    </cfRule>
    <cfRule type="containsText" dxfId="825" priority="686" operator="containsText" text="FOR">
      <formula>NOT(ISERROR(SEARCH("FOR",S79)))</formula>
    </cfRule>
    <cfRule type="containsText" dxfId="824" priority="687" operator="containsText" text="GO A">
      <formula>NOT(ISERROR(SEARCH("GO A",S79)))</formula>
    </cfRule>
    <cfRule type="containsText" dxfId="823" priority="688" operator="containsText" text="Indispo,">
      <formula>NOT(ISERROR(SEARCH("Indispo,",S79)))</formula>
    </cfRule>
    <cfRule type="containsText" dxfId="822" priority="689" operator="containsText" text="AIME">
      <formula>NOT(ISERROR(SEARCH("AIME",S79)))</formula>
    </cfRule>
    <cfRule type="containsText" dxfId="821" priority="690" operator="containsText" text="PL21">
      <formula>NOT(ISERROR(SEARCH("PL21",S79)))</formula>
    </cfRule>
    <cfRule type="containsText" dxfId="820" priority="691" operator="containsText" text="TI">
      <formula>NOT(ISERROR(SEARCH("TI",S79)))</formula>
    </cfRule>
    <cfRule type="containsText" dxfId="819" priority="692" operator="containsText" text="ARC">
      <formula>NOT(ISERROR(SEARCH("ARC",S79)))</formula>
    </cfRule>
    <cfRule type="containsText" dxfId="818" priority="693" operator="containsText" text="AH">
      <formula>NOT(ISERROR(SEARCH("AH",S79)))</formula>
    </cfRule>
    <cfRule type="containsText" dxfId="817" priority="694" operator="containsText" text="VAL I">
      <formula>NOT(ISERROR(SEARCH("VAL I",S79)))</formula>
    </cfRule>
    <cfRule type="containsText" dxfId="816" priority="695" operator="containsText" text="MEJ">
      <formula>NOT(ISERROR(SEARCH("MEJ",S79)))</formula>
    </cfRule>
    <cfRule type="containsText" dxfId="815" priority="696" operator="containsText" text="MEN">
      <formula>NOT(ISERROR(SEARCH("MEN",S79)))</formula>
    </cfRule>
    <cfRule type="containsText" dxfId="814" priority="697" operator="containsText" text="2A">
      <formula>NOT(ISERROR(SEARCH("2A",S79)))</formula>
    </cfRule>
    <cfRule type="containsText" dxfId="813" priority="698" operator="containsText" text="CN">
      <formula>NOT(ISERROR(SEARCH("CN",S79)))</formula>
    </cfRule>
    <cfRule type="containsText" dxfId="812" priority="699" operator="containsText" text="VTJ1">
      <formula>NOT(ISERROR(SEARCH("VTJ1",S79)))</formula>
    </cfRule>
    <cfRule type="containsText" dxfId="811" priority="700" operator="containsText" text="VTN2">
      <formula>NOT(ISERROR(SEARCH("VTN2",S79)))</formula>
    </cfRule>
    <cfRule type="containsText" dxfId="810" priority="701" operator="containsText" text="VTN1">
      <formula>NOT(ISERROR(SEARCH("VTN1",S79)))</formula>
    </cfRule>
    <cfRule type="containsText" dxfId="809" priority="702" operator="containsText" text="PJ2">
      <formula>NOT(ISERROR(SEARCH("PJ2",S79)))</formula>
    </cfRule>
    <cfRule type="containsText" dxfId="808" priority="703" operator="containsText" text="VTGn">
      <formula>NOT(ISERROR(SEARCH("VTGn",S79)))</formula>
    </cfRule>
    <cfRule type="containsText" dxfId="807" priority="704" operator="containsText" text="PN2">
      <formula>NOT(ISERROR(SEARCH("PN2",S79)))</formula>
    </cfRule>
    <cfRule type="containsText" dxfId="806" priority="705" operator="containsText" text="PJ1">
      <formula>NOT(ISERROR(SEARCH("PJ1",S79)))</formula>
    </cfRule>
    <cfRule type="containsText" dxfId="805" priority="706" operator="containsText" text="VJ1">
      <formula>NOT(ISERROR(SEARCH("VJ1",S79)))</formula>
    </cfRule>
    <cfRule type="containsText" dxfId="804" priority="707" operator="containsText" text="PN1">
      <formula>NOT(ISERROR(SEARCH("PN1",S79)))</formula>
    </cfRule>
    <cfRule type="containsText" dxfId="803" priority="708" operator="containsText" text="CJ">
      <formula>NOT(ISERROR(SEARCH("CJ",S79)))</formula>
    </cfRule>
    <cfRule type="containsText" dxfId="802" priority="709" operator="containsText" text="VJI">
      <formula>NOT(ISERROR(SEARCH("VJI",S79)))</formula>
    </cfRule>
    <cfRule type="containsText" dxfId="801" priority="710" operator="containsText" text="VJ2">
      <formula>NOT(ISERROR(SEARCH("VJ2",S79)))</formula>
    </cfRule>
    <cfRule type="containsText" dxfId="800" priority="711" operator="containsText" text="VN2">
      <formula>NOT(ISERROR(SEARCH("VN2",S79)))</formula>
    </cfRule>
  </conditionalFormatting>
  <conditionalFormatting sqref="S79:T79">
    <cfRule type="containsText" dxfId="799" priority="667" operator="containsText" text="AGO">
      <formula>NOT(ISERROR(SEARCH("AGO",S79)))</formula>
    </cfRule>
    <cfRule type="containsText" dxfId="798" priority="668" operator="containsText" text="PNI">
      <formula>NOT(ISERROR(SEARCH("PNI",S79)))</formula>
    </cfRule>
    <cfRule type="containsText" dxfId="797" priority="669" operator="containsText" text="AJ2">
      <formula>NOT(ISERROR(SEARCH("AJ2",S79)))</formula>
    </cfRule>
    <cfRule type="containsText" dxfId="796" priority="670" operator="containsText" text="AJ1">
      <formula>NOT(ISERROR(SEARCH("AJ1",S79)))</formula>
    </cfRule>
    <cfRule type="containsText" dxfId="795" priority="671" operator="containsText" text="AN2">
      <formula>NOT(ISERROR(SEARCH("AN2",S79)))</formula>
    </cfRule>
    <cfRule type="containsText" dxfId="794" priority="672" operator="containsText" text="AN1">
      <formula>NOT(ISERROR(SEARCH("AN1",S79)))</formula>
    </cfRule>
    <cfRule type="containsText" dxfId="793" priority="674" operator="containsText" text="AV N">
      <formula>NOT(ISERROR(SEARCH("AV N",S79)))</formula>
    </cfRule>
    <cfRule type="containsText" dxfId="792" priority="675" operator="containsText" text="EDS">
      <formula>NOT(ISERROR(SEARCH("EDS",S79)))</formula>
    </cfRule>
    <cfRule type="containsText" dxfId="791" priority="676" operator="containsText" text="ABS">
      <formula>NOT(ISERROR(SEARCH("ABS",S79)))</formula>
    </cfRule>
  </conditionalFormatting>
  <conditionalFormatting sqref="S79:T79">
    <cfRule type="containsText" dxfId="790" priority="673" operator="containsText" text="CHN">
      <formula>NOT(ISERROR(SEARCH("CHN",S79)))</formula>
    </cfRule>
  </conditionalFormatting>
  <conditionalFormatting sqref="W64:Y64">
    <cfRule type="beginsWith" dxfId="789" priority="620" operator="beginsWith" text="RC">
      <formula>LEFT(W64,LEN("RC"))="RC"</formula>
    </cfRule>
    <cfRule type="expression" dxfId="788" priority="655">
      <formula>OR(W$9="S",W$9="D",W$120="F")</formula>
    </cfRule>
  </conditionalFormatting>
  <conditionalFormatting sqref="W64:Y64">
    <cfRule type="containsText" dxfId="787" priority="621" operator="containsText" text="VN1">
      <formula>NOT(ISERROR(SEARCH("VN1",W64)))</formula>
    </cfRule>
    <cfRule type="containsText" dxfId="786" priority="622" operator="containsText" text="FOR J">
      <formula>NOT(ISERROR(SEARCH("FOR J",W64)))</formula>
    </cfRule>
    <cfRule type="containsText" dxfId="785" priority="623" operator="containsText" text="FOR N">
      <formula>NOT(ISERROR(SEARCH("FOR N",W64)))</formula>
    </cfRule>
    <cfRule type="containsText" dxfId="784" priority="624" operator="containsText" text="AM">
      <formula>NOT(ISERROR(SEARCH("AM",W64)))</formula>
    </cfRule>
    <cfRule type="containsText" dxfId="783" priority="625" operator="containsText" text="VTJ2">
      <formula>NOT(ISERROR(SEARCH("VTJ2",W64)))</formula>
    </cfRule>
    <cfRule type="containsText" dxfId="782" priority="626" operator="containsText" text="AT">
      <formula>NOT(ISERROR(SEARCH("AT",W64)))</formula>
    </cfRule>
    <cfRule type="containsText" dxfId="781" priority="627" operator="containsText" text="V M">
      <formula>NOT(ISERROR(SEARCH("V M",W64)))</formula>
    </cfRule>
    <cfRule type="containsText" dxfId="780" priority="628" operator="containsText" text="CP">
      <formula>NOT(ISERROR(SEARCH("CP",W64)))</formula>
    </cfRule>
    <cfRule type="containsText" dxfId="779" priority="629" operator="containsText" text="FOR">
      <formula>NOT(ISERROR(SEARCH("FOR",W64)))</formula>
    </cfRule>
    <cfRule type="containsText" dxfId="778" priority="630" operator="containsText" text="GO A">
      <formula>NOT(ISERROR(SEARCH("GO A",W64)))</formula>
    </cfRule>
    <cfRule type="containsText" dxfId="777" priority="631" operator="containsText" text="Indispo,">
      <formula>NOT(ISERROR(SEARCH("Indispo,",W64)))</formula>
    </cfRule>
    <cfRule type="containsText" dxfId="776" priority="632" operator="containsText" text="AIME">
      <formula>NOT(ISERROR(SEARCH("AIME",W64)))</formula>
    </cfRule>
    <cfRule type="containsText" dxfId="775" priority="633" operator="containsText" text="PL21">
      <formula>NOT(ISERROR(SEARCH("PL21",W64)))</formula>
    </cfRule>
    <cfRule type="containsText" dxfId="774" priority="634" operator="containsText" text="TI">
      <formula>NOT(ISERROR(SEARCH("TI",W64)))</formula>
    </cfRule>
    <cfRule type="containsText" dxfId="773" priority="635" operator="containsText" text="ARC">
      <formula>NOT(ISERROR(SEARCH("ARC",W64)))</formula>
    </cfRule>
    <cfRule type="containsText" dxfId="772" priority="636" operator="containsText" text="AH">
      <formula>NOT(ISERROR(SEARCH("AH",W64)))</formula>
    </cfRule>
    <cfRule type="containsText" dxfId="771" priority="637" operator="containsText" text="VAL I">
      <formula>NOT(ISERROR(SEARCH("VAL I",W64)))</formula>
    </cfRule>
    <cfRule type="containsText" dxfId="770" priority="638" operator="containsText" text="MEJ">
      <formula>NOT(ISERROR(SEARCH("MEJ",W64)))</formula>
    </cfRule>
    <cfRule type="containsText" dxfId="769" priority="639" operator="containsText" text="MEN">
      <formula>NOT(ISERROR(SEARCH("MEN",W64)))</formula>
    </cfRule>
    <cfRule type="containsText" dxfId="768" priority="640" operator="containsText" text="2A">
      <formula>NOT(ISERROR(SEARCH("2A",W64)))</formula>
    </cfRule>
    <cfRule type="containsText" dxfId="767" priority="641" operator="containsText" text="CN">
      <formula>NOT(ISERROR(SEARCH("CN",W64)))</formula>
    </cfRule>
    <cfRule type="containsText" dxfId="766" priority="642" operator="containsText" text="VTJ1">
      <formula>NOT(ISERROR(SEARCH("VTJ1",W64)))</formula>
    </cfRule>
    <cfRule type="containsText" dxfId="765" priority="643" operator="containsText" text="VTN2">
      <formula>NOT(ISERROR(SEARCH("VTN2",W64)))</formula>
    </cfRule>
    <cfRule type="containsText" dxfId="764" priority="644" operator="containsText" text="VTN1">
      <formula>NOT(ISERROR(SEARCH("VTN1",W64)))</formula>
    </cfRule>
    <cfRule type="containsText" dxfId="763" priority="645" operator="containsText" text="PJ2">
      <formula>NOT(ISERROR(SEARCH("PJ2",W64)))</formula>
    </cfRule>
    <cfRule type="containsText" dxfId="762" priority="646" operator="containsText" text="VTGn">
      <formula>NOT(ISERROR(SEARCH("VTGn",W64)))</formula>
    </cfRule>
    <cfRule type="containsText" dxfId="761" priority="647" operator="containsText" text="PN2">
      <formula>NOT(ISERROR(SEARCH("PN2",W64)))</formula>
    </cfRule>
    <cfRule type="containsText" dxfId="760" priority="648" operator="containsText" text="PJ1">
      <formula>NOT(ISERROR(SEARCH("PJ1",W64)))</formula>
    </cfRule>
    <cfRule type="containsText" dxfId="759" priority="649" operator="containsText" text="VJ1">
      <formula>NOT(ISERROR(SEARCH("VJ1",W64)))</formula>
    </cfRule>
    <cfRule type="containsText" dxfId="758" priority="650" operator="containsText" text="PN1">
      <formula>NOT(ISERROR(SEARCH("PN1",W64)))</formula>
    </cfRule>
    <cfRule type="containsText" dxfId="757" priority="651" operator="containsText" text="CJ">
      <formula>NOT(ISERROR(SEARCH("CJ",W64)))</formula>
    </cfRule>
    <cfRule type="containsText" dxfId="756" priority="652" operator="containsText" text="VJI">
      <formula>NOT(ISERROR(SEARCH("VJI",W64)))</formula>
    </cfRule>
    <cfRule type="containsText" dxfId="755" priority="653" operator="containsText" text="VJ2">
      <formula>NOT(ISERROR(SEARCH("VJ2",W64)))</formula>
    </cfRule>
    <cfRule type="containsText" dxfId="754" priority="654" operator="containsText" text="VN2">
      <formula>NOT(ISERROR(SEARCH("VN2",W64)))</formula>
    </cfRule>
  </conditionalFormatting>
  <conditionalFormatting sqref="W64:Y64">
    <cfRule type="containsText" dxfId="753" priority="610" operator="containsText" text="AGO">
      <formula>NOT(ISERROR(SEARCH("AGO",W64)))</formula>
    </cfRule>
    <cfRule type="containsText" dxfId="752" priority="611" operator="containsText" text="PNI">
      <formula>NOT(ISERROR(SEARCH("PNI",W64)))</formula>
    </cfRule>
    <cfRule type="containsText" dxfId="751" priority="612" operator="containsText" text="AJ2">
      <formula>NOT(ISERROR(SEARCH("AJ2",W64)))</formula>
    </cfRule>
    <cfRule type="containsText" dxfId="750" priority="613" operator="containsText" text="AJ1">
      <formula>NOT(ISERROR(SEARCH("AJ1",W64)))</formula>
    </cfRule>
    <cfRule type="containsText" dxfId="749" priority="614" operator="containsText" text="AN2">
      <formula>NOT(ISERROR(SEARCH("AN2",W64)))</formula>
    </cfRule>
    <cfRule type="containsText" dxfId="748" priority="615" operator="containsText" text="AN1">
      <formula>NOT(ISERROR(SEARCH("AN1",W64)))</formula>
    </cfRule>
    <cfRule type="containsText" dxfId="747" priority="617" operator="containsText" text="AV N">
      <formula>NOT(ISERROR(SEARCH("AV N",W64)))</formula>
    </cfRule>
    <cfRule type="containsText" dxfId="746" priority="618" operator="containsText" text="EDS">
      <formula>NOT(ISERROR(SEARCH("EDS",W64)))</formula>
    </cfRule>
    <cfRule type="containsText" dxfId="745" priority="619" operator="containsText" text="ABS">
      <formula>NOT(ISERROR(SEARCH("ABS",W64)))</formula>
    </cfRule>
  </conditionalFormatting>
  <conditionalFormatting sqref="W64:Y64">
    <cfRule type="containsText" dxfId="744" priority="616" operator="containsText" text="CHN">
      <formula>NOT(ISERROR(SEARCH("CHN",W64)))</formula>
    </cfRule>
  </conditionalFormatting>
  <conditionalFormatting sqref="AE71">
    <cfRule type="beginsWith" dxfId="743" priority="563" operator="beginsWith" text="RC">
      <formula>LEFT(AE71,LEN("RC"))="RC"</formula>
    </cfRule>
    <cfRule type="expression" dxfId="742" priority="598">
      <formula>OR(AE$9="S",AE$9="D",AE$120="F")</formula>
    </cfRule>
  </conditionalFormatting>
  <conditionalFormatting sqref="AE71">
    <cfRule type="containsText" dxfId="741" priority="564" operator="containsText" text="VN1">
      <formula>NOT(ISERROR(SEARCH("VN1",AE71)))</formula>
    </cfRule>
    <cfRule type="containsText" dxfId="740" priority="565" operator="containsText" text="FOR J">
      <formula>NOT(ISERROR(SEARCH("FOR J",AE71)))</formula>
    </cfRule>
    <cfRule type="containsText" dxfId="739" priority="566" operator="containsText" text="FOR N">
      <formula>NOT(ISERROR(SEARCH("FOR N",AE71)))</formula>
    </cfRule>
    <cfRule type="containsText" dxfId="738" priority="567" operator="containsText" text="AM">
      <formula>NOT(ISERROR(SEARCH("AM",AE71)))</formula>
    </cfRule>
    <cfRule type="containsText" dxfId="737" priority="568" operator="containsText" text="VTJ2">
      <formula>NOT(ISERROR(SEARCH("VTJ2",AE71)))</formula>
    </cfRule>
    <cfRule type="containsText" dxfId="736" priority="569" operator="containsText" text="AT">
      <formula>NOT(ISERROR(SEARCH("AT",AE71)))</formula>
    </cfRule>
    <cfRule type="containsText" dxfId="735" priority="570" operator="containsText" text="V M">
      <formula>NOT(ISERROR(SEARCH("V M",AE71)))</formula>
    </cfRule>
    <cfRule type="containsText" dxfId="734" priority="571" operator="containsText" text="CP">
      <formula>NOT(ISERROR(SEARCH("CP",AE71)))</formula>
    </cfRule>
    <cfRule type="containsText" dxfId="733" priority="572" operator="containsText" text="FOR">
      <formula>NOT(ISERROR(SEARCH("FOR",AE71)))</formula>
    </cfRule>
    <cfRule type="containsText" dxfId="732" priority="573" operator="containsText" text="GO A">
      <formula>NOT(ISERROR(SEARCH("GO A",AE71)))</formula>
    </cfRule>
    <cfRule type="containsText" dxfId="731" priority="574" operator="containsText" text="Indispo,">
      <formula>NOT(ISERROR(SEARCH("Indispo,",AE71)))</formula>
    </cfRule>
    <cfRule type="containsText" dxfId="730" priority="575" operator="containsText" text="AIME">
      <formula>NOT(ISERROR(SEARCH("AIME",AE71)))</formula>
    </cfRule>
    <cfRule type="containsText" dxfId="729" priority="576" operator="containsText" text="PL21">
      <formula>NOT(ISERROR(SEARCH("PL21",AE71)))</formula>
    </cfRule>
    <cfRule type="containsText" dxfId="728" priority="577" operator="containsText" text="TI">
      <formula>NOT(ISERROR(SEARCH("TI",AE71)))</formula>
    </cfRule>
    <cfRule type="containsText" dxfId="727" priority="578" operator="containsText" text="ARC">
      <formula>NOT(ISERROR(SEARCH("ARC",AE71)))</formula>
    </cfRule>
    <cfRule type="containsText" dxfId="726" priority="579" operator="containsText" text="AH">
      <formula>NOT(ISERROR(SEARCH("AH",AE71)))</formula>
    </cfRule>
    <cfRule type="containsText" dxfId="725" priority="580" operator="containsText" text="VAL I">
      <formula>NOT(ISERROR(SEARCH("VAL I",AE71)))</formula>
    </cfRule>
    <cfRule type="containsText" dxfId="724" priority="581" operator="containsText" text="MEJ">
      <formula>NOT(ISERROR(SEARCH("MEJ",AE71)))</formula>
    </cfRule>
    <cfRule type="containsText" dxfId="723" priority="582" operator="containsText" text="MEN">
      <formula>NOT(ISERROR(SEARCH("MEN",AE71)))</formula>
    </cfRule>
    <cfRule type="containsText" dxfId="722" priority="583" operator="containsText" text="2A">
      <formula>NOT(ISERROR(SEARCH("2A",AE71)))</formula>
    </cfRule>
    <cfRule type="containsText" dxfId="721" priority="584" operator="containsText" text="CN">
      <formula>NOT(ISERROR(SEARCH("CN",AE71)))</formula>
    </cfRule>
    <cfRule type="containsText" dxfId="720" priority="585" operator="containsText" text="VTJ1">
      <formula>NOT(ISERROR(SEARCH("VTJ1",AE71)))</formula>
    </cfRule>
    <cfRule type="containsText" dxfId="719" priority="586" operator="containsText" text="VTN2">
      <formula>NOT(ISERROR(SEARCH("VTN2",AE71)))</formula>
    </cfRule>
    <cfRule type="containsText" dxfId="718" priority="587" operator="containsText" text="VTN1">
      <formula>NOT(ISERROR(SEARCH("VTN1",AE71)))</formula>
    </cfRule>
    <cfRule type="containsText" dxfId="717" priority="588" operator="containsText" text="PJ2">
      <formula>NOT(ISERROR(SEARCH("PJ2",AE71)))</formula>
    </cfRule>
    <cfRule type="containsText" dxfId="716" priority="589" operator="containsText" text="VTGn">
      <formula>NOT(ISERROR(SEARCH("VTGn",AE71)))</formula>
    </cfRule>
    <cfRule type="containsText" dxfId="715" priority="590" operator="containsText" text="PN2">
      <formula>NOT(ISERROR(SEARCH("PN2",AE71)))</formula>
    </cfRule>
    <cfRule type="containsText" dxfId="714" priority="591" operator="containsText" text="PJ1">
      <formula>NOT(ISERROR(SEARCH("PJ1",AE71)))</formula>
    </cfRule>
    <cfRule type="containsText" dxfId="713" priority="592" operator="containsText" text="VJ1">
      <formula>NOT(ISERROR(SEARCH("VJ1",AE71)))</formula>
    </cfRule>
    <cfRule type="containsText" dxfId="712" priority="593" operator="containsText" text="PN1">
      <formula>NOT(ISERROR(SEARCH("PN1",AE71)))</formula>
    </cfRule>
    <cfRule type="containsText" dxfId="711" priority="594" operator="containsText" text="CJ">
      <formula>NOT(ISERROR(SEARCH("CJ",AE71)))</formula>
    </cfRule>
    <cfRule type="containsText" dxfId="710" priority="595" operator="containsText" text="VJI">
      <formula>NOT(ISERROR(SEARCH("VJI",AE71)))</formula>
    </cfRule>
    <cfRule type="containsText" dxfId="709" priority="596" operator="containsText" text="VJ2">
      <formula>NOT(ISERROR(SEARCH("VJ2",AE71)))</formula>
    </cfRule>
    <cfRule type="containsText" dxfId="708" priority="597" operator="containsText" text="VN2">
      <formula>NOT(ISERROR(SEARCH("VN2",AE71)))</formula>
    </cfRule>
  </conditionalFormatting>
  <conditionalFormatting sqref="AE71">
    <cfRule type="containsText" dxfId="707" priority="553" operator="containsText" text="AGO">
      <formula>NOT(ISERROR(SEARCH("AGO",AE71)))</formula>
    </cfRule>
    <cfRule type="containsText" dxfId="706" priority="554" operator="containsText" text="PNI">
      <formula>NOT(ISERROR(SEARCH("PNI",AE71)))</formula>
    </cfRule>
    <cfRule type="containsText" dxfId="705" priority="555" operator="containsText" text="AJ2">
      <formula>NOT(ISERROR(SEARCH("AJ2",AE71)))</formula>
    </cfRule>
    <cfRule type="containsText" dxfId="704" priority="556" operator="containsText" text="AJ1">
      <formula>NOT(ISERROR(SEARCH("AJ1",AE71)))</formula>
    </cfRule>
    <cfRule type="containsText" dxfId="703" priority="557" operator="containsText" text="AN2">
      <formula>NOT(ISERROR(SEARCH("AN2",AE71)))</formula>
    </cfRule>
    <cfRule type="containsText" dxfId="702" priority="558" operator="containsText" text="AN1">
      <formula>NOT(ISERROR(SEARCH("AN1",AE71)))</formula>
    </cfRule>
    <cfRule type="containsText" dxfId="701" priority="560" operator="containsText" text="AV N">
      <formula>NOT(ISERROR(SEARCH("AV N",AE71)))</formula>
    </cfRule>
    <cfRule type="containsText" dxfId="700" priority="561" operator="containsText" text="EDS">
      <formula>NOT(ISERROR(SEARCH("EDS",AE71)))</formula>
    </cfRule>
    <cfRule type="containsText" dxfId="699" priority="562" operator="containsText" text="ABS">
      <formula>NOT(ISERROR(SEARCH("ABS",AE71)))</formula>
    </cfRule>
  </conditionalFormatting>
  <conditionalFormatting sqref="AE71">
    <cfRule type="containsText" dxfId="698" priority="559" operator="containsText" text="CHN">
      <formula>NOT(ISERROR(SEARCH("CHN",AE71)))</formula>
    </cfRule>
  </conditionalFormatting>
  <conditionalFormatting sqref="AE62">
    <cfRule type="beginsWith" dxfId="697" priority="506" operator="beginsWith" text="RC">
      <formula>LEFT(AE62,LEN("RC"))="RC"</formula>
    </cfRule>
    <cfRule type="expression" dxfId="696" priority="541">
      <formula>OR(AE$9="S",AE$9="D",AE$120="F")</formula>
    </cfRule>
  </conditionalFormatting>
  <conditionalFormatting sqref="AE62">
    <cfRule type="containsText" dxfId="695" priority="507" operator="containsText" text="VN1">
      <formula>NOT(ISERROR(SEARCH("VN1",AE62)))</formula>
    </cfRule>
    <cfRule type="containsText" dxfId="694" priority="508" operator="containsText" text="FOR J">
      <formula>NOT(ISERROR(SEARCH("FOR J",AE62)))</formula>
    </cfRule>
    <cfRule type="containsText" dxfId="693" priority="509" operator="containsText" text="FOR N">
      <formula>NOT(ISERROR(SEARCH("FOR N",AE62)))</formula>
    </cfRule>
    <cfRule type="containsText" dxfId="692" priority="510" operator="containsText" text="AM">
      <formula>NOT(ISERROR(SEARCH("AM",AE62)))</formula>
    </cfRule>
    <cfRule type="containsText" dxfId="691" priority="511" operator="containsText" text="VTJ2">
      <formula>NOT(ISERROR(SEARCH("VTJ2",AE62)))</formula>
    </cfRule>
    <cfRule type="containsText" dxfId="690" priority="512" operator="containsText" text="AT">
      <formula>NOT(ISERROR(SEARCH("AT",AE62)))</formula>
    </cfRule>
    <cfRule type="containsText" dxfId="689" priority="513" operator="containsText" text="V M">
      <formula>NOT(ISERROR(SEARCH("V M",AE62)))</formula>
    </cfRule>
    <cfRule type="containsText" dxfId="688" priority="514" operator="containsText" text="CP">
      <formula>NOT(ISERROR(SEARCH("CP",AE62)))</formula>
    </cfRule>
    <cfRule type="containsText" dxfId="687" priority="515" operator="containsText" text="FOR">
      <formula>NOT(ISERROR(SEARCH("FOR",AE62)))</formula>
    </cfRule>
    <cfRule type="containsText" dxfId="686" priority="516" operator="containsText" text="GO A">
      <formula>NOT(ISERROR(SEARCH("GO A",AE62)))</formula>
    </cfRule>
    <cfRule type="containsText" dxfId="685" priority="517" operator="containsText" text="Indispo,">
      <formula>NOT(ISERROR(SEARCH("Indispo,",AE62)))</formula>
    </cfRule>
    <cfRule type="containsText" dxfId="684" priority="518" operator="containsText" text="AIME">
      <formula>NOT(ISERROR(SEARCH("AIME",AE62)))</formula>
    </cfRule>
    <cfRule type="containsText" dxfId="683" priority="519" operator="containsText" text="PL21">
      <formula>NOT(ISERROR(SEARCH("PL21",AE62)))</formula>
    </cfRule>
    <cfRule type="containsText" dxfId="682" priority="520" operator="containsText" text="TI">
      <formula>NOT(ISERROR(SEARCH("TI",AE62)))</formula>
    </cfRule>
    <cfRule type="containsText" dxfId="681" priority="521" operator="containsText" text="ARC">
      <formula>NOT(ISERROR(SEARCH("ARC",AE62)))</formula>
    </cfRule>
    <cfRule type="containsText" dxfId="680" priority="522" operator="containsText" text="AH">
      <formula>NOT(ISERROR(SEARCH("AH",AE62)))</formula>
    </cfRule>
    <cfRule type="containsText" dxfId="679" priority="523" operator="containsText" text="VAL I">
      <formula>NOT(ISERROR(SEARCH("VAL I",AE62)))</formula>
    </cfRule>
    <cfRule type="containsText" dxfId="678" priority="524" operator="containsText" text="MEJ">
      <formula>NOT(ISERROR(SEARCH("MEJ",AE62)))</formula>
    </cfRule>
    <cfRule type="containsText" dxfId="677" priority="525" operator="containsText" text="MEN">
      <formula>NOT(ISERROR(SEARCH("MEN",AE62)))</formula>
    </cfRule>
    <cfRule type="containsText" dxfId="676" priority="526" operator="containsText" text="2A">
      <formula>NOT(ISERROR(SEARCH("2A",AE62)))</formula>
    </cfRule>
    <cfRule type="containsText" dxfId="675" priority="527" operator="containsText" text="CN">
      <formula>NOT(ISERROR(SEARCH("CN",AE62)))</formula>
    </cfRule>
    <cfRule type="containsText" dxfId="674" priority="528" operator="containsText" text="VTJ1">
      <formula>NOT(ISERROR(SEARCH("VTJ1",AE62)))</formula>
    </cfRule>
    <cfRule type="containsText" dxfId="673" priority="529" operator="containsText" text="VTN2">
      <formula>NOT(ISERROR(SEARCH("VTN2",AE62)))</formula>
    </cfRule>
    <cfRule type="containsText" dxfId="672" priority="530" operator="containsText" text="VTN1">
      <formula>NOT(ISERROR(SEARCH("VTN1",AE62)))</formula>
    </cfRule>
    <cfRule type="containsText" dxfId="671" priority="531" operator="containsText" text="PJ2">
      <formula>NOT(ISERROR(SEARCH("PJ2",AE62)))</formula>
    </cfRule>
    <cfRule type="containsText" dxfId="670" priority="532" operator="containsText" text="VTGn">
      <formula>NOT(ISERROR(SEARCH("VTGn",AE62)))</formula>
    </cfRule>
    <cfRule type="containsText" dxfId="669" priority="533" operator="containsText" text="PN2">
      <formula>NOT(ISERROR(SEARCH("PN2",AE62)))</formula>
    </cfRule>
    <cfRule type="containsText" dxfId="668" priority="534" operator="containsText" text="PJ1">
      <formula>NOT(ISERROR(SEARCH("PJ1",AE62)))</formula>
    </cfRule>
    <cfRule type="containsText" dxfId="667" priority="535" operator="containsText" text="VJ1">
      <formula>NOT(ISERROR(SEARCH("VJ1",AE62)))</formula>
    </cfRule>
    <cfRule type="containsText" dxfId="666" priority="536" operator="containsText" text="PN1">
      <formula>NOT(ISERROR(SEARCH("PN1",AE62)))</formula>
    </cfRule>
    <cfRule type="containsText" dxfId="665" priority="537" operator="containsText" text="CJ">
      <formula>NOT(ISERROR(SEARCH("CJ",AE62)))</formula>
    </cfRule>
    <cfRule type="containsText" dxfId="664" priority="538" operator="containsText" text="VJI">
      <formula>NOT(ISERROR(SEARCH("VJI",AE62)))</formula>
    </cfRule>
    <cfRule type="containsText" dxfId="663" priority="539" operator="containsText" text="VJ2">
      <formula>NOT(ISERROR(SEARCH("VJ2",AE62)))</formula>
    </cfRule>
    <cfRule type="containsText" dxfId="662" priority="540" operator="containsText" text="VN2">
      <formula>NOT(ISERROR(SEARCH("VN2",AE62)))</formula>
    </cfRule>
  </conditionalFormatting>
  <conditionalFormatting sqref="AE62">
    <cfRule type="containsText" dxfId="661" priority="496" operator="containsText" text="AGO">
      <formula>NOT(ISERROR(SEARCH("AGO",AE62)))</formula>
    </cfRule>
    <cfRule type="containsText" dxfId="660" priority="497" operator="containsText" text="PNI">
      <formula>NOT(ISERROR(SEARCH("PNI",AE62)))</formula>
    </cfRule>
    <cfRule type="containsText" dxfId="659" priority="498" operator="containsText" text="AJ2">
      <formula>NOT(ISERROR(SEARCH("AJ2",AE62)))</formula>
    </cfRule>
    <cfRule type="containsText" dxfId="658" priority="499" operator="containsText" text="AJ1">
      <formula>NOT(ISERROR(SEARCH("AJ1",AE62)))</formula>
    </cfRule>
    <cfRule type="containsText" dxfId="657" priority="500" operator="containsText" text="AN2">
      <formula>NOT(ISERROR(SEARCH("AN2",AE62)))</formula>
    </cfRule>
    <cfRule type="containsText" dxfId="656" priority="501" operator="containsText" text="AN1">
      <formula>NOT(ISERROR(SEARCH("AN1",AE62)))</formula>
    </cfRule>
    <cfRule type="containsText" dxfId="655" priority="503" operator="containsText" text="AV N">
      <formula>NOT(ISERROR(SEARCH("AV N",AE62)))</formula>
    </cfRule>
    <cfRule type="containsText" dxfId="654" priority="504" operator="containsText" text="EDS">
      <formula>NOT(ISERROR(SEARCH("EDS",AE62)))</formula>
    </cfRule>
    <cfRule type="containsText" dxfId="653" priority="505" operator="containsText" text="ABS">
      <formula>NOT(ISERROR(SEARCH("ABS",AE62)))</formula>
    </cfRule>
  </conditionalFormatting>
  <conditionalFormatting sqref="AE62">
    <cfRule type="containsText" dxfId="652" priority="502" operator="containsText" text="CHN">
      <formula>NOT(ISERROR(SEARCH("CHN",AE62)))</formula>
    </cfRule>
  </conditionalFormatting>
  <conditionalFormatting sqref="Z10:Z12">
    <cfRule type="beginsWith" dxfId="651" priority="449" operator="beginsWith" text="RC">
      <formula>LEFT(Z10,LEN("RC"))="RC"</formula>
    </cfRule>
    <cfRule type="expression" dxfId="650" priority="484">
      <formula>OR(Z$9="S",Z$9="D",Z$120="F")</formula>
    </cfRule>
  </conditionalFormatting>
  <conditionalFormatting sqref="Z10:Z12">
    <cfRule type="containsText" dxfId="649" priority="450" operator="containsText" text="VN1">
      <formula>NOT(ISERROR(SEARCH("VN1",Z10)))</formula>
    </cfRule>
    <cfRule type="containsText" dxfId="648" priority="451" operator="containsText" text="FOR J">
      <formula>NOT(ISERROR(SEARCH("FOR J",Z10)))</formula>
    </cfRule>
    <cfRule type="containsText" dxfId="647" priority="452" operator="containsText" text="FOR N">
      <formula>NOT(ISERROR(SEARCH("FOR N",Z10)))</formula>
    </cfRule>
    <cfRule type="containsText" dxfId="646" priority="453" operator="containsText" text="AM">
      <formula>NOT(ISERROR(SEARCH("AM",Z10)))</formula>
    </cfRule>
    <cfRule type="containsText" dxfId="645" priority="454" operator="containsText" text="VTJ2">
      <formula>NOT(ISERROR(SEARCH("VTJ2",Z10)))</formula>
    </cfRule>
    <cfRule type="containsText" dxfId="644" priority="455" operator="containsText" text="AT">
      <formula>NOT(ISERROR(SEARCH("AT",Z10)))</formula>
    </cfRule>
    <cfRule type="containsText" dxfId="643" priority="456" operator="containsText" text="V M">
      <formula>NOT(ISERROR(SEARCH("V M",Z10)))</formula>
    </cfRule>
    <cfRule type="containsText" dxfId="642" priority="457" operator="containsText" text="CP">
      <formula>NOT(ISERROR(SEARCH("CP",Z10)))</formula>
    </cfRule>
    <cfRule type="containsText" dxfId="641" priority="458" operator="containsText" text="FOR">
      <formula>NOT(ISERROR(SEARCH("FOR",Z10)))</formula>
    </cfRule>
    <cfRule type="containsText" dxfId="640" priority="459" operator="containsText" text="GO A">
      <formula>NOT(ISERROR(SEARCH("GO A",Z10)))</formula>
    </cfRule>
    <cfRule type="containsText" dxfId="639" priority="460" operator="containsText" text="Indispo,">
      <formula>NOT(ISERROR(SEARCH("Indispo,",Z10)))</formula>
    </cfRule>
    <cfRule type="containsText" dxfId="638" priority="461" operator="containsText" text="AIME">
      <formula>NOT(ISERROR(SEARCH("AIME",Z10)))</formula>
    </cfRule>
    <cfRule type="containsText" dxfId="637" priority="462" operator="containsText" text="PL21">
      <formula>NOT(ISERROR(SEARCH("PL21",Z10)))</formula>
    </cfRule>
    <cfRule type="containsText" dxfId="636" priority="463" operator="containsText" text="TI">
      <formula>NOT(ISERROR(SEARCH("TI",Z10)))</formula>
    </cfRule>
    <cfRule type="containsText" dxfId="635" priority="464" operator="containsText" text="ARC">
      <formula>NOT(ISERROR(SEARCH("ARC",Z10)))</formula>
    </cfRule>
    <cfRule type="containsText" dxfId="634" priority="465" operator="containsText" text="AH">
      <formula>NOT(ISERROR(SEARCH("AH",Z10)))</formula>
    </cfRule>
    <cfRule type="containsText" dxfId="633" priority="466" operator="containsText" text="VAL I">
      <formula>NOT(ISERROR(SEARCH("VAL I",Z10)))</formula>
    </cfRule>
    <cfRule type="containsText" dxfId="632" priority="467" operator="containsText" text="MEJ">
      <formula>NOT(ISERROR(SEARCH("MEJ",Z10)))</formula>
    </cfRule>
    <cfRule type="containsText" dxfId="631" priority="468" operator="containsText" text="MEN">
      <formula>NOT(ISERROR(SEARCH("MEN",Z10)))</formula>
    </cfRule>
    <cfRule type="containsText" dxfId="630" priority="469" operator="containsText" text="2A">
      <formula>NOT(ISERROR(SEARCH("2A",Z10)))</formula>
    </cfRule>
    <cfRule type="containsText" dxfId="629" priority="470" operator="containsText" text="CN">
      <formula>NOT(ISERROR(SEARCH("CN",Z10)))</formula>
    </cfRule>
    <cfRule type="containsText" dxfId="628" priority="471" operator="containsText" text="VTJ1">
      <formula>NOT(ISERROR(SEARCH("VTJ1",Z10)))</formula>
    </cfRule>
    <cfRule type="containsText" dxfId="627" priority="472" operator="containsText" text="VTN2">
      <formula>NOT(ISERROR(SEARCH("VTN2",Z10)))</formula>
    </cfRule>
    <cfRule type="containsText" dxfId="626" priority="473" operator="containsText" text="VTN1">
      <formula>NOT(ISERROR(SEARCH("VTN1",Z10)))</formula>
    </cfRule>
    <cfRule type="containsText" dxfId="625" priority="474" operator="containsText" text="PJ2">
      <formula>NOT(ISERROR(SEARCH("PJ2",Z10)))</formula>
    </cfRule>
    <cfRule type="containsText" dxfId="624" priority="475" operator="containsText" text="VTGn">
      <formula>NOT(ISERROR(SEARCH("VTGn",Z10)))</formula>
    </cfRule>
    <cfRule type="containsText" dxfId="623" priority="476" operator="containsText" text="PN2">
      <formula>NOT(ISERROR(SEARCH("PN2",Z10)))</formula>
    </cfRule>
    <cfRule type="containsText" dxfId="622" priority="477" operator="containsText" text="PJ1">
      <formula>NOT(ISERROR(SEARCH("PJ1",Z10)))</formula>
    </cfRule>
    <cfRule type="containsText" dxfId="621" priority="478" operator="containsText" text="VJ1">
      <formula>NOT(ISERROR(SEARCH("VJ1",Z10)))</formula>
    </cfRule>
    <cfRule type="containsText" dxfId="620" priority="479" operator="containsText" text="PN1">
      <formula>NOT(ISERROR(SEARCH("PN1",Z10)))</formula>
    </cfRule>
    <cfRule type="containsText" dxfId="619" priority="480" operator="containsText" text="CJ">
      <formula>NOT(ISERROR(SEARCH("CJ",Z10)))</formula>
    </cfRule>
    <cfRule type="containsText" dxfId="618" priority="481" operator="containsText" text="VJI">
      <formula>NOT(ISERROR(SEARCH("VJI",Z10)))</formula>
    </cfRule>
    <cfRule type="containsText" dxfId="617" priority="482" operator="containsText" text="VJ2">
      <formula>NOT(ISERROR(SEARCH("VJ2",Z10)))</formula>
    </cfRule>
    <cfRule type="containsText" dxfId="616" priority="483" operator="containsText" text="VN2">
      <formula>NOT(ISERROR(SEARCH("VN2",Z10)))</formula>
    </cfRule>
  </conditionalFormatting>
  <conditionalFormatting sqref="AD10:AD12">
    <cfRule type="beginsWith" dxfId="615" priority="413" operator="beginsWith" text="RC">
      <formula>LEFT(AD10,LEN("RC"))="RC"</formula>
    </cfRule>
    <cfRule type="expression" dxfId="614" priority="1033">
      <formula>OR(AD$9="S",AD$9="D",AD$120="F")</formula>
    </cfRule>
  </conditionalFormatting>
  <conditionalFormatting sqref="AD10:AD12">
    <cfRule type="containsText" dxfId="613" priority="414" operator="containsText" text="VN1">
      <formula>NOT(ISERROR(SEARCH("VN1",AD10)))</formula>
    </cfRule>
    <cfRule type="containsText" dxfId="612" priority="415" operator="containsText" text="FOR J">
      <formula>NOT(ISERROR(SEARCH("FOR J",AD10)))</formula>
    </cfRule>
    <cfRule type="containsText" dxfId="611" priority="416" operator="containsText" text="FOR N">
      <formula>NOT(ISERROR(SEARCH("FOR N",AD10)))</formula>
    </cfRule>
    <cfRule type="containsText" dxfId="610" priority="417" operator="containsText" text="AM">
      <formula>NOT(ISERROR(SEARCH("AM",AD10)))</formula>
    </cfRule>
    <cfRule type="containsText" dxfId="609" priority="418" operator="containsText" text="VTJ2">
      <formula>NOT(ISERROR(SEARCH("VTJ2",AD10)))</formula>
    </cfRule>
    <cfRule type="containsText" dxfId="608" priority="419" operator="containsText" text="AT">
      <formula>NOT(ISERROR(SEARCH("AT",AD10)))</formula>
    </cfRule>
    <cfRule type="containsText" dxfId="607" priority="420" operator="containsText" text="V M">
      <formula>NOT(ISERROR(SEARCH("V M",AD10)))</formula>
    </cfRule>
    <cfRule type="containsText" dxfId="606" priority="421" operator="containsText" text="CP">
      <formula>NOT(ISERROR(SEARCH("CP",AD10)))</formula>
    </cfRule>
    <cfRule type="containsText" dxfId="605" priority="422" operator="containsText" text="FOR">
      <formula>NOT(ISERROR(SEARCH("FOR",AD10)))</formula>
    </cfRule>
    <cfRule type="containsText" dxfId="604" priority="423" operator="containsText" text="GO A">
      <formula>NOT(ISERROR(SEARCH("GO A",AD10)))</formula>
    </cfRule>
    <cfRule type="containsText" dxfId="603" priority="424" operator="containsText" text="Indispo,">
      <formula>NOT(ISERROR(SEARCH("Indispo,",AD10)))</formula>
    </cfRule>
    <cfRule type="containsText" dxfId="602" priority="425" operator="containsText" text="AIME">
      <formula>NOT(ISERROR(SEARCH("AIME",AD10)))</formula>
    </cfRule>
    <cfRule type="containsText" dxfId="601" priority="426" operator="containsText" text="PL21">
      <formula>NOT(ISERROR(SEARCH("PL21",AD10)))</formula>
    </cfRule>
    <cfRule type="containsText" dxfId="600" priority="427" operator="containsText" text="TI">
      <formula>NOT(ISERROR(SEARCH("TI",AD10)))</formula>
    </cfRule>
    <cfRule type="containsText" dxfId="599" priority="428" operator="containsText" text="ARC">
      <formula>NOT(ISERROR(SEARCH("ARC",AD10)))</formula>
    </cfRule>
    <cfRule type="containsText" dxfId="598" priority="429" operator="containsText" text="AH">
      <formula>NOT(ISERROR(SEARCH("AH",AD10)))</formula>
    </cfRule>
    <cfRule type="containsText" dxfId="597" priority="430" operator="containsText" text="VAL I">
      <formula>NOT(ISERROR(SEARCH("VAL I",AD10)))</formula>
    </cfRule>
    <cfRule type="containsText" dxfId="596" priority="431" operator="containsText" text="MEJ">
      <formula>NOT(ISERROR(SEARCH("MEJ",AD10)))</formula>
    </cfRule>
    <cfRule type="containsText" dxfId="595" priority="432" operator="containsText" text="MEN">
      <formula>NOT(ISERROR(SEARCH("MEN",AD10)))</formula>
    </cfRule>
    <cfRule type="containsText" dxfId="594" priority="433" operator="containsText" text="2A">
      <formula>NOT(ISERROR(SEARCH("2A",AD10)))</formula>
    </cfRule>
    <cfRule type="containsText" dxfId="593" priority="434" operator="containsText" text="CN">
      <formula>NOT(ISERROR(SEARCH("CN",AD10)))</formula>
    </cfRule>
    <cfRule type="containsText" dxfId="592" priority="435" operator="containsText" text="VTJ1">
      <formula>NOT(ISERROR(SEARCH("VTJ1",AD10)))</formula>
    </cfRule>
    <cfRule type="containsText" dxfId="591" priority="436" operator="containsText" text="VTN2">
      <formula>NOT(ISERROR(SEARCH("VTN2",AD10)))</formula>
    </cfRule>
    <cfRule type="containsText" dxfId="590" priority="437" operator="containsText" text="VTN1">
      <formula>NOT(ISERROR(SEARCH("VTN1",AD10)))</formula>
    </cfRule>
    <cfRule type="containsText" dxfId="589" priority="438" operator="containsText" text="PJ2">
      <formula>NOT(ISERROR(SEARCH("PJ2",AD10)))</formula>
    </cfRule>
    <cfRule type="containsText" dxfId="588" priority="439" operator="containsText" text="VTGn">
      <formula>NOT(ISERROR(SEARCH("VTGn",AD10)))</formula>
    </cfRule>
    <cfRule type="containsText" dxfId="587" priority="440" operator="containsText" text="PN2">
      <formula>NOT(ISERROR(SEARCH("PN2",AD10)))</formula>
    </cfRule>
    <cfRule type="containsText" dxfId="586" priority="441" operator="containsText" text="PJ1">
      <formula>NOT(ISERROR(SEARCH("PJ1",AD10)))</formula>
    </cfRule>
    <cfRule type="containsText" dxfId="585" priority="442" operator="containsText" text="VJ1">
      <formula>NOT(ISERROR(SEARCH("VJ1",AD10)))</formula>
    </cfRule>
    <cfRule type="containsText" dxfId="584" priority="443" operator="containsText" text="PN1">
      <formula>NOT(ISERROR(SEARCH("PN1",AD10)))</formula>
    </cfRule>
    <cfRule type="containsText" dxfId="583" priority="444" operator="containsText" text="CJ">
      <formula>NOT(ISERROR(SEARCH("CJ",AD10)))</formula>
    </cfRule>
    <cfRule type="containsText" dxfId="582" priority="445" operator="containsText" text="VJI">
      <formula>NOT(ISERROR(SEARCH("VJI",AD10)))</formula>
    </cfRule>
    <cfRule type="containsText" dxfId="581" priority="446" operator="containsText" text="VJ2">
      <formula>NOT(ISERROR(SEARCH("VJ2",AD10)))</formula>
    </cfRule>
    <cfRule type="containsText" dxfId="580" priority="447" operator="containsText" text="VN2">
      <formula>NOT(ISERROR(SEARCH("VN2",AD10)))</formula>
    </cfRule>
  </conditionalFormatting>
  <conditionalFormatting sqref="B12:AF86 G10:H11 N10:AF11">
    <cfRule type="containsText" dxfId="579" priority="412" operator="containsText" text="Tour de France">
      <formula>NOT(ISERROR(SEARCH("Tour de France",B10)))</formula>
    </cfRule>
  </conditionalFormatting>
  <conditionalFormatting sqref="B162:AE162">
    <cfRule type="expression" dxfId="578" priority="399">
      <formula>OR(AND(B9="D",B162=0,B166="I"),AND(B162=0,B166="I",B169="F"),AND(B162=1,B166="S"),AND(B162=1,B166="I",B9&lt;&gt;"D",B169&lt;&gt;"f"))</formula>
    </cfRule>
    <cfRule type="expression" dxfId="577" priority="400">
      <formula>OR(AND(B9="D",B162&lt;&gt;0,B166="I"),AND(B162&lt;&gt;0,B166="I",B169="F"),AND(B162&lt;&gt;1,B166="S"),AND(B162&lt;&gt;1,B166="I",B9&lt;&gt;"D",B169&lt;&gt;"f"))</formula>
    </cfRule>
  </conditionalFormatting>
  <conditionalFormatting sqref="B164:AE164">
    <cfRule type="expression" dxfId="576" priority="397">
      <formula>(OR(AND(B166="I",B164=0),AND(B166="S",B164=2)))</formula>
    </cfRule>
    <cfRule type="expression" dxfId="575" priority="398">
      <formula>(OR(AND(B166="I",B164&lt;&gt;0),AND(B166="S",B164&lt;&gt;2)))</formula>
    </cfRule>
  </conditionalFormatting>
  <conditionalFormatting sqref="B165:AF165">
    <cfRule type="expression" dxfId="574" priority="393">
      <formula>(OR(AND(B170="I",B165&lt;&gt;0),AND(B170="S",B165&lt;&gt;1)))</formula>
    </cfRule>
    <cfRule type="expression" dxfId="573" priority="394">
      <formula>(OR(AND(B170="I",B165=0),AND(B170="S",B165=1)))</formula>
    </cfRule>
    <cfRule type="expression" dxfId="572" priority="395">
      <formula>(OR(AND(B171="I",B165=0),AND(B171="S",B165=2)))</formula>
    </cfRule>
    <cfRule type="expression" dxfId="571" priority="396">
      <formula>(OR(AND(B171="I",B165&lt;&gt;0),AND(B171="S",B165&lt;&gt;2)))</formula>
    </cfRule>
  </conditionalFormatting>
  <conditionalFormatting sqref="B161:AF161">
    <cfRule type="containsText" dxfId="570" priority="391" operator="containsText" text="1">
      <formula>NOT(ISERROR(SEARCH("1",B161)))</formula>
    </cfRule>
    <cfRule type="cellIs" dxfId="569" priority="409" operator="equal">
      <formula>0</formula>
    </cfRule>
  </conditionalFormatting>
  <conditionalFormatting sqref="B163:AF163">
    <cfRule type="containsText" dxfId="568" priority="389" operator="containsText" text="0">
      <formula>NOT(ISERROR(SEARCH("0",B163)))</formula>
    </cfRule>
    <cfRule type="containsText" dxfId="567" priority="390" operator="containsText" text="1">
      <formula>NOT(ISERROR(SEARCH("1",B163)))</formula>
    </cfRule>
  </conditionalFormatting>
  <conditionalFormatting sqref="K12:N12 N10:N11">
    <cfRule type="beginsWith" dxfId="566" priority="353" operator="beginsWith" text="RC">
      <formula>LEFT(K10,LEN("RC"))="RC"</formula>
    </cfRule>
    <cfRule type="expression" dxfId="565" priority="388">
      <formula>OR(K$9="S",K$9="D",K$120="F")</formula>
    </cfRule>
  </conditionalFormatting>
  <conditionalFormatting sqref="K12:N12 N10:N11">
    <cfRule type="containsText" dxfId="564" priority="354" operator="containsText" text="VN1">
      <formula>NOT(ISERROR(SEARCH("VN1",K10)))</formula>
    </cfRule>
    <cfRule type="containsText" dxfId="563" priority="355" operator="containsText" text="FOR J">
      <formula>NOT(ISERROR(SEARCH("FOR J",K10)))</formula>
    </cfRule>
    <cfRule type="containsText" dxfId="562" priority="356" operator="containsText" text="FOR N">
      <formula>NOT(ISERROR(SEARCH("FOR N",K10)))</formula>
    </cfRule>
    <cfRule type="containsText" dxfId="561" priority="357" operator="containsText" text="AM">
      <formula>NOT(ISERROR(SEARCH("AM",K10)))</formula>
    </cfRule>
    <cfRule type="containsText" dxfId="560" priority="358" operator="containsText" text="VTJ2">
      <formula>NOT(ISERROR(SEARCH("VTJ2",K10)))</formula>
    </cfRule>
    <cfRule type="containsText" dxfId="559" priority="359" operator="containsText" text="AT">
      <formula>NOT(ISERROR(SEARCH("AT",K10)))</formula>
    </cfRule>
    <cfRule type="containsText" dxfId="558" priority="360" operator="containsText" text="V M">
      <formula>NOT(ISERROR(SEARCH("V M",K10)))</formula>
    </cfRule>
    <cfRule type="containsText" dxfId="557" priority="361" operator="containsText" text="CP">
      <formula>NOT(ISERROR(SEARCH("CP",K10)))</formula>
    </cfRule>
    <cfRule type="containsText" dxfId="556" priority="362" operator="containsText" text="FOR">
      <formula>NOT(ISERROR(SEARCH("FOR",K10)))</formula>
    </cfRule>
    <cfRule type="containsText" dxfId="555" priority="363" operator="containsText" text="GO A">
      <formula>NOT(ISERROR(SEARCH("GO A",K10)))</formula>
    </cfRule>
    <cfRule type="containsText" dxfId="554" priority="364" operator="containsText" text="Indispo,">
      <formula>NOT(ISERROR(SEARCH("Indispo,",K10)))</formula>
    </cfRule>
    <cfRule type="containsText" dxfId="553" priority="365" operator="containsText" text="AIME">
      <formula>NOT(ISERROR(SEARCH("AIME",K10)))</formula>
    </cfRule>
    <cfRule type="containsText" dxfId="552" priority="366" operator="containsText" text="PL21">
      <formula>NOT(ISERROR(SEARCH("PL21",K10)))</formula>
    </cfRule>
    <cfRule type="containsText" dxfId="551" priority="367" operator="containsText" text="TI">
      <formula>NOT(ISERROR(SEARCH("TI",K10)))</formula>
    </cfRule>
    <cfRule type="containsText" dxfId="550" priority="368" operator="containsText" text="ARC">
      <formula>NOT(ISERROR(SEARCH("ARC",K10)))</formula>
    </cfRule>
    <cfRule type="containsText" dxfId="549" priority="369" operator="containsText" text="AH">
      <formula>NOT(ISERROR(SEARCH("AH",K10)))</formula>
    </cfRule>
    <cfRule type="containsText" dxfId="548" priority="370" operator="containsText" text="VAL I">
      <formula>NOT(ISERROR(SEARCH("VAL I",K10)))</formula>
    </cfRule>
    <cfRule type="containsText" dxfId="547" priority="371" operator="containsText" text="MEJ">
      <formula>NOT(ISERROR(SEARCH("MEJ",K10)))</formula>
    </cfRule>
    <cfRule type="containsText" dxfId="546" priority="372" operator="containsText" text="MEN">
      <formula>NOT(ISERROR(SEARCH("MEN",K10)))</formula>
    </cfRule>
    <cfRule type="containsText" dxfId="545" priority="373" operator="containsText" text="2A">
      <formula>NOT(ISERROR(SEARCH("2A",K10)))</formula>
    </cfRule>
    <cfRule type="containsText" dxfId="544" priority="374" operator="containsText" text="CN">
      <formula>NOT(ISERROR(SEARCH("CN",K10)))</formula>
    </cfRule>
    <cfRule type="containsText" dxfId="543" priority="375" operator="containsText" text="VTJ1">
      <formula>NOT(ISERROR(SEARCH("VTJ1",K10)))</formula>
    </cfRule>
    <cfRule type="containsText" dxfId="542" priority="376" operator="containsText" text="VTN2">
      <formula>NOT(ISERROR(SEARCH("VTN2",K10)))</formula>
    </cfRule>
    <cfRule type="containsText" dxfId="541" priority="377" operator="containsText" text="VTN1">
      <formula>NOT(ISERROR(SEARCH("VTN1",K10)))</formula>
    </cfRule>
    <cfRule type="containsText" dxfId="540" priority="378" operator="containsText" text="PJ2">
      <formula>NOT(ISERROR(SEARCH("PJ2",K10)))</formula>
    </cfRule>
    <cfRule type="containsText" dxfId="539" priority="379" operator="containsText" text="VTGn">
      <formula>NOT(ISERROR(SEARCH("VTGn",K10)))</formula>
    </cfRule>
    <cfRule type="containsText" dxfId="538" priority="380" operator="containsText" text="PN2">
      <formula>NOT(ISERROR(SEARCH("PN2",K10)))</formula>
    </cfRule>
    <cfRule type="containsText" dxfId="537" priority="381" operator="containsText" text="PJ1">
      <formula>NOT(ISERROR(SEARCH("PJ1",K10)))</formula>
    </cfRule>
    <cfRule type="containsText" dxfId="536" priority="382" operator="containsText" text="VJ1">
      <formula>NOT(ISERROR(SEARCH("VJ1",K10)))</formula>
    </cfRule>
    <cfRule type="containsText" dxfId="535" priority="383" operator="containsText" text="PN1">
      <formula>NOT(ISERROR(SEARCH("PN1",K10)))</formula>
    </cfRule>
    <cfRule type="containsText" dxfId="534" priority="384" operator="containsText" text="CJ">
      <formula>NOT(ISERROR(SEARCH("CJ",K10)))</formula>
    </cfRule>
    <cfRule type="containsText" dxfId="533" priority="385" operator="containsText" text="VJI">
      <formula>NOT(ISERROR(SEARCH("VJI",K10)))</formula>
    </cfRule>
    <cfRule type="containsText" dxfId="532" priority="386" operator="containsText" text="VJ2">
      <formula>NOT(ISERROR(SEARCH("VJ2",K10)))</formula>
    </cfRule>
    <cfRule type="containsText" dxfId="531" priority="387" operator="containsText" text="VN2">
      <formula>NOT(ISERROR(SEARCH("VN2",K10)))</formula>
    </cfRule>
  </conditionalFormatting>
  <conditionalFormatting sqref="C67:E67">
    <cfRule type="uniqueValues" dxfId="530" priority="352"/>
  </conditionalFormatting>
  <conditionalFormatting sqref="C65:E65">
    <cfRule type="uniqueValues" dxfId="529" priority="351"/>
  </conditionalFormatting>
  <conditionalFormatting sqref="W63">
    <cfRule type="beginsWith" dxfId="528" priority="315" operator="beginsWith" text="RC">
      <formula>LEFT(W63,LEN("RC"))="RC"</formula>
    </cfRule>
    <cfRule type="expression" dxfId="527" priority="350">
      <formula>OR(W$9="S",W$9="D",W$120="F")</formula>
    </cfRule>
  </conditionalFormatting>
  <conditionalFormatting sqref="W63">
    <cfRule type="containsText" dxfId="526" priority="316" operator="containsText" text="VN1">
      <formula>NOT(ISERROR(SEARCH("VN1",W63)))</formula>
    </cfRule>
    <cfRule type="containsText" dxfId="525" priority="317" operator="containsText" text="FOR J">
      <formula>NOT(ISERROR(SEARCH("FOR J",W63)))</formula>
    </cfRule>
    <cfRule type="containsText" dxfId="524" priority="318" operator="containsText" text="FOR N">
      <formula>NOT(ISERROR(SEARCH("FOR N",W63)))</formula>
    </cfRule>
    <cfRule type="containsText" dxfId="523" priority="319" operator="containsText" text="AM">
      <formula>NOT(ISERROR(SEARCH("AM",W63)))</formula>
    </cfRule>
    <cfRule type="containsText" dxfId="522" priority="320" operator="containsText" text="VTJ2">
      <formula>NOT(ISERROR(SEARCH("VTJ2",W63)))</formula>
    </cfRule>
    <cfRule type="containsText" dxfId="521" priority="321" operator="containsText" text="AT">
      <formula>NOT(ISERROR(SEARCH("AT",W63)))</formula>
    </cfRule>
    <cfRule type="containsText" dxfId="520" priority="322" operator="containsText" text="V M">
      <formula>NOT(ISERROR(SEARCH("V M",W63)))</formula>
    </cfRule>
    <cfRule type="containsText" dxfId="519" priority="323" operator="containsText" text="CP">
      <formula>NOT(ISERROR(SEARCH("CP",W63)))</formula>
    </cfRule>
    <cfRule type="containsText" dxfId="518" priority="324" operator="containsText" text="FOR">
      <formula>NOT(ISERROR(SEARCH("FOR",W63)))</formula>
    </cfRule>
    <cfRule type="containsText" dxfId="517" priority="325" operator="containsText" text="GO A">
      <formula>NOT(ISERROR(SEARCH("GO A",W63)))</formula>
    </cfRule>
    <cfRule type="containsText" dxfId="516" priority="326" operator="containsText" text="Indispo,">
      <formula>NOT(ISERROR(SEARCH("Indispo,",W63)))</formula>
    </cfRule>
    <cfRule type="containsText" dxfId="515" priority="327" operator="containsText" text="AIME">
      <formula>NOT(ISERROR(SEARCH("AIME",W63)))</formula>
    </cfRule>
    <cfRule type="containsText" dxfId="514" priority="328" operator="containsText" text="PL21">
      <formula>NOT(ISERROR(SEARCH("PL21",W63)))</formula>
    </cfRule>
    <cfRule type="containsText" dxfId="513" priority="329" operator="containsText" text="TI">
      <formula>NOT(ISERROR(SEARCH("TI",W63)))</formula>
    </cfRule>
    <cfRule type="containsText" dxfId="512" priority="330" operator="containsText" text="ARC">
      <formula>NOT(ISERROR(SEARCH("ARC",W63)))</formula>
    </cfRule>
    <cfRule type="containsText" dxfId="511" priority="331" operator="containsText" text="AH">
      <formula>NOT(ISERROR(SEARCH("AH",W63)))</formula>
    </cfRule>
    <cfRule type="containsText" dxfId="510" priority="332" operator="containsText" text="VAL I">
      <formula>NOT(ISERROR(SEARCH("VAL I",W63)))</formula>
    </cfRule>
    <cfRule type="containsText" dxfId="509" priority="333" operator="containsText" text="MEJ">
      <formula>NOT(ISERROR(SEARCH("MEJ",W63)))</formula>
    </cfRule>
    <cfRule type="containsText" dxfId="508" priority="334" operator="containsText" text="MEN">
      <formula>NOT(ISERROR(SEARCH("MEN",W63)))</formula>
    </cfRule>
    <cfRule type="containsText" dxfId="507" priority="335" operator="containsText" text="2A">
      <formula>NOT(ISERROR(SEARCH("2A",W63)))</formula>
    </cfRule>
    <cfRule type="containsText" dxfId="506" priority="336" operator="containsText" text="CN">
      <formula>NOT(ISERROR(SEARCH("CN",W63)))</formula>
    </cfRule>
    <cfRule type="containsText" dxfId="505" priority="337" operator="containsText" text="VTJ1">
      <formula>NOT(ISERROR(SEARCH("VTJ1",W63)))</formula>
    </cfRule>
    <cfRule type="containsText" dxfId="504" priority="338" operator="containsText" text="VTN2">
      <formula>NOT(ISERROR(SEARCH("VTN2",W63)))</formula>
    </cfRule>
    <cfRule type="containsText" dxfId="503" priority="339" operator="containsText" text="VTN1">
      <formula>NOT(ISERROR(SEARCH("VTN1",W63)))</formula>
    </cfRule>
    <cfRule type="containsText" dxfId="502" priority="340" operator="containsText" text="PJ2">
      <formula>NOT(ISERROR(SEARCH("PJ2",W63)))</formula>
    </cfRule>
    <cfRule type="containsText" dxfId="501" priority="341" operator="containsText" text="VTGn">
      <formula>NOT(ISERROR(SEARCH("VTGn",W63)))</formula>
    </cfRule>
    <cfRule type="containsText" dxfId="500" priority="342" operator="containsText" text="PN2">
      <formula>NOT(ISERROR(SEARCH("PN2",W63)))</formula>
    </cfRule>
    <cfRule type="containsText" dxfId="499" priority="343" operator="containsText" text="PJ1">
      <formula>NOT(ISERROR(SEARCH("PJ1",W63)))</formula>
    </cfRule>
    <cfRule type="containsText" dxfId="498" priority="344" operator="containsText" text="VJ1">
      <formula>NOT(ISERROR(SEARCH("VJ1",W63)))</formula>
    </cfRule>
    <cfRule type="containsText" dxfId="497" priority="345" operator="containsText" text="PN1">
      <formula>NOT(ISERROR(SEARCH("PN1",W63)))</formula>
    </cfRule>
    <cfRule type="containsText" dxfId="496" priority="346" operator="containsText" text="CJ">
      <formula>NOT(ISERROR(SEARCH("CJ",W63)))</formula>
    </cfRule>
    <cfRule type="containsText" dxfId="495" priority="347" operator="containsText" text="VJI">
      <formula>NOT(ISERROR(SEARCH("VJI",W63)))</formula>
    </cfRule>
    <cfRule type="containsText" dxfId="494" priority="348" operator="containsText" text="VJ2">
      <formula>NOT(ISERROR(SEARCH("VJ2",W63)))</formula>
    </cfRule>
    <cfRule type="containsText" dxfId="493" priority="349" operator="containsText" text="VN2">
      <formula>NOT(ISERROR(SEARCH("VN2",W63)))</formula>
    </cfRule>
  </conditionalFormatting>
  <conditionalFormatting sqref="W63">
    <cfRule type="containsText" dxfId="492" priority="305" operator="containsText" text="AGO">
      <formula>NOT(ISERROR(SEARCH("AGO",W63)))</formula>
    </cfRule>
    <cfRule type="containsText" dxfId="491" priority="306" operator="containsText" text="PNI">
      <formula>NOT(ISERROR(SEARCH("PNI",W63)))</formula>
    </cfRule>
    <cfRule type="containsText" dxfId="490" priority="307" operator="containsText" text="AJ2">
      <formula>NOT(ISERROR(SEARCH("AJ2",W63)))</formula>
    </cfRule>
    <cfRule type="containsText" dxfId="489" priority="308" operator="containsText" text="AJ1">
      <formula>NOT(ISERROR(SEARCH("AJ1",W63)))</formula>
    </cfRule>
    <cfRule type="containsText" dxfId="488" priority="309" operator="containsText" text="AN2">
      <formula>NOT(ISERROR(SEARCH("AN2",W63)))</formula>
    </cfRule>
    <cfRule type="containsText" dxfId="487" priority="310" operator="containsText" text="AN1">
      <formula>NOT(ISERROR(SEARCH("AN1",W63)))</formula>
    </cfRule>
    <cfRule type="containsText" dxfId="486" priority="312" operator="containsText" text="AV N">
      <formula>NOT(ISERROR(SEARCH("AV N",W63)))</formula>
    </cfRule>
    <cfRule type="containsText" dxfId="485" priority="313" operator="containsText" text="EDS">
      <formula>NOT(ISERROR(SEARCH("EDS",W63)))</formula>
    </cfRule>
    <cfRule type="containsText" dxfId="484" priority="314" operator="containsText" text="ABS">
      <formula>NOT(ISERROR(SEARCH("ABS",W63)))</formula>
    </cfRule>
  </conditionalFormatting>
  <conditionalFormatting sqref="W63">
    <cfRule type="containsText" dxfId="483" priority="311" operator="containsText" text="CHN">
      <formula>NOT(ISERROR(SEARCH("CHN",W63)))</formula>
    </cfRule>
  </conditionalFormatting>
  <conditionalFormatting sqref="S60">
    <cfRule type="beginsWith" dxfId="482" priority="258" operator="beginsWith" text="RC">
      <formula>LEFT(S60,LEN("RC"))="RC"</formula>
    </cfRule>
    <cfRule type="expression" dxfId="481" priority="293">
      <formula>OR(S$9="S",S$9="D",S$120="F")</formula>
    </cfRule>
  </conditionalFormatting>
  <conditionalFormatting sqref="S60">
    <cfRule type="containsText" dxfId="480" priority="259" operator="containsText" text="VN1">
      <formula>NOT(ISERROR(SEARCH("VN1",S60)))</formula>
    </cfRule>
    <cfRule type="containsText" dxfId="479" priority="260" operator="containsText" text="FOR J">
      <formula>NOT(ISERROR(SEARCH("FOR J",S60)))</formula>
    </cfRule>
    <cfRule type="containsText" dxfId="478" priority="261" operator="containsText" text="FOR N">
      <formula>NOT(ISERROR(SEARCH("FOR N",S60)))</formula>
    </cfRule>
    <cfRule type="containsText" dxfId="477" priority="262" operator="containsText" text="AM">
      <formula>NOT(ISERROR(SEARCH("AM",S60)))</formula>
    </cfRule>
    <cfRule type="containsText" dxfId="476" priority="263" operator="containsText" text="VTJ2">
      <formula>NOT(ISERROR(SEARCH("VTJ2",S60)))</formula>
    </cfRule>
    <cfRule type="containsText" dxfId="475" priority="264" operator="containsText" text="AT">
      <formula>NOT(ISERROR(SEARCH("AT",S60)))</formula>
    </cfRule>
    <cfRule type="containsText" dxfId="474" priority="265" operator="containsText" text="V M">
      <formula>NOT(ISERROR(SEARCH("V M",S60)))</formula>
    </cfRule>
    <cfRule type="containsText" dxfId="473" priority="266" operator="containsText" text="CP">
      <formula>NOT(ISERROR(SEARCH("CP",S60)))</formula>
    </cfRule>
    <cfRule type="containsText" dxfId="472" priority="267" operator="containsText" text="FOR">
      <formula>NOT(ISERROR(SEARCH("FOR",S60)))</formula>
    </cfRule>
    <cfRule type="containsText" dxfId="471" priority="268" operator="containsText" text="GO A">
      <formula>NOT(ISERROR(SEARCH("GO A",S60)))</formula>
    </cfRule>
    <cfRule type="containsText" dxfId="470" priority="269" operator="containsText" text="Indispo,">
      <formula>NOT(ISERROR(SEARCH("Indispo,",S60)))</formula>
    </cfRule>
    <cfRule type="containsText" dxfId="469" priority="270" operator="containsText" text="AIME">
      <formula>NOT(ISERROR(SEARCH("AIME",S60)))</formula>
    </cfRule>
    <cfRule type="containsText" dxfId="468" priority="271" operator="containsText" text="PL21">
      <formula>NOT(ISERROR(SEARCH("PL21",S60)))</formula>
    </cfRule>
    <cfRule type="containsText" dxfId="467" priority="272" operator="containsText" text="TI">
      <formula>NOT(ISERROR(SEARCH("TI",S60)))</formula>
    </cfRule>
    <cfRule type="containsText" dxfId="466" priority="273" operator="containsText" text="ARC">
      <formula>NOT(ISERROR(SEARCH("ARC",S60)))</formula>
    </cfRule>
    <cfRule type="containsText" dxfId="465" priority="274" operator="containsText" text="AH">
      <formula>NOT(ISERROR(SEARCH("AH",S60)))</formula>
    </cfRule>
    <cfRule type="containsText" dxfId="464" priority="275" operator="containsText" text="VAL I">
      <formula>NOT(ISERROR(SEARCH("VAL I",S60)))</formula>
    </cfRule>
    <cfRule type="containsText" dxfId="463" priority="276" operator="containsText" text="MEJ">
      <formula>NOT(ISERROR(SEARCH("MEJ",S60)))</formula>
    </cfRule>
    <cfRule type="containsText" dxfId="462" priority="277" operator="containsText" text="MEN">
      <formula>NOT(ISERROR(SEARCH("MEN",S60)))</formula>
    </cfRule>
    <cfRule type="containsText" dxfId="461" priority="278" operator="containsText" text="2A">
      <formula>NOT(ISERROR(SEARCH("2A",S60)))</formula>
    </cfRule>
    <cfRule type="containsText" dxfId="460" priority="279" operator="containsText" text="CN">
      <formula>NOT(ISERROR(SEARCH("CN",S60)))</formula>
    </cfRule>
    <cfRule type="containsText" dxfId="459" priority="280" operator="containsText" text="VTJ1">
      <formula>NOT(ISERROR(SEARCH("VTJ1",S60)))</formula>
    </cfRule>
    <cfRule type="containsText" dxfId="458" priority="281" operator="containsText" text="VTN2">
      <formula>NOT(ISERROR(SEARCH("VTN2",S60)))</formula>
    </cfRule>
    <cfRule type="containsText" dxfId="457" priority="282" operator="containsText" text="VTN1">
      <formula>NOT(ISERROR(SEARCH("VTN1",S60)))</formula>
    </cfRule>
    <cfRule type="containsText" dxfId="456" priority="283" operator="containsText" text="PJ2">
      <formula>NOT(ISERROR(SEARCH("PJ2",S60)))</formula>
    </cfRule>
    <cfRule type="containsText" dxfId="455" priority="284" operator="containsText" text="VTGn">
      <formula>NOT(ISERROR(SEARCH("VTGn",S60)))</formula>
    </cfRule>
    <cfRule type="containsText" dxfId="454" priority="285" operator="containsText" text="PN2">
      <formula>NOT(ISERROR(SEARCH("PN2",S60)))</formula>
    </cfRule>
    <cfRule type="containsText" dxfId="453" priority="286" operator="containsText" text="PJ1">
      <formula>NOT(ISERROR(SEARCH("PJ1",S60)))</formula>
    </cfRule>
    <cfRule type="containsText" dxfId="452" priority="287" operator="containsText" text="VJ1">
      <formula>NOT(ISERROR(SEARCH("VJ1",S60)))</formula>
    </cfRule>
    <cfRule type="containsText" dxfId="451" priority="288" operator="containsText" text="PN1">
      <formula>NOT(ISERROR(SEARCH("PN1",S60)))</formula>
    </cfRule>
    <cfRule type="containsText" dxfId="450" priority="289" operator="containsText" text="CJ">
      <formula>NOT(ISERROR(SEARCH("CJ",S60)))</formula>
    </cfRule>
    <cfRule type="containsText" dxfId="449" priority="290" operator="containsText" text="VJI">
      <formula>NOT(ISERROR(SEARCH("VJI",S60)))</formula>
    </cfRule>
    <cfRule type="containsText" dxfId="448" priority="291" operator="containsText" text="VJ2">
      <formula>NOT(ISERROR(SEARCH("VJ2",S60)))</formula>
    </cfRule>
    <cfRule type="containsText" dxfId="447" priority="292" operator="containsText" text="VN2">
      <formula>NOT(ISERROR(SEARCH("VN2",S60)))</formula>
    </cfRule>
  </conditionalFormatting>
  <conditionalFormatting sqref="S60">
    <cfRule type="containsText" dxfId="446" priority="248" operator="containsText" text="AGO">
      <formula>NOT(ISERROR(SEARCH("AGO",S60)))</formula>
    </cfRule>
    <cfRule type="containsText" dxfId="445" priority="249" operator="containsText" text="PNI">
      <formula>NOT(ISERROR(SEARCH("PNI",S60)))</formula>
    </cfRule>
    <cfRule type="containsText" dxfId="444" priority="250" operator="containsText" text="AJ2">
      <formula>NOT(ISERROR(SEARCH("AJ2",S60)))</formula>
    </cfRule>
    <cfRule type="containsText" dxfId="443" priority="251" operator="containsText" text="AJ1">
      <formula>NOT(ISERROR(SEARCH("AJ1",S60)))</formula>
    </cfRule>
    <cfRule type="containsText" dxfId="442" priority="252" operator="containsText" text="AN2">
      <formula>NOT(ISERROR(SEARCH("AN2",S60)))</formula>
    </cfRule>
    <cfRule type="containsText" dxfId="441" priority="253" operator="containsText" text="AN1">
      <formula>NOT(ISERROR(SEARCH("AN1",S60)))</formula>
    </cfRule>
    <cfRule type="containsText" dxfId="440" priority="255" operator="containsText" text="AV N">
      <formula>NOT(ISERROR(SEARCH("AV N",S60)))</formula>
    </cfRule>
    <cfRule type="containsText" dxfId="439" priority="256" operator="containsText" text="EDS">
      <formula>NOT(ISERROR(SEARCH("EDS",S60)))</formula>
    </cfRule>
    <cfRule type="containsText" dxfId="438" priority="257" operator="containsText" text="ABS">
      <formula>NOT(ISERROR(SEARCH("ABS",S60)))</formula>
    </cfRule>
  </conditionalFormatting>
  <conditionalFormatting sqref="S60">
    <cfRule type="containsText" dxfId="437" priority="254" operator="containsText" text="CHN">
      <formula>NOT(ISERROR(SEARCH("CHN",S60)))</formula>
    </cfRule>
  </conditionalFormatting>
  <conditionalFormatting sqref="U65:W65">
    <cfRule type="beginsWith" dxfId="436" priority="201" operator="beginsWith" text="RC">
      <formula>LEFT(U65,LEN("RC"))="RC"</formula>
    </cfRule>
    <cfRule type="expression" dxfId="435" priority="236">
      <formula>OR(U$9="S",U$9="D",U$120="F")</formula>
    </cfRule>
  </conditionalFormatting>
  <conditionalFormatting sqref="U65:W65">
    <cfRule type="containsText" dxfId="434" priority="202" operator="containsText" text="VN1">
      <formula>NOT(ISERROR(SEARCH("VN1",U65)))</formula>
    </cfRule>
    <cfRule type="containsText" dxfId="433" priority="203" operator="containsText" text="FOR J">
      <formula>NOT(ISERROR(SEARCH("FOR J",U65)))</formula>
    </cfRule>
    <cfRule type="containsText" dxfId="432" priority="204" operator="containsText" text="FOR N">
      <formula>NOT(ISERROR(SEARCH("FOR N",U65)))</formula>
    </cfRule>
    <cfRule type="containsText" dxfId="431" priority="205" operator="containsText" text="AM">
      <formula>NOT(ISERROR(SEARCH("AM",U65)))</formula>
    </cfRule>
    <cfRule type="containsText" dxfId="430" priority="206" operator="containsText" text="VTJ2">
      <formula>NOT(ISERROR(SEARCH("VTJ2",U65)))</formula>
    </cfRule>
    <cfRule type="containsText" dxfId="429" priority="207" operator="containsText" text="AT">
      <formula>NOT(ISERROR(SEARCH("AT",U65)))</formula>
    </cfRule>
    <cfRule type="containsText" dxfId="428" priority="208" operator="containsText" text="V M">
      <formula>NOT(ISERROR(SEARCH("V M",U65)))</formula>
    </cfRule>
    <cfRule type="containsText" dxfId="427" priority="209" operator="containsText" text="CP">
      <formula>NOT(ISERROR(SEARCH("CP",U65)))</formula>
    </cfRule>
    <cfRule type="containsText" dxfId="426" priority="210" operator="containsText" text="FOR">
      <formula>NOT(ISERROR(SEARCH("FOR",U65)))</formula>
    </cfRule>
    <cfRule type="containsText" dxfId="425" priority="211" operator="containsText" text="GO A">
      <formula>NOT(ISERROR(SEARCH("GO A",U65)))</formula>
    </cfRule>
    <cfRule type="containsText" dxfId="424" priority="212" operator="containsText" text="Indispo,">
      <formula>NOT(ISERROR(SEARCH("Indispo,",U65)))</formula>
    </cfRule>
    <cfRule type="containsText" dxfId="423" priority="213" operator="containsText" text="AIME">
      <formula>NOT(ISERROR(SEARCH("AIME",U65)))</formula>
    </cfRule>
    <cfRule type="containsText" dxfId="422" priority="214" operator="containsText" text="PL21">
      <formula>NOT(ISERROR(SEARCH("PL21",U65)))</formula>
    </cfRule>
    <cfRule type="containsText" dxfId="421" priority="215" operator="containsText" text="TI">
      <formula>NOT(ISERROR(SEARCH("TI",U65)))</formula>
    </cfRule>
    <cfRule type="containsText" dxfId="420" priority="216" operator="containsText" text="ARC">
      <formula>NOT(ISERROR(SEARCH("ARC",U65)))</formula>
    </cfRule>
    <cfRule type="containsText" dxfId="419" priority="217" operator="containsText" text="AH">
      <formula>NOT(ISERROR(SEARCH("AH",U65)))</formula>
    </cfRule>
    <cfRule type="containsText" dxfId="418" priority="218" operator="containsText" text="VAL I">
      <formula>NOT(ISERROR(SEARCH("VAL I",U65)))</formula>
    </cfRule>
    <cfRule type="containsText" dxfId="417" priority="219" operator="containsText" text="MEJ">
      <formula>NOT(ISERROR(SEARCH("MEJ",U65)))</formula>
    </cfRule>
    <cfRule type="containsText" dxfId="416" priority="220" operator="containsText" text="MEN">
      <formula>NOT(ISERROR(SEARCH("MEN",U65)))</formula>
    </cfRule>
    <cfRule type="containsText" dxfId="415" priority="221" operator="containsText" text="2A">
      <formula>NOT(ISERROR(SEARCH("2A",U65)))</formula>
    </cfRule>
    <cfRule type="containsText" dxfId="414" priority="222" operator="containsText" text="CN">
      <formula>NOT(ISERROR(SEARCH("CN",U65)))</formula>
    </cfRule>
    <cfRule type="containsText" dxfId="413" priority="223" operator="containsText" text="VTJ1">
      <formula>NOT(ISERROR(SEARCH("VTJ1",U65)))</formula>
    </cfRule>
    <cfRule type="containsText" dxfId="412" priority="224" operator="containsText" text="VTN2">
      <formula>NOT(ISERROR(SEARCH("VTN2",U65)))</formula>
    </cfRule>
    <cfRule type="containsText" dxfId="411" priority="225" operator="containsText" text="VTN1">
      <formula>NOT(ISERROR(SEARCH("VTN1",U65)))</formula>
    </cfRule>
    <cfRule type="containsText" dxfId="410" priority="226" operator="containsText" text="PJ2">
      <formula>NOT(ISERROR(SEARCH("PJ2",U65)))</formula>
    </cfRule>
    <cfRule type="containsText" dxfId="409" priority="227" operator="containsText" text="VTGn">
      <formula>NOT(ISERROR(SEARCH("VTGn",U65)))</formula>
    </cfRule>
    <cfRule type="containsText" dxfId="408" priority="228" operator="containsText" text="PN2">
      <formula>NOT(ISERROR(SEARCH("PN2",U65)))</formula>
    </cfRule>
    <cfRule type="containsText" dxfId="407" priority="229" operator="containsText" text="PJ1">
      <formula>NOT(ISERROR(SEARCH("PJ1",U65)))</formula>
    </cfRule>
    <cfRule type="containsText" dxfId="406" priority="230" operator="containsText" text="VJ1">
      <formula>NOT(ISERROR(SEARCH("VJ1",U65)))</formula>
    </cfRule>
    <cfRule type="containsText" dxfId="405" priority="231" operator="containsText" text="PN1">
      <formula>NOT(ISERROR(SEARCH("PN1",U65)))</formula>
    </cfRule>
    <cfRule type="containsText" dxfId="404" priority="232" operator="containsText" text="CJ">
      <formula>NOT(ISERROR(SEARCH("CJ",U65)))</formula>
    </cfRule>
    <cfRule type="containsText" dxfId="403" priority="233" operator="containsText" text="VJI">
      <formula>NOT(ISERROR(SEARCH("VJI",U65)))</formula>
    </cfRule>
    <cfRule type="containsText" dxfId="402" priority="234" operator="containsText" text="VJ2">
      <formula>NOT(ISERROR(SEARCH("VJ2",U65)))</formula>
    </cfRule>
    <cfRule type="containsText" dxfId="401" priority="235" operator="containsText" text="VN2">
      <formula>NOT(ISERROR(SEARCH("VN2",U65)))</formula>
    </cfRule>
  </conditionalFormatting>
  <conditionalFormatting sqref="U65:W65">
    <cfRule type="containsText" dxfId="400" priority="191" operator="containsText" text="AGO">
      <formula>NOT(ISERROR(SEARCH("AGO",U65)))</formula>
    </cfRule>
    <cfRule type="containsText" dxfId="399" priority="192" operator="containsText" text="PNI">
      <formula>NOT(ISERROR(SEARCH("PNI",U65)))</formula>
    </cfRule>
    <cfRule type="containsText" dxfId="398" priority="193" operator="containsText" text="AJ2">
      <formula>NOT(ISERROR(SEARCH("AJ2",U65)))</formula>
    </cfRule>
    <cfRule type="containsText" dxfId="397" priority="194" operator="containsText" text="AJ1">
      <formula>NOT(ISERROR(SEARCH("AJ1",U65)))</formula>
    </cfRule>
    <cfRule type="containsText" dxfId="396" priority="195" operator="containsText" text="AN2">
      <formula>NOT(ISERROR(SEARCH("AN2",U65)))</formula>
    </cfRule>
    <cfRule type="containsText" dxfId="395" priority="196" operator="containsText" text="AN1">
      <formula>NOT(ISERROR(SEARCH("AN1",U65)))</formula>
    </cfRule>
    <cfRule type="containsText" dxfId="394" priority="198" operator="containsText" text="AV N">
      <formula>NOT(ISERROR(SEARCH("AV N",U65)))</formula>
    </cfRule>
    <cfRule type="containsText" dxfId="393" priority="199" operator="containsText" text="EDS">
      <formula>NOT(ISERROR(SEARCH("EDS",U65)))</formula>
    </cfRule>
    <cfRule type="containsText" dxfId="392" priority="200" operator="containsText" text="ABS">
      <formula>NOT(ISERROR(SEARCH("ABS",U65)))</formula>
    </cfRule>
  </conditionalFormatting>
  <conditionalFormatting sqref="U65:W65">
    <cfRule type="containsText" dxfId="391" priority="197" operator="containsText" text="CHN">
      <formula>NOT(ISERROR(SEARCH("CHN",U65)))</formula>
    </cfRule>
  </conditionalFormatting>
  <conditionalFormatting sqref="Z60">
    <cfRule type="beginsWith" dxfId="390" priority="144" operator="beginsWith" text="RC">
      <formula>LEFT(Z60,LEN("RC"))="RC"</formula>
    </cfRule>
    <cfRule type="expression" dxfId="389" priority="179">
      <formula>OR(Z$9="S",Z$9="D",Z$120="F")</formula>
    </cfRule>
  </conditionalFormatting>
  <conditionalFormatting sqref="Z60">
    <cfRule type="containsText" dxfId="388" priority="145" operator="containsText" text="VN1">
      <formula>NOT(ISERROR(SEARCH("VN1",Z60)))</formula>
    </cfRule>
    <cfRule type="containsText" dxfId="387" priority="146" operator="containsText" text="FOR J">
      <formula>NOT(ISERROR(SEARCH("FOR J",Z60)))</formula>
    </cfRule>
    <cfRule type="containsText" dxfId="386" priority="147" operator="containsText" text="FOR N">
      <formula>NOT(ISERROR(SEARCH("FOR N",Z60)))</formula>
    </cfRule>
    <cfRule type="containsText" dxfId="385" priority="148" operator="containsText" text="AM">
      <formula>NOT(ISERROR(SEARCH("AM",Z60)))</formula>
    </cfRule>
    <cfRule type="containsText" dxfId="384" priority="149" operator="containsText" text="VTJ2">
      <formula>NOT(ISERROR(SEARCH("VTJ2",Z60)))</formula>
    </cfRule>
    <cfRule type="containsText" dxfId="383" priority="150" operator="containsText" text="AT">
      <formula>NOT(ISERROR(SEARCH("AT",Z60)))</formula>
    </cfRule>
    <cfRule type="containsText" dxfId="382" priority="151" operator="containsText" text="V M">
      <formula>NOT(ISERROR(SEARCH("V M",Z60)))</formula>
    </cfRule>
    <cfRule type="containsText" dxfId="381" priority="152" operator="containsText" text="CP">
      <formula>NOT(ISERROR(SEARCH("CP",Z60)))</formula>
    </cfRule>
    <cfRule type="containsText" dxfId="380" priority="153" operator="containsText" text="FOR">
      <formula>NOT(ISERROR(SEARCH("FOR",Z60)))</formula>
    </cfRule>
    <cfRule type="containsText" dxfId="379" priority="154" operator="containsText" text="GO A">
      <formula>NOT(ISERROR(SEARCH("GO A",Z60)))</formula>
    </cfRule>
    <cfRule type="containsText" dxfId="378" priority="155" operator="containsText" text="Indispo,">
      <formula>NOT(ISERROR(SEARCH("Indispo,",Z60)))</formula>
    </cfRule>
    <cfRule type="containsText" dxfId="377" priority="156" operator="containsText" text="AIME">
      <formula>NOT(ISERROR(SEARCH("AIME",Z60)))</formula>
    </cfRule>
    <cfRule type="containsText" dxfId="376" priority="157" operator="containsText" text="PL21">
      <formula>NOT(ISERROR(SEARCH("PL21",Z60)))</formula>
    </cfRule>
    <cfRule type="containsText" dxfId="375" priority="158" operator="containsText" text="TI">
      <formula>NOT(ISERROR(SEARCH("TI",Z60)))</formula>
    </cfRule>
    <cfRule type="containsText" dxfId="374" priority="159" operator="containsText" text="ARC">
      <formula>NOT(ISERROR(SEARCH("ARC",Z60)))</formula>
    </cfRule>
    <cfRule type="containsText" dxfId="373" priority="160" operator="containsText" text="AH">
      <formula>NOT(ISERROR(SEARCH("AH",Z60)))</formula>
    </cfRule>
    <cfRule type="containsText" dxfId="372" priority="161" operator="containsText" text="VAL I">
      <formula>NOT(ISERROR(SEARCH("VAL I",Z60)))</formula>
    </cfRule>
    <cfRule type="containsText" dxfId="371" priority="162" operator="containsText" text="MEJ">
      <formula>NOT(ISERROR(SEARCH("MEJ",Z60)))</formula>
    </cfRule>
    <cfRule type="containsText" dxfId="370" priority="163" operator="containsText" text="MEN">
      <formula>NOT(ISERROR(SEARCH("MEN",Z60)))</formula>
    </cfRule>
    <cfRule type="containsText" dxfId="369" priority="164" operator="containsText" text="2A">
      <formula>NOT(ISERROR(SEARCH("2A",Z60)))</formula>
    </cfRule>
    <cfRule type="containsText" dxfId="368" priority="165" operator="containsText" text="CN">
      <formula>NOT(ISERROR(SEARCH("CN",Z60)))</formula>
    </cfRule>
    <cfRule type="containsText" dxfId="367" priority="166" operator="containsText" text="VTJ1">
      <formula>NOT(ISERROR(SEARCH("VTJ1",Z60)))</formula>
    </cfRule>
    <cfRule type="containsText" dxfId="366" priority="167" operator="containsText" text="VTN2">
      <formula>NOT(ISERROR(SEARCH("VTN2",Z60)))</formula>
    </cfRule>
    <cfRule type="containsText" dxfId="365" priority="168" operator="containsText" text="VTN1">
      <formula>NOT(ISERROR(SEARCH("VTN1",Z60)))</formula>
    </cfRule>
    <cfRule type="containsText" dxfId="364" priority="169" operator="containsText" text="PJ2">
      <formula>NOT(ISERROR(SEARCH("PJ2",Z60)))</formula>
    </cfRule>
    <cfRule type="containsText" dxfId="363" priority="170" operator="containsText" text="VTGn">
      <formula>NOT(ISERROR(SEARCH("VTGn",Z60)))</formula>
    </cfRule>
    <cfRule type="containsText" dxfId="362" priority="171" operator="containsText" text="PN2">
      <formula>NOT(ISERROR(SEARCH("PN2",Z60)))</formula>
    </cfRule>
    <cfRule type="containsText" dxfId="361" priority="172" operator="containsText" text="PJ1">
      <formula>NOT(ISERROR(SEARCH("PJ1",Z60)))</formula>
    </cfRule>
    <cfRule type="containsText" dxfId="360" priority="173" operator="containsText" text="VJ1">
      <formula>NOT(ISERROR(SEARCH("VJ1",Z60)))</formula>
    </cfRule>
    <cfRule type="containsText" dxfId="359" priority="174" operator="containsText" text="PN1">
      <formula>NOT(ISERROR(SEARCH("PN1",Z60)))</formula>
    </cfRule>
    <cfRule type="containsText" dxfId="358" priority="175" operator="containsText" text="CJ">
      <formula>NOT(ISERROR(SEARCH("CJ",Z60)))</formula>
    </cfRule>
    <cfRule type="containsText" dxfId="357" priority="176" operator="containsText" text="VJI">
      <formula>NOT(ISERROR(SEARCH("VJI",Z60)))</formula>
    </cfRule>
    <cfRule type="containsText" dxfId="356" priority="177" operator="containsText" text="VJ2">
      <formula>NOT(ISERROR(SEARCH("VJ2",Z60)))</formula>
    </cfRule>
    <cfRule type="containsText" dxfId="355" priority="178" operator="containsText" text="VN2">
      <formula>NOT(ISERROR(SEARCH("VN2",Z60)))</formula>
    </cfRule>
  </conditionalFormatting>
  <conditionalFormatting sqref="Z60">
    <cfRule type="containsText" dxfId="354" priority="134" operator="containsText" text="AGO">
      <formula>NOT(ISERROR(SEARCH("AGO",Z60)))</formula>
    </cfRule>
    <cfRule type="containsText" dxfId="353" priority="135" operator="containsText" text="PNI">
      <formula>NOT(ISERROR(SEARCH("PNI",Z60)))</formula>
    </cfRule>
    <cfRule type="containsText" dxfId="352" priority="136" operator="containsText" text="AJ2">
      <formula>NOT(ISERROR(SEARCH("AJ2",Z60)))</formula>
    </cfRule>
    <cfRule type="containsText" dxfId="351" priority="137" operator="containsText" text="AJ1">
      <formula>NOT(ISERROR(SEARCH("AJ1",Z60)))</formula>
    </cfRule>
    <cfRule type="containsText" dxfId="350" priority="138" operator="containsText" text="AN2">
      <formula>NOT(ISERROR(SEARCH("AN2",Z60)))</formula>
    </cfRule>
    <cfRule type="containsText" dxfId="349" priority="139" operator="containsText" text="AN1">
      <formula>NOT(ISERROR(SEARCH("AN1",Z60)))</formula>
    </cfRule>
    <cfRule type="containsText" dxfId="348" priority="141" operator="containsText" text="AV N">
      <formula>NOT(ISERROR(SEARCH("AV N",Z60)))</formula>
    </cfRule>
    <cfRule type="containsText" dxfId="347" priority="142" operator="containsText" text="EDS">
      <formula>NOT(ISERROR(SEARCH("EDS",Z60)))</formula>
    </cfRule>
    <cfRule type="containsText" dxfId="346" priority="143" operator="containsText" text="ABS">
      <formula>NOT(ISERROR(SEARCH("ABS",Z60)))</formula>
    </cfRule>
  </conditionalFormatting>
  <conditionalFormatting sqref="Z60">
    <cfRule type="containsText" dxfId="345" priority="140" operator="containsText" text="CHN">
      <formula>NOT(ISERROR(SEARCH("CHN",Z60)))</formula>
    </cfRule>
  </conditionalFormatting>
  <conditionalFormatting sqref="Y60">
    <cfRule type="beginsWith" dxfId="344" priority="87" operator="beginsWith" text="RC">
      <formula>LEFT(Y60,LEN("RC"))="RC"</formula>
    </cfRule>
    <cfRule type="expression" dxfId="343" priority="122">
      <formula>OR(Y$9="S",Y$9="D",Y$120="F")</formula>
    </cfRule>
  </conditionalFormatting>
  <conditionalFormatting sqref="Y60">
    <cfRule type="containsText" dxfId="342" priority="88" operator="containsText" text="VN1">
      <formula>NOT(ISERROR(SEARCH("VN1",Y60)))</formula>
    </cfRule>
    <cfRule type="containsText" dxfId="341" priority="89" operator="containsText" text="FOR J">
      <formula>NOT(ISERROR(SEARCH("FOR J",Y60)))</formula>
    </cfRule>
    <cfRule type="containsText" dxfId="340" priority="90" operator="containsText" text="FOR N">
      <formula>NOT(ISERROR(SEARCH("FOR N",Y60)))</formula>
    </cfRule>
    <cfRule type="containsText" dxfId="339" priority="91" operator="containsText" text="AM">
      <formula>NOT(ISERROR(SEARCH("AM",Y60)))</formula>
    </cfRule>
    <cfRule type="containsText" dxfId="338" priority="92" operator="containsText" text="VTJ2">
      <formula>NOT(ISERROR(SEARCH("VTJ2",Y60)))</formula>
    </cfRule>
    <cfRule type="containsText" dxfId="337" priority="93" operator="containsText" text="AT">
      <formula>NOT(ISERROR(SEARCH("AT",Y60)))</formula>
    </cfRule>
    <cfRule type="containsText" dxfId="336" priority="94" operator="containsText" text="V M">
      <formula>NOT(ISERROR(SEARCH("V M",Y60)))</formula>
    </cfRule>
    <cfRule type="containsText" dxfId="335" priority="95" operator="containsText" text="CP">
      <formula>NOT(ISERROR(SEARCH("CP",Y60)))</formula>
    </cfRule>
    <cfRule type="containsText" dxfId="334" priority="96" operator="containsText" text="FOR">
      <formula>NOT(ISERROR(SEARCH("FOR",Y60)))</formula>
    </cfRule>
    <cfRule type="containsText" dxfId="333" priority="97" operator="containsText" text="GO A">
      <formula>NOT(ISERROR(SEARCH("GO A",Y60)))</formula>
    </cfRule>
    <cfRule type="containsText" dxfId="332" priority="98" operator="containsText" text="Indispo,">
      <formula>NOT(ISERROR(SEARCH("Indispo,",Y60)))</formula>
    </cfRule>
    <cfRule type="containsText" dxfId="331" priority="99" operator="containsText" text="AIME">
      <formula>NOT(ISERROR(SEARCH("AIME",Y60)))</formula>
    </cfRule>
    <cfRule type="containsText" dxfId="330" priority="100" operator="containsText" text="PL21">
      <formula>NOT(ISERROR(SEARCH("PL21",Y60)))</formula>
    </cfRule>
    <cfRule type="containsText" dxfId="329" priority="101" operator="containsText" text="TI">
      <formula>NOT(ISERROR(SEARCH("TI",Y60)))</formula>
    </cfRule>
    <cfRule type="containsText" dxfId="328" priority="102" operator="containsText" text="ARC">
      <formula>NOT(ISERROR(SEARCH("ARC",Y60)))</formula>
    </cfRule>
    <cfRule type="containsText" dxfId="327" priority="103" operator="containsText" text="AH">
      <formula>NOT(ISERROR(SEARCH("AH",Y60)))</formula>
    </cfRule>
    <cfRule type="containsText" dxfId="326" priority="104" operator="containsText" text="VAL I">
      <formula>NOT(ISERROR(SEARCH("VAL I",Y60)))</formula>
    </cfRule>
    <cfRule type="containsText" dxfId="325" priority="105" operator="containsText" text="MEJ">
      <formula>NOT(ISERROR(SEARCH("MEJ",Y60)))</formula>
    </cfRule>
    <cfRule type="containsText" dxfId="324" priority="106" operator="containsText" text="MEN">
      <formula>NOT(ISERROR(SEARCH("MEN",Y60)))</formula>
    </cfRule>
    <cfRule type="containsText" dxfId="323" priority="107" operator="containsText" text="2A">
      <formula>NOT(ISERROR(SEARCH("2A",Y60)))</formula>
    </cfRule>
    <cfRule type="containsText" dxfId="322" priority="108" operator="containsText" text="CN">
      <formula>NOT(ISERROR(SEARCH("CN",Y60)))</formula>
    </cfRule>
    <cfRule type="containsText" dxfId="321" priority="109" operator="containsText" text="VTJ1">
      <formula>NOT(ISERROR(SEARCH("VTJ1",Y60)))</formula>
    </cfRule>
    <cfRule type="containsText" dxfId="320" priority="110" operator="containsText" text="VTN2">
      <formula>NOT(ISERROR(SEARCH("VTN2",Y60)))</formula>
    </cfRule>
    <cfRule type="containsText" dxfId="319" priority="111" operator="containsText" text="VTN1">
      <formula>NOT(ISERROR(SEARCH("VTN1",Y60)))</formula>
    </cfRule>
    <cfRule type="containsText" dxfId="318" priority="112" operator="containsText" text="PJ2">
      <formula>NOT(ISERROR(SEARCH("PJ2",Y60)))</formula>
    </cfRule>
    <cfRule type="containsText" dxfId="317" priority="113" operator="containsText" text="VTGn">
      <formula>NOT(ISERROR(SEARCH("VTGn",Y60)))</formula>
    </cfRule>
    <cfRule type="containsText" dxfId="316" priority="114" operator="containsText" text="PN2">
      <formula>NOT(ISERROR(SEARCH("PN2",Y60)))</formula>
    </cfRule>
    <cfRule type="containsText" dxfId="315" priority="115" operator="containsText" text="PJ1">
      <formula>NOT(ISERROR(SEARCH("PJ1",Y60)))</formula>
    </cfRule>
    <cfRule type="containsText" dxfId="314" priority="116" operator="containsText" text="VJ1">
      <formula>NOT(ISERROR(SEARCH("VJ1",Y60)))</formula>
    </cfRule>
    <cfRule type="containsText" dxfId="313" priority="117" operator="containsText" text="PN1">
      <formula>NOT(ISERROR(SEARCH("PN1",Y60)))</formula>
    </cfRule>
    <cfRule type="containsText" dxfId="312" priority="118" operator="containsText" text="CJ">
      <formula>NOT(ISERROR(SEARCH("CJ",Y60)))</formula>
    </cfRule>
    <cfRule type="containsText" dxfId="311" priority="119" operator="containsText" text="VJI">
      <formula>NOT(ISERROR(SEARCH("VJI",Y60)))</formula>
    </cfRule>
    <cfRule type="containsText" dxfId="310" priority="120" operator="containsText" text="VJ2">
      <formula>NOT(ISERROR(SEARCH("VJ2",Y60)))</formula>
    </cfRule>
    <cfRule type="containsText" dxfId="309" priority="121" operator="containsText" text="VN2">
      <formula>NOT(ISERROR(SEARCH("VN2",Y60)))</formula>
    </cfRule>
  </conditionalFormatting>
  <conditionalFormatting sqref="Y60">
    <cfRule type="containsText" dxfId="308" priority="77" operator="containsText" text="AGO">
      <formula>NOT(ISERROR(SEARCH("AGO",Y60)))</formula>
    </cfRule>
    <cfRule type="containsText" dxfId="307" priority="78" operator="containsText" text="PNI">
      <formula>NOT(ISERROR(SEARCH("PNI",Y60)))</formula>
    </cfRule>
    <cfRule type="containsText" dxfId="306" priority="79" operator="containsText" text="AJ2">
      <formula>NOT(ISERROR(SEARCH("AJ2",Y60)))</formula>
    </cfRule>
    <cfRule type="containsText" dxfId="305" priority="80" operator="containsText" text="AJ1">
      <formula>NOT(ISERROR(SEARCH("AJ1",Y60)))</formula>
    </cfRule>
    <cfRule type="containsText" dxfId="304" priority="81" operator="containsText" text="AN2">
      <formula>NOT(ISERROR(SEARCH("AN2",Y60)))</formula>
    </cfRule>
    <cfRule type="containsText" dxfId="303" priority="82" operator="containsText" text="AN1">
      <formula>NOT(ISERROR(SEARCH("AN1",Y60)))</formula>
    </cfRule>
    <cfRule type="containsText" dxfId="302" priority="84" operator="containsText" text="AV N">
      <formula>NOT(ISERROR(SEARCH("AV N",Y60)))</formula>
    </cfRule>
    <cfRule type="containsText" dxfId="301" priority="85" operator="containsText" text="EDS">
      <formula>NOT(ISERROR(SEARCH("EDS",Y60)))</formula>
    </cfRule>
    <cfRule type="containsText" dxfId="300" priority="86" operator="containsText" text="ABS">
      <formula>NOT(ISERROR(SEARCH("ABS",Y60)))</formula>
    </cfRule>
  </conditionalFormatting>
  <conditionalFormatting sqref="Y60">
    <cfRule type="containsText" dxfId="299" priority="83" operator="containsText" text="CHN">
      <formula>NOT(ISERROR(SEARCH("CHN",Y60)))</formula>
    </cfRule>
  </conditionalFormatting>
  <conditionalFormatting sqref="X65">
    <cfRule type="beginsWith" dxfId="298" priority="30" operator="beginsWith" text="RC">
      <formula>LEFT(X65,LEN("RC"))="RC"</formula>
    </cfRule>
    <cfRule type="expression" dxfId="297" priority="65">
      <formula>OR(X$9="S",X$9="D",X$120="F")</formula>
    </cfRule>
  </conditionalFormatting>
  <conditionalFormatting sqref="X65">
    <cfRule type="containsText" dxfId="296" priority="31" operator="containsText" text="VN1">
      <formula>NOT(ISERROR(SEARCH("VN1",X65)))</formula>
    </cfRule>
    <cfRule type="containsText" dxfId="295" priority="32" operator="containsText" text="FOR J">
      <formula>NOT(ISERROR(SEARCH("FOR J",X65)))</formula>
    </cfRule>
    <cfRule type="containsText" dxfId="294" priority="33" operator="containsText" text="FOR N">
      <formula>NOT(ISERROR(SEARCH("FOR N",X65)))</formula>
    </cfRule>
    <cfRule type="containsText" dxfId="293" priority="34" operator="containsText" text="AM">
      <formula>NOT(ISERROR(SEARCH("AM",X65)))</formula>
    </cfRule>
    <cfRule type="containsText" dxfId="292" priority="35" operator="containsText" text="VTJ2">
      <formula>NOT(ISERROR(SEARCH("VTJ2",X65)))</formula>
    </cfRule>
    <cfRule type="containsText" dxfId="291" priority="36" operator="containsText" text="AT">
      <formula>NOT(ISERROR(SEARCH("AT",X65)))</formula>
    </cfRule>
    <cfRule type="containsText" dxfId="290" priority="37" operator="containsText" text="V M">
      <formula>NOT(ISERROR(SEARCH("V M",X65)))</formula>
    </cfRule>
    <cfRule type="containsText" dxfId="289" priority="38" operator="containsText" text="CP">
      <formula>NOT(ISERROR(SEARCH("CP",X65)))</formula>
    </cfRule>
    <cfRule type="containsText" dxfId="288" priority="39" operator="containsText" text="FOR">
      <formula>NOT(ISERROR(SEARCH("FOR",X65)))</formula>
    </cfRule>
    <cfRule type="containsText" dxfId="287" priority="40" operator="containsText" text="GO A">
      <formula>NOT(ISERROR(SEARCH("GO A",X65)))</formula>
    </cfRule>
    <cfRule type="containsText" dxfId="286" priority="41" operator="containsText" text="Indispo,">
      <formula>NOT(ISERROR(SEARCH("Indispo,",X65)))</formula>
    </cfRule>
    <cfRule type="containsText" dxfId="285" priority="42" operator="containsText" text="AIME">
      <formula>NOT(ISERROR(SEARCH("AIME",X65)))</formula>
    </cfRule>
    <cfRule type="containsText" dxfId="284" priority="43" operator="containsText" text="PL21">
      <formula>NOT(ISERROR(SEARCH("PL21",X65)))</formula>
    </cfRule>
    <cfRule type="containsText" dxfId="283" priority="44" operator="containsText" text="TI">
      <formula>NOT(ISERROR(SEARCH("TI",X65)))</formula>
    </cfRule>
    <cfRule type="containsText" dxfId="282" priority="45" operator="containsText" text="ARC">
      <formula>NOT(ISERROR(SEARCH("ARC",X65)))</formula>
    </cfRule>
    <cfRule type="containsText" dxfId="281" priority="46" operator="containsText" text="AH">
      <formula>NOT(ISERROR(SEARCH("AH",X65)))</formula>
    </cfRule>
    <cfRule type="containsText" dxfId="280" priority="47" operator="containsText" text="VAL I">
      <formula>NOT(ISERROR(SEARCH("VAL I",X65)))</formula>
    </cfRule>
    <cfRule type="containsText" dxfId="279" priority="48" operator="containsText" text="MEJ">
      <formula>NOT(ISERROR(SEARCH("MEJ",X65)))</formula>
    </cfRule>
    <cfRule type="containsText" dxfId="278" priority="49" operator="containsText" text="MEN">
      <formula>NOT(ISERROR(SEARCH("MEN",X65)))</formula>
    </cfRule>
    <cfRule type="containsText" dxfId="277" priority="50" operator="containsText" text="2A">
      <formula>NOT(ISERROR(SEARCH("2A",X65)))</formula>
    </cfRule>
    <cfRule type="containsText" dxfId="276" priority="51" operator="containsText" text="CN">
      <formula>NOT(ISERROR(SEARCH("CN",X65)))</formula>
    </cfRule>
    <cfRule type="containsText" dxfId="275" priority="52" operator="containsText" text="VTJ1">
      <formula>NOT(ISERROR(SEARCH("VTJ1",X65)))</formula>
    </cfRule>
    <cfRule type="containsText" dxfId="274" priority="53" operator="containsText" text="VTN2">
      <formula>NOT(ISERROR(SEARCH("VTN2",X65)))</formula>
    </cfRule>
    <cfRule type="containsText" dxfId="273" priority="54" operator="containsText" text="VTN1">
      <formula>NOT(ISERROR(SEARCH("VTN1",X65)))</formula>
    </cfRule>
    <cfRule type="containsText" dxfId="272" priority="55" operator="containsText" text="PJ2">
      <formula>NOT(ISERROR(SEARCH("PJ2",X65)))</formula>
    </cfRule>
    <cfRule type="containsText" dxfId="271" priority="56" operator="containsText" text="VTGn">
      <formula>NOT(ISERROR(SEARCH("VTGn",X65)))</formula>
    </cfRule>
    <cfRule type="containsText" dxfId="270" priority="57" operator="containsText" text="PN2">
      <formula>NOT(ISERROR(SEARCH("PN2",X65)))</formula>
    </cfRule>
    <cfRule type="containsText" dxfId="269" priority="58" operator="containsText" text="PJ1">
      <formula>NOT(ISERROR(SEARCH("PJ1",X65)))</formula>
    </cfRule>
    <cfRule type="containsText" dxfId="268" priority="59" operator="containsText" text="VJ1">
      <formula>NOT(ISERROR(SEARCH("VJ1",X65)))</formula>
    </cfRule>
    <cfRule type="containsText" dxfId="267" priority="60" operator="containsText" text="PN1">
      <formula>NOT(ISERROR(SEARCH("PN1",X65)))</formula>
    </cfRule>
    <cfRule type="containsText" dxfId="266" priority="61" operator="containsText" text="CJ">
      <formula>NOT(ISERROR(SEARCH("CJ",X65)))</formula>
    </cfRule>
    <cfRule type="containsText" dxfId="265" priority="62" operator="containsText" text="VJI">
      <formula>NOT(ISERROR(SEARCH("VJI",X65)))</formula>
    </cfRule>
    <cfRule type="containsText" dxfId="264" priority="63" operator="containsText" text="VJ2">
      <formula>NOT(ISERROR(SEARCH("VJ2",X65)))</formula>
    </cfRule>
    <cfRule type="containsText" dxfId="263" priority="64" operator="containsText" text="VN2">
      <formula>NOT(ISERROR(SEARCH("VN2",X65)))</formula>
    </cfRule>
  </conditionalFormatting>
  <conditionalFormatting sqref="X65">
    <cfRule type="containsText" dxfId="262" priority="20" operator="containsText" text="AGO">
      <formula>NOT(ISERROR(SEARCH("AGO",X65)))</formula>
    </cfRule>
    <cfRule type="containsText" dxfId="261" priority="21" operator="containsText" text="PNI">
      <formula>NOT(ISERROR(SEARCH("PNI",X65)))</formula>
    </cfRule>
    <cfRule type="containsText" dxfId="260" priority="22" operator="containsText" text="AJ2">
      <formula>NOT(ISERROR(SEARCH("AJ2",X65)))</formula>
    </cfRule>
    <cfRule type="containsText" dxfId="259" priority="23" operator="containsText" text="AJ1">
      <formula>NOT(ISERROR(SEARCH("AJ1",X65)))</formula>
    </cfRule>
    <cfRule type="containsText" dxfId="258" priority="24" operator="containsText" text="AN2">
      <formula>NOT(ISERROR(SEARCH("AN2",X65)))</formula>
    </cfRule>
    <cfRule type="containsText" dxfId="257" priority="25" operator="containsText" text="AN1">
      <formula>NOT(ISERROR(SEARCH("AN1",X65)))</formula>
    </cfRule>
    <cfRule type="containsText" dxfId="256" priority="27" operator="containsText" text="AV N">
      <formula>NOT(ISERROR(SEARCH("AV N",X65)))</formula>
    </cfRule>
    <cfRule type="containsText" dxfId="255" priority="28" operator="containsText" text="EDS">
      <formula>NOT(ISERROR(SEARCH("EDS",X65)))</formula>
    </cfRule>
    <cfRule type="containsText" dxfId="254" priority="29" operator="containsText" text="ABS">
      <formula>NOT(ISERROR(SEARCH("ABS",X65)))</formula>
    </cfRule>
  </conditionalFormatting>
  <conditionalFormatting sqref="X65">
    <cfRule type="containsText" dxfId="253" priority="26" operator="containsText" text="CHN">
      <formula>NOT(ISERROR(SEARCH("CHN",X65)))</formula>
    </cfRule>
  </conditionalFormatting>
  <conditionalFormatting sqref="AH114 B113:AF114">
    <cfRule type="expression" dxfId="252" priority="1287">
      <formula>#REF!&gt;1</formula>
    </cfRule>
  </conditionalFormatting>
  <conditionalFormatting sqref="AH116">
    <cfRule type="expression" dxfId="251" priority="1288">
      <formula>#REF!&gt;0</formula>
    </cfRule>
    <cfRule type="expression" dxfId="250" priority="1289">
      <formula>OR(AND(AH$119="I",AH$116&lt;&gt;0),AND(AH$119="S",AH$116&lt;&gt;1))</formula>
    </cfRule>
    <cfRule type="expression" dxfId="249" priority="1290">
      <formula>OR(AND(AH$119="I",AH$116=0),AND(AH$119="S",AH$116=1))</formula>
    </cfRule>
  </conditionalFormatting>
  <conditionalFormatting sqref="AH109">
    <cfRule type="expression" dxfId="248" priority="1291">
      <formula>#REF!&gt;1</formula>
    </cfRule>
    <cfRule type="expression" dxfId="247" priority="1292">
      <formula>OR(AND(AH$119="I",#REF!=1),AND(AH$119="S",#REF!&gt;=2))</formula>
    </cfRule>
  </conditionalFormatting>
  <conditionalFormatting sqref="B127:AF128">
    <cfRule type="expression" dxfId="246" priority="1294">
      <formula>#REF!&gt;1</formula>
    </cfRule>
  </conditionalFormatting>
  <conditionalFormatting sqref="B149:AF149">
    <cfRule type="expression" dxfId="245" priority="1295">
      <formula>AND(B$150="S",#REF!=1)</formula>
    </cfRule>
    <cfRule type="expression" dxfId="244" priority="1296">
      <formula>B9=""</formula>
    </cfRule>
    <cfRule type="expression" dxfId="243" priority="1297">
      <formula>(OR(AND(B150="I",B149&lt;&gt;0),AND(B150="S",B149&lt;&gt;1)))</formula>
    </cfRule>
    <cfRule type="expression" dxfId="242" priority="1298">
      <formula>(OR(AND(B150="I",B149=0),AND(B150="S",B149=1)))</formula>
    </cfRule>
  </conditionalFormatting>
  <conditionalFormatting sqref="B153:AF153">
    <cfRule type="expression" dxfId="241" priority="1299">
      <formula>AND(B$154="S",#REF!=1)</formula>
    </cfRule>
    <cfRule type="expression" dxfId="240" priority="1300">
      <formula>B9=""</formula>
    </cfRule>
    <cfRule type="expression" dxfId="239" priority="1301">
      <formula>(OR(AND(B154="I",B153&lt;&gt;0),AND(B154="S",B153&lt;&gt;1)))</formula>
    </cfRule>
    <cfRule type="expression" dxfId="238" priority="1302">
      <formula>(OR(AND(B154="I",B153=0),AND(B154="S",B153=1)))</formula>
    </cfRule>
  </conditionalFormatting>
  <conditionalFormatting sqref="B157:AF157">
    <cfRule type="expression" dxfId="237" priority="1303">
      <formula>AND(B$158="S",#REF!=1)</formula>
    </cfRule>
    <cfRule type="expression" dxfId="236" priority="1304">
      <formula>B9=""</formula>
    </cfRule>
    <cfRule type="expression" dxfId="235" priority="1305">
      <formula>(OR(AND(B158="I",B157&lt;&gt;0),AND(B158="S",B157&lt;&gt;1)))</formula>
    </cfRule>
    <cfRule type="expression" dxfId="234" priority="1306">
      <formula>(OR(AND(B158="I",B157=0),AND(B158="S",B157=1)))</formula>
    </cfRule>
  </conditionalFormatting>
  <conditionalFormatting sqref="B172:AF172">
    <cfRule type="expression" dxfId="233" priority="1307">
      <formula>AND(B$173="S",#REF!=1)</formula>
    </cfRule>
    <cfRule type="expression" dxfId="232" priority="1308">
      <formula>B9=""</formula>
    </cfRule>
    <cfRule type="expression" dxfId="231" priority="1309">
      <formula>(OR(AND(B173="I",B172&lt;&gt;0),AND(B173="S",B172&lt;&gt;1)))</formula>
    </cfRule>
    <cfRule type="expression" dxfId="230" priority="1310">
      <formula>(OR(AND(B173="I",B172=0),AND(B173="S",B172=1)))</formula>
    </cfRule>
  </conditionalFormatting>
  <conditionalFormatting sqref="B134:AF135">
    <cfRule type="expression" dxfId="229" priority="1311">
      <formula>OR(AND(B$142="I",#REF!=1),AND(B$142="S",#REF!&gt;=2))</formula>
    </cfRule>
    <cfRule type="expression" dxfId="228" priority="1312">
      <formula>#REF!&gt;1</formula>
    </cfRule>
  </conditionalFormatting>
  <conditionalFormatting sqref="B138:AF139">
    <cfRule type="expression" dxfId="227" priority="1313">
      <formula>OR(AND(B$142="I",#REF!=1),AND(B$142="S",#REF!&gt;=3))</formula>
    </cfRule>
    <cfRule type="expression" dxfId="226" priority="1314">
      <formula>#REF!&gt;1</formula>
    </cfRule>
  </conditionalFormatting>
  <conditionalFormatting sqref="B109:AF110 B208:AF209 B139:AF139">
    <cfRule type="expression" dxfId="225" priority="1315">
      <formula>OR(AND(B$119="I",#REF!=1),AND(B$119="S",#REF!&gt;=2))</formula>
    </cfRule>
    <cfRule type="expression" dxfId="224" priority="1316">
      <formula>#REF!&gt;1</formula>
    </cfRule>
  </conditionalFormatting>
  <conditionalFormatting sqref="B115:AF115">
    <cfRule type="expression" dxfId="223" priority="1319">
      <formula>OR(AND(B$119="I",#REF!=1),AND(B$119="S",#REF!&gt;=1))</formula>
    </cfRule>
    <cfRule type="expression" dxfId="222" priority="1320">
      <formula>AND(B117="",B115&lt;&gt;0)</formula>
    </cfRule>
    <cfRule type="expression" dxfId="221" priority="1321">
      <formula>OR(AND(B9="ME",B115=1,B119="S"),AND(B9&lt;&gt;"ME",B115=0),AND(B9="ME",B115=0,B119="I"))</formula>
    </cfRule>
  </conditionalFormatting>
  <conditionalFormatting sqref="B116:AF116 B215:AF215">
    <cfRule type="expression" dxfId="220" priority="1322">
      <formula>OR(AND(B$119="I",#REF!=1),AND(B$119="S",#REF!&gt;=1))</formula>
    </cfRule>
    <cfRule type="expression" dxfId="219" priority="1323">
      <formula>#REF!&gt;0</formula>
    </cfRule>
    <cfRule type="expression" dxfId="218" priority="1324">
      <formula>OR(AND(B$119="I",B$116&lt;&gt;0),AND(B$119="S",B$116&lt;&gt;1))</formula>
    </cfRule>
    <cfRule type="expression" dxfId="217" priority="1325">
      <formula>OR(AND(B$119="I",B$116=0),AND(B$119="S",B$116=1))</formula>
    </cfRule>
  </conditionalFormatting>
  <conditionalFormatting sqref="B123:AF124">
    <cfRule type="expression" dxfId="216" priority="1330">
      <formula>OR(AND(B$131="I",#REF!=1),AND(B$131="S",#REF!&gt;=2))</formula>
    </cfRule>
    <cfRule type="expression" dxfId="215" priority="1331">
      <formula>#REF!&gt;1</formula>
    </cfRule>
  </conditionalFormatting>
  <conditionalFormatting sqref="B130:AF130">
    <cfRule type="expression" dxfId="214" priority="1332">
      <formula>#REF!&gt;0</formula>
    </cfRule>
    <cfRule type="expression" dxfId="213" priority="1333">
      <formula>OR(AND(B$131="I",B$130&lt;&gt;0),AND(B$131="S",B$130&lt;&gt;1))</formula>
    </cfRule>
    <cfRule type="expression" dxfId="212" priority="1334">
      <formula>OR(AND(B$131="I",B$130=0),AND(B$131="S",B$130=1))</formula>
    </cfRule>
  </conditionalFormatting>
  <conditionalFormatting sqref="B127:AF130">
    <cfRule type="expression" dxfId="211" priority="1335">
      <formula>OR(AND(B$131="I",#REF!=1),AND(B$131="S",#REF!&gt;=3))</formula>
    </cfRule>
  </conditionalFormatting>
  <conditionalFormatting sqref="B113:AF114 B212:AF213">
    <cfRule type="expression" dxfId="210" priority="1336">
      <formula>OR(AND(B$216="I",#REF!=1),AND(B$216="S",#REF!&gt;=3))</formula>
    </cfRule>
  </conditionalFormatting>
  <conditionalFormatting sqref="B177:AF177">
    <cfRule type="expression" dxfId="209" priority="1338">
      <formula>AND(B$178="S",#REF!=1)</formula>
    </cfRule>
    <cfRule type="expression" dxfId="208" priority="1339">
      <formula>B9=""</formula>
    </cfRule>
    <cfRule type="expression" dxfId="207" priority="1340">
      <formula>(OR(AND(B178="I",B177&lt;&gt;0),AND(B178="S",B177&lt;&gt;1)))</formula>
    </cfRule>
    <cfRule type="expression" dxfId="206" priority="1341">
      <formula>(OR(AND(B178="I",B177=0),AND(B178="S",B177=1)))</formula>
    </cfRule>
  </conditionalFormatting>
  <conditionalFormatting sqref="B145:AE145">
    <cfRule type="expression" dxfId="205" priority="1342">
      <formula>AND(B$146="S",#REF!=1)</formula>
    </cfRule>
  </conditionalFormatting>
  <conditionalFormatting sqref="B176:AF176">
    <cfRule type="expression" dxfId="204" priority="1343">
      <formula>AND(B$178="S",#REF!=1)</formula>
    </cfRule>
  </conditionalFormatting>
  <conditionalFormatting sqref="B182:AF182">
    <cfRule type="expression" dxfId="203" priority="1344">
      <formula>AND(B$187="S",#REF!=1)</formula>
    </cfRule>
    <cfRule type="expression" dxfId="202" priority="1345">
      <formula>(OR(AND(B187="I",B182&lt;&gt;0),AND(B187="S",B182&lt;&gt;1)))</formula>
    </cfRule>
    <cfRule type="expression" dxfId="201" priority="1346">
      <formula>(OR(AND(B187="I",B182=0),AND(B187="S",B182=1)))</formula>
    </cfRule>
  </conditionalFormatting>
  <conditionalFormatting sqref="B183:AF183">
    <cfRule type="expression" dxfId="200" priority="1347">
      <formula>AND(B$187="S",#REF!=1)</formula>
    </cfRule>
    <cfRule type="expression" dxfId="199" priority="1348">
      <formula>(OR(AND(B187="I",B183&lt;&gt;0),AND(B187="S",B183&lt;&gt;1)))</formula>
    </cfRule>
    <cfRule type="expression" dxfId="198" priority="1349">
      <formula>(OR(AND(B187="I",B183=0),AND(B187="S",B183=1)))</formula>
    </cfRule>
  </conditionalFormatting>
  <conditionalFormatting sqref="B184:AF184">
    <cfRule type="expression" dxfId="197" priority="1350">
      <formula>AND(B$187="S",#REF!=1)</formula>
    </cfRule>
    <cfRule type="expression" dxfId="196" priority="1351">
      <formula>(OR(AND(B188="I",B184&lt;&gt;0),AND(B188="S",B184&lt;&gt;1)))</formula>
    </cfRule>
    <cfRule type="expression" dxfId="195" priority="1352">
      <formula>(OR(AND(B188="I",B184=0),AND(B188="S",B184=1)))</formula>
    </cfRule>
  </conditionalFormatting>
  <conditionalFormatting sqref="B185:AF185">
    <cfRule type="expression" dxfId="194" priority="1353">
      <formula>AND(B$187="S",#REF!=1)</formula>
    </cfRule>
    <cfRule type="expression" dxfId="193" priority="1354">
      <formula>(OR(AND(B188="I",B185&lt;&gt;0),AND(B188="S",B185&lt;&gt;1)))</formula>
    </cfRule>
    <cfRule type="expression" dxfId="192" priority="1355">
      <formula>(OR(AND(B188="I",B185=0),AND(B188="S",B185=1)))</formula>
    </cfRule>
  </conditionalFormatting>
  <conditionalFormatting sqref="B212:AF213">
    <cfRule type="expression" dxfId="191" priority="1356">
      <formula>#REF!&gt;1</formula>
    </cfRule>
  </conditionalFormatting>
  <conditionalFormatting sqref="B214:AF214">
    <cfRule type="expression" dxfId="190" priority="1357">
      <formula>OR(AND(B$216="I",#REF!=1),AND(B$216="S",#REF!&gt;=1))</formula>
    </cfRule>
    <cfRule type="expression" dxfId="189" priority="1358">
      <formula>OR(AND(B103="ME",B214=1,B218="S"),AND(B103&lt;&gt;"ME",B214=0),AND(B103="ME",B214=0,B218="I"))</formula>
    </cfRule>
  </conditionalFormatting>
  <conditionalFormatting sqref="AF163 AF165">
    <cfRule type="expression" dxfId="188" priority="1363">
      <formula>AND(AF$166="S",#REF!=1)</formula>
    </cfRule>
  </conditionalFormatting>
  <conditionalFormatting sqref="B161:AE161">
    <cfRule type="expression" dxfId="187" priority="1365">
      <formula>AND(B$166="S",#REF!=1)</formula>
    </cfRule>
    <cfRule type="expression" dxfId="186" priority="1366">
      <formula>B9=""</formula>
    </cfRule>
  </conditionalFormatting>
  <conditionalFormatting sqref="AF164">
    <cfRule type="expression" dxfId="185" priority="1367">
      <formula>AND(AF$166="S",#REF!=1)</formula>
    </cfRule>
    <cfRule type="expression" dxfId="184" priority="1368">
      <formula>(OR(AND(B166="I",B164&lt;&gt;0),AND(B166="S",B164&lt;&gt;2)))</formula>
    </cfRule>
    <cfRule type="expression" dxfId="183" priority="1369">
      <formula>(OR(AND(B166="I",B164=0),AND(B166="S",B164=2)))</formula>
    </cfRule>
  </conditionalFormatting>
  <conditionalFormatting sqref="AF161">
    <cfRule type="expression" dxfId="182" priority="1370">
      <formula>AND(AF$166="S",#REF!=1)</formula>
    </cfRule>
    <cfRule type="expression" dxfId="181" priority="1371">
      <formula>AF9=""</formula>
    </cfRule>
  </conditionalFormatting>
  <conditionalFormatting sqref="AF162">
    <cfRule type="expression" dxfId="180" priority="1372">
      <formula>AND(AF$166="S",#REF!=1)</formula>
    </cfRule>
    <cfRule type="expression" dxfId="179" priority="1373">
      <formula>(OR(AND(AF166="I",AF162&lt;&gt;0),AND(AF166="S",AF162&lt;&gt;1)))</formula>
    </cfRule>
    <cfRule type="expression" dxfId="178" priority="1374">
      <formula>(OR(AND(AF166="I",AF162=0),AND(AF166="S",AF162=1)))</formula>
    </cfRule>
  </conditionalFormatting>
  <dataValidations count="3">
    <dataValidation type="list" allowBlank="1" showInputMessage="1" showErrorMessage="1" sqref="H5:K5 B12:AF107 G10:H11 N10:AF11">
      <formula1>ListeComp</formula1>
    </dataValidation>
    <dataValidation type="list" allowBlank="1" showInputMessage="1" showErrorMessage="1" sqref="B4:G4">
      <formula1>Listesite</formula1>
    </dataValidation>
    <dataValidation type="list" allowBlank="1" showInputMessage="1" showErrorMessage="1" sqref="AC5:AG5 B10:F11 I10:M11">
      <formula1>Astreinte</formula1>
    </dataValidation>
  </dataValidations>
  <printOptions horizontalCentered="1" verticalCentered="1"/>
  <pageMargins left="0.15748031496062992" right="0.35433070866141736" top="0.39370078740157483" bottom="0.39370078740157483" header="0.51181102362204722" footer="0.51181102362204722"/>
  <pageSetup paperSize="9" fitToWidth="0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69">
              <controlPr defaultSize="0" print="0" autoFill="0" autoPict="0" macro="[0]!VIGNETTE">
                <anchor moveWithCells="1" sizeWithCells="1">
                  <from>
                    <xdr:col>33</xdr:col>
                    <xdr:colOff>19050</xdr:colOff>
                    <xdr:row>5</xdr:row>
                    <xdr:rowOff>66675</xdr:rowOff>
                  </from>
                  <to>
                    <xdr:col>35</xdr:col>
                    <xdr:colOff>295275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103">
              <controlPr defaultSize="0" autoFill="0" autoLine="0" autoPict="0" macro="[0]!edit1">
                <anchor moveWithCells="1">
                  <from>
                    <xdr:col>1</xdr:col>
                    <xdr:colOff>28575</xdr:colOff>
                    <xdr:row>4</xdr:row>
                    <xdr:rowOff>133350</xdr:rowOff>
                  </from>
                  <to>
                    <xdr:col>3</xdr:col>
                    <xdr:colOff>180975</xdr:colOff>
                    <xdr:row>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 macro="[0]!edit2">
                <anchor moveWithCells="1">
                  <from>
                    <xdr:col>25</xdr:col>
                    <xdr:colOff>47625</xdr:colOff>
                    <xdr:row>4</xdr:row>
                    <xdr:rowOff>180975</xdr:rowOff>
                  </from>
                  <to>
                    <xdr:col>27</xdr:col>
                    <xdr:colOff>266700</xdr:colOff>
                    <xdr:row>4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85" id="{9E735615-582C-4311-9368-C68575488363}">
            <xm:f>'F:\Private\Dossier Club\[test.xlsm]Heures'!#REF!&lt;0</xm:f>
            <x14:dxf>
              <fill>
                <patternFill>
                  <bgColor rgb="FFFF0000"/>
                </patternFill>
              </fill>
            </x14:dxf>
          </x14:cfRule>
          <x14:cfRule type="expression" priority="1286" id="{7D335D0C-6B3E-415E-8881-3892473F8C52}">
            <xm:f>'F:\Private\Dossier Club\[test.xlsm]Heures'!#REF!&lt;=5</xm:f>
            <x14:dxf>
              <fill>
                <patternFill>
                  <bgColor theme="6"/>
                </patternFill>
              </fill>
            </x14:dxf>
          </x14:cfRule>
          <xm:sqref>A12:A107</xm:sqref>
        </x14:conditionalFormatting>
        <x14:conditionalFormatting xmlns:xm="http://schemas.microsoft.com/office/excel/2006/main">
          <x14:cfRule type="expression" priority="1034" id="{8E98E161-31A3-4CD9-80F7-41AFF9CF334E}">
            <xm:f>AND($B$4="Special",B78&lt;&gt;"",B78&lt;&gt;'F:\Private\Dossier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5" id="{5178181E-4854-4F22-906E-00FF408F0459}">
            <xm:f>AND($B$4="Tignes",B78&lt;&gt;"",B78&lt;&gt;'F:\Private\Dossier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6" id="{0DBB0787-2225-4689-B5E5-EC330C66F35B}">
            <xm:f>AND($B$4="Valdisere",B78&lt;&gt;"",B78&lt;&gt;'F:\Private\Dossier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7" id="{FA783655-A37F-43AA-B2FC-9C55CEEF2739}">
            <xm:f>AND($B$4="La plagne",B78&lt;&gt;"",B78&lt;&gt;'F:\Private\Dossier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8" id="{8877D0CC-A378-4F90-9651-C77A9871D775}">
            <xm:f>AND($B$4="Alpesdhuez",B78&lt;&gt;"",B78&lt;&gt;'F:\Private\Dossier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39" id="{68429FD2-7B95-4FB9-8C82-4E1E652EDF9D}">
            <xm:f>AND($B$4="Les 2 Alpes",B78&lt;&gt;"",B78&lt;&gt;'F:\Private\Dossier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0" id="{5E5154EA-75C5-45DA-A4C7-130A6B45D248}">
            <xm:f>AND($B$4="Meribel",B78&lt;&gt;"",B78&lt;&gt;'F:\Private\Dossier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1" id="{03AF5370-E97C-4E2E-AB87-A39BC9603045}">
            <xm:f>AND($B$4="Les Arcs",B78&lt;&gt;"",B78&lt;&gt;'F:\Private\Dossier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2" id="{63F4BE3C-1E66-4108-8993-7A3C98114AC1}">
            <xm:f>AND($B$4="Peisey",B78&lt;&gt;"",B78&lt;&gt;'F:\Private\Dossier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3" id="{C8FB9AFB-7A90-4FE9-84ED-D0B0E15B9530}">
            <xm:f>AND($B$4="Valthorens",B78&lt;&gt;"",B78&lt;&gt;'F:\Private\Dossier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44" id="{029E69D5-D2DA-4075-913C-CC1D48D5DFE3}">
            <xm:f>AND($B$4="Valmorel",B78&lt;&gt;"",B78&lt;&gt;'F:\Private\Dossier Club\[test.xlsm]Ne pas toucher'!#REF!,B78&lt;&gt;'F:\Private\Dossier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B80:AF107 B78:P78 S78:AF78 B79:R79 U79:AF79</xm:sqref>
        </x14:conditionalFormatting>
        <x14:conditionalFormatting xmlns:xm="http://schemas.microsoft.com/office/excel/2006/main">
          <x14:cfRule type="expression" priority="448" id="{24406E13-18AF-429C-BEBB-5F75C024C589}">
            <xm:f>AND($B$4="Special",B10&lt;&gt;"",B10&lt;&gt;'F:\Private\Dossier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1" id="{4FFB666A-F8D8-40BC-A5B1-9A77A7B25F47}">
            <xm:f>AND($B$4="Tignes",B10&lt;&gt;"",B10&lt;&gt;'F:\Private\Dossier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2" id="{94D6BEBE-0253-4DF3-BF7A-A73F0DDFD669}">
            <xm:f>AND($B$4="Valdisere",B10&lt;&gt;"",B10&lt;&gt;'F:\Private\Dossier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3" id="{EC6B177C-71B2-49A2-A015-40188D40C86A}">
            <xm:f>AND($B$4="La plagne",B10&lt;&gt;"",B10&lt;&gt;'F:\Private\Dossier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4" id="{A2DDAA6E-A7B5-47D8-B940-8C7F9A4493D0}">
            <xm:f>AND($B$4="Alpesdhuez",B10&lt;&gt;"",B10&lt;&gt;'F:\Private\Dossier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5" id="{98599DF4-BFB6-4935-AEE9-5AC18E505719}">
            <xm:f>AND($B$4="Les 2 Alpes",B10&lt;&gt;"",B10&lt;&gt;'F:\Private\Dossier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6" id="{81A3D58D-C8A0-4136-8D90-36D424D90221}">
            <xm:f>AND($B$4="Meribel",B10&lt;&gt;"",B10&lt;&gt;'F:\Private\Dossier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7" id="{E1AE3F8D-B38C-4BF6-BC23-EACB2DA2D9A8}">
            <xm:f>AND($B$4="Les Arcs",B10&lt;&gt;"",B10&lt;&gt;'F:\Private\Dossier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8" id="{FBAAD022-1AB3-4D3F-9DB0-E2D6FC4D38ED}">
            <xm:f>AND($B$4="Peisey",B10&lt;&gt;"",B10&lt;&gt;'F:\Private\Dossier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49" id="{192659F6-D258-49DF-96A1-05CFD0193B1D}">
            <xm:f>AND($B$4="Valthorens",B10&lt;&gt;"",B10&lt;&gt;'F:\Private\Dossier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950" id="{4B676B9F-6BD6-4EA2-A086-EF63E7AB032B}">
            <xm:f>AND($B$4="Valmorel",B10&lt;&gt;"",B10&lt;&gt;'F:\Private\Dossier Club\[test.xlsm]Ne pas toucher'!#REF!,B10&lt;&gt;'F:\Private\Dossier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B72:AC72 B73:AA73 AD73:AF73 AF71:AF72 B71:AD71 AF62 B74:AF77 B62:AD62 B63:AF70 B12:AF61 G10:H11 N10:AF11</xm:sqref>
        </x14:conditionalFormatting>
        <x14:conditionalFormatting xmlns:xm="http://schemas.microsoft.com/office/excel/2006/main">
          <x14:cfRule type="expression" priority="884" id="{ADF2EF2D-C493-46F6-A7FA-E68BE5FBF9E5}">
            <xm:f>AND($B$4="Special",AD72&lt;&gt;"",AD72&lt;&gt;'F:\Private\Dossier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5" id="{F58029CD-3744-4D66-95BB-B252599A5E61}">
            <xm:f>AND($B$4="Tignes",AD72&lt;&gt;"",AD72&lt;&gt;'F:\Private\Dossier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6" id="{0AA1E838-4260-4E2F-B91A-77236DD06F00}">
            <xm:f>AND($B$4="Valdisere",AD72&lt;&gt;"",AD72&lt;&gt;'F:\Private\Dossier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7" id="{19698CCB-9778-43E0-8F51-22763734E7DE}">
            <xm:f>AND($B$4="La plagne",AD72&lt;&gt;"",AD72&lt;&gt;'F:\Private\Dossier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8" id="{A4C17C4C-9ADB-4BE3-9333-2E2F304D43C8}">
            <xm:f>AND($B$4="Alpesdhuez",AD72&lt;&gt;"",AD72&lt;&gt;'F:\Private\Dossier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89" id="{DE8708EC-E7EB-4CDD-A795-D46B2DDB99A9}">
            <xm:f>AND($B$4="Les 2 Alpes",AD72&lt;&gt;"",AD72&lt;&gt;'F:\Private\Dossier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0" id="{257F936C-A354-479C-9C60-20CCFCC1D90D}">
            <xm:f>AND($B$4="Meribel",AD72&lt;&gt;"",AD72&lt;&gt;'F:\Private\Dossier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1" id="{7F3D6E53-81B0-4762-8751-DB4C3ADF13B5}">
            <xm:f>AND($B$4="Les Arcs",AD72&lt;&gt;"",AD72&lt;&gt;'F:\Private\Dossier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2" id="{F0A317D0-59B3-41BD-A6A3-AEC209ECD141}">
            <xm:f>AND($B$4="Peisey",AD72&lt;&gt;"",AD72&lt;&gt;'F:\Private\Dossier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3" id="{BBCAA600-7346-4B1F-A0A7-512BD28765A5}">
            <xm:f>AND($B$4="Valthorens",AD72&lt;&gt;"",AD72&lt;&gt;'F:\Private\Dossier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94" id="{E6B35BBF-BDD2-45C1-80E8-D977E9F09A12}">
            <xm:f>AND($B$4="Valmorel",AD72&lt;&gt;"",AD72&lt;&gt;'F:\Private\Dossier Club\[test.xlsm]Ne pas toucher'!#REF!,AD72&lt;&gt;'F:\Private\Dossier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AD72:AE72</xm:sqref>
        </x14:conditionalFormatting>
        <x14:conditionalFormatting xmlns:xm="http://schemas.microsoft.com/office/excel/2006/main">
          <x14:cfRule type="expression" priority="827" id="{28D99821-3B3B-48A9-B24A-A98C05320102}">
            <xm:f>AND($B$4="Special",AB73&lt;&gt;"",AB73&lt;&gt;'F:\Private\Dossier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28" id="{6C593E00-9B78-45A5-A841-1359743B95A0}">
            <xm:f>AND($B$4="Tignes",AB73&lt;&gt;"",AB73&lt;&gt;'F:\Private\Dossier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29" id="{4807A1F9-69B3-4317-99D7-5E4744B67E9A}">
            <xm:f>AND($B$4="Valdisere",AB73&lt;&gt;"",AB73&lt;&gt;'F:\Private\Dossier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0" id="{6082AAB5-B13C-4650-B1B2-EC3BB450D10B}">
            <xm:f>AND($B$4="La plagne",AB73&lt;&gt;"",AB73&lt;&gt;'F:\Private\Dossier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1" id="{C7313C8C-9EB6-49D0-A39B-37450A7B2B09}">
            <xm:f>AND($B$4="Alpesdhuez",AB73&lt;&gt;"",AB73&lt;&gt;'F:\Private\Dossier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2" id="{0C046636-BEDC-43D0-8B57-3D8EF267D915}">
            <xm:f>AND($B$4="Les 2 Alpes",AB73&lt;&gt;"",AB73&lt;&gt;'F:\Private\Dossier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3" id="{87BFB8D2-DB81-4CDA-8752-93CBF85BD11C}">
            <xm:f>AND($B$4="Meribel",AB73&lt;&gt;"",AB73&lt;&gt;'F:\Private\Dossier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4" id="{ECFFB0E1-B412-45CC-BE8F-FD4B923AE495}">
            <xm:f>AND($B$4="Les Arcs",AB73&lt;&gt;"",AB73&lt;&gt;'F:\Private\Dossier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5" id="{95C77F08-335A-4F44-9697-9B9FA745503E}">
            <xm:f>AND($B$4="Peisey",AB73&lt;&gt;"",AB73&lt;&gt;'F:\Private\Dossier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6" id="{9638975E-1276-4FEF-B8C9-51E910BC1E9B}">
            <xm:f>AND($B$4="Valthorens",AB73&lt;&gt;"",AB73&lt;&gt;'F:\Private\Dossier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837" id="{1EE38097-1874-4F49-8F29-9EC736AFA4D4}">
            <xm:f>AND($B$4="Valmorel",AB73&lt;&gt;"",AB73&lt;&gt;'F:\Private\Dossier Club\[test.xlsm]Ne pas toucher'!#REF!,AB73&lt;&gt;'F:\Private\Dossier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AB73:AC73</xm:sqref>
        </x14:conditionalFormatting>
        <x14:conditionalFormatting xmlns:xm="http://schemas.microsoft.com/office/excel/2006/main">
          <x14:cfRule type="expression" priority="770" id="{F05613B9-426E-403D-958C-0FF00D9CD9CB}">
            <xm:f>AND($B$4="Special",Q23&lt;&gt;"",Q23&lt;&gt;'F:\Private\Dossier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1" id="{55E82A89-24F0-4994-AA01-522717FEA047}">
            <xm:f>AND($B$4="Tignes",Q23&lt;&gt;"",Q23&lt;&gt;'F:\Private\Dossier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2" id="{64D5CFE8-8AF6-4EEB-8A14-6E73A589DA16}">
            <xm:f>AND($B$4="Valdisere",Q23&lt;&gt;"",Q23&lt;&gt;'F:\Private\Dossier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3" id="{948EB8F2-211D-430B-B719-AFADC53D7174}">
            <xm:f>AND($B$4="La plagne",Q23&lt;&gt;"",Q23&lt;&gt;'F:\Private\Dossier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4" id="{1B1020B7-AF54-43A1-8BA9-9C9C4CBD1FDC}">
            <xm:f>AND($B$4="Alpesdhuez",Q23&lt;&gt;"",Q23&lt;&gt;'F:\Private\Dossier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5" id="{F1EF1625-3455-40F7-B225-8F203CF503BA}">
            <xm:f>AND($B$4="Les 2 Alpes",Q23&lt;&gt;"",Q23&lt;&gt;'F:\Private\Dossier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6" id="{F7BFC453-7948-48C1-9271-ECE70B91CC6F}">
            <xm:f>AND($B$4="Meribel",Q23&lt;&gt;"",Q23&lt;&gt;'F:\Private\Dossier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7" id="{7A32F084-ADB8-46C7-8849-6CB08D939FF2}">
            <xm:f>AND($B$4="Les Arcs",Q23&lt;&gt;"",Q23&lt;&gt;'F:\Private\Dossier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8" id="{A4D015AA-2B26-4D46-9C9F-5BCC72E81F38}">
            <xm:f>AND($B$4="Peisey",Q23&lt;&gt;"",Q23&lt;&gt;'F:\Private\Dossier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79" id="{23A28CFB-1832-44FE-A9F9-40DAD3D9E019}">
            <xm:f>AND($B$4="Valthorens",Q23&lt;&gt;"",Q23&lt;&gt;'F:\Private\Dossier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80" id="{38ABB811-9DBE-45DD-AF04-4F62A2B21F89}">
            <xm:f>AND($B$4="Valmorel",Q23&lt;&gt;"",Q23&lt;&gt;'F:\Private\Dossier Club\[test.xlsm]Ne pas toucher'!#REF!,Q23&lt;&gt;'F:\Private\Dossier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Q23:R23</xm:sqref>
        </x14:conditionalFormatting>
        <x14:conditionalFormatting xmlns:xm="http://schemas.microsoft.com/office/excel/2006/main">
          <x14:cfRule type="expression" priority="713" id="{9CEFCDDD-ABC6-4C3F-A734-D78ECB680CBF}">
            <xm:f>AND($B$4="Special",Q78&lt;&gt;"",Q78&lt;&gt;'F:\Private\Dossier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4" id="{65DDE8EF-4D91-4F3B-9BE2-06DCDC55516A}">
            <xm:f>AND($B$4="Tignes",Q78&lt;&gt;"",Q78&lt;&gt;'F:\Private\Dossier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5" id="{65277689-3D30-4DFD-A3E8-E6C6F05F0F33}">
            <xm:f>AND($B$4="Valdisere",Q78&lt;&gt;"",Q78&lt;&gt;'F:\Private\Dossier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6" id="{6289785A-9BDB-4072-8407-585E4FFC9408}">
            <xm:f>AND($B$4="La plagne",Q78&lt;&gt;"",Q78&lt;&gt;'F:\Private\Dossier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7" id="{4156727F-0750-415D-A2CD-D6F40D694A10}">
            <xm:f>AND($B$4="Alpesdhuez",Q78&lt;&gt;"",Q78&lt;&gt;'F:\Private\Dossier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8" id="{86CEAED2-20E2-4DA9-A2C7-5A22E445B907}">
            <xm:f>AND($B$4="Les 2 Alpes",Q78&lt;&gt;"",Q78&lt;&gt;'F:\Private\Dossier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9" id="{2FB57FC2-2396-43FC-92E4-B91D1ED9692F}">
            <xm:f>AND($B$4="Meribel",Q78&lt;&gt;"",Q78&lt;&gt;'F:\Private\Dossier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0" id="{8F8EAB87-7BA1-4B41-91CB-C1F4640E2EAE}">
            <xm:f>AND($B$4="Les Arcs",Q78&lt;&gt;"",Q78&lt;&gt;'F:\Private\Dossier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1" id="{16890B1A-32E1-4CD2-A989-1921B350883A}">
            <xm:f>AND($B$4="Peisey",Q78&lt;&gt;"",Q78&lt;&gt;'F:\Private\Dossier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2" id="{66DB55D6-63A5-496C-B6E4-1895DDB3CEED}">
            <xm:f>AND($B$4="Valthorens",Q78&lt;&gt;"",Q78&lt;&gt;'F:\Private\Dossier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3" id="{C2DEBB13-D88C-4C86-8C3A-948B085F8DC7}">
            <xm:f>AND($B$4="Valmorel",Q78&lt;&gt;"",Q78&lt;&gt;'F:\Private\Dossier Club\[test.xlsm]Ne pas toucher'!#REF!,Q78&lt;&gt;'F:\Private\Dossier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Q78:R78</xm:sqref>
        </x14:conditionalFormatting>
        <x14:conditionalFormatting xmlns:xm="http://schemas.microsoft.com/office/excel/2006/main">
          <x14:cfRule type="expression" priority="656" id="{DE29EEA4-AB6D-4D9D-80B6-649B534B9ADD}">
            <xm:f>AND($B$4="Special",S79&lt;&gt;"",S79&lt;&gt;'F:\Private\Dossier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57" id="{0D092D89-5187-4FB4-A331-4B4C197A76CB}">
            <xm:f>AND($B$4="Tignes",S79&lt;&gt;"",S79&lt;&gt;'F:\Private\Dossier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58" id="{B631C3AB-34E2-48B3-A0B8-E6816534B536}">
            <xm:f>AND($B$4="Valdisere",S79&lt;&gt;"",S79&lt;&gt;'F:\Private\Dossier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59" id="{AAC1B201-6561-4942-A555-44FD40AEE597}">
            <xm:f>AND($B$4="La plagne",S79&lt;&gt;"",S79&lt;&gt;'F:\Private\Dossier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0" id="{F0E974A5-6927-4367-A4FA-30A1BEE9494E}">
            <xm:f>AND($B$4="Alpesdhuez",S79&lt;&gt;"",S79&lt;&gt;'F:\Private\Dossier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1" id="{EF8C0700-268B-4F09-968F-58A097F02D3E}">
            <xm:f>AND($B$4="Les 2 Alpes",S79&lt;&gt;"",S79&lt;&gt;'F:\Private\Dossier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2" id="{A9E37D33-16BC-453C-AE88-4691AA5CF830}">
            <xm:f>AND($B$4="Meribel",S79&lt;&gt;"",S79&lt;&gt;'F:\Private\Dossier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3" id="{E33428B2-5D8C-4F0C-BB14-F123A86178E3}">
            <xm:f>AND($B$4="Les Arcs",S79&lt;&gt;"",S79&lt;&gt;'F:\Private\Dossier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4" id="{442D7E89-0BC6-4D65-B09E-24502AECDF30}">
            <xm:f>AND($B$4="Peisey",S79&lt;&gt;"",S79&lt;&gt;'F:\Private\Dossier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5" id="{2AD26EFA-E772-4205-B80A-33C11C75D2A6}">
            <xm:f>AND($B$4="Valthorens",S79&lt;&gt;"",S79&lt;&gt;'F:\Private\Dossier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66" id="{3FA5AA5E-0A49-4D64-893C-197892150AF9}">
            <xm:f>AND($B$4="Valmorel",S79&lt;&gt;"",S79&lt;&gt;'F:\Private\Dossier Club\[test.xlsm]Ne pas toucher'!#REF!,S79&lt;&gt;'F:\Private\Dossier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S79:T79</xm:sqref>
        </x14:conditionalFormatting>
        <x14:conditionalFormatting xmlns:xm="http://schemas.microsoft.com/office/excel/2006/main">
          <x14:cfRule type="expression" priority="599" id="{80A6BD4F-E815-4534-8382-33754474144B}">
            <xm:f>AND($B$4="Special",W64&lt;&gt;"",W64&lt;&gt;'F:\Private\Dossier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0" id="{8073FCA4-26B8-4DC9-9501-559C24EA781F}">
            <xm:f>AND($B$4="Tignes",W64&lt;&gt;"",W64&lt;&gt;'F:\Private\Dossier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1" id="{C5DE4B9A-D6E9-479A-8F08-2D907D72A2B6}">
            <xm:f>AND($B$4="Valdisere",W64&lt;&gt;"",W64&lt;&gt;'F:\Private\Dossier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2" id="{CC7D185D-0F94-419D-9697-EFDBFEEB276A}">
            <xm:f>AND($B$4="La plagne",W64&lt;&gt;"",W64&lt;&gt;'F:\Private\Dossier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3" id="{E5FDAD5D-00C0-4F57-808D-6C67E4E354F7}">
            <xm:f>AND($B$4="Alpesdhuez",W64&lt;&gt;"",W64&lt;&gt;'F:\Private\Dossier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4" id="{F53450ED-A49E-4747-8923-E72539360F1B}">
            <xm:f>AND($B$4="Les 2 Alpes",W64&lt;&gt;"",W64&lt;&gt;'F:\Private\Dossier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5" id="{C8F887FA-3482-4BD2-9B5E-0BCE419E4B76}">
            <xm:f>AND($B$4="Meribel",W64&lt;&gt;"",W64&lt;&gt;'F:\Private\Dossier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6" id="{2B12751B-B496-44DF-979F-C9F0D9B56943}">
            <xm:f>AND($B$4="Les Arcs",W64&lt;&gt;"",W64&lt;&gt;'F:\Private\Dossier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7" id="{10C60A09-0D1F-43F0-B41D-E15FE4968960}">
            <xm:f>AND($B$4="Peisey",W64&lt;&gt;"",W64&lt;&gt;'F:\Private\Dossier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8" id="{4FD8C671-6898-48A2-9857-FCE6AD21F0FD}">
            <xm:f>AND($B$4="Valthorens",W64&lt;&gt;"",W64&lt;&gt;'F:\Private\Dossier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09" id="{4EC5C781-956B-433E-A333-6F1E7DC6FC81}">
            <xm:f>AND($B$4="Valmorel",W64&lt;&gt;"",W64&lt;&gt;'F:\Private\Dossier Club\[test.xlsm]Ne pas toucher'!#REF!,W64&lt;&gt;'F:\Private\Dossier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W64:Y64</xm:sqref>
        </x14:conditionalFormatting>
        <x14:conditionalFormatting xmlns:xm="http://schemas.microsoft.com/office/excel/2006/main">
          <x14:cfRule type="expression" priority="542" id="{8BFDBD16-633E-4336-A99A-B6D20DEBD0BB}">
            <xm:f>AND($B$4="Special",AE71&lt;&gt;"",AE71&lt;&gt;'F:\Private\Dossier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3" id="{F915576B-F957-4695-A6EE-64073FEB1892}">
            <xm:f>AND($B$4="Tignes",AE71&lt;&gt;"",AE71&lt;&gt;'F:\Private\Dossier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4" id="{E082463F-7559-42FA-B338-2D2B1D902796}">
            <xm:f>AND($B$4="Valdisere",AE71&lt;&gt;"",AE71&lt;&gt;'F:\Private\Dossier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5" id="{0844572E-BA5A-4F43-A198-354735FAE283}">
            <xm:f>AND($B$4="La plagne",AE71&lt;&gt;"",AE71&lt;&gt;'F:\Private\Dossier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6" id="{7C477EA4-E182-4471-B86A-BE9660107FBB}">
            <xm:f>AND($B$4="Alpesdhuez",AE71&lt;&gt;"",AE71&lt;&gt;'F:\Private\Dossier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7" id="{14E5C84B-9619-4016-B02A-89613B84725E}">
            <xm:f>AND($B$4="Les 2 Alpes",AE71&lt;&gt;"",AE71&lt;&gt;'F:\Private\Dossier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8" id="{EFC2BEC0-F419-4168-A89B-E17E35F99C5A}">
            <xm:f>AND($B$4="Meribel",AE71&lt;&gt;"",AE71&lt;&gt;'F:\Private\Dossier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49" id="{71115253-1E4E-4BD0-8036-69B177072B42}">
            <xm:f>AND($B$4="Les Arcs",AE71&lt;&gt;"",AE71&lt;&gt;'F:\Private\Dossier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50" id="{5CA1F153-BC36-4763-922B-4FF19B399C52}">
            <xm:f>AND($B$4="Peisey",AE71&lt;&gt;"",AE71&lt;&gt;'F:\Private\Dossier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51" id="{0D1DA1AE-174A-43A0-8CE6-E237DA2CE3EC}">
            <xm:f>AND($B$4="Valthorens",AE71&lt;&gt;"",AE71&lt;&gt;'F:\Private\Dossier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552" id="{DC011CCA-CF33-41D6-86E1-537B06281E37}">
            <xm:f>AND($B$4="Valmorel",AE71&lt;&gt;"",AE71&lt;&gt;'F:\Private\Dossier Club\[test.xlsm]Ne pas toucher'!#REF!,AE71&lt;&gt;'F:\Private\Dossier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AE71</xm:sqref>
        </x14:conditionalFormatting>
        <x14:conditionalFormatting xmlns:xm="http://schemas.microsoft.com/office/excel/2006/main">
          <x14:cfRule type="expression" priority="485" id="{962060A3-0676-4639-8CF6-FE9D909D71AF}">
            <xm:f>AND($B$4="Special",AE62&lt;&gt;"",AE62&lt;&gt;'F:\Private\Dossier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86" id="{4D1A3AE7-9AC4-400C-AE9D-D9B25329D6E8}">
            <xm:f>AND($B$4="Tignes",AE62&lt;&gt;"",AE62&lt;&gt;'F:\Private\Dossier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87" id="{CA156A53-484E-4C8D-B96A-25AA9594613A}">
            <xm:f>AND($B$4="Valdisere",AE62&lt;&gt;"",AE62&lt;&gt;'F:\Private\Dossier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88" id="{5103226B-620A-44B6-B9A2-DF52E62C8242}">
            <xm:f>AND($B$4="La plagne",AE62&lt;&gt;"",AE62&lt;&gt;'F:\Private\Dossier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89" id="{454C3D04-5604-4360-8E1C-19751CD20D29}">
            <xm:f>AND($B$4="Alpesdhuez",AE62&lt;&gt;"",AE62&lt;&gt;'F:\Private\Dossier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0" id="{E6C1C5A4-E59D-4CCE-A9CA-8E4EDB74DB9B}">
            <xm:f>AND($B$4="Les 2 Alpes",AE62&lt;&gt;"",AE62&lt;&gt;'F:\Private\Dossier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1" id="{87FB598F-AEF0-4C62-BB5D-821F022FC28B}">
            <xm:f>AND($B$4="Meribel",AE62&lt;&gt;"",AE62&lt;&gt;'F:\Private\Dossier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2" id="{94BEBC8E-4E27-471D-AFFE-9C1F5A695996}">
            <xm:f>AND($B$4="Les Arcs",AE62&lt;&gt;"",AE62&lt;&gt;'F:\Private\Dossier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3" id="{C59E0558-CF08-4016-856C-75D85C4220CF}">
            <xm:f>AND($B$4="Peisey",AE62&lt;&gt;"",AE62&lt;&gt;'F:\Private\Dossier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4" id="{BBB536BB-2B72-4BD2-8157-6E4DA898EA4E}">
            <xm:f>AND($B$4="Valthorens",AE62&lt;&gt;"",AE62&lt;&gt;'F:\Private\Dossier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495" id="{3028B2CE-CC71-446A-8F45-20F9D56E8037}">
            <xm:f>AND($B$4="Valmorel",AE62&lt;&gt;"",AE62&lt;&gt;'F:\Private\Dossier Club\[test.xlsm]Ne pas toucher'!#REF!,AE62&lt;&gt;'F:\Private\Dossier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AE62</xm:sqref>
        </x14:conditionalFormatting>
        <x14:conditionalFormatting xmlns:xm="http://schemas.microsoft.com/office/excel/2006/main">
          <x14:cfRule type="expression" priority="294" id="{C1C5A976-5011-4541-B710-C46737CC55AA}">
            <xm:f>AND($B$4="Special",W63&lt;&gt;"",W63&lt;&gt;'F:\Private\Dossier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5" id="{0A01E1DA-F871-4032-8596-55239984EE31}">
            <xm:f>AND($B$4="Tignes",W63&lt;&gt;"",W63&lt;&gt;'F:\Private\Dossier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6" id="{B14D1DF1-0AB2-462E-A8EF-FD5401D67709}">
            <xm:f>AND($B$4="Valdisere",W63&lt;&gt;"",W63&lt;&gt;'F:\Private\Dossier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7" id="{15FDFB76-2F17-4F2D-A513-D446AF8D318D}">
            <xm:f>AND($B$4="La plagne",W63&lt;&gt;"",W63&lt;&gt;'F:\Private\Dossier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8" id="{A3183DE6-53FC-4A9C-AA85-B754CBCDED4C}">
            <xm:f>AND($B$4="Alpesdhuez",W63&lt;&gt;"",W63&lt;&gt;'F:\Private\Dossier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99" id="{BEA69BE0-9F87-4226-9944-5134DAD12A2F}">
            <xm:f>AND($B$4="Les 2 Alpes",W63&lt;&gt;"",W63&lt;&gt;'F:\Private\Dossier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0" id="{8D21D70C-B9B5-404C-9E9D-01A2A5562800}">
            <xm:f>AND($B$4="Meribel",W63&lt;&gt;"",W63&lt;&gt;'F:\Private\Dossier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1" id="{2CC9C9AC-B70E-4A2E-A9C3-839AA022BF8C}">
            <xm:f>AND($B$4="Les Arcs",W63&lt;&gt;"",W63&lt;&gt;'F:\Private\Dossier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2" id="{B363A7B2-13B2-429D-A5C4-A4331F64A44E}">
            <xm:f>AND($B$4="Peisey",W63&lt;&gt;"",W63&lt;&gt;'F:\Private\Dossier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3" id="{0A1E9127-8D54-4AE3-85E9-F3A85C86A85B}">
            <xm:f>AND($B$4="Valthorens",W63&lt;&gt;"",W63&lt;&gt;'F:\Private\Dossier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304" id="{D6826F68-0E9E-4C32-A18C-DD1C380D066C}">
            <xm:f>AND($B$4="Valmorel",W63&lt;&gt;"",W63&lt;&gt;'F:\Private\Dossier Club\[test.xlsm]Ne pas toucher'!#REF!,W63&lt;&gt;'F:\Private\Dossier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W63</xm:sqref>
        </x14:conditionalFormatting>
        <x14:conditionalFormatting xmlns:xm="http://schemas.microsoft.com/office/excel/2006/main">
          <x14:cfRule type="expression" priority="237" id="{42AB5E07-090D-4B17-A686-1D5C05783041}">
            <xm:f>AND($B$4="Special",S60&lt;&gt;"",S60&lt;&gt;'F:\Private\Dossier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38" id="{CDBCFF59-DDB1-48D0-B2E2-FA00434F4112}">
            <xm:f>AND($B$4="Tignes",S60&lt;&gt;"",S60&lt;&gt;'F:\Private\Dossier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39" id="{897B21B5-F658-45CC-A336-40FF0248CFB9}">
            <xm:f>AND($B$4="Valdisere",S60&lt;&gt;"",S60&lt;&gt;'F:\Private\Dossier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0" id="{AE26026C-0B95-426F-849D-08B7A8BB7EEB}">
            <xm:f>AND($B$4="La plagne",S60&lt;&gt;"",S60&lt;&gt;'F:\Private\Dossier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1" id="{4BD27E6B-A36A-4717-85D1-4A9C8C27646E}">
            <xm:f>AND($B$4="Alpesdhuez",S60&lt;&gt;"",S60&lt;&gt;'F:\Private\Dossier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2" id="{0ACFD8C8-A8DA-4B51-9B81-54DBF7DBF8C4}">
            <xm:f>AND($B$4="Les 2 Alpes",S60&lt;&gt;"",S60&lt;&gt;'F:\Private\Dossier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3" id="{8980F5B8-750D-4D8E-992A-291D94F17704}">
            <xm:f>AND($B$4="Meribel",S60&lt;&gt;"",S60&lt;&gt;'F:\Private\Dossier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4" id="{F6101E6F-4718-4243-BA31-A5F13AABA61A}">
            <xm:f>AND($B$4="Les Arcs",S60&lt;&gt;"",S60&lt;&gt;'F:\Private\Dossier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5" id="{E97ECFA6-562D-4D3D-A64A-DF502315D673}">
            <xm:f>AND($B$4="Peisey",S60&lt;&gt;"",S60&lt;&gt;'F:\Private\Dossier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6" id="{984B7DA3-D4B0-4F79-9F2C-0ED8839EE060}">
            <xm:f>AND($B$4="Valthorens",S60&lt;&gt;"",S60&lt;&gt;'F:\Private\Dossier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247" id="{E5F38AB8-9069-4F6A-9919-4448BBFDCF8E}">
            <xm:f>AND($B$4="Valmorel",S60&lt;&gt;"",S60&lt;&gt;'F:\Private\Dossier Club\[test.xlsm]Ne pas toucher'!#REF!,S60&lt;&gt;'F:\Private\Dossier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S60</xm:sqref>
        </x14:conditionalFormatting>
        <x14:conditionalFormatting xmlns:xm="http://schemas.microsoft.com/office/excel/2006/main">
          <x14:cfRule type="expression" priority="180" id="{D18E16C2-30FC-4443-A43B-3D602EB4DDE9}">
            <xm:f>AND($B$4="Special",U65&lt;&gt;"",U65&lt;&gt;'F:\Private\Dossier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1" id="{ABB03D38-453C-4110-9003-099EBF4D7B8C}">
            <xm:f>AND($B$4="Tignes",U65&lt;&gt;"",U65&lt;&gt;'F:\Private\Dossier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2" id="{57F1618C-0D7C-4D3B-86AA-65CDB85C4DE5}">
            <xm:f>AND($B$4="Valdisere",U65&lt;&gt;"",U65&lt;&gt;'F:\Private\Dossier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3" id="{52DCD03A-ACD1-44AF-9C4F-07DD676D2F2E}">
            <xm:f>AND($B$4="La plagne",U65&lt;&gt;"",U65&lt;&gt;'F:\Private\Dossier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4" id="{112F97B6-EDA4-4CF7-8810-ADD96D4C4227}">
            <xm:f>AND($B$4="Alpesdhuez",U65&lt;&gt;"",U65&lt;&gt;'F:\Private\Dossier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5" id="{A33AC01D-1685-44CA-9BC7-B825146E72C4}">
            <xm:f>AND($B$4="Les 2 Alpes",U65&lt;&gt;"",U65&lt;&gt;'F:\Private\Dossier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6" id="{67111123-478E-4DDA-BECF-73BB2FADA419}">
            <xm:f>AND($B$4="Meribel",U65&lt;&gt;"",U65&lt;&gt;'F:\Private\Dossier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7" id="{9669D889-AA31-4F26-8944-A1338EB78841}">
            <xm:f>AND($B$4="Les Arcs",U65&lt;&gt;"",U65&lt;&gt;'F:\Private\Dossier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8" id="{EB22989B-ABD2-4253-A014-C922A474B650}">
            <xm:f>AND($B$4="Peisey",U65&lt;&gt;"",U65&lt;&gt;'F:\Private\Dossier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9" id="{2813D50A-D25C-4A99-89DC-333345D7CC23}">
            <xm:f>AND($B$4="Valthorens",U65&lt;&gt;"",U65&lt;&gt;'F:\Private\Dossier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90" id="{559E1543-52EC-4D0A-9A16-CF841862E0E2}">
            <xm:f>AND($B$4="Valmorel",U65&lt;&gt;"",U65&lt;&gt;'F:\Private\Dossier Club\[test.xlsm]Ne pas toucher'!#REF!,U65&lt;&gt;'F:\Private\Dossier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U65:W65</xm:sqref>
        </x14:conditionalFormatting>
        <x14:conditionalFormatting xmlns:xm="http://schemas.microsoft.com/office/excel/2006/main">
          <x14:cfRule type="expression" priority="123" id="{DC89037B-2E9A-4121-8018-F8B42C01F1C9}">
            <xm:f>AND($B$4="Special",Z60&lt;&gt;"",Z60&lt;&gt;'F:\Private\Dossier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4" id="{BB6F9CBD-B1B3-4225-B7A1-B00647BF217F}">
            <xm:f>AND($B$4="Tignes",Z60&lt;&gt;"",Z60&lt;&gt;'F:\Private\Dossier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5" id="{FBFD0D12-9D3C-4311-AFB5-CE9B2A2E8C03}">
            <xm:f>AND($B$4="Valdisere",Z60&lt;&gt;"",Z60&lt;&gt;'F:\Private\Dossier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6" id="{1EDCFE44-2CA3-4A40-9D8E-56214E4AC501}">
            <xm:f>AND($B$4="La plagne",Z60&lt;&gt;"",Z60&lt;&gt;'F:\Private\Dossier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7" id="{9AEBCDDE-00DC-4D79-A295-C0F044AA3CBD}">
            <xm:f>AND($B$4="Alpesdhuez",Z60&lt;&gt;"",Z60&lt;&gt;'F:\Private\Dossier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8" id="{A4E0FE16-8A3E-4A95-B2C5-B8ACF432536B}">
            <xm:f>AND($B$4="Les 2 Alpes",Z60&lt;&gt;"",Z60&lt;&gt;'F:\Private\Dossier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9" id="{B70B1FA8-F08A-4DB5-9B3A-E1A053CDA89B}">
            <xm:f>AND($B$4="Meribel",Z60&lt;&gt;"",Z60&lt;&gt;'F:\Private\Dossier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0" id="{68BCA835-0A50-4988-B75C-1B8BC6E7F3D2}">
            <xm:f>AND($B$4="Les Arcs",Z60&lt;&gt;"",Z60&lt;&gt;'F:\Private\Dossier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1" id="{512F4867-66BE-43D0-B5FF-C2F9A9F1E34E}">
            <xm:f>AND($B$4="Peisey",Z60&lt;&gt;"",Z60&lt;&gt;'F:\Private\Dossier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2" id="{58FFDF2C-4417-473B-9C39-439CBBFCEDEC}">
            <xm:f>AND($B$4="Valthorens",Z60&lt;&gt;"",Z60&lt;&gt;'F:\Private\Dossier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3" id="{DA9B7C47-6B75-4201-A4F8-1255C95A120B}">
            <xm:f>AND($B$4="Valmorel",Z60&lt;&gt;"",Z60&lt;&gt;'F:\Private\Dossier Club\[test.xlsm]Ne pas toucher'!#REF!,Z60&lt;&gt;'F:\Private\Dossier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Z60</xm:sqref>
        </x14:conditionalFormatting>
        <x14:conditionalFormatting xmlns:xm="http://schemas.microsoft.com/office/excel/2006/main">
          <x14:cfRule type="expression" priority="66" id="{C40B908F-4446-4381-A7D7-037AB5FE1A04}">
            <xm:f>AND($B$4="Special",Y60&lt;&gt;"",Y60&lt;&gt;'F:\Private\Dossier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7" id="{7815851F-45F0-4C03-92FA-C7ABD5BDD262}">
            <xm:f>AND($B$4="Tignes",Y60&lt;&gt;"",Y60&lt;&gt;'F:\Private\Dossier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8" id="{7F08CA69-65BA-4625-A1E3-C78E0107EBD1}">
            <xm:f>AND($B$4="Valdisere",Y60&lt;&gt;"",Y60&lt;&gt;'F:\Private\Dossier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69" id="{915E8D7D-1124-4473-A4BC-1A44ECECB513}">
            <xm:f>AND($B$4="La plagne",Y60&lt;&gt;"",Y60&lt;&gt;'F:\Private\Dossier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0" id="{1694B1F0-287B-40CA-960E-1F5D639B0661}">
            <xm:f>AND($B$4="Alpesdhuez",Y60&lt;&gt;"",Y60&lt;&gt;'F:\Private\Dossier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1" id="{539F45DD-B014-43C9-9538-C049B8C88546}">
            <xm:f>AND($B$4="Les 2 Alpes",Y60&lt;&gt;"",Y60&lt;&gt;'F:\Private\Dossier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2" id="{B0C7D9A0-DF86-4677-9E6D-B4249C4D4363}">
            <xm:f>AND($B$4="Meribel",Y60&lt;&gt;"",Y60&lt;&gt;'F:\Private\Dossier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3" id="{43849DE2-3594-49CD-AF13-84DB795C2A18}">
            <xm:f>AND($B$4="Les Arcs",Y60&lt;&gt;"",Y60&lt;&gt;'F:\Private\Dossier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4" id="{F2AA761C-83E8-4010-93C6-262FE6149E94}">
            <xm:f>AND($B$4="Peisey",Y60&lt;&gt;"",Y60&lt;&gt;'F:\Private\Dossier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5" id="{F142DB56-0889-4D19-AC05-18D8B682D608}">
            <xm:f>AND($B$4="Valthorens",Y60&lt;&gt;"",Y60&lt;&gt;'F:\Private\Dossier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76" id="{959C93C9-014F-4799-8811-80F6B1F72C03}">
            <xm:f>AND($B$4="Valmorel",Y60&lt;&gt;"",Y60&lt;&gt;'F:\Private\Dossier Club\[test.xlsm]Ne pas toucher'!#REF!,Y60&lt;&gt;'F:\Private\Dossier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Y60</xm:sqref>
        </x14:conditionalFormatting>
        <x14:conditionalFormatting xmlns:xm="http://schemas.microsoft.com/office/excel/2006/main">
          <x14:cfRule type="expression" priority="9" id="{106A5C57-2348-4758-AD9A-5EE828F9FF9B}">
            <xm:f>AND($B$4="Special",X65&lt;&gt;"",X65&lt;&gt;'F:\Private\Dossier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0" id="{71B3B83D-49C1-41FD-9E62-C814061D82A3}">
            <xm:f>AND($B$4="Tignes",X65&lt;&gt;"",X65&lt;&gt;'F:\Private\Dossier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1" id="{572FD14B-CF99-45C3-B30A-344938898C2F}">
            <xm:f>AND($B$4="Valdisere",X65&lt;&gt;"",X65&lt;&gt;'F:\Private\Dossier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2" id="{9C8015AD-074C-4F30-A9AF-B328ABC2CA08}">
            <xm:f>AND($B$4="La plagne",X65&lt;&gt;"",X65&lt;&gt;'F:\Private\Dossier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3" id="{4FCE3FC7-0191-4346-9A4E-7E13A5FABB98}">
            <xm:f>AND($B$4="Alpesdhuez",X65&lt;&gt;"",X65&lt;&gt;'F:\Private\Dossier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4" id="{C054A94B-DC7F-41CA-9D3B-7217861736FA}">
            <xm:f>AND($B$4="Les 2 Alpes",X65&lt;&gt;"",X65&lt;&gt;'F:\Private\Dossier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5" id="{1B9D6F56-79BA-43A6-88BC-20695DE961D1}">
            <xm:f>AND($B$4="Meribel",X65&lt;&gt;"",X65&lt;&gt;'F:\Private\Dossier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6" id="{486175B4-9309-4DF5-90E8-F83247EDA91E}">
            <xm:f>AND($B$4="Les Arcs",X65&lt;&gt;"",X65&lt;&gt;'F:\Private\Dossier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7" id="{C15218A8-68A8-473F-9286-014439ECF0A1}">
            <xm:f>AND($B$4="Peisey",X65&lt;&gt;"",X65&lt;&gt;'F:\Private\Dossier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8" id="{59891607-81CB-48A4-B262-363E498818D0}">
            <xm:f>AND($B$4="Valthorens",X65&lt;&gt;"",X65&lt;&gt;'F:\Private\Dossier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14:cfRule type="expression" priority="19" id="{6AD42C19-88D2-4A46-9195-71C503BCDD2D}">
            <xm:f>AND($B$4="Valmorel",X65&lt;&gt;"",X65&lt;&gt;'F:\Private\Dossier Club\[test.xlsm]Ne pas toucher'!#REF!,X65&lt;&gt;'F:\Private\Dossier Club\[test.xlsm]Ne pas toucher'!#REF!)</xm:f>
            <x14:dxf>
              <numFmt numFmtId="166" formatCode=";;;"/>
              <fill>
                <patternFill>
                  <bgColor theme="0"/>
                </patternFill>
              </fill>
            </x14:dxf>
          </x14:cfRule>
          <xm:sqref>X65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Juillet (2)</vt:lpstr>
      <vt:lpstr>Astreinte</vt:lpstr>
      <vt:lpstr>'Juillet (2)'!Impression_des_titres</vt:lpstr>
      <vt:lpstr>'Juillet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Valmorel</dc:creator>
  <cp:lastModifiedBy>Guy Blancher</cp:lastModifiedBy>
  <dcterms:created xsi:type="dcterms:W3CDTF">2019-07-07T07:21:05Z</dcterms:created>
  <dcterms:modified xsi:type="dcterms:W3CDTF">2019-07-10T06:17:16Z</dcterms:modified>
</cp:coreProperties>
</file>