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090" windowHeight="9450" tabRatio="904" firstSheet="1" activeTab="1"/>
  </bookViews>
  <sheets>
    <sheet name="mémo" sheetId="44" state="hidden" r:id="rId1"/>
    <sheet name="Menu" sheetId="96" r:id="rId2"/>
    <sheet name="0-5 ans" sheetId="46" r:id="rId3"/>
    <sheet name="janv" sheetId="14" r:id="rId4"/>
    <sheet name="fev" sheetId="25" r:id="rId5"/>
    <sheet name="mars" sheetId="24" r:id="rId6"/>
    <sheet name="avril" sheetId="23" r:id="rId7"/>
    <sheet name="mai" sheetId="22" r:id="rId8"/>
    <sheet name="juin" sheetId="21" r:id="rId9"/>
    <sheet name="juil" sheetId="20" r:id="rId10"/>
    <sheet name="aout" sheetId="19" r:id="rId11"/>
    <sheet name="sept" sheetId="18" r:id="rId12"/>
    <sheet name="oct" sheetId="17" r:id="rId13"/>
    <sheet name="nov" sheetId="16" r:id="rId14"/>
    <sheet name="dec" sheetId="15" r:id="rId15"/>
    <sheet name="FicheM" sheetId="45" state="hidden" r:id="rId16"/>
    <sheet name="1" sheetId="142" r:id="rId17"/>
    <sheet name="2" sheetId="143" r:id="rId18"/>
    <sheet name="3" sheetId="144" r:id="rId19"/>
    <sheet name="4" sheetId="146" r:id="rId20"/>
    <sheet name="année calendaire" sheetId="42" r:id="rId21"/>
    <sheet name="Annexe One" sheetId="147" r:id="rId22"/>
  </sheets>
  <definedNames>
    <definedName name="Année_Calendaire">'année calendaire'!$A$1</definedName>
    <definedName name="JF">'année calendaire'!$A$3:$A$19</definedName>
    <definedName name="Pâques">'année calendaire'!$A$4</definedName>
    <definedName name="Pentecôte">'année calendaire'!$A$8</definedName>
    <definedName name="Type" localSheetId="16">#REF!</definedName>
    <definedName name="Type" localSheetId="17">#REF!</definedName>
    <definedName name="Type" localSheetId="18">#REF!</definedName>
    <definedName name="Type" localSheetId="19">#REF!</definedName>
    <definedName name="Type">#REF!</definedName>
    <definedName name="Types_de_garde" localSheetId="16">#REF!</definedName>
    <definedName name="Types_de_garde" localSheetId="17">#REF!</definedName>
    <definedName name="Types_de_garde" localSheetId="18">#REF!</definedName>
    <definedName name="Types_de_garde" localSheetId="19">#REF!</definedName>
    <definedName name="Types_de_garde">#REF!</definedName>
    <definedName name="_xlnm.Print_Area" localSheetId="7">mai!$A$12:$AH$15</definedName>
  </definedNames>
  <calcPr calcId="152511"/>
</workbook>
</file>

<file path=xl/calcChain.xml><?xml version="1.0" encoding="utf-8"?>
<calcChain xmlns="http://schemas.openxmlformats.org/spreadsheetml/2006/main">
  <c r="AI18" i="15" l="1"/>
  <c r="AI18" i="16"/>
  <c r="AI18" i="17"/>
  <c r="AI18" i="18"/>
  <c r="AI18" i="19"/>
  <c r="AI18" i="20"/>
  <c r="AI18" i="21"/>
  <c r="AI18" i="22"/>
  <c r="AI18" i="23"/>
  <c r="AI18" i="24"/>
  <c r="AI18" i="25"/>
  <c r="AI18" i="14"/>
  <c r="M13" i="146"/>
  <c r="L13" i="146"/>
  <c r="K13" i="146"/>
  <c r="J13" i="146"/>
  <c r="I13" i="146"/>
  <c r="H13" i="146"/>
  <c r="G13" i="146"/>
  <c r="F13" i="146"/>
  <c r="E13" i="146"/>
  <c r="D13" i="146"/>
  <c r="C13" i="146"/>
  <c r="B13" i="146"/>
  <c r="B11" i="146"/>
  <c r="G5" i="46"/>
  <c r="AI17" i="15"/>
  <c r="AI17" i="16"/>
  <c r="AI17" i="17"/>
  <c r="AI17" i="18"/>
  <c r="AI17" i="19"/>
  <c r="AI17" i="20"/>
  <c r="AI17" i="21"/>
  <c r="AI17" i="22"/>
  <c r="AI17" i="23"/>
  <c r="AI17" i="24"/>
  <c r="AI17" i="25"/>
  <c r="AI17" i="14"/>
  <c r="M13" i="144"/>
  <c r="L13" i="144"/>
  <c r="K13" i="144"/>
  <c r="J13" i="144"/>
  <c r="I13" i="144"/>
  <c r="H13" i="144"/>
  <c r="G13" i="144"/>
  <c r="F13" i="144"/>
  <c r="E13" i="144"/>
  <c r="D13" i="144"/>
  <c r="C13" i="144"/>
  <c r="B13" i="144"/>
  <c r="B11" i="144"/>
  <c r="G4" i="46"/>
  <c r="AI16" i="15"/>
  <c r="AI16" i="16"/>
  <c r="AI16" i="17"/>
  <c r="AI16" i="18"/>
  <c r="AI16" i="19"/>
  <c r="AI16" i="20"/>
  <c r="AI16" i="21"/>
  <c r="AI16" i="22"/>
  <c r="AI16" i="23"/>
  <c r="AI16" i="24"/>
  <c r="AI16" i="25"/>
  <c r="AI16" i="14"/>
  <c r="M13" i="143"/>
  <c r="L13" i="143"/>
  <c r="K13" i="143"/>
  <c r="J13" i="143"/>
  <c r="I13" i="143"/>
  <c r="H13" i="143"/>
  <c r="G13" i="143"/>
  <c r="F13" i="143"/>
  <c r="E13" i="143"/>
  <c r="D13" i="143"/>
  <c r="C13" i="143"/>
  <c r="B13" i="143"/>
  <c r="B11" i="143"/>
  <c r="G3" i="46"/>
  <c r="AI15" i="15"/>
  <c r="AI15" i="16"/>
  <c r="AI15" i="17"/>
  <c r="AI15" i="18"/>
  <c r="AI15" i="19"/>
  <c r="AI15" i="20"/>
  <c r="AI15" i="21"/>
  <c r="AI15" i="22"/>
  <c r="AI15" i="23"/>
  <c r="AI15" i="24"/>
  <c r="AI15" i="25"/>
  <c r="AI15" i="14"/>
  <c r="M13" i="142"/>
  <c r="L13" i="142"/>
  <c r="K13" i="142"/>
  <c r="J13" i="142"/>
  <c r="I13" i="142"/>
  <c r="H13" i="142"/>
  <c r="G13" i="142"/>
  <c r="F13" i="142"/>
  <c r="E13" i="142"/>
  <c r="D13" i="142"/>
  <c r="C13" i="142"/>
  <c r="B13" i="142"/>
  <c r="B11" i="142"/>
  <c r="G2" i="46"/>
  <c r="A10" i="42" l="1"/>
  <c r="B11" i="45" l="1"/>
  <c r="B2" i="45" l="1"/>
  <c r="M13" i="45" l="1"/>
  <c r="L13" i="45"/>
  <c r="K13" i="45"/>
  <c r="J13" i="45"/>
  <c r="I13" i="45"/>
  <c r="H13" i="45"/>
  <c r="G13" i="45"/>
  <c r="F13" i="45"/>
  <c r="E13" i="45"/>
  <c r="D13" i="45"/>
  <c r="C13" i="45"/>
  <c r="B13" i="45"/>
  <c r="D12" i="14"/>
  <c r="D12" i="19" l="1"/>
  <c r="D13" i="19" s="1"/>
  <c r="E13" i="19" l="1"/>
  <c r="D14" i="19"/>
  <c r="A4" i="42"/>
  <c r="F13" i="19" l="1"/>
  <c r="E14" i="19"/>
  <c r="A5" i="42"/>
  <c r="A7" i="42"/>
  <c r="A9" i="42"/>
  <c r="A8" i="42"/>
  <c r="A3" i="42"/>
  <c r="D12" i="24"/>
  <c r="D13" i="24" s="1"/>
  <c r="D12" i="17"/>
  <c r="D13" i="17" s="1"/>
  <c r="D12" i="21"/>
  <c r="D13" i="21" s="1"/>
  <c r="D12" i="16"/>
  <c r="D13" i="16" s="1"/>
  <c r="D12" i="20"/>
  <c r="D13" i="20" s="1"/>
  <c r="D12" i="25"/>
  <c r="D13" i="25" s="1"/>
  <c r="D12" i="15"/>
  <c r="D13" i="15" s="1"/>
  <c r="D12" i="23"/>
  <c r="D13" i="23" s="1"/>
  <c r="D13" i="14"/>
  <c r="D12" i="18"/>
  <c r="D13" i="18" s="1"/>
  <c r="D12" i="22"/>
  <c r="D13" i="22" s="1"/>
  <c r="A6" i="42"/>
  <c r="A13" i="42"/>
  <c r="A15" i="42"/>
  <c r="A16" i="42" s="1"/>
  <c r="A11" i="42"/>
  <c r="A14" i="42"/>
  <c r="A12" i="42"/>
  <c r="E13" i="14" l="1"/>
  <c r="D14" i="14"/>
  <c r="E13" i="18"/>
  <c r="D14" i="18"/>
  <c r="E13" i="17"/>
  <c r="D14" i="17"/>
  <c r="E13" i="20"/>
  <c r="D14" i="20"/>
  <c r="E13" i="24"/>
  <c r="D14" i="24"/>
  <c r="E13" i="22"/>
  <c r="D14" i="22"/>
  <c r="E13" i="15"/>
  <c r="D14" i="15"/>
  <c r="D14" i="21"/>
  <c r="E13" i="21"/>
  <c r="E13" i="23"/>
  <c r="D14" i="23"/>
  <c r="E13" i="16"/>
  <c r="D14" i="16"/>
  <c r="F14" i="19"/>
  <c r="G13" i="19"/>
  <c r="E13" i="25"/>
  <c r="D14" i="25"/>
  <c r="E14" i="23" l="1"/>
  <c r="F13" i="23"/>
  <c r="F13" i="17"/>
  <c r="E14" i="17"/>
  <c r="E14" i="14"/>
  <c r="F13" i="14"/>
  <c r="E14" i="24"/>
  <c r="F13" i="24"/>
  <c r="F13" i="16"/>
  <c r="E14" i="16"/>
  <c r="F13" i="22"/>
  <c r="E14" i="22"/>
  <c r="F13" i="20"/>
  <c r="E14" i="20"/>
  <c r="F13" i="18"/>
  <c r="E14" i="18"/>
  <c r="E14" i="15"/>
  <c r="F13" i="15"/>
  <c r="F13" i="21"/>
  <c r="E14" i="21"/>
  <c r="G14" i="19"/>
  <c r="H13" i="19"/>
  <c r="E14" i="25"/>
  <c r="F13" i="25"/>
  <c r="G13" i="20" l="1"/>
  <c r="F14" i="20"/>
  <c r="F14" i="15"/>
  <c r="G13" i="15"/>
  <c r="F14" i="14"/>
  <c r="G13" i="14"/>
  <c r="F14" i="23"/>
  <c r="G13" i="23"/>
  <c r="F14" i="16"/>
  <c r="G13" i="16"/>
  <c r="G13" i="21"/>
  <c r="F14" i="21"/>
  <c r="F14" i="18"/>
  <c r="G13" i="18"/>
  <c r="G13" i="22"/>
  <c r="F14" i="22"/>
  <c r="G13" i="17"/>
  <c r="F14" i="17"/>
  <c r="G13" i="24"/>
  <c r="F14" i="24"/>
  <c r="I13" i="19"/>
  <c r="H14" i="19"/>
  <c r="F14" i="25"/>
  <c r="G13" i="25"/>
  <c r="H13" i="17" l="1"/>
  <c r="G14" i="17"/>
  <c r="G14" i="20"/>
  <c r="H13" i="20"/>
  <c r="G14" i="18"/>
  <c r="H13" i="18"/>
  <c r="H13" i="16"/>
  <c r="G14" i="16"/>
  <c r="G14" i="14"/>
  <c r="H13" i="14"/>
  <c r="H13" i="24"/>
  <c r="G14" i="24"/>
  <c r="G14" i="22"/>
  <c r="H13" i="22"/>
  <c r="G14" i="21"/>
  <c r="H13" i="21"/>
  <c r="H13" i="23"/>
  <c r="G14" i="23"/>
  <c r="H13" i="15"/>
  <c r="G14" i="15"/>
  <c r="J13" i="19"/>
  <c r="I14" i="19"/>
  <c r="G14" i="25"/>
  <c r="H13" i="25"/>
  <c r="I13" i="17" l="1"/>
  <c r="H14" i="17"/>
  <c r="I13" i="22"/>
  <c r="H14" i="22"/>
  <c r="H14" i="14"/>
  <c r="I13" i="14"/>
  <c r="I13" i="18"/>
  <c r="H14" i="18"/>
  <c r="H14" i="23"/>
  <c r="I13" i="23"/>
  <c r="H14" i="15"/>
  <c r="I13" i="15"/>
  <c r="I13" i="24"/>
  <c r="H14" i="24"/>
  <c r="H14" i="16"/>
  <c r="I13" i="16"/>
  <c r="H14" i="21"/>
  <c r="I13" i="21"/>
  <c r="I13" i="20"/>
  <c r="H14" i="20"/>
  <c r="J14" i="19"/>
  <c r="K13" i="19"/>
  <c r="H14" i="25"/>
  <c r="I13" i="25"/>
  <c r="J13" i="21" l="1"/>
  <c r="I14" i="21"/>
  <c r="J13" i="23"/>
  <c r="I14" i="23"/>
  <c r="J13" i="14"/>
  <c r="I14" i="14"/>
  <c r="J13" i="24"/>
  <c r="I14" i="24"/>
  <c r="J13" i="20"/>
  <c r="I14" i="20"/>
  <c r="J13" i="18"/>
  <c r="I14" i="18"/>
  <c r="I14" i="22"/>
  <c r="J13" i="22"/>
  <c r="I14" i="17"/>
  <c r="J13" i="17"/>
  <c r="J13" i="16"/>
  <c r="I14" i="16"/>
  <c r="I14" i="15"/>
  <c r="J13" i="15"/>
  <c r="K14" i="19"/>
  <c r="L13" i="19"/>
  <c r="I14" i="25"/>
  <c r="J13" i="25"/>
  <c r="J14" i="16" l="1"/>
  <c r="K13" i="16"/>
  <c r="J14" i="21"/>
  <c r="K13" i="21"/>
  <c r="J14" i="22"/>
  <c r="K13" i="22"/>
  <c r="K13" i="20"/>
  <c r="J14" i="20"/>
  <c r="J14" i="18"/>
  <c r="K13" i="18"/>
  <c r="K13" i="24"/>
  <c r="J14" i="24"/>
  <c r="J14" i="23"/>
  <c r="K13" i="23"/>
  <c r="J14" i="14"/>
  <c r="K13" i="14"/>
  <c r="K13" i="15"/>
  <c r="J14" i="15"/>
  <c r="J14" i="17"/>
  <c r="K13" i="17"/>
  <c r="M13" i="19"/>
  <c r="L14" i="19"/>
  <c r="J14" i="25"/>
  <c r="K13" i="25"/>
  <c r="L13" i="23" l="1"/>
  <c r="K14" i="23"/>
  <c r="K14" i="18"/>
  <c r="L13" i="18"/>
  <c r="L13" i="22"/>
  <c r="K14" i="22"/>
  <c r="L13" i="16"/>
  <c r="K14" i="16"/>
  <c r="L13" i="24"/>
  <c r="K14" i="24"/>
  <c r="K14" i="20"/>
  <c r="L13" i="20"/>
  <c r="L13" i="15"/>
  <c r="K14" i="15"/>
  <c r="K14" i="17"/>
  <c r="L13" i="17"/>
  <c r="L13" i="14"/>
  <c r="K14" i="14"/>
  <c r="K14" i="21"/>
  <c r="L13" i="21"/>
  <c r="N13" i="19"/>
  <c r="M14" i="19"/>
  <c r="K14" i="25"/>
  <c r="L13" i="25"/>
  <c r="L14" i="15" l="1"/>
  <c r="M13" i="15"/>
  <c r="M13" i="24"/>
  <c r="L14" i="24"/>
  <c r="M13" i="23"/>
  <c r="L14" i="23"/>
  <c r="M13" i="16"/>
  <c r="L14" i="16"/>
  <c r="L14" i="14"/>
  <c r="M13" i="14"/>
  <c r="L14" i="22"/>
  <c r="M13" i="22"/>
  <c r="M13" i="21"/>
  <c r="L14" i="21"/>
  <c r="L14" i="17"/>
  <c r="M13" i="17"/>
  <c r="M13" i="20"/>
  <c r="L14" i="20"/>
  <c r="L14" i="18"/>
  <c r="M13" i="18"/>
  <c r="N14" i="19"/>
  <c r="O13" i="19"/>
  <c r="L14" i="25"/>
  <c r="M13" i="25"/>
  <c r="M14" i="20" l="1"/>
  <c r="N13" i="20"/>
  <c r="N13" i="14"/>
  <c r="M14" i="14"/>
  <c r="N13" i="15"/>
  <c r="M14" i="15"/>
  <c r="N13" i="16"/>
  <c r="M14" i="16"/>
  <c r="M14" i="24"/>
  <c r="N13" i="24"/>
  <c r="N13" i="21"/>
  <c r="M14" i="21"/>
  <c r="N13" i="23"/>
  <c r="M14" i="23"/>
  <c r="N13" i="18"/>
  <c r="M14" i="18"/>
  <c r="N13" i="17"/>
  <c r="M14" i="17"/>
  <c r="M14" i="22"/>
  <c r="N13" i="22"/>
  <c r="O14" i="19"/>
  <c r="P13" i="19"/>
  <c r="M14" i="25"/>
  <c r="N13" i="25"/>
  <c r="N14" i="23" l="1"/>
  <c r="O13" i="23"/>
  <c r="O13" i="15"/>
  <c r="N14" i="15"/>
  <c r="O13" i="24"/>
  <c r="N14" i="24"/>
  <c r="O13" i="20"/>
  <c r="N14" i="20"/>
  <c r="N14" i="17"/>
  <c r="O13" i="17"/>
  <c r="N14" i="18"/>
  <c r="O13" i="18"/>
  <c r="N14" i="21"/>
  <c r="O13" i="21"/>
  <c r="N14" i="16"/>
  <c r="O13" i="16"/>
  <c r="N14" i="14"/>
  <c r="O13" i="14"/>
  <c r="O13" i="22"/>
  <c r="N14" i="22"/>
  <c r="Q13" i="19"/>
  <c r="P14" i="19"/>
  <c r="N14" i="25"/>
  <c r="O13" i="25"/>
  <c r="O14" i="24" l="1"/>
  <c r="P13" i="24"/>
  <c r="P13" i="14"/>
  <c r="O14" i="14"/>
  <c r="O14" i="21"/>
  <c r="P13" i="21"/>
  <c r="P13" i="17"/>
  <c r="O14" i="17"/>
  <c r="P13" i="23"/>
  <c r="O14" i="23"/>
  <c r="P13" i="22"/>
  <c r="O14" i="22"/>
  <c r="P13" i="20"/>
  <c r="O14" i="20"/>
  <c r="O14" i="15"/>
  <c r="P13" i="15"/>
  <c r="P13" i="16"/>
  <c r="O14" i="16"/>
  <c r="O14" i="18"/>
  <c r="P13" i="18"/>
  <c r="R13" i="19"/>
  <c r="Q14" i="19"/>
  <c r="O14" i="25"/>
  <c r="P13" i="25"/>
  <c r="Q13" i="16" l="1"/>
  <c r="P14" i="16"/>
  <c r="Q13" i="20"/>
  <c r="P14" i="20"/>
  <c r="Q13" i="23"/>
  <c r="P14" i="23"/>
  <c r="Q13" i="21"/>
  <c r="P14" i="21"/>
  <c r="P14" i="24"/>
  <c r="Q13" i="24"/>
  <c r="P14" i="22"/>
  <c r="Q13" i="22"/>
  <c r="P14" i="17"/>
  <c r="Q13" i="17"/>
  <c r="P14" i="14"/>
  <c r="Q13" i="14"/>
  <c r="P14" i="18"/>
  <c r="Q13" i="18"/>
  <c r="P14" i="15"/>
  <c r="Q13" i="15"/>
  <c r="R14" i="19"/>
  <c r="S13" i="19"/>
  <c r="P14" i="25"/>
  <c r="Q13" i="25"/>
  <c r="R13" i="23" l="1"/>
  <c r="Q14" i="23"/>
  <c r="R13" i="16"/>
  <c r="Q14" i="16"/>
  <c r="R13" i="18"/>
  <c r="Q14" i="18"/>
  <c r="Q14" i="17"/>
  <c r="R13" i="17"/>
  <c r="Q14" i="24"/>
  <c r="R13" i="24"/>
  <c r="R13" i="21"/>
  <c r="Q14" i="21"/>
  <c r="R13" i="20"/>
  <c r="Q14" i="20"/>
  <c r="R13" i="15"/>
  <c r="Q14" i="15"/>
  <c r="R13" i="14"/>
  <c r="Q14" i="14"/>
  <c r="Q14" i="22"/>
  <c r="R13" i="22"/>
  <c r="S14" i="19"/>
  <c r="T13" i="19"/>
  <c r="Q14" i="25"/>
  <c r="R13" i="25"/>
  <c r="R14" i="14" l="1"/>
  <c r="S13" i="14"/>
  <c r="S13" i="20"/>
  <c r="R14" i="20"/>
  <c r="R14" i="18"/>
  <c r="S13" i="18"/>
  <c r="R14" i="23"/>
  <c r="S13" i="23"/>
  <c r="S13" i="24"/>
  <c r="R14" i="24"/>
  <c r="S13" i="15"/>
  <c r="R14" i="15"/>
  <c r="R14" i="21"/>
  <c r="S13" i="21"/>
  <c r="R14" i="16"/>
  <c r="S13" i="16"/>
  <c r="S13" i="22"/>
  <c r="R14" i="22"/>
  <c r="R14" i="17"/>
  <c r="S13" i="17"/>
  <c r="U13" i="19"/>
  <c r="T14" i="19"/>
  <c r="R14" i="25"/>
  <c r="S13" i="25"/>
  <c r="S14" i="22" l="1"/>
  <c r="T13" i="22"/>
  <c r="S14" i="21"/>
  <c r="T13" i="21"/>
  <c r="S14" i="18"/>
  <c r="T13" i="18"/>
  <c r="T13" i="14"/>
  <c r="S14" i="14"/>
  <c r="S14" i="24"/>
  <c r="T13" i="24"/>
  <c r="T13" i="15"/>
  <c r="S14" i="15"/>
  <c r="T13" i="20"/>
  <c r="S14" i="20"/>
  <c r="S14" i="17"/>
  <c r="T13" i="17"/>
  <c r="T13" i="16"/>
  <c r="S14" i="16"/>
  <c r="T13" i="23"/>
  <c r="S14" i="23"/>
  <c r="V13" i="19"/>
  <c r="U14" i="19"/>
  <c r="S14" i="25"/>
  <c r="T13" i="25"/>
  <c r="U13" i="20" l="1"/>
  <c r="T14" i="20"/>
  <c r="U13" i="24"/>
  <c r="T14" i="24"/>
  <c r="T14" i="18"/>
  <c r="U13" i="18"/>
  <c r="T14" i="22"/>
  <c r="U13" i="22"/>
  <c r="U13" i="16"/>
  <c r="T14" i="16"/>
  <c r="U13" i="23"/>
  <c r="T14" i="23"/>
  <c r="T14" i="15"/>
  <c r="U13" i="15"/>
  <c r="T14" i="14"/>
  <c r="U13" i="14"/>
  <c r="U13" i="17"/>
  <c r="T14" i="17"/>
  <c r="U13" i="21"/>
  <c r="T14" i="21"/>
  <c r="V14" i="19"/>
  <c r="W13" i="19"/>
  <c r="T14" i="25"/>
  <c r="U13" i="25"/>
  <c r="V13" i="20" l="1"/>
  <c r="U14" i="20"/>
  <c r="U14" i="15"/>
  <c r="V13" i="15"/>
  <c r="V13" i="18"/>
  <c r="U14" i="18"/>
  <c r="V13" i="17"/>
  <c r="U14" i="17"/>
  <c r="V13" i="21"/>
  <c r="U14" i="21"/>
  <c r="V13" i="23"/>
  <c r="U14" i="23"/>
  <c r="V13" i="24"/>
  <c r="U14" i="24"/>
  <c r="V13" i="16"/>
  <c r="U14" i="16"/>
  <c r="V13" i="14"/>
  <c r="U14" i="14"/>
  <c r="U14" i="22"/>
  <c r="V13" i="22"/>
  <c r="W14" i="19"/>
  <c r="X13" i="19"/>
  <c r="U14" i="25"/>
  <c r="V13" i="25"/>
  <c r="V14" i="14" l="1"/>
  <c r="W13" i="14"/>
  <c r="V14" i="21"/>
  <c r="W13" i="21"/>
  <c r="W13" i="20"/>
  <c r="V14" i="20"/>
  <c r="V14" i="16"/>
  <c r="W13" i="16"/>
  <c r="V14" i="23"/>
  <c r="W13" i="23"/>
  <c r="W13" i="17"/>
  <c r="V14" i="17"/>
  <c r="W13" i="24"/>
  <c r="V14" i="24"/>
  <c r="V14" i="18"/>
  <c r="W13" i="18"/>
  <c r="V14" i="22"/>
  <c r="W13" i="22"/>
  <c r="V14" i="15"/>
  <c r="W13" i="15"/>
  <c r="Y13" i="19"/>
  <c r="X14" i="19"/>
  <c r="V14" i="25"/>
  <c r="W13" i="25"/>
  <c r="W14" i="20" l="1"/>
  <c r="X13" i="20"/>
  <c r="W14" i="22"/>
  <c r="X13" i="22"/>
  <c r="X13" i="23"/>
  <c r="W14" i="23"/>
  <c r="X13" i="14"/>
  <c r="W14" i="14"/>
  <c r="X13" i="17"/>
  <c r="W14" i="17"/>
  <c r="X13" i="24"/>
  <c r="W14" i="24"/>
  <c r="W14" i="15"/>
  <c r="X13" i="15"/>
  <c r="W14" i="18"/>
  <c r="X13" i="18"/>
  <c r="X13" i="16"/>
  <c r="W14" i="16"/>
  <c r="W14" i="21"/>
  <c r="X13" i="21"/>
  <c r="Z13" i="19"/>
  <c r="Y14" i="19"/>
  <c r="W14" i="25"/>
  <c r="X13" i="25"/>
  <c r="Y13" i="16" l="1"/>
  <c r="X14" i="16"/>
  <c r="Y13" i="23"/>
  <c r="X14" i="23"/>
  <c r="Y13" i="15"/>
  <c r="X14" i="15"/>
  <c r="X14" i="20"/>
  <c r="Y13" i="20"/>
  <c r="Y13" i="17"/>
  <c r="X14" i="17"/>
  <c r="X14" i="24"/>
  <c r="Y13" i="24"/>
  <c r="X14" i="14"/>
  <c r="Y13" i="14"/>
  <c r="Y13" i="21"/>
  <c r="X14" i="21"/>
  <c r="X14" i="18"/>
  <c r="Y13" i="18"/>
  <c r="X14" i="22"/>
  <c r="Y13" i="22"/>
  <c r="Z14" i="19"/>
  <c r="AA13" i="19"/>
  <c r="X14" i="25"/>
  <c r="Y13" i="25"/>
  <c r="Y14" i="15" l="1"/>
  <c r="Z13" i="15"/>
  <c r="Z13" i="18"/>
  <c r="Y14" i="18"/>
  <c r="Z13" i="14"/>
  <c r="Y14" i="14"/>
  <c r="Z13" i="21"/>
  <c r="Y14" i="21"/>
  <c r="Z13" i="23"/>
  <c r="Y14" i="23"/>
  <c r="Z13" i="17"/>
  <c r="Y14" i="17"/>
  <c r="Z13" i="16"/>
  <c r="Y14" i="16"/>
  <c r="Y14" i="22"/>
  <c r="Z13" i="22"/>
  <c r="Z13" i="24"/>
  <c r="Y14" i="24"/>
  <c r="Z13" i="20"/>
  <c r="Y14" i="20"/>
  <c r="AA14" i="19"/>
  <c r="AB13" i="19"/>
  <c r="Y14" i="25"/>
  <c r="Z13" i="25"/>
  <c r="AA13" i="24" l="1"/>
  <c r="Z14" i="24"/>
  <c r="Z14" i="23"/>
  <c r="AA13" i="23"/>
  <c r="Z14" i="14"/>
  <c r="AA13" i="14"/>
  <c r="AA13" i="15"/>
  <c r="Z14" i="15"/>
  <c r="AA13" i="20"/>
  <c r="Z14" i="20"/>
  <c r="Z14" i="17"/>
  <c r="AA13" i="17"/>
  <c r="Z14" i="21"/>
  <c r="AA13" i="21"/>
  <c r="Z14" i="18"/>
  <c r="AA13" i="18"/>
  <c r="Z14" i="16"/>
  <c r="AA13" i="16"/>
  <c r="AA13" i="22"/>
  <c r="Z14" i="22"/>
  <c r="AC13" i="19"/>
  <c r="AB14" i="19"/>
  <c r="Z14" i="25"/>
  <c r="AA13" i="25"/>
  <c r="AB13" i="20" l="1"/>
  <c r="AA14" i="20"/>
  <c r="AB13" i="16"/>
  <c r="AA14" i="16"/>
  <c r="AA14" i="21"/>
  <c r="AB13" i="21"/>
  <c r="AB13" i="14"/>
  <c r="AA14" i="14"/>
  <c r="AA14" i="22"/>
  <c r="AB13" i="22"/>
  <c r="AB13" i="15"/>
  <c r="AA14" i="15"/>
  <c r="AB13" i="24"/>
  <c r="AA14" i="24"/>
  <c r="AA14" i="18"/>
  <c r="AB13" i="18"/>
  <c r="AA14" i="17"/>
  <c r="AB13" i="17"/>
  <c r="AB13" i="23"/>
  <c r="AA14" i="23"/>
  <c r="AD13" i="19"/>
  <c r="AC14" i="19"/>
  <c r="AA14" i="25"/>
  <c r="AB13" i="25"/>
  <c r="AB14" i="20" l="1"/>
  <c r="AC13" i="20"/>
  <c r="AC13" i="17"/>
  <c r="AB14" i="17"/>
  <c r="AB14" i="22"/>
  <c r="AC13" i="22"/>
  <c r="AC13" i="21"/>
  <c r="AB14" i="21"/>
  <c r="AB14" i="24"/>
  <c r="AC13" i="24"/>
  <c r="AC13" i="23"/>
  <c r="AB14" i="23"/>
  <c r="AC13" i="15"/>
  <c r="AB14" i="15"/>
  <c r="AB14" i="14"/>
  <c r="AC13" i="14"/>
  <c r="AC13" i="16"/>
  <c r="AB14" i="16"/>
  <c r="AB14" i="18"/>
  <c r="AC13" i="18"/>
  <c r="AD14" i="19"/>
  <c r="AE13" i="19"/>
  <c r="AB14" i="25"/>
  <c r="AC13" i="25"/>
  <c r="AC14" i="24" l="1"/>
  <c r="AD13" i="24"/>
  <c r="AD13" i="22"/>
  <c r="AC14" i="22"/>
  <c r="AC14" i="20"/>
  <c r="AD13" i="20"/>
  <c r="AD13" i="16"/>
  <c r="AC14" i="16"/>
  <c r="AD13" i="23"/>
  <c r="AC14" i="23"/>
  <c r="AD13" i="21"/>
  <c r="AC14" i="21"/>
  <c r="AD13" i="17"/>
  <c r="AC14" i="17"/>
  <c r="AD13" i="15"/>
  <c r="AC14" i="15"/>
  <c r="AD13" i="18"/>
  <c r="AC14" i="18"/>
  <c r="AD13" i="14"/>
  <c r="AC14" i="14"/>
  <c r="AE14" i="19"/>
  <c r="AF13" i="19"/>
  <c r="AC14" i="25"/>
  <c r="AD13" i="25"/>
  <c r="AD14" i="23" l="1"/>
  <c r="AE13" i="23"/>
  <c r="AE13" i="20"/>
  <c r="AD14" i="20"/>
  <c r="AE13" i="24"/>
  <c r="AD14" i="24"/>
  <c r="AD14" i="18"/>
  <c r="AE13" i="18"/>
  <c r="AD14" i="15"/>
  <c r="AE13" i="15"/>
  <c r="AD14" i="16"/>
  <c r="AE13" i="16"/>
  <c r="AE13" i="22"/>
  <c r="AD14" i="22"/>
  <c r="AE13" i="17"/>
  <c r="AD14" i="17"/>
  <c r="AD14" i="14"/>
  <c r="AE13" i="14"/>
  <c r="AD14" i="21"/>
  <c r="AE13" i="21"/>
  <c r="AG13" i="19"/>
  <c r="AF14" i="19"/>
  <c r="AD14" i="25"/>
  <c r="AE13" i="25"/>
  <c r="AF13" i="24" l="1"/>
  <c r="AE14" i="24"/>
  <c r="AF13" i="14"/>
  <c r="AE14" i="14"/>
  <c r="AF13" i="15"/>
  <c r="AE14" i="15"/>
  <c r="AF13" i="23"/>
  <c r="AE14" i="23"/>
  <c r="AF13" i="17"/>
  <c r="AE14" i="17"/>
  <c r="AE14" i="20"/>
  <c r="AF13" i="20"/>
  <c r="AE14" i="22"/>
  <c r="AF13" i="22"/>
  <c r="AE14" i="21"/>
  <c r="AF13" i="21"/>
  <c r="AF13" i="16"/>
  <c r="AE14" i="16"/>
  <c r="AE14" i="18"/>
  <c r="AF13" i="18"/>
  <c r="AH13" i="19"/>
  <c r="AH14" i="19" s="1"/>
  <c r="AG14" i="19"/>
  <c r="AE14" i="25"/>
  <c r="AF13" i="25"/>
  <c r="AG13" i="16" l="1"/>
  <c r="AF14" i="16"/>
  <c r="AF14" i="15"/>
  <c r="AG13" i="15"/>
  <c r="AG13" i="24"/>
  <c r="AF14" i="24"/>
  <c r="AF14" i="22"/>
  <c r="AG13" i="22"/>
  <c r="AG13" i="17"/>
  <c r="AF14" i="17"/>
  <c r="AG13" i="23"/>
  <c r="AF14" i="23"/>
  <c r="AF14" i="14"/>
  <c r="AG13" i="14"/>
  <c r="AF14" i="18"/>
  <c r="AG13" i="18"/>
  <c r="AG13" i="21"/>
  <c r="AF14" i="21"/>
  <c r="AG13" i="20"/>
  <c r="AF14" i="20"/>
  <c r="AG13" i="25"/>
  <c r="AF14" i="25"/>
  <c r="AH13" i="21" l="1"/>
  <c r="AH14" i="21" s="1"/>
  <c r="AG14" i="21"/>
  <c r="AH13" i="16"/>
  <c r="AH14" i="16" s="1"/>
  <c r="AG14" i="16"/>
  <c r="AH13" i="14"/>
  <c r="AH14" i="14" s="1"/>
  <c r="AG14" i="14"/>
  <c r="AH13" i="24"/>
  <c r="AH14" i="24" s="1"/>
  <c r="AG14" i="24"/>
  <c r="AH13" i="20"/>
  <c r="AH14" i="20" s="1"/>
  <c r="AG14" i="20"/>
  <c r="AH13" i="23"/>
  <c r="AH14" i="23" s="1"/>
  <c r="AG14" i="23"/>
  <c r="AH13" i="17"/>
  <c r="AH14" i="17" s="1"/>
  <c r="AG14" i="17"/>
  <c r="AH13" i="18"/>
  <c r="AH14" i="18" s="1"/>
  <c r="AG14" i="18"/>
  <c r="AG14" i="22"/>
  <c r="AH13" i="22"/>
  <c r="AH14" i="22" s="1"/>
  <c r="AG14" i="15"/>
  <c r="AH13" i="15"/>
  <c r="AH14" i="15" s="1"/>
  <c r="AH13" i="25"/>
  <c r="AH14" i="25" s="1"/>
  <c r="AG14" i="25"/>
</calcChain>
</file>

<file path=xl/comments1.xml><?xml version="1.0" encoding="utf-8"?>
<comments xmlns="http://schemas.openxmlformats.org/spreadsheetml/2006/main">
  <authors>
    <author>gmb</author>
  </authors>
  <commentList>
    <comment ref="AJ13" authorId="0" shapeId="0">
      <text>
        <r>
          <rPr>
            <b/>
            <sz val="9"/>
            <color indexed="81"/>
            <rFont val="Tahoma"/>
            <family val="2"/>
          </rPr>
          <t>gmb:</t>
        </r>
        <r>
          <rPr>
            <sz val="9"/>
            <color indexed="81"/>
            <rFont val="Tahoma"/>
            <family val="2"/>
          </rPr>
          <t xml:space="preserve">
ne pas supprimer les données de cette colonne</t>
        </r>
      </text>
    </comment>
  </commentList>
</comments>
</file>

<file path=xl/comments2.xml><?xml version="1.0" encoding="utf-8"?>
<comments xmlns="http://schemas.openxmlformats.org/spreadsheetml/2006/main">
  <authors>
    <author>gmb</author>
  </authors>
  <commentList>
    <comment ref="AJ13" authorId="0" shapeId="0">
      <text>
        <r>
          <rPr>
            <b/>
            <sz val="9"/>
            <color indexed="81"/>
            <rFont val="Tahoma"/>
            <family val="2"/>
          </rPr>
          <t>gmb:</t>
        </r>
        <r>
          <rPr>
            <sz val="9"/>
            <color indexed="81"/>
            <rFont val="Tahoma"/>
            <family val="2"/>
          </rPr>
          <t xml:space="preserve">
ne pas supprimer les données de cette colonne</t>
        </r>
      </text>
    </comment>
  </commentList>
</comments>
</file>

<file path=xl/comments3.xml><?xml version="1.0" encoding="utf-8"?>
<comments xmlns="http://schemas.openxmlformats.org/spreadsheetml/2006/main">
  <authors>
    <author>gmb</author>
  </authors>
  <commentList>
    <comment ref="AJ13" authorId="0" shapeId="0">
      <text>
        <r>
          <rPr>
            <b/>
            <sz val="9"/>
            <color indexed="81"/>
            <rFont val="Tahoma"/>
            <family val="2"/>
          </rPr>
          <t>gmb:</t>
        </r>
        <r>
          <rPr>
            <sz val="9"/>
            <color indexed="81"/>
            <rFont val="Tahoma"/>
            <family val="2"/>
          </rPr>
          <t xml:space="preserve">
ne pas supprimer les données de cette colonne</t>
        </r>
      </text>
    </comment>
  </commentList>
</comments>
</file>

<file path=xl/comments4.xml><?xml version="1.0" encoding="utf-8"?>
<comments xmlns="http://schemas.openxmlformats.org/spreadsheetml/2006/main">
  <authors>
    <author>gmb</author>
  </authors>
  <commentList>
    <comment ref="AJ13" authorId="0" shapeId="0">
      <text>
        <r>
          <rPr>
            <b/>
            <sz val="9"/>
            <color indexed="81"/>
            <rFont val="Tahoma"/>
            <family val="2"/>
          </rPr>
          <t>gmb:</t>
        </r>
        <r>
          <rPr>
            <sz val="9"/>
            <color indexed="81"/>
            <rFont val="Tahoma"/>
            <family val="2"/>
          </rPr>
          <t xml:space="preserve">
ne pas supprimer les données de cette colonne</t>
        </r>
      </text>
    </comment>
  </commentList>
</comments>
</file>

<file path=xl/comments5.xml><?xml version="1.0" encoding="utf-8"?>
<comments xmlns="http://schemas.openxmlformats.org/spreadsheetml/2006/main">
  <authors>
    <author>gmb</author>
  </authors>
  <commentList>
    <comment ref="AJ13" authorId="0" shapeId="0">
      <text>
        <r>
          <rPr>
            <b/>
            <sz val="9"/>
            <color indexed="81"/>
            <rFont val="Tahoma"/>
            <family val="2"/>
          </rPr>
          <t>gmb:</t>
        </r>
        <r>
          <rPr>
            <sz val="9"/>
            <color indexed="81"/>
            <rFont val="Tahoma"/>
            <family val="2"/>
          </rPr>
          <t xml:space="preserve">
ne pas supprimer les données de cette colonne</t>
        </r>
      </text>
    </comment>
  </commentList>
</comments>
</file>

<file path=xl/comments6.xml><?xml version="1.0" encoding="utf-8"?>
<comments xmlns="http://schemas.openxmlformats.org/spreadsheetml/2006/main">
  <authors>
    <author>gmb</author>
  </authors>
  <commentList>
    <comment ref="AJ13" authorId="0" shapeId="0">
      <text>
        <r>
          <rPr>
            <b/>
            <sz val="9"/>
            <color indexed="81"/>
            <rFont val="Tahoma"/>
            <family val="2"/>
          </rPr>
          <t>gmb:</t>
        </r>
        <r>
          <rPr>
            <sz val="9"/>
            <color indexed="81"/>
            <rFont val="Tahoma"/>
            <family val="2"/>
          </rPr>
          <t xml:space="preserve">
ne pas supprimer les données de cette colonne</t>
        </r>
      </text>
    </comment>
  </commentList>
</comments>
</file>

<file path=xl/comments7.xml><?xml version="1.0" encoding="utf-8"?>
<comments xmlns="http://schemas.openxmlformats.org/spreadsheetml/2006/main">
  <authors>
    <author>gmb</author>
  </authors>
  <commentList>
    <comment ref="AJ13" authorId="0" shapeId="0">
      <text>
        <r>
          <rPr>
            <b/>
            <sz val="9"/>
            <color indexed="81"/>
            <rFont val="Tahoma"/>
            <family val="2"/>
          </rPr>
          <t>gmb:</t>
        </r>
        <r>
          <rPr>
            <sz val="9"/>
            <color indexed="81"/>
            <rFont val="Tahoma"/>
            <family val="2"/>
          </rPr>
          <t xml:space="preserve">
ne pas supprimer les données de cette colonne</t>
        </r>
      </text>
    </comment>
  </commentList>
</comments>
</file>

<file path=xl/comments8.xml><?xml version="1.0" encoding="utf-8"?>
<comments xmlns="http://schemas.openxmlformats.org/spreadsheetml/2006/main">
  <authors>
    <author>gmb</author>
  </authors>
  <commentList>
    <comment ref="AJ13" authorId="0" shapeId="0">
      <text>
        <r>
          <rPr>
            <b/>
            <sz val="9"/>
            <color indexed="81"/>
            <rFont val="Tahoma"/>
            <family val="2"/>
          </rPr>
          <t>gmb:</t>
        </r>
        <r>
          <rPr>
            <sz val="9"/>
            <color indexed="81"/>
            <rFont val="Tahoma"/>
            <family val="2"/>
          </rPr>
          <t xml:space="preserve">
ne pas supprimer les données de cette colonne</t>
        </r>
      </text>
    </comment>
  </commentList>
</comments>
</file>

<file path=xl/comments9.xml><?xml version="1.0" encoding="utf-8"?>
<comments xmlns="http://schemas.openxmlformats.org/spreadsheetml/2006/main">
  <authors>
    <author>gmb</author>
  </authors>
  <commentList>
    <comment ref="AJ13" authorId="0" shapeId="0">
      <text>
        <r>
          <rPr>
            <b/>
            <sz val="9"/>
            <color indexed="81"/>
            <rFont val="Tahoma"/>
            <family val="2"/>
          </rPr>
          <t>gmb:</t>
        </r>
        <r>
          <rPr>
            <sz val="9"/>
            <color indexed="81"/>
            <rFont val="Tahoma"/>
            <family val="2"/>
          </rPr>
          <t xml:space="preserve">
ne pas supprimer les données de cette colonne</t>
        </r>
      </text>
    </comment>
  </commentList>
</comments>
</file>

<file path=xl/comments10.xml><?xml version="1.0" encoding="utf-8"?>
<comments xmlns="http://schemas.openxmlformats.org/spreadsheetml/2006/main">
  <authors>
    <author>gmb</author>
  </authors>
  <commentList>
    <comment ref="AJ13" authorId="0" shapeId="0">
      <text>
        <r>
          <rPr>
            <b/>
            <sz val="9"/>
            <color indexed="81"/>
            <rFont val="Tahoma"/>
            <family val="2"/>
          </rPr>
          <t>gmb:</t>
        </r>
        <r>
          <rPr>
            <sz val="9"/>
            <color indexed="81"/>
            <rFont val="Tahoma"/>
            <family val="2"/>
          </rPr>
          <t xml:space="preserve">
ne pas supprimer les données de cette colonne</t>
        </r>
      </text>
    </comment>
  </commentList>
</comments>
</file>

<file path=xl/comments11.xml><?xml version="1.0" encoding="utf-8"?>
<comments xmlns="http://schemas.openxmlformats.org/spreadsheetml/2006/main">
  <authors>
    <author>gmb</author>
  </authors>
  <commentList>
    <comment ref="AJ13" authorId="0" shapeId="0">
      <text>
        <r>
          <rPr>
            <b/>
            <sz val="9"/>
            <color indexed="81"/>
            <rFont val="Tahoma"/>
            <family val="2"/>
          </rPr>
          <t>gmb:</t>
        </r>
        <r>
          <rPr>
            <sz val="9"/>
            <color indexed="81"/>
            <rFont val="Tahoma"/>
            <family val="2"/>
          </rPr>
          <t xml:space="preserve">
ne pas supprimer les données de cette colonne</t>
        </r>
      </text>
    </comment>
  </commentList>
</comments>
</file>

<file path=xl/comments12.xml><?xml version="1.0" encoding="utf-8"?>
<comments xmlns="http://schemas.openxmlformats.org/spreadsheetml/2006/main">
  <authors>
    <author>gmb</author>
  </authors>
  <commentList>
    <comment ref="AJ13" authorId="0" shapeId="0">
      <text>
        <r>
          <rPr>
            <b/>
            <sz val="9"/>
            <color indexed="81"/>
            <rFont val="Tahoma"/>
            <family val="2"/>
          </rPr>
          <t>gmb:</t>
        </r>
        <r>
          <rPr>
            <sz val="9"/>
            <color indexed="81"/>
            <rFont val="Tahoma"/>
            <family val="2"/>
          </rPr>
          <t xml:space="preserve">
ne pas supprimer les données de cette colonne</t>
        </r>
      </text>
    </comment>
  </commentList>
</comments>
</file>

<file path=xl/comments13.xml><?xml version="1.0" encoding="utf-8"?>
<comments xmlns="http://schemas.openxmlformats.org/spreadsheetml/2006/main">
  <authors>
    <author>gmb</author>
  </authors>
  <commentList>
    <comment ref="F1" authorId="0" shapeId="0">
      <text>
        <r>
          <rPr>
            <b/>
            <sz val="9"/>
            <color indexed="81"/>
            <rFont val="Tahoma"/>
            <charset val="1"/>
          </rPr>
          <t>gmb:</t>
        </r>
        <r>
          <rPr>
            <sz val="9"/>
            <color indexed="81"/>
            <rFont val="Tahoma"/>
            <charset val="1"/>
          </rPr>
          <t xml:space="preserve">
Ne pas supprimer cette colonne</t>
        </r>
      </text>
    </comment>
  </commentList>
</comments>
</file>

<file path=xl/sharedStrings.xml><?xml version="1.0" encoding="utf-8"?>
<sst xmlns="http://schemas.openxmlformats.org/spreadsheetml/2006/main" count="305" uniqueCount="76">
  <si>
    <t>Le Jour de l'An</t>
  </si>
  <si>
    <t>Pâques</t>
  </si>
  <si>
    <t>Le lundi de Pâques</t>
  </si>
  <si>
    <t>La fête du Travail</t>
  </si>
  <si>
    <t>L'Ascension</t>
  </si>
  <si>
    <t>Pentecôte</t>
  </si>
  <si>
    <t>Le lundi de Pentecôte</t>
  </si>
  <si>
    <t>La fête nationale</t>
  </si>
  <si>
    <t>L'Assomption</t>
  </si>
  <si>
    <t>La Toussaint</t>
  </si>
  <si>
    <t>L'Armistice</t>
  </si>
  <si>
    <t>Noël</t>
  </si>
  <si>
    <t>NOM :</t>
  </si>
  <si>
    <t>PRENOM :</t>
  </si>
  <si>
    <t>Date de naissance</t>
  </si>
  <si>
    <t>Date d'entrée dans l'établissement d'accueil :</t>
  </si>
  <si>
    <t>Date de sortie :</t>
  </si>
  <si>
    <t>interruption éventuelle :</t>
  </si>
  <si>
    <t>N° DE DOS. M</t>
  </si>
  <si>
    <t>N° DOS. E</t>
  </si>
  <si>
    <t>NOM DE L'ENFANT</t>
  </si>
  <si>
    <t>PRENOM DE L'ENFANT</t>
  </si>
  <si>
    <t>DATE DE NAISSANCE</t>
  </si>
  <si>
    <t>DATE D'ENTREE</t>
  </si>
  <si>
    <t>AGE</t>
  </si>
  <si>
    <t>DATE DE SORTIE</t>
  </si>
  <si>
    <t>NOM MAMAN</t>
  </si>
  <si>
    <t>PRENOM MAMAN</t>
  </si>
  <si>
    <t>REGISTRE DE PRESENCE DES ENFANTS 0-5 ANS-</t>
  </si>
  <si>
    <t>NOM</t>
  </si>
  <si>
    <t>Prénom</t>
  </si>
  <si>
    <t>total</t>
  </si>
  <si>
    <t>N° onglet</t>
  </si>
  <si>
    <t>?</t>
  </si>
  <si>
    <t>Cappou</t>
  </si>
  <si>
    <t>Nathalie</t>
  </si>
  <si>
    <t>Rouent</t>
  </si>
  <si>
    <t>Nelly</t>
  </si>
  <si>
    <t>*</t>
  </si>
  <si>
    <t>Année</t>
  </si>
  <si>
    <t>http://forum.excel-pratique.com/excel/liaisons-et-macro-t64861.html</t>
  </si>
  <si>
    <t>Peule</t>
  </si>
  <si>
    <t>Frédéric</t>
  </si>
  <si>
    <t>Touen</t>
  </si>
  <si>
    <t>Blia</t>
  </si>
  <si>
    <t>Pirottr</t>
  </si>
  <si>
    <t>Aurélie</t>
  </si>
  <si>
    <t>Jojo</t>
  </si>
  <si>
    <t>Henriette</t>
  </si>
  <si>
    <t>Henrt</t>
  </si>
  <si>
    <t>Haesen</t>
  </si>
  <si>
    <t>Cappuchi</t>
  </si>
  <si>
    <t>Onglet</t>
  </si>
  <si>
    <t>22/06/2011</t>
  </si>
  <si>
    <t>12/09/2013</t>
  </si>
  <si>
    <t>02/01/2014</t>
  </si>
  <si>
    <t/>
  </si>
  <si>
    <t xml:space="preserve"> Lena</t>
  </si>
  <si>
    <t xml:space="preserve">dans la colonne E il faut rien mettre </t>
  </si>
  <si>
    <t>dans la colonne D les jour de présence</t>
  </si>
  <si>
    <t>la colonne C il faut rien mettre</t>
  </si>
  <si>
    <t>dans la colonne B je dois mettre les initiales de la maman nom et prenom</t>
  </si>
  <si>
    <t>dans la colonne A je dois mettre les initiales de l enfant nom et prenom</t>
  </si>
  <si>
    <t>Participation financière du parent</t>
  </si>
  <si>
    <t>Nombre de jour de présence sur l'année concernée</t>
  </si>
  <si>
    <t>Organisme de Formation où le parent est inscrit</t>
  </si>
  <si>
    <t>Nom et prénom du parent</t>
  </si>
  <si>
    <t>Nom et Prénom de l'enfant</t>
  </si>
  <si>
    <t>C - N</t>
  </si>
  <si>
    <t>R - N</t>
  </si>
  <si>
    <t>P  -F</t>
  </si>
  <si>
    <t>P - A</t>
  </si>
  <si>
    <t>H - L</t>
  </si>
  <si>
    <t>T - B</t>
  </si>
  <si>
    <t>C - J</t>
  </si>
  <si>
    <t>H -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</si>
</sst>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[h]:mm"/>
    <numFmt numFmtId="165" formatCode="mmm\-yyyy"/>
    <numFmt numFmtId="166" formatCode="d/mm"/>
    <numFmt numFmtId="167" formatCode="mmmm/yyyy"/>
    <numFmt numFmtId="168" formatCode="[$-409]d\-mmm\-yy;@"/>
    <numFmt numFmtId="169" formatCode="[$-40C]dd\-mmm\-yy;@"/>
    <numFmt numFmtId="170" formatCode="dd/mm/yy;@"/>
    <numFmt numFmtId="171" formatCode="ddd"/>
    <numFmt numFmtId="172" formatCode="mmm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name val="Arial"/>
      <family val="2"/>
    </font>
    <font>
      <sz val="10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b/>
      <sz val="14"/>
      <name val="Tahoma"/>
      <family val="2"/>
    </font>
    <font>
      <sz val="14"/>
      <name val="Arial"/>
      <family val="2"/>
    </font>
    <font>
      <sz val="14"/>
      <name val="Tahoma"/>
      <family val="2"/>
    </font>
    <font>
      <b/>
      <i/>
      <sz val="11"/>
      <color theme="1"/>
      <name val="Comic Sans MS"/>
      <family val="4"/>
    </font>
    <font>
      <b/>
      <sz val="10"/>
      <color rgb="FFFF0000"/>
      <name val="Arial"/>
      <family val="2"/>
    </font>
    <font>
      <u/>
      <sz val="10"/>
      <color theme="10"/>
      <name val="Arial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FF0000"/>
      </bottom>
      <diagonal/>
    </border>
    <border>
      <left/>
      <right style="thin">
        <color indexed="64"/>
      </right>
      <top/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4" fillId="0" borderId="0" applyNumberFormat="0" applyFill="0" applyBorder="0" applyAlignment="0" applyProtection="0"/>
    <xf numFmtId="0" fontId="1" fillId="0" borderId="0"/>
  </cellStyleXfs>
  <cellXfs count="119">
    <xf numFmtId="0" fontId="0" fillId="0" borderId="0" xfId="0"/>
    <xf numFmtId="0" fontId="0" fillId="0" borderId="0" xfId="0" applyFill="1"/>
    <xf numFmtId="167" fontId="3" fillId="0" borderId="0" xfId="0" applyNumberFormat="1" applyFont="1" applyBorder="1" applyAlignment="1"/>
    <xf numFmtId="0" fontId="5" fillId="0" borderId="0" xfId="0" applyFont="1" applyFill="1"/>
    <xf numFmtId="0" fontId="5" fillId="0" borderId="0" xfId="0" applyFont="1"/>
    <xf numFmtId="0" fontId="5" fillId="0" borderId="0" xfId="0" applyFont="1" applyFill="1" applyBorder="1"/>
    <xf numFmtId="0" fontId="6" fillId="0" borderId="0" xfId="0" applyNumberFormat="1" applyFont="1" applyFill="1" applyBorder="1" applyAlignment="1">
      <alignment horizontal="center"/>
    </xf>
    <xf numFmtId="166" fontId="5" fillId="0" borderId="0" xfId="0" applyNumberFormat="1" applyFont="1"/>
    <xf numFmtId="0" fontId="5" fillId="0" borderId="0" xfId="0" applyFont="1" applyBorder="1"/>
    <xf numFmtId="166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4" fillId="0" borderId="4" xfId="0" applyFont="1" applyBorder="1"/>
    <xf numFmtId="169" fontId="4" fillId="0" borderId="4" xfId="0" applyNumberFormat="1" applyFont="1" applyBorder="1" applyProtection="1"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4" fillId="0" borderId="0" xfId="0" applyFont="1" applyFill="1" applyBorder="1"/>
    <xf numFmtId="168" fontId="7" fillId="0" borderId="0" xfId="0" applyNumberFormat="1" applyFont="1" applyFill="1" applyBorder="1"/>
    <xf numFmtId="0" fontId="7" fillId="0" borderId="0" xfId="0" applyFont="1" applyFill="1" applyBorder="1"/>
    <xf numFmtId="169" fontId="4" fillId="0" borderId="0" xfId="0" applyNumberFormat="1" applyFont="1" applyFill="1" applyBorder="1"/>
    <xf numFmtId="14" fontId="0" fillId="0" borderId="0" xfId="0" applyNumberFormat="1" applyFill="1" applyBorder="1"/>
    <xf numFmtId="170" fontId="0" fillId="0" borderId="0" xfId="0" applyNumberFormat="1" applyFill="1" applyBorder="1"/>
    <xf numFmtId="166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/>
    </xf>
    <xf numFmtId="0" fontId="0" fillId="0" borderId="0" xfId="0" applyBorder="1" applyAlignment="1"/>
    <xf numFmtId="0" fontId="0" fillId="0" borderId="0" xfId="0" applyFill="1" applyBorder="1" applyAlignment="1"/>
    <xf numFmtId="166" fontId="0" fillId="0" borderId="0" xfId="0" applyNumberFormat="1"/>
    <xf numFmtId="166" fontId="0" fillId="0" borderId="0" xfId="0" applyNumberFormat="1" applyFill="1"/>
    <xf numFmtId="166" fontId="0" fillId="3" borderId="0" xfId="0" applyNumberFormat="1" applyFill="1"/>
    <xf numFmtId="166" fontId="2" fillId="0" borderId="5" xfId="0" applyNumberFormat="1" applyFont="1" applyFill="1" applyBorder="1" applyAlignment="1">
      <alignment horizontal="center"/>
    </xf>
    <xf numFmtId="166" fontId="5" fillId="0" borderId="0" xfId="0" applyNumberFormat="1" applyFon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7" fontId="3" fillId="0" borderId="0" xfId="0" applyNumberFormat="1" applyFont="1" applyFill="1" applyBorder="1" applyAlignment="1"/>
    <xf numFmtId="166" fontId="5" fillId="0" borderId="0" xfId="0" applyNumberFormat="1" applyFont="1" applyFill="1" applyBorder="1"/>
    <xf numFmtId="0" fontId="5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8" fillId="0" borderId="0" xfId="0" applyNumberFormat="1" applyFont="1" applyFill="1" applyBorder="1" applyAlignment="1"/>
    <xf numFmtId="0" fontId="9" fillId="0" borderId="0" xfId="0" applyNumberFormat="1" applyFont="1" applyFill="1" applyBorder="1" applyAlignment="1">
      <alignment horizontal="left"/>
    </xf>
    <xf numFmtId="164" fontId="9" fillId="0" borderId="0" xfId="0" applyNumberFormat="1" applyFont="1" applyFill="1" applyBorder="1" applyAlignment="1">
      <alignment horizontal="left"/>
    </xf>
    <xf numFmtId="164" fontId="9" fillId="0" borderId="0" xfId="0" applyNumberFormat="1" applyFont="1" applyFill="1" applyBorder="1" applyAlignment="1">
      <alignment horizontal="center"/>
    </xf>
    <xf numFmtId="0" fontId="10" fillId="0" borderId="0" xfId="0" applyFont="1" applyFill="1" applyBorder="1"/>
    <xf numFmtId="0" fontId="11" fillId="0" borderId="0" xfId="0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/>
    </xf>
    <xf numFmtId="171" fontId="5" fillId="0" borderId="1" xfId="0" applyNumberFormat="1" applyFont="1" applyBorder="1" applyAlignment="1">
      <alignment horizontal="center"/>
    </xf>
    <xf numFmtId="0" fontId="6" fillId="0" borderId="0" xfId="0" applyFont="1"/>
    <xf numFmtId="172" fontId="0" fillId="0" borderId="1" xfId="0" applyNumberFormat="1" applyBorder="1" applyAlignment="1">
      <alignment horizontal="center"/>
    </xf>
    <xf numFmtId="0" fontId="0" fillId="0" borderId="1" xfId="0" applyNumberFormat="1" applyBorder="1"/>
    <xf numFmtId="0" fontId="0" fillId="0" borderId="1" xfId="0" applyFill="1" applyBorder="1"/>
    <xf numFmtId="0" fontId="12" fillId="0" borderId="11" xfId="0" applyFont="1" applyBorder="1" applyAlignment="1">
      <alignment vertical="center"/>
    </xf>
    <xf numFmtId="14" fontId="13" fillId="0" borderId="0" xfId="0" applyNumberFormat="1" applyFont="1"/>
    <xf numFmtId="0" fontId="0" fillId="6" borderId="0" xfId="0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/>
    <xf numFmtId="0" fontId="0" fillId="0" borderId="0" xfId="0" applyAlignment="1"/>
    <xf numFmtId="0" fontId="0" fillId="0" borderId="0" xfId="0" applyFill="1" applyAlignment="1"/>
    <xf numFmtId="17" fontId="0" fillId="0" borderId="0" xfId="0" applyNumberFormat="1" applyAlignment="1"/>
    <xf numFmtId="165" fontId="5" fillId="0" borderId="0" xfId="0" applyNumberFormat="1" applyFont="1" applyAlignment="1"/>
    <xf numFmtId="166" fontId="5" fillId="0" borderId="0" xfId="0" applyNumberFormat="1" applyFont="1" applyFill="1" applyAlignment="1"/>
    <xf numFmtId="0" fontId="5" fillId="0" borderId="0" xfId="0" applyFont="1" applyFill="1" applyAlignment="1"/>
    <xf numFmtId="0" fontId="5" fillId="0" borderId="0" xfId="0" applyNumberFormat="1" applyFont="1" applyAlignment="1"/>
    <xf numFmtId="166" fontId="5" fillId="7" borderId="0" xfId="0" applyNumberFormat="1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6" fillId="0" borderId="0" xfId="0" applyNumberFormat="1" applyFont="1" applyAlignment="1">
      <alignment horizontal="center"/>
    </xf>
    <xf numFmtId="0" fontId="14" fillId="0" borderId="0" xfId="1"/>
    <xf numFmtId="0" fontId="0" fillId="4" borderId="1" xfId="0" applyFill="1" applyBorder="1"/>
    <xf numFmtId="3" fontId="0" fillId="4" borderId="1" xfId="0" applyNumberFormat="1" applyFill="1" applyBorder="1"/>
    <xf numFmtId="14" fontId="0" fillId="4" borderId="1" xfId="0" applyNumberFormat="1" applyFill="1" applyBorder="1"/>
    <xf numFmtId="2" fontId="0" fillId="4" borderId="1" xfId="0" applyNumberFormat="1" applyFill="1" applyBorder="1"/>
    <xf numFmtId="0" fontId="0" fillId="4" borderId="1" xfId="0" applyFill="1" applyBorder="1" applyAlignment="1">
      <alignment horizontal="center"/>
    </xf>
    <xf numFmtId="0" fontId="13" fillId="0" borderId="0" xfId="0" applyFont="1" applyAlignment="1">
      <alignment horizontal="left"/>
    </xf>
    <xf numFmtId="0" fontId="5" fillId="4" borderId="0" xfId="0" applyFont="1" applyFill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2"/>
    <xf numFmtId="0" fontId="1" fillId="0" borderId="0" xfId="2" applyBorder="1"/>
    <xf numFmtId="49" fontId="1" fillId="0" borderId="1" xfId="2" applyNumberFormat="1" applyBorder="1" applyAlignment="1">
      <alignment horizontal="left" vertical="center" wrapText="1"/>
    </xf>
    <xf numFmtId="49" fontId="1" fillId="0" borderId="0" xfId="2" applyNumberFormat="1" applyBorder="1" applyAlignment="1">
      <alignment wrapText="1"/>
    </xf>
    <xf numFmtId="49" fontId="1" fillId="8" borderId="17" xfId="2" applyNumberFormat="1" applyFill="1" applyBorder="1" applyAlignment="1">
      <alignment horizontal="center" vertical="center" wrapText="1"/>
    </xf>
    <xf numFmtId="49" fontId="1" fillId="8" borderId="16" xfId="2" applyNumberFormat="1" applyFill="1" applyBorder="1" applyAlignment="1">
      <alignment horizontal="center" vertical="center" wrapText="1"/>
    </xf>
    <xf numFmtId="0" fontId="1" fillId="0" borderId="0" xfId="2" applyBorder="1" applyAlignment="1">
      <alignment horizontal="center" vertical="center"/>
    </xf>
    <xf numFmtId="0" fontId="1" fillId="4" borderId="0" xfId="2" applyFill="1" applyBorder="1" applyAlignment="1">
      <alignment horizontal="center" vertical="center"/>
    </xf>
    <xf numFmtId="49" fontId="1" fillId="8" borderId="15" xfId="2" applyNumberFormat="1" applyFill="1" applyBorder="1" applyAlignment="1">
      <alignment horizontal="center" vertical="center" wrapText="1"/>
    </xf>
    <xf numFmtId="0" fontId="1" fillId="0" borderId="13" xfId="2" applyBorder="1" applyAlignment="1">
      <alignment horizontal="center" vertical="center"/>
    </xf>
    <xf numFmtId="0" fontId="1" fillId="0" borderId="1" xfId="2" applyBorder="1" applyAlignment="1">
      <alignment horizontal="center" vertical="center"/>
    </xf>
    <xf numFmtId="0" fontId="1" fillId="0" borderId="1" xfId="2" applyNumberForma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" fillId="0" borderId="0" xfId="2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5" fillId="7" borderId="0" xfId="0" applyNumberFormat="1" applyFon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167" fontId="3" fillId="4" borderId="8" xfId="0" applyNumberFormat="1" applyFont="1" applyFill="1" applyBorder="1" applyAlignment="1">
      <alignment horizontal="center"/>
    </xf>
    <xf numFmtId="167" fontId="3" fillId="4" borderId="9" xfId="0" applyNumberFormat="1" applyFont="1" applyFill="1" applyBorder="1" applyAlignment="1">
      <alignment horizontal="center"/>
    </xf>
    <xf numFmtId="167" fontId="3" fillId="4" borderId="1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1" fillId="0" borderId="14" xfId="2" applyBorder="1" applyAlignment="1">
      <alignment horizontal="center" wrapText="1"/>
    </xf>
    <xf numFmtId="0" fontId="1" fillId="0" borderId="13" xfId="2" applyBorder="1" applyAlignment="1">
      <alignment horizontal="center" wrapText="1"/>
    </xf>
    <xf numFmtId="0" fontId="1" fillId="0" borderId="1" xfId="2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1944"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f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 patternType="gray125">
          <fgColor auto="1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6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0.5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7D6E92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161925</xdr:colOff>
      <xdr:row>7</xdr:row>
      <xdr:rowOff>9525</xdr:rowOff>
    </xdr:from>
    <xdr:to>
      <xdr:col>4</xdr:col>
      <xdr:colOff>609600</xdr:colOff>
      <xdr:row>9</xdr:row>
      <xdr:rowOff>9525</xdr:rowOff>
    </xdr:to>
    <xdr:sp macro="[0]!EntréeSortie" textlink="">
      <xdr:nvSpPr>
        <xdr:cNvPr id="2" name="ZoneTexte 1"/>
        <xdr:cNvSpPr txBox="1"/>
      </xdr:nvSpPr>
      <xdr:spPr>
        <a:xfrm>
          <a:off x="2447925" y="1143000"/>
          <a:ext cx="1209675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Entrée </a:t>
          </a:r>
        </a:p>
      </xdr:txBody>
    </xdr:sp>
    <xdr:clientData fPrintsWithSheet="0"/>
  </xdr:twoCellAnchor>
  <xdr:twoCellAnchor editAs="absolute">
    <xdr:from>
      <xdr:col>3</xdr:col>
      <xdr:colOff>161925</xdr:colOff>
      <xdr:row>13</xdr:row>
      <xdr:rowOff>131445</xdr:rowOff>
    </xdr:from>
    <xdr:to>
      <xdr:col>4</xdr:col>
      <xdr:colOff>609600</xdr:colOff>
      <xdr:row>15</xdr:row>
      <xdr:rowOff>131445</xdr:rowOff>
    </xdr:to>
    <xdr:sp macro="[0]!Liste" textlink="">
      <xdr:nvSpPr>
        <xdr:cNvPr id="3" name="ZoneTexte 2"/>
        <xdr:cNvSpPr txBox="1"/>
      </xdr:nvSpPr>
      <xdr:spPr>
        <a:xfrm>
          <a:off x="2447925" y="2236470"/>
          <a:ext cx="1209675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  <xdr:twoCellAnchor editAs="absolute">
    <xdr:from>
      <xdr:col>3</xdr:col>
      <xdr:colOff>161925</xdr:colOff>
      <xdr:row>17</xdr:row>
      <xdr:rowOff>30480</xdr:rowOff>
    </xdr:from>
    <xdr:to>
      <xdr:col>4</xdr:col>
      <xdr:colOff>609600</xdr:colOff>
      <xdr:row>19</xdr:row>
      <xdr:rowOff>30480</xdr:rowOff>
    </xdr:to>
    <xdr:sp macro="[0]!Mois" textlink="">
      <xdr:nvSpPr>
        <xdr:cNvPr id="4" name="ZoneTexte 3"/>
        <xdr:cNvSpPr txBox="1"/>
      </xdr:nvSpPr>
      <xdr:spPr>
        <a:xfrm>
          <a:off x="2447925" y="2783205"/>
          <a:ext cx="1209675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F. mensuelle</a:t>
          </a:r>
        </a:p>
      </xdr:txBody>
    </xdr:sp>
    <xdr:clientData fPrintsWithSheet="0"/>
  </xdr:twoCellAnchor>
  <xdr:twoCellAnchor editAs="absolute">
    <xdr:from>
      <xdr:col>3</xdr:col>
      <xdr:colOff>161925</xdr:colOff>
      <xdr:row>20</xdr:row>
      <xdr:rowOff>91440</xdr:rowOff>
    </xdr:from>
    <xdr:to>
      <xdr:col>4</xdr:col>
      <xdr:colOff>609600</xdr:colOff>
      <xdr:row>22</xdr:row>
      <xdr:rowOff>91440</xdr:rowOff>
    </xdr:to>
    <xdr:sp macro="[0]!FicheIndividuelle" textlink="">
      <xdr:nvSpPr>
        <xdr:cNvPr id="5" name="ZoneTexte 4"/>
        <xdr:cNvSpPr txBox="1"/>
      </xdr:nvSpPr>
      <xdr:spPr>
        <a:xfrm>
          <a:off x="2447925" y="3329940"/>
          <a:ext cx="1209675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F. individuelle</a:t>
          </a:r>
        </a:p>
      </xdr:txBody>
    </xdr:sp>
    <xdr:clientData fPrintsWithSheet="0"/>
  </xdr:twoCellAnchor>
  <xdr:twoCellAnchor editAs="absolute">
    <xdr:from>
      <xdr:col>3</xdr:col>
      <xdr:colOff>161925</xdr:colOff>
      <xdr:row>23</xdr:row>
      <xdr:rowOff>152400</xdr:rowOff>
    </xdr:from>
    <xdr:to>
      <xdr:col>4</xdr:col>
      <xdr:colOff>609600</xdr:colOff>
      <xdr:row>25</xdr:row>
      <xdr:rowOff>152400</xdr:rowOff>
    </xdr:to>
    <xdr:sp macro="[0]!Modification" textlink="">
      <xdr:nvSpPr>
        <xdr:cNvPr id="6" name="ZoneTexte 5"/>
        <xdr:cNvSpPr txBox="1"/>
      </xdr:nvSpPr>
      <xdr:spPr>
        <a:xfrm>
          <a:off x="2447925" y="3876675"/>
          <a:ext cx="1209675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Modif (Sortie)</a:t>
          </a:r>
        </a:p>
      </xdr:txBody>
    </xdr:sp>
    <xdr:clientData fPrintsWithSheet="0"/>
  </xdr:twoCellAnchor>
  <xdr:twoCellAnchor editAs="absolute">
    <xdr:from>
      <xdr:col>3</xdr:col>
      <xdr:colOff>161925</xdr:colOff>
      <xdr:row>10</xdr:row>
      <xdr:rowOff>70485</xdr:rowOff>
    </xdr:from>
    <xdr:to>
      <xdr:col>4</xdr:col>
      <xdr:colOff>609600</xdr:colOff>
      <xdr:row>12</xdr:row>
      <xdr:rowOff>70485</xdr:rowOff>
    </xdr:to>
    <xdr:sp macro="[0]!MettreAjour" textlink="">
      <xdr:nvSpPr>
        <xdr:cNvPr id="7" name="ZoneTexte 6"/>
        <xdr:cNvSpPr txBox="1"/>
      </xdr:nvSpPr>
      <xdr:spPr>
        <a:xfrm>
          <a:off x="2447925" y="1689735"/>
          <a:ext cx="1209675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123826</xdr:colOff>
      <xdr:row>0</xdr:row>
      <xdr:rowOff>9525</xdr:rowOff>
    </xdr:from>
    <xdr:to>
      <xdr:col>0</xdr:col>
      <xdr:colOff>752476</xdr:colOff>
      <xdr:row>0</xdr:row>
      <xdr:rowOff>266700</xdr:rowOff>
    </xdr:to>
    <xdr:sp macro="[0]!Menu" textlink="">
      <xdr:nvSpPr>
        <xdr:cNvPr id="2" name="ZoneTexte 1"/>
        <xdr:cNvSpPr txBox="1"/>
      </xdr:nvSpPr>
      <xdr:spPr>
        <a:xfrm>
          <a:off x="123826" y="9525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212912</xdr:colOff>
      <xdr:row>0</xdr:row>
      <xdr:rowOff>89647</xdr:rowOff>
    </xdr:from>
    <xdr:to>
      <xdr:col>0</xdr:col>
      <xdr:colOff>841562</xdr:colOff>
      <xdr:row>0</xdr:row>
      <xdr:rowOff>346822</xdr:rowOff>
    </xdr:to>
    <xdr:sp macro="[0]!Menu" textlink="">
      <xdr:nvSpPr>
        <xdr:cNvPr id="2" name="ZoneTexte 1"/>
        <xdr:cNvSpPr txBox="1"/>
      </xdr:nvSpPr>
      <xdr:spPr>
        <a:xfrm>
          <a:off x="212912" y="89647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212912</xdr:colOff>
      <xdr:row>0</xdr:row>
      <xdr:rowOff>78441</xdr:rowOff>
    </xdr:from>
    <xdr:to>
      <xdr:col>0</xdr:col>
      <xdr:colOff>841562</xdr:colOff>
      <xdr:row>0</xdr:row>
      <xdr:rowOff>335616</xdr:rowOff>
    </xdr:to>
    <xdr:sp macro="[0]!Menu" textlink="">
      <xdr:nvSpPr>
        <xdr:cNvPr id="2" name="ZoneTexte 1"/>
        <xdr:cNvSpPr txBox="1"/>
      </xdr:nvSpPr>
      <xdr:spPr>
        <a:xfrm>
          <a:off x="212912" y="78441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156882</xdr:colOff>
      <xdr:row>0</xdr:row>
      <xdr:rowOff>112058</xdr:rowOff>
    </xdr:from>
    <xdr:to>
      <xdr:col>0</xdr:col>
      <xdr:colOff>785532</xdr:colOff>
      <xdr:row>0</xdr:row>
      <xdr:rowOff>369233</xdr:rowOff>
    </xdr:to>
    <xdr:sp macro="[0]!Menu" textlink="">
      <xdr:nvSpPr>
        <xdr:cNvPr id="2" name="ZoneTexte 1"/>
        <xdr:cNvSpPr txBox="1"/>
      </xdr:nvSpPr>
      <xdr:spPr>
        <a:xfrm>
          <a:off x="156882" y="112058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246530</xdr:colOff>
      <xdr:row>0</xdr:row>
      <xdr:rowOff>78441</xdr:rowOff>
    </xdr:from>
    <xdr:to>
      <xdr:col>0</xdr:col>
      <xdr:colOff>875180</xdr:colOff>
      <xdr:row>0</xdr:row>
      <xdr:rowOff>335616</xdr:rowOff>
    </xdr:to>
    <xdr:sp macro="[0]!Menu" textlink="">
      <xdr:nvSpPr>
        <xdr:cNvPr id="2" name="ZoneTexte 1"/>
        <xdr:cNvSpPr txBox="1"/>
      </xdr:nvSpPr>
      <xdr:spPr>
        <a:xfrm>
          <a:off x="246530" y="78441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246529</xdr:colOff>
      <xdr:row>0</xdr:row>
      <xdr:rowOff>100853</xdr:rowOff>
    </xdr:from>
    <xdr:to>
      <xdr:col>0</xdr:col>
      <xdr:colOff>875179</xdr:colOff>
      <xdr:row>0</xdr:row>
      <xdr:rowOff>358028</xdr:rowOff>
    </xdr:to>
    <xdr:sp macro="[0]!Menu" textlink="">
      <xdr:nvSpPr>
        <xdr:cNvPr id="2" name="ZoneTexte 1"/>
        <xdr:cNvSpPr txBox="1"/>
      </xdr:nvSpPr>
      <xdr:spPr>
        <a:xfrm>
          <a:off x="246529" y="100853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268941</xdr:colOff>
      <xdr:row>0</xdr:row>
      <xdr:rowOff>112059</xdr:rowOff>
    </xdr:from>
    <xdr:to>
      <xdr:col>0</xdr:col>
      <xdr:colOff>897591</xdr:colOff>
      <xdr:row>0</xdr:row>
      <xdr:rowOff>369234</xdr:rowOff>
    </xdr:to>
    <xdr:sp macro="[0]!Menu" textlink="">
      <xdr:nvSpPr>
        <xdr:cNvPr id="2" name="ZoneTexte 1"/>
        <xdr:cNvSpPr txBox="1"/>
      </xdr:nvSpPr>
      <xdr:spPr>
        <a:xfrm>
          <a:off x="268941" y="112059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291352</xdr:colOff>
      <xdr:row>0</xdr:row>
      <xdr:rowOff>100852</xdr:rowOff>
    </xdr:from>
    <xdr:to>
      <xdr:col>0</xdr:col>
      <xdr:colOff>920002</xdr:colOff>
      <xdr:row>0</xdr:row>
      <xdr:rowOff>358027</xdr:rowOff>
    </xdr:to>
    <xdr:sp macro="[0]!Menu" textlink="">
      <xdr:nvSpPr>
        <xdr:cNvPr id="2" name="ZoneTexte 1"/>
        <xdr:cNvSpPr txBox="1"/>
      </xdr:nvSpPr>
      <xdr:spPr>
        <a:xfrm>
          <a:off x="291352" y="100852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257735</xdr:colOff>
      <xdr:row>0</xdr:row>
      <xdr:rowOff>100853</xdr:rowOff>
    </xdr:from>
    <xdr:to>
      <xdr:col>0</xdr:col>
      <xdr:colOff>886385</xdr:colOff>
      <xdr:row>0</xdr:row>
      <xdr:rowOff>358028</xdr:rowOff>
    </xdr:to>
    <xdr:sp macro="[0]!Menu" textlink="">
      <xdr:nvSpPr>
        <xdr:cNvPr id="2" name="ZoneTexte 1"/>
        <xdr:cNvSpPr txBox="1"/>
      </xdr:nvSpPr>
      <xdr:spPr>
        <a:xfrm>
          <a:off x="257735" y="100853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257735</xdr:colOff>
      <xdr:row>0</xdr:row>
      <xdr:rowOff>134471</xdr:rowOff>
    </xdr:from>
    <xdr:to>
      <xdr:col>0</xdr:col>
      <xdr:colOff>886385</xdr:colOff>
      <xdr:row>0</xdr:row>
      <xdr:rowOff>391646</xdr:rowOff>
    </xdr:to>
    <xdr:sp macro="[0]!Menu" textlink="">
      <xdr:nvSpPr>
        <xdr:cNvPr id="2" name="ZoneTexte 1"/>
        <xdr:cNvSpPr txBox="1"/>
      </xdr:nvSpPr>
      <xdr:spPr>
        <a:xfrm>
          <a:off x="257735" y="134471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224117</xdr:colOff>
      <xdr:row>0</xdr:row>
      <xdr:rowOff>89647</xdr:rowOff>
    </xdr:from>
    <xdr:to>
      <xdr:col>0</xdr:col>
      <xdr:colOff>852767</xdr:colOff>
      <xdr:row>0</xdr:row>
      <xdr:rowOff>346822</xdr:rowOff>
    </xdr:to>
    <xdr:sp macro="[0]!Menu" textlink="">
      <xdr:nvSpPr>
        <xdr:cNvPr id="2" name="ZoneTexte 1"/>
        <xdr:cNvSpPr txBox="1"/>
      </xdr:nvSpPr>
      <xdr:spPr>
        <a:xfrm>
          <a:off x="224117" y="89647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235323</xdr:colOff>
      <xdr:row>0</xdr:row>
      <xdr:rowOff>112059</xdr:rowOff>
    </xdr:from>
    <xdr:to>
      <xdr:col>0</xdr:col>
      <xdr:colOff>863973</xdr:colOff>
      <xdr:row>0</xdr:row>
      <xdr:rowOff>369234</xdr:rowOff>
    </xdr:to>
    <xdr:sp macro="[0]!Menu" textlink="">
      <xdr:nvSpPr>
        <xdr:cNvPr id="2" name="ZoneTexte 1"/>
        <xdr:cNvSpPr txBox="1"/>
      </xdr:nvSpPr>
      <xdr:spPr>
        <a:xfrm>
          <a:off x="235323" y="112059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246529</xdr:colOff>
      <xdr:row>0</xdr:row>
      <xdr:rowOff>89647</xdr:rowOff>
    </xdr:from>
    <xdr:to>
      <xdr:col>0</xdr:col>
      <xdr:colOff>875179</xdr:colOff>
      <xdr:row>0</xdr:row>
      <xdr:rowOff>346822</xdr:rowOff>
    </xdr:to>
    <xdr:sp macro="[0]!Menu" textlink="">
      <xdr:nvSpPr>
        <xdr:cNvPr id="2" name="ZoneTexte 1"/>
        <xdr:cNvSpPr txBox="1"/>
      </xdr:nvSpPr>
      <xdr:spPr>
        <a:xfrm>
          <a:off x="246529" y="89647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67235</xdr:colOff>
      <xdr:row>0</xdr:row>
      <xdr:rowOff>78442</xdr:rowOff>
    </xdr:from>
    <xdr:to>
      <xdr:col>3</xdr:col>
      <xdr:colOff>695885</xdr:colOff>
      <xdr:row>2</xdr:row>
      <xdr:rowOff>21852</xdr:rowOff>
    </xdr:to>
    <xdr:sp macro="[0]!Menu" textlink="">
      <xdr:nvSpPr>
        <xdr:cNvPr id="2" name="ZoneTexte 1"/>
        <xdr:cNvSpPr txBox="1"/>
      </xdr:nvSpPr>
      <xdr:spPr>
        <a:xfrm>
          <a:off x="2353235" y="78442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67235</xdr:colOff>
      <xdr:row>0</xdr:row>
      <xdr:rowOff>78442</xdr:rowOff>
    </xdr:from>
    <xdr:to>
      <xdr:col>3</xdr:col>
      <xdr:colOff>695885</xdr:colOff>
      <xdr:row>2</xdr:row>
      <xdr:rowOff>21852</xdr:rowOff>
    </xdr:to>
    <xdr:sp macro="[0]!Menu" textlink="">
      <xdr:nvSpPr>
        <xdr:cNvPr id="2" name="ZoneTexte 1"/>
        <xdr:cNvSpPr txBox="1"/>
      </xdr:nvSpPr>
      <xdr:spPr>
        <a:xfrm>
          <a:off x="2353235" y="78442"/>
          <a:ext cx="628650" cy="26726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67235</xdr:colOff>
      <xdr:row>0</xdr:row>
      <xdr:rowOff>78442</xdr:rowOff>
    </xdr:from>
    <xdr:to>
      <xdr:col>3</xdr:col>
      <xdr:colOff>695885</xdr:colOff>
      <xdr:row>2</xdr:row>
      <xdr:rowOff>21852</xdr:rowOff>
    </xdr:to>
    <xdr:sp macro="[0]!Menu" textlink="">
      <xdr:nvSpPr>
        <xdr:cNvPr id="2" name="ZoneTexte 1"/>
        <xdr:cNvSpPr txBox="1"/>
      </xdr:nvSpPr>
      <xdr:spPr>
        <a:xfrm>
          <a:off x="2353235" y="78442"/>
          <a:ext cx="628650" cy="26726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67235</xdr:colOff>
      <xdr:row>0</xdr:row>
      <xdr:rowOff>78442</xdr:rowOff>
    </xdr:from>
    <xdr:to>
      <xdr:col>3</xdr:col>
      <xdr:colOff>695885</xdr:colOff>
      <xdr:row>2</xdr:row>
      <xdr:rowOff>21852</xdr:rowOff>
    </xdr:to>
    <xdr:sp macro="[0]!Menu" textlink="">
      <xdr:nvSpPr>
        <xdr:cNvPr id="2" name="ZoneTexte 1"/>
        <xdr:cNvSpPr txBox="1"/>
      </xdr:nvSpPr>
      <xdr:spPr>
        <a:xfrm>
          <a:off x="2353235" y="78442"/>
          <a:ext cx="628650" cy="26726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67235</xdr:colOff>
      <xdr:row>0</xdr:row>
      <xdr:rowOff>78442</xdr:rowOff>
    </xdr:from>
    <xdr:to>
      <xdr:col>3</xdr:col>
      <xdr:colOff>695885</xdr:colOff>
      <xdr:row>2</xdr:row>
      <xdr:rowOff>21852</xdr:rowOff>
    </xdr:to>
    <xdr:sp macro="[0]!Menu" textlink="">
      <xdr:nvSpPr>
        <xdr:cNvPr id="2" name="ZoneTexte 1"/>
        <xdr:cNvSpPr txBox="1"/>
      </xdr:nvSpPr>
      <xdr:spPr>
        <a:xfrm>
          <a:off x="2353235" y="78442"/>
          <a:ext cx="628650" cy="26726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390525</xdr:colOff>
      <xdr:row>0</xdr:row>
      <xdr:rowOff>28575</xdr:rowOff>
    </xdr:from>
    <xdr:to>
      <xdr:col>1</xdr:col>
      <xdr:colOff>1019175</xdr:colOff>
      <xdr:row>1</xdr:row>
      <xdr:rowOff>123825</xdr:rowOff>
    </xdr:to>
    <xdr:sp macro="[0]!Menu" textlink="">
      <xdr:nvSpPr>
        <xdr:cNvPr id="2" name="ZoneTexte 1"/>
        <xdr:cNvSpPr txBox="1"/>
      </xdr:nvSpPr>
      <xdr:spPr>
        <a:xfrm>
          <a:off x="1771650" y="28575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190500</xdr:colOff>
      <xdr:row>0</xdr:row>
      <xdr:rowOff>142875</xdr:rowOff>
    </xdr:from>
    <xdr:to>
      <xdr:col>7</xdr:col>
      <xdr:colOff>57150</xdr:colOff>
      <xdr:row>0</xdr:row>
      <xdr:rowOff>400050</xdr:rowOff>
    </xdr:to>
    <xdr:sp macro="[0]!Menu" textlink="">
      <xdr:nvSpPr>
        <xdr:cNvPr id="2" name="ZoneTexte 1"/>
        <xdr:cNvSpPr txBox="1"/>
      </xdr:nvSpPr>
      <xdr:spPr>
        <a:xfrm>
          <a:off x="5762625" y="142875"/>
          <a:ext cx="6286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liaisons-et-macro-t64861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3" sqref="A3:C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C2:F28"/>
  <sheetViews>
    <sheetView showGridLines="0" showRowColHeaders="0" tabSelected="1" workbookViewId="0">
      <selection activeCell="A31" sqref="A31"/>
    </sheetView>
  </sheetViews>
  <sheetFormatPr baseColWidth="10" defaultRowHeight="12.75" x14ac:dyDescent="0.2"/>
  <sheetData>
    <row r="2" spans="3:6" x14ac:dyDescent="0.2">
      <c r="C2" s="70" t="s">
        <v>40</v>
      </c>
    </row>
    <row r="6" spans="3:6" x14ac:dyDescent="0.2">
      <c r="C6" s="54"/>
      <c r="D6" s="54"/>
      <c r="E6" s="54"/>
      <c r="F6" s="54"/>
    </row>
    <row r="7" spans="3:6" x14ac:dyDescent="0.2">
      <c r="C7" s="54"/>
      <c r="D7" s="54"/>
      <c r="E7" s="54"/>
      <c r="F7" s="54"/>
    </row>
    <row r="8" spans="3:6" x14ac:dyDescent="0.2">
      <c r="C8" s="54"/>
      <c r="D8" s="54"/>
      <c r="E8" s="54"/>
      <c r="F8" s="54"/>
    </row>
    <row r="9" spans="3:6" x14ac:dyDescent="0.2">
      <c r="C9" s="54"/>
      <c r="D9" s="54"/>
      <c r="E9" s="54"/>
      <c r="F9" s="54"/>
    </row>
    <row r="10" spans="3:6" x14ac:dyDescent="0.2">
      <c r="C10" s="54"/>
      <c r="D10" s="54"/>
      <c r="E10" s="54"/>
      <c r="F10" s="54"/>
    </row>
    <row r="11" spans="3:6" x14ac:dyDescent="0.2">
      <c r="C11" s="54"/>
      <c r="D11" s="54"/>
      <c r="E11" s="54"/>
      <c r="F11" s="54"/>
    </row>
    <row r="12" spans="3:6" x14ac:dyDescent="0.2">
      <c r="C12" s="54"/>
      <c r="D12" s="54"/>
      <c r="E12" s="54"/>
      <c r="F12" s="54"/>
    </row>
    <row r="13" spans="3:6" x14ac:dyDescent="0.2">
      <c r="C13" s="54"/>
      <c r="D13" s="54"/>
      <c r="E13" s="54"/>
      <c r="F13" s="54"/>
    </row>
    <row r="14" spans="3:6" x14ac:dyDescent="0.2">
      <c r="C14" s="54"/>
      <c r="D14" s="54"/>
      <c r="E14" s="54"/>
      <c r="F14" s="54"/>
    </row>
    <row r="15" spans="3:6" x14ac:dyDescent="0.2">
      <c r="C15" s="54"/>
      <c r="D15" s="54"/>
      <c r="E15" s="54"/>
      <c r="F15" s="54"/>
    </row>
    <row r="16" spans="3:6" x14ac:dyDescent="0.2">
      <c r="C16" s="54"/>
      <c r="D16" s="54"/>
      <c r="E16" s="54"/>
      <c r="F16" s="54"/>
    </row>
    <row r="17" spans="3:6" x14ac:dyDescent="0.2">
      <c r="C17" s="54"/>
      <c r="D17" s="54"/>
      <c r="E17" s="54"/>
      <c r="F17" s="54"/>
    </row>
    <row r="18" spans="3:6" x14ac:dyDescent="0.2">
      <c r="C18" s="54"/>
      <c r="D18" s="54"/>
      <c r="E18" s="54"/>
      <c r="F18" s="54"/>
    </row>
    <row r="19" spans="3:6" x14ac:dyDescent="0.2">
      <c r="C19" s="54"/>
      <c r="D19" s="54"/>
      <c r="E19" s="54"/>
      <c r="F19" s="54"/>
    </row>
    <row r="20" spans="3:6" x14ac:dyDescent="0.2">
      <c r="C20" s="54"/>
      <c r="D20" s="54"/>
      <c r="E20" s="54"/>
      <c r="F20" s="54"/>
    </row>
    <row r="21" spans="3:6" x14ac:dyDescent="0.2">
      <c r="C21" s="54"/>
      <c r="D21" s="54"/>
      <c r="E21" s="54"/>
      <c r="F21" s="54"/>
    </row>
    <row r="22" spans="3:6" x14ac:dyDescent="0.2">
      <c r="C22" s="54"/>
      <c r="D22" s="54"/>
      <c r="E22" s="54"/>
      <c r="F22" s="54"/>
    </row>
    <row r="23" spans="3:6" x14ac:dyDescent="0.2">
      <c r="C23" s="54"/>
      <c r="D23" s="54"/>
      <c r="E23" s="54"/>
      <c r="F23" s="54"/>
    </row>
    <row r="24" spans="3:6" x14ac:dyDescent="0.2">
      <c r="C24" s="54"/>
      <c r="D24" s="54"/>
      <c r="E24" s="54"/>
      <c r="F24" s="54"/>
    </row>
    <row r="25" spans="3:6" x14ac:dyDescent="0.2">
      <c r="C25" s="54"/>
      <c r="D25" s="54"/>
      <c r="E25" s="54"/>
      <c r="F25" s="54"/>
    </row>
    <row r="26" spans="3:6" x14ac:dyDescent="0.2">
      <c r="C26" s="54"/>
      <c r="D26" s="54"/>
      <c r="E26" s="54"/>
      <c r="F26" s="54"/>
    </row>
    <row r="27" spans="3:6" x14ac:dyDescent="0.2">
      <c r="C27" s="54"/>
      <c r="D27" s="54"/>
      <c r="E27" s="54"/>
      <c r="F27" s="54"/>
    </row>
    <row r="28" spans="3:6" x14ac:dyDescent="0.2">
      <c r="C28" s="54"/>
      <c r="D28" s="54"/>
      <c r="E28" s="54"/>
      <c r="F28" s="54"/>
    </row>
  </sheetData>
  <hyperlinks>
    <hyperlink ref="C2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K5"/>
  <sheetViews>
    <sheetView workbookViewId="0">
      <selection activeCell="D19" sqref="D19"/>
    </sheetView>
  </sheetViews>
  <sheetFormatPr baseColWidth="10" defaultRowHeight="12.75" x14ac:dyDescent="0.2"/>
  <cols>
    <col min="1" max="1" width="15" customWidth="1"/>
    <col min="2" max="2" width="16.42578125" customWidth="1"/>
    <col min="3" max="3" width="17.7109375" bestFit="1" customWidth="1"/>
    <col min="4" max="4" width="21.7109375" bestFit="1" customWidth="1"/>
    <col min="5" max="5" width="20.42578125" bestFit="1" customWidth="1"/>
    <col min="6" max="6" width="15.42578125" bestFit="1" customWidth="1"/>
    <col min="7" max="7" width="13.5703125" bestFit="1" customWidth="1"/>
    <col min="8" max="8" width="16.42578125" bestFit="1" customWidth="1"/>
    <col min="9" max="9" width="17.28515625" bestFit="1" customWidth="1"/>
    <col min="10" max="10" width="15.85546875" bestFit="1" customWidth="1"/>
  </cols>
  <sheetData>
    <row r="1" spans="1:11" s="56" customFormat="1" ht="39" customHeight="1" x14ac:dyDescent="0.2">
      <c r="A1" s="66" t="s">
        <v>18</v>
      </c>
      <c r="B1" s="67" t="s">
        <v>19</v>
      </c>
      <c r="C1" s="67" t="s">
        <v>20</v>
      </c>
      <c r="D1" s="67" t="s">
        <v>21</v>
      </c>
      <c r="E1" s="67" t="s">
        <v>22</v>
      </c>
      <c r="F1" s="67" t="s">
        <v>23</v>
      </c>
      <c r="G1" s="67" t="s">
        <v>24</v>
      </c>
      <c r="H1" s="67" t="s">
        <v>25</v>
      </c>
      <c r="I1" s="67" t="s">
        <v>26</v>
      </c>
      <c r="J1" s="67" t="s">
        <v>27</v>
      </c>
      <c r="K1" s="67" t="s">
        <v>32</v>
      </c>
    </row>
    <row r="2" spans="1:11" x14ac:dyDescent="0.2">
      <c r="A2" s="71">
        <v>1687</v>
      </c>
      <c r="B2" s="72">
        <v>249313</v>
      </c>
      <c r="C2" s="71" t="s">
        <v>34</v>
      </c>
      <c r="D2" s="71" t="s">
        <v>35</v>
      </c>
      <c r="E2" s="73">
        <v>39510</v>
      </c>
      <c r="F2" s="73">
        <v>40179</v>
      </c>
      <c r="G2" s="74" t="str">
        <f>DATEDIF(E2,F2,"y")&amp;" ans, "&amp;DATEDIF(E2,F2,"ym")&amp;" mois"</f>
        <v>1 ans, 9 mois</v>
      </c>
      <c r="H2" s="73"/>
      <c r="I2" s="71" t="s">
        <v>36</v>
      </c>
      <c r="J2" s="71" t="s">
        <v>37</v>
      </c>
      <c r="K2" s="75">
        <v>1</v>
      </c>
    </row>
    <row r="3" spans="1:11" x14ac:dyDescent="0.2">
      <c r="A3" s="71">
        <v>2141</v>
      </c>
      <c r="B3" s="72">
        <v>271413</v>
      </c>
      <c r="C3" s="71" t="s">
        <v>41</v>
      </c>
      <c r="D3" s="71" t="s">
        <v>42</v>
      </c>
      <c r="E3" s="73">
        <v>40067</v>
      </c>
      <c r="F3" s="73">
        <v>40179</v>
      </c>
      <c r="G3" s="74" t="str">
        <f>DATEDIF(E3,F3,"y")&amp;" ans, "&amp;DATEDIF(E3,F3,"ym")&amp;" mois"</f>
        <v>0 ans, 3 mois</v>
      </c>
      <c r="H3" s="73"/>
      <c r="I3" s="71" t="s">
        <v>43</v>
      </c>
      <c r="J3" s="71" t="s">
        <v>44</v>
      </c>
      <c r="K3" s="75">
        <v>2</v>
      </c>
    </row>
    <row r="4" spans="1:11" x14ac:dyDescent="0.2">
      <c r="A4" s="71">
        <v>2144</v>
      </c>
      <c r="B4" s="72">
        <v>273413</v>
      </c>
      <c r="C4" s="71" t="s">
        <v>45</v>
      </c>
      <c r="D4" s="71" t="s">
        <v>46</v>
      </c>
      <c r="E4" s="73">
        <v>39917</v>
      </c>
      <c r="F4" s="73">
        <v>40179</v>
      </c>
      <c r="G4" s="74" t="str">
        <f>DATEDIF(E4,F4,"y")&amp;" ans, "&amp;DATEDIF(E4,F4,"ym")&amp;" mois"</f>
        <v>0 ans, 8 mois</v>
      </c>
      <c r="H4" s="73"/>
      <c r="I4" s="71" t="s">
        <v>51</v>
      </c>
      <c r="J4" s="71" t="s">
        <v>47</v>
      </c>
      <c r="K4" s="75">
        <v>3</v>
      </c>
    </row>
    <row r="5" spans="1:11" x14ac:dyDescent="0.2">
      <c r="A5" s="71">
        <v>2150</v>
      </c>
      <c r="B5" s="72">
        <v>275413</v>
      </c>
      <c r="C5" s="71" t="s">
        <v>50</v>
      </c>
      <c r="D5" s="71" t="s">
        <v>57</v>
      </c>
      <c r="E5" s="73">
        <v>39254</v>
      </c>
      <c r="F5" s="73">
        <v>40179</v>
      </c>
      <c r="G5" s="74" t="str">
        <f>DATEDIF(E5,F5,"y")&amp;" ans, "&amp;DATEDIF(E5,F5,"ym")&amp;" mois"</f>
        <v>2 ans, 6 mois</v>
      </c>
      <c r="H5" s="73"/>
      <c r="I5" s="71" t="s">
        <v>49</v>
      </c>
      <c r="J5" s="71" t="s">
        <v>48</v>
      </c>
      <c r="K5" s="75">
        <v>4</v>
      </c>
    </row>
  </sheetData>
  <sortState ref="A3:K9">
    <sortCondition ref="K2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pageSetUpPr fitToPage="1"/>
  </sheetPr>
  <dimension ref="A1:AJ18"/>
  <sheetViews>
    <sheetView zoomScale="85" zoomScaleNormal="85" workbookViewId="0">
      <selection activeCell="B23" sqref="B23"/>
    </sheetView>
  </sheetViews>
  <sheetFormatPr baseColWidth="10" defaultColWidth="11.42578125" defaultRowHeight="12.75" x14ac:dyDescent="0.2"/>
  <cols>
    <col min="1" max="2" width="17.140625" style="57" customWidth="1"/>
    <col min="3" max="3" width="17.140625" style="106" customWidth="1"/>
    <col min="4" max="4" width="6.28515625" style="4" customWidth="1"/>
    <col min="5" max="9" width="6.28515625" style="3" customWidth="1"/>
    <col min="10" max="34" width="6.28515625" style="4" customWidth="1"/>
    <col min="35" max="35" width="8.7109375" customWidth="1"/>
    <col min="36" max="36" width="8.7109375" style="56" customWidth="1"/>
  </cols>
  <sheetData>
    <row r="1" spans="1:36" ht="36" customHeight="1" x14ac:dyDescent="0.2">
      <c r="C1" s="100"/>
      <c r="G1" s="52" t="s">
        <v>28</v>
      </c>
      <c r="J1" s="7"/>
      <c r="K1" s="7"/>
      <c r="L1" s="37"/>
      <c r="M1" s="37"/>
      <c r="N1" s="37"/>
      <c r="O1" s="37"/>
      <c r="P1" s="37"/>
      <c r="Q1" s="33"/>
      <c r="R1" s="3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36" x14ac:dyDescent="0.2">
      <c r="A2" s="27"/>
      <c r="B2" s="58"/>
      <c r="C2" s="101"/>
      <c r="D2" s="23"/>
      <c r="E2" s="23"/>
      <c r="F2" s="23"/>
      <c r="G2" s="23"/>
      <c r="H2" s="23"/>
      <c r="I2" s="23"/>
      <c r="J2" s="23"/>
      <c r="K2" s="23"/>
      <c r="L2" s="38"/>
      <c r="M2" s="12"/>
      <c r="N2" s="12"/>
      <c r="O2" s="34"/>
      <c r="P2" s="34"/>
      <c r="Q2" s="39"/>
      <c r="R2" s="34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</row>
    <row r="3" spans="1:36" x14ac:dyDescent="0.2">
      <c r="A3" s="58"/>
      <c r="B3" s="58"/>
      <c r="C3" s="101"/>
      <c r="D3" s="24"/>
      <c r="E3" s="24"/>
      <c r="F3" s="24"/>
      <c r="G3" s="24"/>
      <c r="H3" s="24"/>
      <c r="I3" s="24"/>
      <c r="J3" s="24"/>
      <c r="K3" s="24"/>
      <c r="L3" s="38"/>
      <c r="M3" s="12"/>
      <c r="N3" s="12"/>
      <c r="O3" s="35"/>
      <c r="P3" s="35"/>
      <c r="Q3" s="39"/>
      <c r="R3" s="35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</row>
    <row r="4" spans="1:36" x14ac:dyDescent="0.2">
      <c r="A4" s="59"/>
      <c r="B4" s="59"/>
      <c r="C4" s="102"/>
      <c r="D4" s="25"/>
      <c r="E4" s="25"/>
      <c r="F4" s="25"/>
      <c r="G4" s="25"/>
      <c r="H4" s="25"/>
      <c r="I4" s="25"/>
      <c r="J4" s="25"/>
      <c r="K4" s="25"/>
      <c r="L4" s="5"/>
      <c r="M4" s="12"/>
      <c r="N4" s="12"/>
      <c r="O4" s="25"/>
      <c r="P4" s="25"/>
      <c r="Q4" s="39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</row>
    <row r="5" spans="1:36" ht="18" x14ac:dyDescent="0.25">
      <c r="A5" s="59"/>
      <c r="B5" s="59"/>
      <c r="C5" s="102"/>
      <c r="D5" s="26"/>
      <c r="E5" s="26"/>
      <c r="F5" s="42"/>
      <c r="G5" s="43"/>
      <c r="H5" s="43"/>
      <c r="I5" s="43"/>
      <c r="J5" s="43"/>
      <c r="K5" s="43"/>
      <c r="L5" s="44"/>
      <c r="M5" s="44"/>
      <c r="N5" s="44"/>
      <c r="O5" s="43"/>
      <c r="P5" s="43"/>
      <c r="Q5" s="45"/>
      <c r="R5" s="43"/>
      <c r="S5" s="43"/>
      <c r="T5" s="43"/>
      <c r="U5" s="43"/>
      <c r="V5" s="43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</row>
    <row r="6" spans="1:36" x14ac:dyDescent="0.2">
      <c r="A6" s="59"/>
      <c r="B6" s="59"/>
      <c r="C6" s="102"/>
      <c r="D6" s="25"/>
      <c r="E6" s="25"/>
      <c r="F6" s="25"/>
      <c r="G6" s="25"/>
      <c r="H6" s="25"/>
      <c r="I6" s="25"/>
      <c r="J6" s="25"/>
      <c r="K6" s="25"/>
      <c r="L6" s="5"/>
      <c r="M6" s="12"/>
      <c r="N6" s="12"/>
      <c r="O6" s="25"/>
      <c r="P6" s="25"/>
      <c r="Q6" s="39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</row>
    <row r="7" spans="1:36" ht="18" x14ac:dyDescent="0.25">
      <c r="A7" s="59"/>
      <c r="B7" s="59"/>
      <c r="C7" s="102"/>
      <c r="D7" s="25"/>
      <c r="E7" s="25"/>
      <c r="F7" s="41"/>
      <c r="G7" s="46"/>
      <c r="H7" s="46"/>
      <c r="I7" s="46"/>
      <c r="J7" s="46"/>
      <c r="K7" s="46"/>
      <c r="L7" s="44"/>
      <c r="M7" s="44"/>
      <c r="N7" s="44"/>
      <c r="O7" s="46"/>
      <c r="P7" s="46"/>
      <c r="Q7" s="39"/>
      <c r="R7" s="25"/>
      <c r="S7" s="25"/>
      <c r="T7" s="25"/>
      <c r="U7" s="40"/>
      <c r="V7" s="41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</row>
    <row r="8" spans="1:36" x14ac:dyDescent="0.2">
      <c r="A8" s="58"/>
      <c r="B8" s="58"/>
      <c r="C8" s="101"/>
      <c r="D8" s="27"/>
      <c r="E8" s="28"/>
      <c r="F8" s="28"/>
      <c r="G8" s="28"/>
      <c r="H8" s="28"/>
      <c r="I8" s="28"/>
      <c r="J8" s="28"/>
      <c r="K8" s="28"/>
      <c r="L8" s="38"/>
      <c r="M8" s="12"/>
      <c r="N8" s="12"/>
      <c r="O8" s="28"/>
      <c r="P8" s="28"/>
      <c r="Q8" s="3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</row>
    <row r="9" spans="1:36" ht="15.75" x14ac:dyDescent="0.25">
      <c r="A9" s="58"/>
      <c r="B9" s="58"/>
      <c r="C9" s="101"/>
      <c r="D9" s="2"/>
      <c r="E9" s="2"/>
      <c r="F9" s="36"/>
      <c r="G9" s="36"/>
      <c r="H9" s="36"/>
      <c r="I9" s="36"/>
      <c r="J9" s="36"/>
      <c r="K9" s="36"/>
      <c r="L9" s="38"/>
      <c r="M9" s="12"/>
      <c r="N9" s="12"/>
      <c r="O9" s="36"/>
      <c r="P9" s="36"/>
      <c r="Q9" s="39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</row>
    <row r="10" spans="1:36" x14ac:dyDescent="0.2">
      <c r="A10" s="58"/>
      <c r="B10" s="58"/>
      <c r="C10" s="101"/>
      <c r="D10" s="23"/>
      <c r="E10" s="23"/>
      <c r="F10" s="23"/>
      <c r="G10" s="23"/>
      <c r="H10" s="23"/>
      <c r="I10" s="23"/>
      <c r="J10" s="23"/>
      <c r="K10" s="23"/>
      <c r="L10" s="38"/>
      <c r="M10" s="12"/>
      <c r="N10" s="12"/>
      <c r="O10" s="34"/>
      <c r="P10" s="34"/>
      <c r="Q10" s="39"/>
      <c r="R10" s="34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</row>
    <row r="11" spans="1:36" ht="15" customHeight="1" x14ac:dyDescent="0.2">
      <c r="A11" s="60"/>
      <c r="B11" s="60"/>
      <c r="C11" s="101"/>
      <c r="D11"/>
      <c r="E11" s="1"/>
      <c r="F11" s="1"/>
      <c r="G11" s="1"/>
      <c r="H11" s="1"/>
      <c r="I11" s="1"/>
      <c r="J11" s="29"/>
      <c r="K11" s="29"/>
      <c r="L11" s="29"/>
      <c r="M11" s="30"/>
      <c r="N11" s="29"/>
      <c r="O11" s="29"/>
      <c r="P11" s="29"/>
      <c r="Q11" s="29"/>
      <c r="R11" s="29"/>
      <c r="S11" s="29"/>
      <c r="T11" s="29"/>
      <c r="U11" s="30"/>
      <c r="V11" s="29"/>
      <c r="W11" s="29"/>
      <c r="X11" s="29"/>
      <c r="Y11" s="29"/>
      <c r="Z11" s="29"/>
      <c r="AA11" s="29"/>
      <c r="AB11" s="31"/>
      <c r="AC11" s="29"/>
      <c r="AD11" s="29"/>
      <c r="AE11" s="30"/>
      <c r="AF11" s="29"/>
      <c r="AG11" s="29"/>
      <c r="AH11" s="29"/>
    </row>
    <row r="12" spans="1:36" ht="15.75" x14ac:dyDescent="0.25">
      <c r="A12" s="61"/>
      <c r="B12" s="61"/>
      <c r="C12" s="100"/>
      <c r="D12" s="108">
        <f>EDATE(DATE('année calendaire'!A1,1,1),0)</f>
        <v>40543</v>
      </c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10"/>
      <c r="AI12" s="77"/>
    </row>
    <row r="13" spans="1:36" ht="12.75" customHeight="1" x14ac:dyDescent="0.2">
      <c r="A13" s="62"/>
      <c r="B13" s="62"/>
      <c r="C13" s="103"/>
      <c r="D13" s="32">
        <f>D12</f>
        <v>40543</v>
      </c>
      <c r="E13" s="32">
        <f>D13+1</f>
        <v>40544</v>
      </c>
      <c r="F13" s="32">
        <f>E13+1</f>
        <v>40545</v>
      </c>
      <c r="G13" s="32">
        <f>F13+1</f>
        <v>40546</v>
      </c>
      <c r="H13" s="32">
        <f t="shared" ref="H13:AC13" si="0">G13+1</f>
        <v>40547</v>
      </c>
      <c r="I13" s="32">
        <f t="shared" si="0"/>
        <v>40548</v>
      </c>
      <c r="J13" s="32">
        <f t="shared" si="0"/>
        <v>40549</v>
      </c>
      <c r="K13" s="32">
        <f t="shared" si="0"/>
        <v>40550</v>
      </c>
      <c r="L13" s="32">
        <f t="shared" si="0"/>
        <v>40551</v>
      </c>
      <c r="M13" s="32">
        <f t="shared" si="0"/>
        <v>40552</v>
      </c>
      <c r="N13" s="32">
        <f t="shared" si="0"/>
        <v>40553</v>
      </c>
      <c r="O13" s="32">
        <f t="shared" si="0"/>
        <v>40554</v>
      </c>
      <c r="P13" s="32">
        <f t="shared" si="0"/>
        <v>40555</v>
      </c>
      <c r="Q13" s="32">
        <f t="shared" si="0"/>
        <v>40556</v>
      </c>
      <c r="R13" s="32">
        <f t="shared" si="0"/>
        <v>40557</v>
      </c>
      <c r="S13" s="32">
        <f t="shared" si="0"/>
        <v>40558</v>
      </c>
      <c r="T13" s="32">
        <f t="shared" si="0"/>
        <v>40559</v>
      </c>
      <c r="U13" s="32">
        <f t="shared" si="0"/>
        <v>40560</v>
      </c>
      <c r="V13" s="32">
        <f t="shared" si="0"/>
        <v>40561</v>
      </c>
      <c r="W13" s="32">
        <f t="shared" si="0"/>
        <v>40562</v>
      </c>
      <c r="X13" s="32">
        <f t="shared" si="0"/>
        <v>40563</v>
      </c>
      <c r="Y13" s="32">
        <f t="shared" si="0"/>
        <v>40564</v>
      </c>
      <c r="Z13" s="32">
        <f t="shared" si="0"/>
        <v>40565</v>
      </c>
      <c r="AA13" s="32">
        <f t="shared" si="0"/>
        <v>40566</v>
      </c>
      <c r="AB13" s="32">
        <f t="shared" si="0"/>
        <v>40567</v>
      </c>
      <c r="AC13" s="32">
        <f t="shared" si="0"/>
        <v>40568</v>
      </c>
      <c r="AD13" s="32">
        <f>IF(AC13&lt;&gt;"",IF(AC13+1&lt;=EOMONTH(($D$12)*1,0),AC13+1,""),"")</f>
        <v>40569</v>
      </c>
      <c r="AE13" s="32">
        <f>IF(AD13="","",IF(MONTH(AD13+1)&lt;&gt;MONTH(AD13),"",AD13+1))</f>
        <v>40570</v>
      </c>
      <c r="AF13" s="32">
        <f t="shared" ref="AF13:AH13" si="1">IF(AE13="","",IF(MONTH(AE13+1)&lt;&gt;MONTH(AE13),"",AE13+1))</f>
        <v>40571</v>
      </c>
      <c r="AG13" s="32">
        <f t="shared" si="1"/>
        <v>40572</v>
      </c>
      <c r="AH13" s="32">
        <f t="shared" si="1"/>
        <v>40573</v>
      </c>
      <c r="AI13" s="77" t="s">
        <v>31</v>
      </c>
      <c r="AJ13" s="83" t="s">
        <v>52</v>
      </c>
    </row>
    <row r="14" spans="1:36" x14ac:dyDescent="0.2">
      <c r="A14" s="65" t="s">
        <v>29</v>
      </c>
      <c r="B14" s="65" t="s">
        <v>30</v>
      </c>
      <c r="C14" s="104" t="s">
        <v>14</v>
      </c>
      <c r="D14" s="47">
        <f>D13</f>
        <v>40543</v>
      </c>
      <c r="E14" s="47">
        <f t="shared" ref="E14:G14" si="2">E13</f>
        <v>40544</v>
      </c>
      <c r="F14" s="47">
        <f t="shared" si="2"/>
        <v>40545</v>
      </c>
      <c r="G14" s="47">
        <f t="shared" si="2"/>
        <v>40546</v>
      </c>
      <c r="H14" s="47">
        <f t="shared" ref="H14" si="3">H13</f>
        <v>40547</v>
      </c>
      <c r="I14" s="47">
        <f t="shared" ref="I14:J14" si="4">I13</f>
        <v>40548</v>
      </c>
      <c r="J14" s="47">
        <f t="shared" si="4"/>
        <v>40549</v>
      </c>
      <c r="K14" s="47">
        <f t="shared" ref="K14" si="5">K13</f>
        <v>40550</v>
      </c>
      <c r="L14" s="47">
        <f t="shared" ref="L14:M14" si="6">L13</f>
        <v>40551</v>
      </c>
      <c r="M14" s="47">
        <f t="shared" si="6"/>
        <v>40552</v>
      </c>
      <c r="N14" s="47">
        <f t="shared" ref="N14" si="7">N13</f>
        <v>40553</v>
      </c>
      <c r="O14" s="47">
        <f t="shared" ref="O14:P14" si="8">O13</f>
        <v>40554</v>
      </c>
      <c r="P14" s="47">
        <f t="shared" si="8"/>
        <v>40555</v>
      </c>
      <c r="Q14" s="47">
        <f t="shared" ref="Q14" si="9">Q13</f>
        <v>40556</v>
      </c>
      <c r="R14" s="47">
        <f t="shared" ref="R14:S14" si="10">R13</f>
        <v>40557</v>
      </c>
      <c r="S14" s="47">
        <f t="shared" si="10"/>
        <v>40558</v>
      </c>
      <c r="T14" s="47">
        <f t="shared" ref="T14" si="11">T13</f>
        <v>40559</v>
      </c>
      <c r="U14" s="47">
        <f t="shared" ref="U14:V14" si="12">U13</f>
        <v>40560</v>
      </c>
      <c r="V14" s="47">
        <f t="shared" si="12"/>
        <v>40561</v>
      </c>
      <c r="W14" s="47">
        <f t="shared" ref="W14" si="13">W13</f>
        <v>40562</v>
      </c>
      <c r="X14" s="47">
        <f t="shared" ref="X14:Y14" si="14">X13</f>
        <v>40563</v>
      </c>
      <c r="Y14" s="47">
        <f t="shared" si="14"/>
        <v>40564</v>
      </c>
      <c r="Z14" s="47">
        <f t="shared" ref="Z14" si="15">Z13</f>
        <v>40565</v>
      </c>
      <c r="AA14" s="47">
        <f t="shared" ref="AA14:AB14" si="16">AA13</f>
        <v>40566</v>
      </c>
      <c r="AB14" s="47">
        <f t="shared" si="16"/>
        <v>40567</v>
      </c>
      <c r="AC14" s="47">
        <f t="shared" ref="AC14" si="17">AC13</f>
        <v>40568</v>
      </c>
      <c r="AD14" s="47">
        <f t="shared" ref="AD14:AE14" si="18">AD13</f>
        <v>40569</v>
      </c>
      <c r="AE14" s="47">
        <f t="shared" si="18"/>
        <v>40570</v>
      </c>
      <c r="AF14" s="47">
        <f t="shared" ref="AF14" si="19">AF13</f>
        <v>40571</v>
      </c>
      <c r="AG14" s="47">
        <f t="shared" ref="AG14:AH14" si="20">AG13</f>
        <v>40572</v>
      </c>
      <c r="AH14" s="47">
        <f t="shared" si="20"/>
        <v>40573</v>
      </c>
      <c r="AI14" s="77"/>
    </row>
    <row r="15" spans="1:36" x14ac:dyDescent="0.2">
      <c r="A15" s="71" t="s">
        <v>34</v>
      </c>
      <c r="B15" s="71" t="s">
        <v>35</v>
      </c>
      <c r="C15" s="105">
        <v>39510</v>
      </c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1"/>
      <c r="AI15" s="82">
        <f>SUM(D15:AH15)</f>
        <v>0</v>
      </c>
      <c r="AJ15" s="56">
        <v>1</v>
      </c>
    </row>
    <row r="16" spans="1:36" x14ac:dyDescent="0.2">
      <c r="A16" s="71" t="s">
        <v>41</v>
      </c>
      <c r="B16" s="71" t="s">
        <v>42</v>
      </c>
      <c r="C16" s="105" t="s">
        <v>54</v>
      </c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1"/>
      <c r="AI16" s="82">
        <f>SUM(D16:AH16)</f>
        <v>0</v>
      </c>
      <c r="AJ16" s="56">
        <v>2</v>
      </c>
    </row>
    <row r="17" spans="1:36" x14ac:dyDescent="0.2">
      <c r="A17" s="71" t="s">
        <v>45</v>
      </c>
      <c r="B17" s="71" t="s">
        <v>46</v>
      </c>
      <c r="C17" s="105">
        <v>39917</v>
      </c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1"/>
      <c r="AI17" s="82">
        <f>SUM(D17:AH17)</f>
        <v>0</v>
      </c>
      <c r="AJ17" s="56">
        <v>3</v>
      </c>
    </row>
    <row r="18" spans="1:36" x14ac:dyDescent="0.2">
      <c r="A18" s="71" t="s">
        <v>50</v>
      </c>
      <c r="B18" s="71" t="s">
        <v>57</v>
      </c>
      <c r="C18" s="105" t="s">
        <v>53</v>
      </c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1"/>
      <c r="AI18" s="82">
        <f>SUM(D18:AH18)</f>
        <v>0</v>
      </c>
      <c r="AJ18" s="56">
        <v>4</v>
      </c>
    </row>
  </sheetData>
  <mergeCells count="1">
    <mergeCell ref="D12:AH12"/>
  </mergeCells>
  <phoneticPr fontId="2" type="noConversion"/>
  <conditionalFormatting sqref="Q2:Q10">
    <cfRule type="cellIs" dxfId="1943" priority="1988" stopIfTrue="1" operator="equal">
      <formula>"cc"</formula>
    </cfRule>
    <cfRule type="cellIs" dxfId="1942" priority="1989" stopIfTrue="1" operator="equal">
      <formula>"cl"</formula>
    </cfRule>
    <cfRule type="cellIs" dxfId="1941" priority="1990" stopIfTrue="1" operator="equal">
      <formula>"m"</formula>
    </cfRule>
  </conditionalFormatting>
  <conditionalFormatting sqref="Q2:Q10">
    <cfRule type="cellIs" dxfId="1940" priority="1985" stopIfTrue="1" operator="equal">
      <formula>"F"</formula>
    </cfRule>
    <cfRule type="cellIs" dxfId="1939" priority="1986" stopIfTrue="1" operator="equal">
      <formula>"WK"</formula>
    </cfRule>
    <cfRule type="cellIs" dxfId="1938" priority="1987" stopIfTrue="1" operator="equal">
      <formula>"T"</formula>
    </cfRule>
  </conditionalFormatting>
  <conditionalFormatting sqref="Q2:Q4 Q6:Q10">
    <cfRule type="cellIs" dxfId="1937" priority="1931" stopIfTrue="1" operator="equal">
      <formula>"GV"</formula>
    </cfRule>
    <cfRule type="cellIs" dxfId="1936" priority="1932" stopIfTrue="1" operator="equal">
      <formula>"PC"</formula>
    </cfRule>
    <cfRule type="cellIs" dxfId="1935" priority="1933" stopIfTrue="1" operator="equal">
      <formula>"R"</formula>
    </cfRule>
    <cfRule type="cellIs" dxfId="1934" priority="1934" stopIfTrue="1" operator="equal">
      <formula>"E"</formula>
    </cfRule>
    <cfRule type="cellIs" dxfId="1933" priority="1935" stopIfTrue="1" operator="equal">
      <formula>"PT"</formula>
    </cfRule>
    <cfRule type="cellIs" dxfId="1932" priority="1936" stopIfTrue="1" operator="equal">
      <formula>"mt"</formula>
    </cfRule>
  </conditionalFormatting>
  <conditionalFormatting sqref="Q5">
    <cfRule type="cellIs" dxfId="1931" priority="1919" stopIfTrue="1" operator="equal">
      <formula>"GV"</formula>
    </cfRule>
    <cfRule type="cellIs" dxfId="1930" priority="1920" stopIfTrue="1" operator="equal">
      <formula>"PC"</formula>
    </cfRule>
    <cfRule type="cellIs" dxfId="1929" priority="1921" stopIfTrue="1" operator="equal">
      <formula>"R"</formula>
    </cfRule>
    <cfRule type="cellIs" dxfId="1928" priority="1922" stopIfTrue="1" operator="equal">
      <formula>"E"</formula>
    </cfRule>
    <cfRule type="cellIs" dxfId="1927" priority="1923" stopIfTrue="1" operator="equal">
      <formula>"PT"</formula>
    </cfRule>
    <cfRule type="cellIs" dxfId="1926" priority="1924" stopIfTrue="1" operator="equal">
      <formula>"mt"</formula>
    </cfRule>
  </conditionalFormatting>
  <conditionalFormatting sqref="D14:AH14">
    <cfRule type="expression" dxfId="1925" priority="1841">
      <formula>COUNTIF($D$13:$AH$13,férié)</formula>
    </cfRule>
  </conditionalFormatting>
  <conditionalFormatting sqref="D13:AH14">
    <cfRule type="expression" dxfId="1924" priority="1830" stopIfTrue="1">
      <formula>D$13=""</formula>
    </cfRule>
  </conditionalFormatting>
  <conditionalFormatting sqref="Q2:Q4 Q6:Q10">
    <cfRule type="cellIs" dxfId="1923" priority="1824" stopIfTrue="1" operator="equal">
      <formula>"GV"</formula>
    </cfRule>
    <cfRule type="cellIs" dxfId="1922" priority="1825" stopIfTrue="1" operator="equal">
      <formula>"PC"</formula>
    </cfRule>
    <cfRule type="cellIs" dxfId="1921" priority="1826" stopIfTrue="1" operator="equal">
      <formula>"R"</formula>
    </cfRule>
    <cfRule type="cellIs" dxfId="1920" priority="1827" stopIfTrue="1" operator="equal">
      <formula>"E"</formula>
    </cfRule>
    <cfRule type="cellIs" dxfId="1919" priority="1828" stopIfTrue="1" operator="equal">
      <formula>"PT"</formula>
    </cfRule>
    <cfRule type="cellIs" dxfId="1918" priority="1829" stopIfTrue="1" operator="equal">
      <formula>"mt"</formula>
    </cfRule>
  </conditionalFormatting>
  <conditionalFormatting sqref="Q2:Q10">
    <cfRule type="cellIs" dxfId="1917" priority="1821" stopIfTrue="1" operator="equal">
      <formula>"cc"</formula>
    </cfRule>
    <cfRule type="cellIs" dxfId="1916" priority="1822" stopIfTrue="1" operator="equal">
      <formula>"cl"</formula>
    </cfRule>
    <cfRule type="cellIs" dxfId="1915" priority="1823" stopIfTrue="1" operator="equal">
      <formula>"m"</formula>
    </cfRule>
  </conditionalFormatting>
  <conditionalFormatting sqref="Q2:Q10">
    <cfRule type="cellIs" dxfId="1914" priority="1818" stopIfTrue="1" operator="equal">
      <formula>"F"</formula>
    </cfRule>
    <cfRule type="cellIs" dxfId="1913" priority="1819" stopIfTrue="1" operator="equal">
      <formula>"WK"</formula>
    </cfRule>
    <cfRule type="cellIs" dxfId="1912" priority="1820" stopIfTrue="1" operator="equal">
      <formula>"T"</formula>
    </cfRule>
  </conditionalFormatting>
  <conditionalFormatting sqref="Q5">
    <cfRule type="cellIs" dxfId="1911" priority="1812" stopIfTrue="1" operator="equal">
      <formula>"GV"</formula>
    </cfRule>
    <cfRule type="cellIs" dxfId="1910" priority="1813" stopIfTrue="1" operator="equal">
      <formula>"PC"</formula>
    </cfRule>
    <cfRule type="cellIs" dxfId="1909" priority="1814" stopIfTrue="1" operator="equal">
      <formula>"R"</formula>
    </cfRule>
    <cfRule type="cellIs" dxfId="1908" priority="1815" stopIfTrue="1" operator="equal">
      <formula>"E"</formula>
    </cfRule>
    <cfRule type="cellIs" dxfId="1907" priority="1816" stopIfTrue="1" operator="equal">
      <formula>"PT"</formula>
    </cfRule>
    <cfRule type="cellIs" dxfId="1906" priority="1817" stopIfTrue="1" operator="equal">
      <formula>"mt"</formula>
    </cfRule>
  </conditionalFormatting>
  <conditionalFormatting sqref="D14:AH14">
    <cfRule type="expression" dxfId="1905" priority="1811">
      <formula>COUNTIF($D$13:$AH$13,férié)</formula>
    </cfRule>
  </conditionalFormatting>
  <conditionalFormatting sqref="Q2:Q10">
    <cfRule type="cellIs" dxfId="1904" priority="1808" stopIfTrue="1" operator="equal">
      <formula>"cc"</formula>
    </cfRule>
    <cfRule type="cellIs" dxfId="1903" priority="1809" stopIfTrue="1" operator="equal">
      <formula>"cl"</formula>
    </cfRule>
    <cfRule type="cellIs" dxfId="1902" priority="1810" stopIfTrue="1" operator="equal">
      <formula>"m"</formula>
    </cfRule>
  </conditionalFormatting>
  <conditionalFormatting sqref="Q2:Q10">
    <cfRule type="cellIs" dxfId="1901" priority="1805" stopIfTrue="1" operator="equal">
      <formula>"F"</formula>
    </cfRule>
    <cfRule type="cellIs" dxfId="1900" priority="1806" stopIfTrue="1" operator="equal">
      <formula>"WK"</formula>
    </cfRule>
    <cfRule type="cellIs" dxfId="1899" priority="1807" stopIfTrue="1" operator="equal">
      <formula>"T"</formula>
    </cfRule>
  </conditionalFormatting>
  <conditionalFormatting sqref="Q2:Q4 Q6:Q10">
    <cfRule type="cellIs" dxfId="1898" priority="1799" stopIfTrue="1" operator="equal">
      <formula>"GV"</formula>
    </cfRule>
    <cfRule type="cellIs" dxfId="1897" priority="1800" stopIfTrue="1" operator="equal">
      <formula>"PC"</formula>
    </cfRule>
    <cfRule type="cellIs" dxfId="1896" priority="1801" stopIfTrue="1" operator="equal">
      <formula>"R"</formula>
    </cfRule>
    <cfRule type="cellIs" dxfId="1895" priority="1802" stopIfTrue="1" operator="equal">
      <formula>"E"</formula>
    </cfRule>
    <cfRule type="cellIs" dxfId="1894" priority="1803" stopIfTrue="1" operator="equal">
      <formula>"PT"</formula>
    </cfRule>
    <cfRule type="cellIs" dxfId="1893" priority="1804" stopIfTrue="1" operator="equal">
      <formula>"mt"</formula>
    </cfRule>
  </conditionalFormatting>
  <conditionalFormatting sqref="Q5">
    <cfRule type="cellIs" dxfId="1892" priority="1793" stopIfTrue="1" operator="equal">
      <formula>"GV"</formula>
    </cfRule>
    <cfRule type="cellIs" dxfId="1891" priority="1794" stopIfTrue="1" operator="equal">
      <formula>"PC"</formula>
    </cfRule>
    <cfRule type="cellIs" dxfId="1890" priority="1795" stopIfTrue="1" operator="equal">
      <formula>"R"</formula>
    </cfRule>
    <cfRule type="cellIs" dxfId="1889" priority="1796" stopIfTrue="1" operator="equal">
      <formula>"E"</formula>
    </cfRule>
    <cfRule type="cellIs" dxfId="1888" priority="1797" stopIfTrue="1" operator="equal">
      <formula>"PT"</formula>
    </cfRule>
    <cfRule type="cellIs" dxfId="1887" priority="1798" stopIfTrue="1" operator="equal">
      <formula>"mt"</formula>
    </cfRule>
  </conditionalFormatting>
  <conditionalFormatting sqref="D14:AH14">
    <cfRule type="expression" dxfId="1886" priority="1792">
      <formula>COUNTIF($D$13:$AH$13,férié)</formula>
    </cfRule>
  </conditionalFormatting>
  <conditionalFormatting sqref="Q2:Q10">
    <cfRule type="cellIs" dxfId="1885" priority="1787" stopIfTrue="1" operator="equal">
      <formula>"cc"</formula>
    </cfRule>
    <cfRule type="cellIs" dxfId="1884" priority="1788" stopIfTrue="1" operator="equal">
      <formula>"cl"</formula>
    </cfRule>
    <cfRule type="cellIs" dxfId="1883" priority="1789" stopIfTrue="1" operator="equal">
      <formula>"m"</formula>
    </cfRule>
  </conditionalFormatting>
  <conditionalFormatting sqref="Q2:Q10">
    <cfRule type="cellIs" dxfId="1882" priority="1784" stopIfTrue="1" operator="equal">
      <formula>"F"</formula>
    </cfRule>
    <cfRule type="cellIs" dxfId="1881" priority="1785" stopIfTrue="1" operator="equal">
      <formula>"WK"</formula>
    </cfRule>
    <cfRule type="cellIs" dxfId="1880" priority="1786" stopIfTrue="1" operator="equal">
      <formula>"T"</formula>
    </cfRule>
  </conditionalFormatting>
  <conditionalFormatting sqref="Q2:Q4 Q6:Q10">
    <cfRule type="cellIs" dxfId="1879" priority="1778" stopIfTrue="1" operator="equal">
      <formula>"GV"</formula>
    </cfRule>
    <cfRule type="cellIs" dxfId="1878" priority="1779" stopIfTrue="1" operator="equal">
      <formula>"PC"</formula>
    </cfRule>
    <cfRule type="cellIs" dxfId="1877" priority="1780" stopIfTrue="1" operator="equal">
      <formula>"R"</formula>
    </cfRule>
    <cfRule type="cellIs" dxfId="1876" priority="1781" stopIfTrue="1" operator="equal">
      <formula>"E"</formula>
    </cfRule>
    <cfRule type="cellIs" dxfId="1875" priority="1782" stopIfTrue="1" operator="equal">
      <formula>"PT"</formula>
    </cfRule>
    <cfRule type="cellIs" dxfId="1874" priority="1783" stopIfTrue="1" operator="equal">
      <formula>"mt"</formula>
    </cfRule>
  </conditionalFormatting>
  <conditionalFormatting sqref="Q5">
    <cfRule type="cellIs" dxfId="1873" priority="1772" stopIfTrue="1" operator="equal">
      <formula>"GV"</formula>
    </cfRule>
    <cfRule type="cellIs" dxfId="1872" priority="1773" stopIfTrue="1" operator="equal">
      <formula>"PC"</formula>
    </cfRule>
    <cfRule type="cellIs" dxfId="1871" priority="1774" stopIfTrue="1" operator="equal">
      <formula>"R"</formula>
    </cfRule>
    <cfRule type="cellIs" dxfId="1870" priority="1775" stopIfTrue="1" operator="equal">
      <formula>"E"</formula>
    </cfRule>
    <cfRule type="cellIs" dxfId="1869" priority="1776" stopIfTrue="1" operator="equal">
      <formula>"PT"</formula>
    </cfRule>
    <cfRule type="cellIs" dxfId="1868" priority="1777" stopIfTrue="1" operator="equal">
      <formula>"mt"</formula>
    </cfRule>
  </conditionalFormatting>
  <conditionalFormatting sqref="D14:AH14">
    <cfRule type="expression" dxfId="1867" priority="1771">
      <formula>COUNTIF($D$13:$AH$13,férié)</formula>
    </cfRule>
  </conditionalFormatting>
  <conditionalFormatting sqref="D13:AH14">
    <cfRule type="expression" dxfId="1866" priority="1768" stopIfTrue="1">
      <formula>D$13=""</formula>
    </cfRule>
  </conditionalFormatting>
  <conditionalFormatting sqref="D15:AH15">
    <cfRule type="expression" dxfId="1865" priority="1727">
      <formula>COUNTIF(JF,D$13)</formula>
    </cfRule>
    <cfRule type="expression" dxfId="1864" priority="1728">
      <formula>WEEKDAY(D$13,2)&gt;5</formula>
    </cfRule>
  </conditionalFormatting>
  <conditionalFormatting sqref="D15:AH15">
    <cfRule type="expression" dxfId="1863" priority="1726" stopIfTrue="1">
      <formula>D$13=""</formula>
    </cfRule>
  </conditionalFormatting>
  <conditionalFormatting sqref="D15:AH15">
    <cfRule type="expression" dxfId="1862" priority="1725">
      <formula>COUNTIF($D$13:$AH$13,férié)</formula>
    </cfRule>
  </conditionalFormatting>
  <conditionalFormatting sqref="D15:AH15">
    <cfRule type="expression" dxfId="1861" priority="1724">
      <formula>COUNTIF($D$13:$AH$13,férié)</formula>
    </cfRule>
  </conditionalFormatting>
  <conditionalFormatting sqref="D15:AH15">
    <cfRule type="expression" dxfId="1860" priority="1723">
      <formula>COUNTIF($D$13:$AH$13,férié)</formula>
    </cfRule>
  </conditionalFormatting>
  <conditionalFormatting sqref="D15:AH15">
    <cfRule type="expression" dxfId="1859" priority="1722">
      <formula>COUNTIF($D$13:$AH$13,férié)</formula>
    </cfRule>
  </conditionalFormatting>
  <conditionalFormatting sqref="D15:AH15">
    <cfRule type="expression" dxfId="1858" priority="1721">
      <formula>COUNTIF($D$13:$AH$13,férié)</formula>
    </cfRule>
  </conditionalFormatting>
  <conditionalFormatting sqref="D15:AH15">
    <cfRule type="expression" dxfId="1857" priority="1720">
      <formula>COUNTIF($D$13:$AH$13,férié)</formula>
    </cfRule>
  </conditionalFormatting>
  <conditionalFormatting sqref="D15:AH15">
    <cfRule type="expression" dxfId="1856" priority="1719">
      <formula>COUNTIF($D$13:$AH$13,férié)</formula>
    </cfRule>
  </conditionalFormatting>
  <conditionalFormatting sqref="D15:AH15">
    <cfRule type="expression" dxfId="1855" priority="1718">
      <formula>COUNTIF($D$13:$AH$13,férié)</formula>
    </cfRule>
  </conditionalFormatting>
  <conditionalFormatting sqref="D15:AH15">
    <cfRule type="expression" dxfId="1854" priority="1717">
      <formula>COUNTIF($D$13:$AH$13,férié)</formula>
    </cfRule>
  </conditionalFormatting>
  <conditionalFormatting sqref="D15:AH15">
    <cfRule type="expression" dxfId="1853" priority="1716">
      <formula>COUNTIF($D$13:$AH$13,férié)</formula>
    </cfRule>
  </conditionalFormatting>
  <conditionalFormatting sqref="D15:AH15">
    <cfRule type="expression" dxfId="1852" priority="1715">
      <formula>COUNTIF($D$13:$AH$13,férié)</formula>
    </cfRule>
  </conditionalFormatting>
  <conditionalFormatting sqref="D15:AH15">
    <cfRule type="expression" dxfId="1851" priority="1714">
      <formula>COUNTIF($D$13:$AH$13,férié)</formula>
    </cfRule>
  </conditionalFormatting>
  <conditionalFormatting sqref="D15:AH15">
    <cfRule type="expression" dxfId="1850" priority="1713">
      <formula>COUNTIF($D$13:$AH$13,férié)</formula>
    </cfRule>
  </conditionalFormatting>
  <conditionalFormatting sqref="D15:AH15">
    <cfRule type="expression" dxfId="1849" priority="1712">
      <formula>COUNTIF($D$13:$AH$13,férié)</formula>
    </cfRule>
  </conditionalFormatting>
  <conditionalFormatting sqref="D15:AH15">
    <cfRule type="expression" dxfId="1848" priority="1711">
      <formula>COUNTIF($D$13:$AH$13,férié)</formula>
    </cfRule>
  </conditionalFormatting>
  <conditionalFormatting sqref="AI15">
    <cfRule type="expression" dxfId="1847" priority="647">
      <formula>COUNTIF(JF,AI$13)</formula>
    </cfRule>
    <cfRule type="expression" dxfId="1846" priority="648">
      <formula>WEEKDAY(AI$13,2)&gt;5</formula>
    </cfRule>
  </conditionalFormatting>
  <conditionalFormatting sqref="AI15">
    <cfRule type="expression" dxfId="1845" priority="646" stopIfTrue="1">
      <formula>AI$13=""</formula>
    </cfRule>
  </conditionalFormatting>
  <conditionalFormatting sqref="AI15">
    <cfRule type="expression" dxfId="1844" priority="645">
      <formula>COUNTIF($D$13:$AH$13,férié)</formula>
    </cfRule>
  </conditionalFormatting>
  <conditionalFormatting sqref="AI15">
    <cfRule type="expression" dxfId="1843" priority="644">
      <formula>COUNTIF($D$13:$AH$13,férié)</formula>
    </cfRule>
  </conditionalFormatting>
  <conditionalFormatting sqref="AI15">
    <cfRule type="expression" dxfId="1842" priority="643">
      <formula>COUNTIF($D$13:$AH$13,férié)</formula>
    </cfRule>
  </conditionalFormatting>
  <conditionalFormatting sqref="AI15">
    <cfRule type="expression" dxfId="1841" priority="642">
      <formula>COUNTIF($D$13:$AH$13,férié)</formula>
    </cfRule>
  </conditionalFormatting>
  <conditionalFormatting sqref="AI15">
    <cfRule type="expression" dxfId="1840" priority="641">
      <formula>COUNTIF($D$13:$AH$13,férié)</formula>
    </cfRule>
  </conditionalFormatting>
  <conditionalFormatting sqref="AI15">
    <cfRule type="expression" dxfId="1839" priority="640">
      <formula>COUNTIF($D$13:$AH$13,férié)</formula>
    </cfRule>
  </conditionalFormatting>
  <conditionalFormatting sqref="AI15">
    <cfRule type="expression" dxfId="1838" priority="639">
      <formula>COUNTIF($D$13:$AH$13,férié)</formula>
    </cfRule>
  </conditionalFormatting>
  <conditionalFormatting sqref="AI15">
    <cfRule type="expression" dxfId="1837" priority="638">
      <formula>COUNTIF($D$13:$AH$13,férié)</formula>
    </cfRule>
  </conditionalFormatting>
  <conditionalFormatting sqref="AI15">
    <cfRule type="expression" dxfId="1836" priority="637">
      <formula>COUNTIF($D$13:$AH$13,férié)</formula>
    </cfRule>
  </conditionalFormatting>
  <conditionalFormatting sqref="AI15">
    <cfRule type="expression" dxfId="1835" priority="636">
      <formula>COUNTIF($D$13:$AH$13,férié)</formula>
    </cfRule>
  </conditionalFormatting>
  <conditionalFormatting sqref="AI15">
    <cfRule type="expression" dxfId="1834" priority="635">
      <formula>COUNTIF($D$13:$AH$13,férié)</formula>
    </cfRule>
  </conditionalFormatting>
  <conditionalFormatting sqref="AI15">
    <cfRule type="expression" dxfId="1833" priority="634">
      <formula>COUNTIF($D$13:$AH$13,férié)</formula>
    </cfRule>
  </conditionalFormatting>
  <conditionalFormatting sqref="AI15">
    <cfRule type="expression" dxfId="1832" priority="633">
      <formula>COUNTIF($D$13:$AH$13,férié)</formula>
    </cfRule>
  </conditionalFormatting>
  <conditionalFormatting sqref="AI15">
    <cfRule type="expression" dxfId="1831" priority="632">
      <formula>COUNTIF($D$13:$AH$13,férié)</formula>
    </cfRule>
  </conditionalFormatting>
  <conditionalFormatting sqref="AI15">
    <cfRule type="expression" dxfId="1830" priority="631">
      <formula>COUNTIF($D$13:$AH$13,férié)</formula>
    </cfRule>
  </conditionalFormatting>
  <conditionalFormatting sqref="D16:AH16">
    <cfRule type="expression" dxfId="1829" priority="431">
      <formula>COUNTIF(JF,D$13)</formula>
    </cfRule>
    <cfRule type="expression" dxfId="1828" priority="432">
      <formula>WEEKDAY(D$13,2)&gt;5</formula>
    </cfRule>
  </conditionalFormatting>
  <conditionalFormatting sqref="D16:AH16">
    <cfRule type="expression" dxfId="1827" priority="430" stopIfTrue="1">
      <formula>D$13=""</formula>
    </cfRule>
  </conditionalFormatting>
  <conditionalFormatting sqref="D16:AH16">
    <cfRule type="expression" dxfId="1826" priority="429">
      <formula>COUNTIF($D$13:$AH$13,férié)</formula>
    </cfRule>
  </conditionalFormatting>
  <conditionalFormatting sqref="D16:AH16">
    <cfRule type="expression" dxfId="1825" priority="428">
      <formula>COUNTIF($D$13:$AH$13,férié)</formula>
    </cfRule>
  </conditionalFormatting>
  <conditionalFormatting sqref="D16:AH16">
    <cfRule type="expression" dxfId="1824" priority="427">
      <formula>COUNTIF($D$13:$AH$13,férié)</formula>
    </cfRule>
  </conditionalFormatting>
  <conditionalFormatting sqref="D16:AH16">
    <cfRule type="expression" dxfId="1823" priority="426">
      <formula>COUNTIF($D$13:$AH$13,férié)</formula>
    </cfRule>
  </conditionalFormatting>
  <conditionalFormatting sqref="D16:AH16">
    <cfRule type="expression" dxfId="1822" priority="425">
      <formula>COUNTIF($D$13:$AH$13,férié)</formula>
    </cfRule>
  </conditionalFormatting>
  <conditionalFormatting sqref="D16:AH16">
    <cfRule type="expression" dxfId="1821" priority="424">
      <formula>COUNTIF($D$13:$AH$13,férié)</formula>
    </cfRule>
  </conditionalFormatting>
  <conditionalFormatting sqref="D16:AH16">
    <cfRule type="expression" dxfId="1820" priority="423">
      <formula>COUNTIF($D$13:$AH$13,férié)</formula>
    </cfRule>
  </conditionalFormatting>
  <conditionalFormatting sqref="D16:AH16">
    <cfRule type="expression" dxfId="1819" priority="422">
      <formula>COUNTIF($D$13:$AH$13,férié)</formula>
    </cfRule>
  </conditionalFormatting>
  <conditionalFormatting sqref="D16:AH16">
    <cfRule type="expression" dxfId="1818" priority="421">
      <formula>COUNTIF($D$13:$AH$13,férié)</formula>
    </cfRule>
  </conditionalFormatting>
  <conditionalFormatting sqref="D16:AH16">
    <cfRule type="expression" dxfId="1817" priority="420">
      <formula>COUNTIF($D$13:$AH$13,férié)</formula>
    </cfRule>
  </conditionalFormatting>
  <conditionalFormatting sqref="D16:AH16">
    <cfRule type="expression" dxfId="1816" priority="419">
      <formula>COUNTIF($D$13:$AH$13,férié)</formula>
    </cfRule>
  </conditionalFormatting>
  <conditionalFormatting sqref="D16:AH16">
    <cfRule type="expression" dxfId="1815" priority="418">
      <formula>COUNTIF($D$13:$AH$13,férié)</formula>
    </cfRule>
  </conditionalFormatting>
  <conditionalFormatting sqref="D16:AH16">
    <cfRule type="expression" dxfId="1814" priority="417">
      <formula>COUNTIF($D$13:$AH$13,férié)</formula>
    </cfRule>
  </conditionalFormatting>
  <conditionalFormatting sqref="D16:AH16">
    <cfRule type="expression" dxfId="1813" priority="416">
      <formula>COUNTIF($D$13:$AH$13,férié)</formula>
    </cfRule>
  </conditionalFormatting>
  <conditionalFormatting sqref="D16:AH16">
    <cfRule type="expression" dxfId="1812" priority="415">
      <formula>COUNTIF($D$13:$AH$13,férié)</formula>
    </cfRule>
  </conditionalFormatting>
  <conditionalFormatting sqref="AI16">
    <cfRule type="expression" dxfId="1811" priority="413">
      <formula>COUNTIF(JF,AI$13)</formula>
    </cfRule>
    <cfRule type="expression" dxfId="1810" priority="414">
      <formula>WEEKDAY(AI$13,2)&gt;5</formula>
    </cfRule>
  </conditionalFormatting>
  <conditionalFormatting sqref="AI16">
    <cfRule type="expression" dxfId="1809" priority="412" stopIfTrue="1">
      <formula>AI$13=""</formula>
    </cfRule>
  </conditionalFormatting>
  <conditionalFormatting sqref="AI16">
    <cfRule type="expression" dxfId="1808" priority="411">
      <formula>COUNTIF($D$13:$AH$13,férié)</formula>
    </cfRule>
  </conditionalFormatting>
  <conditionalFormatting sqref="AI16">
    <cfRule type="expression" dxfId="1807" priority="410">
      <formula>COUNTIF($D$13:$AH$13,férié)</formula>
    </cfRule>
  </conditionalFormatting>
  <conditionalFormatting sqref="AI16">
    <cfRule type="expression" dxfId="1806" priority="409">
      <formula>COUNTIF($D$13:$AH$13,férié)</formula>
    </cfRule>
  </conditionalFormatting>
  <conditionalFormatting sqref="AI16">
    <cfRule type="expression" dxfId="1805" priority="408">
      <formula>COUNTIF($D$13:$AH$13,férié)</formula>
    </cfRule>
  </conditionalFormatting>
  <conditionalFormatting sqref="AI16">
    <cfRule type="expression" dxfId="1804" priority="407">
      <formula>COUNTIF($D$13:$AH$13,férié)</formula>
    </cfRule>
  </conditionalFormatting>
  <conditionalFormatting sqref="AI16">
    <cfRule type="expression" dxfId="1803" priority="406">
      <formula>COUNTIF($D$13:$AH$13,férié)</formula>
    </cfRule>
  </conditionalFormatting>
  <conditionalFormatting sqref="AI16">
    <cfRule type="expression" dxfId="1802" priority="405">
      <formula>COUNTIF($D$13:$AH$13,férié)</formula>
    </cfRule>
  </conditionalFormatting>
  <conditionalFormatting sqref="AI16">
    <cfRule type="expression" dxfId="1801" priority="404">
      <formula>COUNTIF($D$13:$AH$13,férié)</formula>
    </cfRule>
  </conditionalFormatting>
  <conditionalFormatting sqref="AI16">
    <cfRule type="expression" dxfId="1800" priority="403">
      <formula>COUNTIF($D$13:$AH$13,férié)</formula>
    </cfRule>
  </conditionalFormatting>
  <conditionalFormatting sqref="AI16">
    <cfRule type="expression" dxfId="1799" priority="402">
      <formula>COUNTIF($D$13:$AH$13,férié)</formula>
    </cfRule>
  </conditionalFormatting>
  <conditionalFormatting sqref="AI16">
    <cfRule type="expression" dxfId="1798" priority="401">
      <formula>COUNTIF($D$13:$AH$13,férié)</formula>
    </cfRule>
  </conditionalFormatting>
  <conditionalFormatting sqref="AI16">
    <cfRule type="expression" dxfId="1797" priority="400">
      <formula>COUNTIF($D$13:$AH$13,férié)</formula>
    </cfRule>
  </conditionalFormatting>
  <conditionalFormatting sqref="AI16">
    <cfRule type="expression" dxfId="1796" priority="399">
      <formula>COUNTIF($D$13:$AH$13,férié)</formula>
    </cfRule>
  </conditionalFormatting>
  <conditionalFormatting sqref="AI16">
    <cfRule type="expression" dxfId="1795" priority="398">
      <formula>COUNTIF($D$13:$AH$13,férié)</formula>
    </cfRule>
  </conditionalFormatting>
  <conditionalFormatting sqref="AI16">
    <cfRule type="expression" dxfId="1794" priority="397">
      <formula>COUNTIF($D$13:$AH$13,férié)</formula>
    </cfRule>
  </conditionalFormatting>
  <conditionalFormatting sqref="D17:AH17">
    <cfRule type="expression" dxfId="1793" priority="395">
      <formula>COUNTIF(JF,D$13)</formula>
    </cfRule>
    <cfRule type="expression" dxfId="1792" priority="396">
      <formula>WEEKDAY(D$13,2)&gt;5</formula>
    </cfRule>
  </conditionalFormatting>
  <conditionalFormatting sqref="D17:AH17">
    <cfRule type="expression" dxfId="1791" priority="394" stopIfTrue="1">
      <formula>D$13=""</formula>
    </cfRule>
  </conditionalFormatting>
  <conditionalFormatting sqref="D17:AH17">
    <cfRule type="expression" dxfId="1790" priority="393">
      <formula>COUNTIF($D$13:$AH$13,férié)</formula>
    </cfRule>
  </conditionalFormatting>
  <conditionalFormatting sqref="D17:AH17">
    <cfRule type="expression" dxfId="1789" priority="392">
      <formula>COUNTIF($D$13:$AH$13,férié)</formula>
    </cfRule>
  </conditionalFormatting>
  <conditionalFormatting sqref="D17:AH17">
    <cfRule type="expression" dxfId="1788" priority="391">
      <formula>COUNTIF($D$13:$AH$13,férié)</formula>
    </cfRule>
  </conditionalFormatting>
  <conditionalFormatting sqref="D17:AH17">
    <cfRule type="expression" dxfId="1787" priority="390">
      <formula>COUNTIF($D$13:$AH$13,férié)</formula>
    </cfRule>
  </conditionalFormatting>
  <conditionalFormatting sqref="D17:AH17">
    <cfRule type="expression" dxfId="1786" priority="389">
      <formula>COUNTIF($D$13:$AH$13,férié)</formula>
    </cfRule>
  </conditionalFormatting>
  <conditionalFormatting sqref="D17:AH17">
    <cfRule type="expression" dxfId="1785" priority="388">
      <formula>COUNTIF($D$13:$AH$13,férié)</formula>
    </cfRule>
  </conditionalFormatting>
  <conditionalFormatting sqref="D17:AH17">
    <cfRule type="expression" dxfId="1784" priority="387">
      <formula>COUNTIF($D$13:$AH$13,férié)</formula>
    </cfRule>
  </conditionalFormatting>
  <conditionalFormatting sqref="D17:AH17">
    <cfRule type="expression" dxfId="1783" priority="386">
      <formula>COUNTIF($D$13:$AH$13,férié)</formula>
    </cfRule>
  </conditionalFormatting>
  <conditionalFormatting sqref="D17:AH17">
    <cfRule type="expression" dxfId="1782" priority="385">
      <formula>COUNTIF($D$13:$AH$13,férié)</formula>
    </cfRule>
  </conditionalFormatting>
  <conditionalFormatting sqref="D17:AH17">
    <cfRule type="expression" dxfId="1781" priority="384">
      <formula>COUNTIF($D$13:$AH$13,férié)</formula>
    </cfRule>
  </conditionalFormatting>
  <conditionalFormatting sqref="D17:AH17">
    <cfRule type="expression" dxfId="1780" priority="383">
      <formula>COUNTIF($D$13:$AH$13,férié)</formula>
    </cfRule>
  </conditionalFormatting>
  <conditionalFormatting sqref="D17:AH17">
    <cfRule type="expression" dxfId="1779" priority="382">
      <formula>COUNTIF($D$13:$AH$13,férié)</formula>
    </cfRule>
  </conditionalFormatting>
  <conditionalFormatting sqref="D17:AH17">
    <cfRule type="expression" dxfId="1778" priority="381">
      <formula>COUNTIF($D$13:$AH$13,férié)</formula>
    </cfRule>
  </conditionalFormatting>
  <conditionalFormatting sqref="D17:AH17">
    <cfRule type="expression" dxfId="1777" priority="380">
      <formula>COUNTIF($D$13:$AH$13,férié)</formula>
    </cfRule>
  </conditionalFormatting>
  <conditionalFormatting sqref="D17:AH17">
    <cfRule type="expression" dxfId="1776" priority="379">
      <formula>COUNTIF($D$13:$AH$13,férié)</formula>
    </cfRule>
  </conditionalFormatting>
  <conditionalFormatting sqref="AI17">
    <cfRule type="expression" dxfId="1775" priority="377">
      <formula>COUNTIF(JF,AI$13)</formula>
    </cfRule>
    <cfRule type="expression" dxfId="1774" priority="378">
      <formula>WEEKDAY(AI$13,2)&gt;5</formula>
    </cfRule>
  </conditionalFormatting>
  <conditionalFormatting sqref="AI17">
    <cfRule type="expression" dxfId="1773" priority="376" stopIfTrue="1">
      <formula>AI$13=""</formula>
    </cfRule>
  </conditionalFormatting>
  <conditionalFormatting sqref="AI17">
    <cfRule type="expression" dxfId="1772" priority="375">
      <formula>COUNTIF($D$13:$AH$13,férié)</formula>
    </cfRule>
  </conditionalFormatting>
  <conditionalFormatting sqref="AI17">
    <cfRule type="expression" dxfId="1771" priority="374">
      <formula>COUNTIF($D$13:$AH$13,férié)</formula>
    </cfRule>
  </conditionalFormatting>
  <conditionalFormatting sqref="AI17">
    <cfRule type="expression" dxfId="1770" priority="373">
      <formula>COUNTIF($D$13:$AH$13,férié)</formula>
    </cfRule>
  </conditionalFormatting>
  <conditionalFormatting sqref="AI17">
    <cfRule type="expression" dxfId="1769" priority="372">
      <formula>COUNTIF($D$13:$AH$13,férié)</formula>
    </cfRule>
  </conditionalFormatting>
  <conditionalFormatting sqref="AI17">
    <cfRule type="expression" dxfId="1768" priority="371">
      <formula>COUNTIF($D$13:$AH$13,férié)</formula>
    </cfRule>
  </conditionalFormatting>
  <conditionalFormatting sqref="AI17">
    <cfRule type="expression" dxfId="1767" priority="370">
      <formula>COUNTIF($D$13:$AH$13,férié)</formula>
    </cfRule>
  </conditionalFormatting>
  <conditionalFormatting sqref="AI17">
    <cfRule type="expression" dxfId="1766" priority="369">
      <formula>COUNTIF($D$13:$AH$13,férié)</formula>
    </cfRule>
  </conditionalFormatting>
  <conditionalFormatting sqref="AI17">
    <cfRule type="expression" dxfId="1765" priority="368">
      <formula>COUNTIF($D$13:$AH$13,férié)</formula>
    </cfRule>
  </conditionalFormatting>
  <conditionalFormatting sqref="AI17">
    <cfRule type="expression" dxfId="1764" priority="367">
      <formula>COUNTIF($D$13:$AH$13,férié)</formula>
    </cfRule>
  </conditionalFormatting>
  <conditionalFormatting sqref="AI17">
    <cfRule type="expression" dxfId="1763" priority="366">
      <formula>COUNTIF($D$13:$AH$13,férié)</formula>
    </cfRule>
  </conditionalFormatting>
  <conditionalFormatting sqref="AI17">
    <cfRule type="expression" dxfId="1762" priority="365">
      <formula>COUNTIF($D$13:$AH$13,férié)</formula>
    </cfRule>
  </conditionalFormatting>
  <conditionalFormatting sqref="AI17">
    <cfRule type="expression" dxfId="1761" priority="364">
      <formula>COUNTIF($D$13:$AH$13,férié)</formula>
    </cfRule>
  </conditionalFormatting>
  <conditionalFormatting sqref="AI17">
    <cfRule type="expression" dxfId="1760" priority="363">
      <formula>COUNTIF($D$13:$AH$13,férié)</formula>
    </cfRule>
  </conditionalFormatting>
  <conditionalFormatting sqref="AI17">
    <cfRule type="expression" dxfId="1759" priority="362">
      <formula>COUNTIF($D$13:$AH$13,férié)</formula>
    </cfRule>
  </conditionalFormatting>
  <conditionalFormatting sqref="AI17">
    <cfRule type="expression" dxfId="1758" priority="361">
      <formula>COUNTIF($D$13:$AH$13,férié)</formula>
    </cfRule>
  </conditionalFormatting>
  <conditionalFormatting sqref="D18:AH18">
    <cfRule type="expression" dxfId="1757" priority="323">
      <formula>COUNTIF(JF,D$13)</formula>
    </cfRule>
    <cfRule type="expression" dxfId="1756" priority="324">
      <formula>WEEKDAY(D$13,2)&gt;5</formula>
    </cfRule>
  </conditionalFormatting>
  <conditionalFormatting sqref="D18:AH18">
    <cfRule type="expression" dxfId="1755" priority="322" stopIfTrue="1">
      <formula>D$13=""</formula>
    </cfRule>
  </conditionalFormatting>
  <conditionalFormatting sqref="D18:AH18">
    <cfRule type="expression" dxfId="1754" priority="321">
      <formula>COUNTIF($D$13:$AH$13,férié)</formula>
    </cfRule>
  </conditionalFormatting>
  <conditionalFormatting sqref="D18:AH18">
    <cfRule type="expression" dxfId="1753" priority="320">
      <formula>COUNTIF($D$13:$AH$13,férié)</formula>
    </cfRule>
  </conditionalFormatting>
  <conditionalFormatting sqref="D18:AH18">
    <cfRule type="expression" dxfId="1752" priority="319">
      <formula>COUNTIF($D$13:$AH$13,férié)</formula>
    </cfRule>
  </conditionalFormatting>
  <conditionalFormatting sqref="D18:AH18">
    <cfRule type="expression" dxfId="1751" priority="318">
      <formula>COUNTIF($D$13:$AH$13,férié)</formula>
    </cfRule>
  </conditionalFormatting>
  <conditionalFormatting sqref="D18:AH18">
    <cfRule type="expression" dxfId="1750" priority="317">
      <formula>COUNTIF($D$13:$AH$13,férié)</formula>
    </cfRule>
  </conditionalFormatting>
  <conditionalFormatting sqref="D18:AH18">
    <cfRule type="expression" dxfId="1749" priority="316">
      <formula>COUNTIF($D$13:$AH$13,férié)</formula>
    </cfRule>
  </conditionalFormatting>
  <conditionalFormatting sqref="D18:AH18">
    <cfRule type="expression" dxfId="1748" priority="315">
      <formula>COUNTIF($D$13:$AH$13,férié)</formula>
    </cfRule>
  </conditionalFormatting>
  <conditionalFormatting sqref="D18:AH18">
    <cfRule type="expression" dxfId="1747" priority="314">
      <formula>COUNTIF($D$13:$AH$13,férié)</formula>
    </cfRule>
  </conditionalFormatting>
  <conditionalFormatting sqref="D18:AH18">
    <cfRule type="expression" dxfId="1746" priority="313">
      <formula>COUNTIF($D$13:$AH$13,férié)</formula>
    </cfRule>
  </conditionalFormatting>
  <conditionalFormatting sqref="D18:AH18">
    <cfRule type="expression" dxfId="1745" priority="312">
      <formula>COUNTIF($D$13:$AH$13,férié)</formula>
    </cfRule>
  </conditionalFormatting>
  <conditionalFormatting sqref="D18:AH18">
    <cfRule type="expression" dxfId="1744" priority="311">
      <formula>COUNTIF($D$13:$AH$13,férié)</formula>
    </cfRule>
  </conditionalFormatting>
  <conditionalFormatting sqref="D18:AH18">
    <cfRule type="expression" dxfId="1743" priority="310">
      <formula>COUNTIF($D$13:$AH$13,férié)</formula>
    </cfRule>
  </conditionalFormatting>
  <conditionalFormatting sqref="D18:AH18">
    <cfRule type="expression" dxfId="1742" priority="309">
      <formula>COUNTIF($D$13:$AH$13,férié)</formula>
    </cfRule>
  </conditionalFormatting>
  <conditionalFormatting sqref="D18:AH18">
    <cfRule type="expression" dxfId="1741" priority="308">
      <formula>COUNTIF($D$13:$AH$13,férié)</formula>
    </cfRule>
  </conditionalFormatting>
  <conditionalFormatting sqref="D18:AH18">
    <cfRule type="expression" dxfId="1740" priority="307">
      <formula>COUNTIF($D$13:$AH$13,férié)</formula>
    </cfRule>
  </conditionalFormatting>
  <conditionalFormatting sqref="AI18">
    <cfRule type="expression" dxfId="1739" priority="305">
      <formula>COUNTIF(JF,AI$13)</formula>
    </cfRule>
    <cfRule type="expression" dxfId="1738" priority="306">
      <formula>WEEKDAY(AI$13,2)&gt;5</formula>
    </cfRule>
  </conditionalFormatting>
  <conditionalFormatting sqref="AI18">
    <cfRule type="expression" dxfId="1737" priority="304" stopIfTrue="1">
      <formula>AI$13=""</formula>
    </cfRule>
  </conditionalFormatting>
  <conditionalFormatting sqref="AI18">
    <cfRule type="expression" dxfId="1736" priority="303">
      <formula>COUNTIF($D$13:$AH$13,férié)</formula>
    </cfRule>
  </conditionalFormatting>
  <conditionalFormatting sqref="AI18">
    <cfRule type="expression" dxfId="1735" priority="302">
      <formula>COUNTIF($D$13:$AH$13,férié)</formula>
    </cfRule>
  </conditionalFormatting>
  <conditionalFormatting sqref="AI18">
    <cfRule type="expression" dxfId="1734" priority="301">
      <formula>COUNTIF($D$13:$AH$13,férié)</formula>
    </cfRule>
  </conditionalFormatting>
  <conditionalFormatting sqref="AI18">
    <cfRule type="expression" dxfId="1733" priority="300">
      <formula>COUNTIF($D$13:$AH$13,férié)</formula>
    </cfRule>
  </conditionalFormatting>
  <conditionalFormatting sqref="AI18">
    <cfRule type="expression" dxfId="1732" priority="299">
      <formula>COUNTIF($D$13:$AH$13,férié)</formula>
    </cfRule>
  </conditionalFormatting>
  <conditionalFormatting sqref="AI18">
    <cfRule type="expression" dxfId="1731" priority="298">
      <formula>COUNTIF($D$13:$AH$13,férié)</formula>
    </cfRule>
  </conditionalFormatting>
  <conditionalFormatting sqref="AI18">
    <cfRule type="expression" dxfId="1730" priority="297">
      <formula>COUNTIF($D$13:$AH$13,férié)</formula>
    </cfRule>
  </conditionalFormatting>
  <conditionalFormatting sqref="AI18">
    <cfRule type="expression" dxfId="1729" priority="296">
      <formula>COUNTIF($D$13:$AH$13,férié)</formula>
    </cfRule>
  </conditionalFormatting>
  <conditionalFormatting sqref="AI18">
    <cfRule type="expression" dxfId="1728" priority="295">
      <formula>COUNTIF($D$13:$AH$13,férié)</formula>
    </cfRule>
  </conditionalFormatting>
  <conditionalFormatting sqref="AI18">
    <cfRule type="expression" dxfId="1727" priority="294">
      <formula>COUNTIF($D$13:$AH$13,férié)</formula>
    </cfRule>
  </conditionalFormatting>
  <conditionalFormatting sqref="AI18">
    <cfRule type="expression" dxfId="1726" priority="293">
      <formula>COUNTIF($D$13:$AH$13,férié)</formula>
    </cfRule>
  </conditionalFormatting>
  <conditionalFormatting sqref="AI18">
    <cfRule type="expression" dxfId="1725" priority="292">
      <formula>COUNTIF($D$13:$AH$13,férié)</formula>
    </cfRule>
  </conditionalFormatting>
  <conditionalFormatting sqref="AI18">
    <cfRule type="expression" dxfId="1724" priority="291">
      <formula>COUNTIF($D$13:$AH$13,férié)</formula>
    </cfRule>
  </conditionalFormatting>
  <conditionalFormatting sqref="AI18">
    <cfRule type="expression" dxfId="1723" priority="290">
      <formula>COUNTIF($D$13:$AH$13,férié)</formula>
    </cfRule>
  </conditionalFormatting>
  <conditionalFormatting sqref="AI18">
    <cfRule type="expression" dxfId="1722" priority="289">
      <formula>COUNTIF($D$13:$AH$13,férié)</formula>
    </cfRule>
  </conditionalFormatting>
  <pageMargins left="0.78740157499999996" right="0.78740157499999996" top="0.984251969" bottom="0.984251969" header="0.4921259845" footer="0.4921259845"/>
  <pageSetup paperSize="9" scale="38" orientation="landscape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C60"/>
  <sheetViews>
    <sheetView zoomScale="85" zoomScaleNormal="85" workbookViewId="0">
      <selection activeCell="A23" sqref="A23"/>
    </sheetView>
  </sheetViews>
  <sheetFormatPr baseColWidth="10" defaultColWidth="11.42578125" defaultRowHeight="12.75" outlineLevelRow="1" x14ac:dyDescent="0.2"/>
  <cols>
    <col min="1" max="2" width="17.140625" style="57" customWidth="1"/>
    <col min="3" max="3" width="17.140625" style="106" customWidth="1"/>
    <col min="4" max="4" width="6.28515625" style="4" customWidth="1"/>
    <col min="5" max="9" width="6.28515625" style="3" customWidth="1"/>
    <col min="10" max="34" width="6.28515625" style="4" customWidth="1"/>
    <col min="35" max="35" width="11.42578125" style="4"/>
    <col min="36" max="36" width="8.7109375" style="83" customWidth="1"/>
    <col min="37" max="16384" width="11.42578125" style="4"/>
  </cols>
  <sheetData>
    <row r="1" spans="1:55" ht="36" customHeight="1" x14ac:dyDescent="0.2">
      <c r="B1" s="64"/>
      <c r="C1" s="100"/>
      <c r="G1" s="52" t="s">
        <v>28</v>
      </c>
      <c r="J1" s="7"/>
      <c r="K1" s="7"/>
      <c r="L1" s="37"/>
      <c r="M1" s="37"/>
      <c r="N1" s="37"/>
      <c r="O1" s="37"/>
      <c r="P1" s="37"/>
      <c r="Q1" s="33"/>
      <c r="R1" s="3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27"/>
      <c r="B2" s="58"/>
      <c r="C2" s="101"/>
      <c r="D2" s="23"/>
      <c r="E2" s="23"/>
      <c r="F2" s="23"/>
      <c r="G2" s="23"/>
      <c r="H2" s="23"/>
      <c r="I2" s="23"/>
      <c r="J2" s="23"/>
      <c r="K2" s="23"/>
      <c r="L2" s="38"/>
      <c r="M2" s="12"/>
      <c r="N2" s="12"/>
      <c r="O2" s="34"/>
      <c r="P2" s="34"/>
      <c r="Q2" s="39"/>
      <c r="R2" s="34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J2" s="56"/>
    </row>
    <row r="3" spans="1:55" customFormat="1" x14ac:dyDescent="0.2">
      <c r="A3" s="58"/>
      <c r="B3" s="58"/>
      <c r="C3" s="101"/>
      <c r="D3" s="24"/>
      <c r="E3" s="24"/>
      <c r="F3" s="24"/>
      <c r="G3" s="24"/>
      <c r="H3" s="24"/>
      <c r="I3" s="24"/>
      <c r="J3" s="24"/>
      <c r="K3" s="24"/>
      <c r="L3" s="38"/>
      <c r="M3" s="12"/>
      <c r="N3" s="12"/>
      <c r="O3" s="35"/>
      <c r="P3" s="35"/>
      <c r="Q3" s="39"/>
      <c r="R3" s="35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J3" s="56"/>
    </row>
    <row r="4" spans="1:55" s="1" customFormat="1" x14ac:dyDescent="0.2">
      <c r="A4" s="59"/>
      <c r="B4" s="59"/>
      <c r="C4" s="102"/>
      <c r="D4" s="25"/>
      <c r="E4" s="25"/>
      <c r="F4" s="25"/>
      <c r="G4" s="25"/>
      <c r="H4" s="25"/>
      <c r="I4" s="25"/>
      <c r="J4" s="25"/>
      <c r="K4" s="25"/>
      <c r="L4" s="5"/>
      <c r="M4" s="12"/>
      <c r="N4" s="12"/>
      <c r="O4" s="25"/>
      <c r="P4" s="25"/>
      <c r="Q4" s="39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J4" s="84"/>
    </row>
    <row r="5" spans="1:55" s="1" customFormat="1" ht="18" x14ac:dyDescent="0.25">
      <c r="A5" s="59"/>
      <c r="B5" s="59"/>
      <c r="C5" s="102"/>
      <c r="D5" s="26"/>
      <c r="E5" s="26"/>
      <c r="F5" s="42"/>
      <c r="G5" s="43"/>
      <c r="H5" s="43"/>
      <c r="I5" s="43"/>
      <c r="J5" s="43"/>
      <c r="K5" s="43"/>
      <c r="L5" s="44"/>
      <c r="M5" s="44"/>
      <c r="N5" s="44"/>
      <c r="O5" s="43"/>
      <c r="P5" s="43"/>
      <c r="Q5" s="45"/>
      <c r="R5" s="43"/>
      <c r="S5" s="43"/>
      <c r="T5" s="43"/>
      <c r="U5" s="43"/>
      <c r="V5" s="43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J5" s="84"/>
    </row>
    <row r="6" spans="1:55" s="1" customFormat="1" x14ac:dyDescent="0.2">
      <c r="A6" s="59"/>
      <c r="B6" s="59"/>
      <c r="C6" s="102"/>
      <c r="D6" s="25"/>
      <c r="E6" s="25"/>
      <c r="F6" s="25"/>
      <c r="G6" s="25"/>
      <c r="H6" s="25"/>
      <c r="I6" s="25"/>
      <c r="J6" s="25"/>
      <c r="K6" s="25"/>
      <c r="L6" s="5"/>
      <c r="M6" s="12"/>
      <c r="N6" s="12"/>
      <c r="O6" s="25"/>
      <c r="P6" s="25"/>
      <c r="Q6" s="39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J6" s="84"/>
    </row>
    <row r="7" spans="1:55" s="1" customFormat="1" ht="18" x14ac:dyDescent="0.25">
      <c r="A7" s="59"/>
      <c r="B7" s="59"/>
      <c r="C7" s="102"/>
      <c r="D7" s="25"/>
      <c r="E7" s="25"/>
      <c r="F7" s="41"/>
      <c r="G7" s="46"/>
      <c r="H7" s="46"/>
      <c r="I7" s="46"/>
      <c r="J7" s="46"/>
      <c r="K7" s="46"/>
      <c r="L7" s="44"/>
      <c r="M7" s="44"/>
      <c r="N7" s="44"/>
      <c r="O7" s="46"/>
      <c r="P7" s="46"/>
      <c r="Q7" s="39"/>
      <c r="R7" s="25"/>
      <c r="S7" s="25"/>
      <c r="T7" s="25"/>
      <c r="U7" s="40"/>
      <c r="V7" s="41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J7" s="84"/>
    </row>
    <row r="8" spans="1:55" customFormat="1" x14ac:dyDescent="0.2">
      <c r="A8" s="58"/>
      <c r="B8" s="58"/>
      <c r="C8" s="101"/>
      <c r="D8" s="27"/>
      <c r="E8" s="28"/>
      <c r="F8" s="28"/>
      <c r="G8" s="28"/>
      <c r="H8" s="28"/>
      <c r="I8" s="28"/>
      <c r="J8" s="28"/>
      <c r="K8" s="28"/>
      <c r="L8" s="38"/>
      <c r="M8" s="12"/>
      <c r="N8" s="12"/>
      <c r="O8" s="28"/>
      <c r="P8" s="28"/>
      <c r="Q8" s="3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1"/>
      <c r="AJ8" s="84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58"/>
      <c r="B9" s="58"/>
      <c r="C9" s="101"/>
      <c r="D9" s="2"/>
      <c r="E9" s="2"/>
      <c r="F9" s="36"/>
      <c r="G9" s="36"/>
      <c r="H9" s="36"/>
      <c r="I9" s="36"/>
      <c r="J9" s="36"/>
      <c r="K9" s="36"/>
      <c r="L9" s="38"/>
      <c r="M9" s="12"/>
      <c r="N9" s="12"/>
      <c r="O9" s="36"/>
      <c r="P9" s="36"/>
      <c r="Q9" s="39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1"/>
      <c r="AJ9" s="84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58"/>
      <c r="B10" s="58"/>
      <c r="C10" s="101"/>
      <c r="D10" s="23"/>
      <c r="E10" s="23"/>
      <c r="F10" s="23"/>
      <c r="G10" s="23"/>
      <c r="H10" s="23"/>
      <c r="I10" s="23"/>
      <c r="J10" s="23"/>
      <c r="K10" s="23"/>
      <c r="L10" s="38"/>
      <c r="M10" s="12"/>
      <c r="N10" s="12"/>
      <c r="O10" s="34"/>
      <c r="P10" s="34"/>
      <c r="Q10" s="39"/>
      <c r="R10" s="34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J10" s="56"/>
    </row>
    <row r="11" spans="1:55" customFormat="1" ht="15" customHeight="1" x14ac:dyDescent="0.2">
      <c r="A11" s="60"/>
      <c r="B11" s="60"/>
      <c r="C11" s="101"/>
      <c r="E11" s="1"/>
      <c r="F11" s="1"/>
      <c r="G11" s="1"/>
      <c r="H11" s="1"/>
      <c r="I11" s="1"/>
      <c r="J11" s="29"/>
      <c r="K11" s="29"/>
      <c r="L11" s="29"/>
      <c r="M11" s="30"/>
      <c r="N11" s="29"/>
      <c r="O11" s="29"/>
      <c r="P11" s="29"/>
      <c r="Q11" s="29"/>
      <c r="R11" s="29"/>
      <c r="S11" s="29"/>
      <c r="T11" s="29"/>
      <c r="U11" s="30"/>
      <c r="V11" s="29"/>
      <c r="W11" s="29"/>
      <c r="X11" s="29"/>
      <c r="Y11" s="29"/>
      <c r="Z11" s="29"/>
      <c r="AA11" s="29"/>
      <c r="AB11" s="31"/>
      <c r="AC11" s="29"/>
      <c r="AD11" s="29"/>
      <c r="AE11" s="30"/>
      <c r="AF11" s="29"/>
      <c r="AG11" s="29"/>
      <c r="AH11" s="29"/>
      <c r="AJ11" s="56"/>
    </row>
    <row r="12" spans="1:55" ht="15.75" x14ac:dyDescent="0.25">
      <c r="A12" s="61"/>
      <c r="B12" s="61"/>
      <c r="C12" s="100"/>
      <c r="D12" s="108">
        <f>EDATE(DATE('année calendaire'!A1,2,1),0)</f>
        <v>40574</v>
      </c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10"/>
      <c r="AI12" s="77"/>
    </row>
    <row r="13" spans="1:55" s="3" customFormat="1" ht="12.75" customHeight="1" x14ac:dyDescent="0.2">
      <c r="A13" s="62"/>
      <c r="B13" s="62"/>
      <c r="C13" s="103"/>
      <c r="D13" s="32">
        <f>D12</f>
        <v>40574</v>
      </c>
      <c r="E13" s="32">
        <f>D13+1</f>
        <v>40575</v>
      </c>
      <c r="F13" s="32">
        <f>E13+1</f>
        <v>40576</v>
      </c>
      <c r="G13" s="32">
        <f>F13+1</f>
        <v>40577</v>
      </c>
      <c r="H13" s="32">
        <f t="shared" ref="H13:AC13" si="0">G13+1</f>
        <v>40578</v>
      </c>
      <c r="I13" s="32">
        <f t="shared" si="0"/>
        <v>40579</v>
      </c>
      <c r="J13" s="32">
        <f t="shared" si="0"/>
        <v>40580</v>
      </c>
      <c r="K13" s="32">
        <f t="shared" si="0"/>
        <v>40581</v>
      </c>
      <c r="L13" s="32">
        <f t="shared" si="0"/>
        <v>40582</v>
      </c>
      <c r="M13" s="32">
        <f t="shared" si="0"/>
        <v>40583</v>
      </c>
      <c r="N13" s="32">
        <f t="shared" si="0"/>
        <v>40584</v>
      </c>
      <c r="O13" s="32">
        <f t="shared" si="0"/>
        <v>40585</v>
      </c>
      <c r="P13" s="32">
        <f t="shared" si="0"/>
        <v>40586</v>
      </c>
      <c r="Q13" s="32">
        <f t="shared" si="0"/>
        <v>40587</v>
      </c>
      <c r="R13" s="32">
        <f t="shared" si="0"/>
        <v>40588</v>
      </c>
      <c r="S13" s="32">
        <f t="shared" si="0"/>
        <v>40589</v>
      </c>
      <c r="T13" s="32">
        <f t="shared" si="0"/>
        <v>40590</v>
      </c>
      <c r="U13" s="32">
        <f t="shared" si="0"/>
        <v>40591</v>
      </c>
      <c r="V13" s="32">
        <f t="shared" si="0"/>
        <v>40592</v>
      </c>
      <c r="W13" s="32">
        <f t="shared" si="0"/>
        <v>40593</v>
      </c>
      <c r="X13" s="32">
        <f t="shared" si="0"/>
        <v>40594</v>
      </c>
      <c r="Y13" s="32">
        <f t="shared" si="0"/>
        <v>40595</v>
      </c>
      <c r="Z13" s="32">
        <f t="shared" si="0"/>
        <v>40596</v>
      </c>
      <c r="AA13" s="32">
        <f t="shared" si="0"/>
        <v>40597</v>
      </c>
      <c r="AB13" s="32">
        <f t="shared" si="0"/>
        <v>40598</v>
      </c>
      <c r="AC13" s="32">
        <f t="shared" si="0"/>
        <v>40599</v>
      </c>
      <c r="AD13" s="32">
        <f>IF(AC13&lt;&gt;"",IF(AC13+1&lt;=EOMONTH(($D$12)*1,0),AC13+1,""),"")</f>
        <v>40600</v>
      </c>
      <c r="AE13" s="32">
        <f>IF(AD13="","",IF(MONTH(AD13+1)&lt;&gt;MONTH(AD13),"",AD13+1))</f>
        <v>40601</v>
      </c>
      <c r="AF13" s="32" t="str">
        <f t="shared" ref="AF13:AH13" si="1">IF(AE13="","",IF(MONTH(AE13+1)&lt;&gt;MONTH(AE13),"",AE13+1))</f>
        <v/>
      </c>
      <c r="AG13" s="32" t="str">
        <f t="shared" si="1"/>
        <v/>
      </c>
      <c r="AH13" s="32" t="str">
        <f t="shared" si="1"/>
        <v/>
      </c>
      <c r="AI13" s="77" t="s">
        <v>31</v>
      </c>
      <c r="AJ13" s="83" t="s">
        <v>52</v>
      </c>
    </row>
    <row r="14" spans="1:55" x14ac:dyDescent="0.2">
      <c r="A14" s="65" t="s">
        <v>29</v>
      </c>
      <c r="B14" s="65" t="s">
        <v>30</v>
      </c>
      <c r="C14" s="104" t="s">
        <v>14</v>
      </c>
      <c r="D14" s="47">
        <f>D13</f>
        <v>40574</v>
      </c>
      <c r="E14" s="47">
        <f t="shared" ref="E14:AH14" si="2">E13</f>
        <v>40575</v>
      </c>
      <c r="F14" s="47">
        <f t="shared" si="2"/>
        <v>40576</v>
      </c>
      <c r="G14" s="47">
        <f t="shared" si="2"/>
        <v>40577</v>
      </c>
      <c r="H14" s="47">
        <f t="shared" si="2"/>
        <v>40578</v>
      </c>
      <c r="I14" s="47">
        <f t="shared" si="2"/>
        <v>40579</v>
      </c>
      <c r="J14" s="47">
        <f t="shared" si="2"/>
        <v>40580</v>
      </c>
      <c r="K14" s="47">
        <f t="shared" si="2"/>
        <v>40581</v>
      </c>
      <c r="L14" s="47">
        <f t="shared" si="2"/>
        <v>40582</v>
      </c>
      <c r="M14" s="47">
        <f t="shared" si="2"/>
        <v>40583</v>
      </c>
      <c r="N14" s="47">
        <f t="shared" si="2"/>
        <v>40584</v>
      </c>
      <c r="O14" s="47">
        <f t="shared" si="2"/>
        <v>40585</v>
      </c>
      <c r="P14" s="47">
        <f t="shared" si="2"/>
        <v>40586</v>
      </c>
      <c r="Q14" s="47">
        <f t="shared" si="2"/>
        <v>40587</v>
      </c>
      <c r="R14" s="47">
        <f t="shared" si="2"/>
        <v>40588</v>
      </c>
      <c r="S14" s="47">
        <f t="shared" si="2"/>
        <v>40589</v>
      </c>
      <c r="T14" s="47">
        <f t="shared" si="2"/>
        <v>40590</v>
      </c>
      <c r="U14" s="47">
        <f t="shared" si="2"/>
        <v>40591</v>
      </c>
      <c r="V14" s="47">
        <f t="shared" si="2"/>
        <v>40592</v>
      </c>
      <c r="W14" s="47">
        <f t="shared" si="2"/>
        <v>40593</v>
      </c>
      <c r="X14" s="47">
        <f t="shared" si="2"/>
        <v>40594</v>
      </c>
      <c r="Y14" s="47">
        <f t="shared" si="2"/>
        <v>40595</v>
      </c>
      <c r="Z14" s="47">
        <f t="shared" si="2"/>
        <v>40596</v>
      </c>
      <c r="AA14" s="47">
        <f t="shared" si="2"/>
        <v>40597</v>
      </c>
      <c r="AB14" s="47">
        <f t="shared" si="2"/>
        <v>40598</v>
      </c>
      <c r="AC14" s="47">
        <f t="shared" si="2"/>
        <v>40599</v>
      </c>
      <c r="AD14" s="47">
        <f t="shared" si="2"/>
        <v>40600</v>
      </c>
      <c r="AE14" s="47">
        <f t="shared" si="2"/>
        <v>40601</v>
      </c>
      <c r="AF14" s="47" t="str">
        <f t="shared" si="2"/>
        <v/>
      </c>
      <c r="AG14" s="47" t="str">
        <f t="shared" si="2"/>
        <v/>
      </c>
      <c r="AH14" s="47" t="str">
        <f t="shared" si="2"/>
        <v/>
      </c>
      <c r="AI14" s="77"/>
    </row>
    <row r="15" spans="1:55" s="3" customFormat="1" ht="13.9" customHeight="1" outlineLevel="1" x14ac:dyDescent="0.2">
      <c r="A15" s="71" t="s">
        <v>34</v>
      </c>
      <c r="B15" s="71" t="s">
        <v>35</v>
      </c>
      <c r="C15" s="105">
        <v>39510</v>
      </c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7">
        <f>SUM(D15:AH15)</f>
        <v>0</v>
      </c>
      <c r="AJ15" s="85">
        <v>1</v>
      </c>
    </row>
    <row r="16" spans="1:55" x14ac:dyDescent="0.2">
      <c r="A16" s="71" t="s">
        <v>41</v>
      </c>
      <c r="B16" s="71" t="s">
        <v>42</v>
      </c>
      <c r="C16" s="105" t="s">
        <v>54</v>
      </c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7">
        <f>SUM(D16:AH16)</f>
        <v>0</v>
      </c>
      <c r="AJ16" s="83">
        <v>2</v>
      </c>
    </row>
    <row r="17" spans="1:36" x14ac:dyDescent="0.2">
      <c r="A17" s="71" t="s">
        <v>45</v>
      </c>
      <c r="B17" s="71" t="s">
        <v>46</v>
      </c>
      <c r="C17" s="105">
        <v>39917</v>
      </c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7">
        <f>SUM(D17:AH17)</f>
        <v>0</v>
      </c>
      <c r="AJ17" s="83">
        <v>3</v>
      </c>
    </row>
    <row r="18" spans="1:36" x14ac:dyDescent="0.2">
      <c r="A18" s="71" t="s">
        <v>50</v>
      </c>
      <c r="B18" s="71" t="s">
        <v>57</v>
      </c>
      <c r="C18" s="105" t="s">
        <v>53</v>
      </c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7">
        <f>SUM(D18:AH18)</f>
        <v>0</v>
      </c>
      <c r="AJ18" s="83">
        <v>4</v>
      </c>
    </row>
    <row r="19" spans="1:36" s="3" customFormat="1" x14ac:dyDescent="0.2">
      <c r="A19" s="63"/>
      <c r="B19" s="63"/>
      <c r="C19" s="10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J19" s="85"/>
    </row>
    <row r="20" spans="1:36" s="3" customFormat="1" x14ac:dyDescent="0.2">
      <c r="A20" s="63"/>
      <c r="B20" s="63"/>
      <c r="C20" s="10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J20" s="85"/>
    </row>
    <row r="21" spans="1:36" s="3" customFormat="1" x14ac:dyDescent="0.2">
      <c r="A21" s="63"/>
      <c r="B21" s="63"/>
      <c r="C21" s="10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J21" s="85"/>
    </row>
    <row r="22" spans="1:36" s="3" customFormat="1" x14ac:dyDescent="0.2">
      <c r="A22" s="63"/>
      <c r="B22" s="63"/>
      <c r="C22" s="107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J22" s="85"/>
    </row>
    <row r="23" spans="1:36" s="3" customFormat="1" x14ac:dyDescent="0.2">
      <c r="A23" s="63"/>
      <c r="B23" s="63"/>
      <c r="C23" s="10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J23" s="85"/>
    </row>
    <row r="24" spans="1:36" x14ac:dyDescent="0.2">
      <c r="D24" s="8"/>
      <c r="E24" s="5"/>
      <c r="F24" s="5"/>
      <c r="G24" s="5"/>
      <c r="H24" s="5"/>
      <c r="I24" s="5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</row>
    <row r="25" spans="1:36" ht="15.75" x14ac:dyDescent="0.25"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6" x14ac:dyDescent="0.2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6" x14ac:dyDescent="0.2"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1:36" s="3" customFormat="1" x14ac:dyDescent="0.2">
      <c r="A28" s="63"/>
      <c r="B28" s="63"/>
      <c r="C28" s="107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J28" s="85"/>
    </row>
    <row r="29" spans="1:36" s="3" customFormat="1" x14ac:dyDescent="0.2">
      <c r="A29" s="63"/>
      <c r="B29" s="63"/>
      <c r="C29" s="107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J29" s="85"/>
    </row>
    <row r="30" spans="1:36" s="3" customFormat="1" x14ac:dyDescent="0.2">
      <c r="A30" s="63"/>
      <c r="B30" s="63"/>
      <c r="C30" s="107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J30" s="85"/>
    </row>
    <row r="31" spans="1:36" s="3" customFormat="1" x14ac:dyDescent="0.2">
      <c r="A31" s="63"/>
      <c r="B31" s="63"/>
      <c r="C31" s="107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J31" s="85"/>
    </row>
    <row r="32" spans="1:36" x14ac:dyDescent="0.2">
      <c r="D32" s="8"/>
      <c r="E32" s="5"/>
      <c r="F32" s="5"/>
      <c r="G32" s="5"/>
      <c r="H32" s="5"/>
      <c r="I32" s="5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6" ht="15.75" x14ac:dyDescent="0.25"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36" x14ac:dyDescent="0.2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</row>
    <row r="35" spans="1:36" x14ac:dyDescent="0.2"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6" s="3" customFormat="1" x14ac:dyDescent="0.2">
      <c r="A36" s="63"/>
      <c r="B36" s="63"/>
      <c r="C36" s="107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J36" s="85"/>
    </row>
    <row r="37" spans="1:36" s="3" customFormat="1" x14ac:dyDescent="0.2">
      <c r="A37" s="63"/>
      <c r="B37" s="63"/>
      <c r="C37" s="107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J37" s="85"/>
    </row>
    <row r="38" spans="1:36" s="3" customFormat="1" x14ac:dyDescent="0.2">
      <c r="A38" s="63"/>
      <c r="B38" s="63"/>
      <c r="C38" s="107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J38" s="85"/>
    </row>
    <row r="39" spans="1:36" s="3" customFormat="1" x14ac:dyDescent="0.2">
      <c r="A39" s="63"/>
      <c r="B39" s="63"/>
      <c r="C39" s="107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J39" s="85"/>
    </row>
    <row r="40" spans="1:36" x14ac:dyDescent="0.2">
      <c r="D40" s="8"/>
      <c r="E40" s="5"/>
      <c r="F40" s="5"/>
      <c r="G40" s="5"/>
      <c r="H40" s="5"/>
      <c r="I40" s="5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6" ht="15.75" x14ac:dyDescent="0.25"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6" x14ac:dyDescent="0.2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6" x14ac:dyDescent="0.2"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  <row r="44" spans="1:36" s="3" customFormat="1" x14ac:dyDescent="0.2">
      <c r="A44" s="63"/>
      <c r="B44" s="63"/>
      <c r="C44" s="10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J44" s="85"/>
    </row>
    <row r="45" spans="1:36" s="3" customFormat="1" x14ac:dyDescent="0.2">
      <c r="A45" s="63"/>
      <c r="B45" s="63"/>
      <c r="C45" s="107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J45" s="85"/>
    </row>
    <row r="46" spans="1:36" s="3" customFormat="1" x14ac:dyDescent="0.2">
      <c r="A46" s="63"/>
      <c r="B46" s="63"/>
      <c r="C46" s="10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J46" s="85"/>
    </row>
    <row r="47" spans="1:36" s="3" customFormat="1" x14ac:dyDescent="0.2">
      <c r="A47" s="63"/>
      <c r="B47" s="63"/>
      <c r="C47" s="10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J47" s="85"/>
    </row>
    <row r="48" spans="1:36" x14ac:dyDescent="0.2">
      <c r="D48" s="8"/>
      <c r="E48" s="5"/>
      <c r="F48" s="5"/>
      <c r="G48" s="5"/>
      <c r="H48" s="5"/>
      <c r="I48" s="5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6" ht="15.75" x14ac:dyDescent="0.25"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6" x14ac:dyDescent="0.2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</row>
    <row r="51" spans="1:36" x14ac:dyDescent="0.2"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1:36" s="3" customFormat="1" x14ac:dyDescent="0.2">
      <c r="A52" s="63"/>
      <c r="B52" s="63"/>
      <c r="C52" s="10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J52" s="85"/>
    </row>
    <row r="53" spans="1:36" s="3" customFormat="1" x14ac:dyDescent="0.2">
      <c r="A53" s="63"/>
      <c r="B53" s="63"/>
      <c r="C53" s="107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J53" s="85"/>
    </row>
    <row r="54" spans="1:36" s="3" customFormat="1" x14ac:dyDescent="0.2">
      <c r="A54" s="63"/>
      <c r="B54" s="63"/>
      <c r="C54" s="10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J54" s="85"/>
    </row>
    <row r="55" spans="1:36" s="3" customFormat="1" x14ac:dyDescent="0.2">
      <c r="A55" s="63"/>
      <c r="B55" s="63"/>
      <c r="C55" s="10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J55" s="85"/>
    </row>
    <row r="56" spans="1:36" x14ac:dyDescent="0.2">
      <c r="D56" s="8"/>
      <c r="E56" s="5"/>
      <c r="F56" s="5"/>
      <c r="G56" s="5"/>
      <c r="H56" s="5"/>
      <c r="I56" s="5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6" x14ac:dyDescent="0.2">
      <c r="D57" s="8"/>
      <c r="E57" s="5"/>
      <c r="F57" s="5"/>
      <c r="G57" s="5"/>
      <c r="H57" s="5"/>
      <c r="I57" s="5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6" x14ac:dyDescent="0.2">
      <c r="D58" s="8"/>
      <c r="E58" s="5"/>
      <c r="F58" s="5"/>
      <c r="G58" s="5"/>
      <c r="H58" s="5"/>
      <c r="I58" s="5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  <row r="59" spans="1:36" x14ac:dyDescent="0.2">
      <c r="D59" s="8"/>
      <c r="E59" s="5"/>
      <c r="F59" s="5"/>
      <c r="G59" s="5"/>
      <c r="H59" s="5"/>
      <c r="I59" s="5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</row>
    <row r="60" spans="1:36" x14ac:dyDescent="0.2">
      <c r="D60" s="8"/>
      <c r="E60" s="5"/>
      <c r="F60" s="5"/>
      <c r="G60" s="5"/>
      <c r="H60" s="5"/>
      <c r="I60" s="5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</row>
  </sheetData>
  <mergeCells count="1">
    <mergeCell ref="D12:AH12"/>
  </mergeCells>
  <phoneticPr fontId="2" type="noConversion"/>
  <conditionalFormatting sqref="Q2:Q4 Q6:Q10">
    <cfRule type="cellIs" dxfId="1721" priority="1092" stopIfTrue="1" operator="equal">
      <formula>"GV"</formula>
    </cfRule>
    <cfRule type="cellIs" dxfId="1720" priority="1093" stopIfTrue="1" operator="equal">
      <formula>"PC"</formula>
    </cfRule>
    <cfRule type="cellIs" dxfId="1719" priority="1094" stopIfTrue="1" operator="equal">
      <formula>"R"</formula>
    </cfRule>
    <cfRule type="cellIs" dxfId="1718" priority="1095" stopIfTrue="1" operator="equal">
      <formula>"E"</formula>
    </cfRule>
    <cfRule type="cellIs" dxfId="1717" priority="1096" stopIfTrue="1" operator="equal">
      <formula>"PT"</formula>
    </cfRule>
    <cfRule type="cellIs" dxfId="1716" priority="1097" stopIfTrue="1" operator="equal">
      <formula>"mt"</formula>
    </cfRule>
  </conditionalFormatting>
  <conditionalFormatting sqref="Q2:Q10">
    <cfRule type="cellIs" dxfId="1715" priority="1149" stopIfTrue="1" operator="equal">
      <formula>"cc"</formula>
    </cfRule>
    <cfRule type="cellIs" dxfId="1714" priority="1150" stopIfTrue="1" operator="equal">
      <formula>"cl"</formula>
    </cfRule>
    <cfRule type="cellIs" dxfId="1713" priority="1151" stopIfTrue="1" operator="equal">
      <formula>"m"</formula>
    </cfRule>
  </conditionalFormatting>
  <conditionalFormatting sqref="Q2:Q10">
    <cfRule type="cellIs" dxfId="1712" priority="1146" stopIfTrue="1" operator="equal">
      <formula>"F"</formula>
    </cfRule>
    <cfRule type="cellIs" dxfId="1711" priority="1147" stopIfTrue="1" operator="equal">
      <formula>"WK"</formula>
    </cfRule>
    <cfRule type="cellIs" dxfId="1710" priority="1148" stopIfTrue="1" operator="equal">
      <formula>"T"</formula>
    </cfRule>
  </conditionalFormatting>
  <conditionalFormatting sqref="Q5">
    <cfRule type="cellIs" dxfId="1709" priority="1080" stopIfTrue="1" operator="equal">
      <formula>"GV"</formula>
    </cfRule>
    <cfRule type="cellIs" dxfId="1708" priority="1081" stopIfTrue="1" operator="equal">
      <formula>"PC"</formula>
    </cfRule>
    <cfRule type="cellIs" dxfId="1707" priority="1082" stopIfTrue="1" operator="equal">
      <formula>"R"</formula>
    </cfRule>
    <cfRule type="cellIs" dxfId="1706" priority="1083" stopIfTrue="1" operator="equal">
      <formula>"E"</formula>
    </cfRule>
    <cfRule type="cellIs" dxfId="1705" priority="1084" stopIfTrue="1" operator="equal">
      <formula>"PT"</formula>
    </cfRule>
    <cfRule type="cellIs" dxfId="1704" priority="1085" stopIfTrue="1" operator="equal">
      <formula>"mt"</formula>
    </cfRule>
  </conditionalFormatting>
  <conditionalFormatting sqref="D14:AH14">
    <cfRule type="expression" dxfId="1703" priority="995">
      <formula>COUNTIF($D$13:$AH$13,férié)</formula>
    </cfRule>
  </conditionalFormatting>
  <conditionalFormatting sqref="Q2:Q10">
    <cfRule type="cellIs" dxfId="1702" priority="992" stopIfTrue="1" operator="equal">
      <formula>"cc"</formula>
    </cfRule>
    <cfRule type="cellIs" dxfId="1701" priority="993" stopIfTrue="1" operator="equal">
      <formula>"cl"</formula>
    </cfRule>
    <cfRule type="cellIs" dxfId="1700" priority="994" stopIfTrue="1" operator="equal">
      <formula>"m"</formula>
    </cfRule>
  </conditionalFormatting>
  <conditionalFormatting sqref="Q2:Q10">
    <cfRule type="cellIs" dxfId="1699" priority="989" stopIfTrue="1" operator="equal">
      <formula>"F"</formula>
    </cfRule>
    <cfRule type="cellIs" dxfId="1698" priority="990" stopIfTrue="1" operator="equal">
      <formula>"WK"</formula>
    </cfRule>
    <cfRule type="cellIs" dxfId="1697" priority="991" stopIfTrue="1" operator="equal">
      <formula>"T"</formula>
    </cfRule>
  </conditionalFormatting>
  <conditionalFormatting sqref="Q2:Q4 Q6:Q10">
    <cfRule type="cellIs" dxfId="1696" priority="983" stopIfTrue="1" operator="equal">
      <formula>"GV"</formula>
    </cfRule>
    <cfRule type="cellIs" dxfId="1695" priority="984" stopIfTrue="1" operator="equal">
      <formula>"PC"</formula>
    </cfRule>
    <cfRule type="cellIs" dxfId="1694" priority="985" stopIfTrue="1" operator="equal">
      <formula>"R"</formula>
    </cfRule>
    <cfRule type="cellIs" dxfId="1693" priority="986" stopIfTrue="1" operator="equal">
      <formula>"E"</formula>
    </cfRule>
    <cfRule type="cellIs" dxfId="1692" priority="987" stopIfTrue="1" operator="equal">
      <formula>"PT"</formula>
    </cfRule>
    <cfRule type="cellIs" dxfId="1691" priority="988" stopIfTrue="1" operator="equal">
      <formula>"mt"</formula>
    </cfRule>
  </conditionalFormatting>
  <conditionalFormatting sqref="Q5">
    <cfRule type="cellIs" dxfId="1690" priority="977" stopIfTrue="1" operator="equal">
      <formula>"GV"</formula>
    </cfRule>
    <cfRule type="cellIs" dxfId="1689" priority="978" stopIfTrue="1" operator="equal">
      <formula>"PC"</formula>
    </cfRule>
    <cfRule type="cellIs" dxfId="1688" priority="979" stopIfTrue="1" operator="equal">
      <formula>"R"</formula>
    </cfRule>
    <cfRule type="cellIs" dxfId="1687" priority="980" stopIfTrue="1" operator="equal">
      <formula>"E"</formula>
    </cfRule>
    <cfRule type="cellIs" dxfId="1686" priority="981" stopIfTrue="1" operator="equal">
      <formula>"PT"</formula>
    </cfRule>
    <cfRule type="cellIs" dxfId="1685" priority="982" stopIfTrue="1" operator="equal">
      <formula>"mt"</formula>
    </cfRule>
  </conditionalFormatting>
  <conditionalFormatting sqref="D14:AH14">
    <cfRule type="expression" dxfId="1684" priority="976">
      <formula>COUNTIF($D$13:$AH$13,férié)</formula>
    </cfRule>
  </conditionalFormatting>
  <conditionalFormatting sqref="D15:AH15">
    <cfRule type="expression" dxfId="1683" priority="974">
      <formula>COUNTIF(JF,D$13)</formula>
    </cfRule>
    <cfRule type="expression" dxfId="1682" priority="975">
      <formula>WEEKDAY(D$13,2)&gt;5</formula>
    </cfRule>
  </conditionalFormatting>
  <conditionalFormatting sqref="Q2:Q10">
    <cfRule type="cellIs" dxfId="1681" priority="971" stopIfTrue="1" operator="equal">
      <formula>"cc"</formula>
    </cfRule>
    <cfRule type="cellIs" dxfId="1680" priority="972" stopIfTrue="1" operator="equal">
      <formula>"cl"</formula>
    </cfRule>
    <cfRule type="cellIs" dxfId="1679" priority="973" stopIfTrue="1" operator="equal">
      <formula>"m"</formula>
    </cfRule>
  </conditionalFormatting>
  <conditionalFormatting sqref="Q2:Q10">
    <cfRule type="cellIs" dxfId="1678" priority="968" stopIfTrue="1" operator="equal">
      <formula>"F"</formula>
    </cfRule>
    <cfRule type="cellIs" dxfId="1677" priority="969" stopIfTrue="1" operator="equal">
      <formula>"WK"</formula>
    </cfRule>
    <cfRule type="cellIs" dxfId="1676" priority="970" stopIfTrue="1" operator="equal">
      <formula>"T"</formula>
    </cfRule>
  </conditionalFormatting>
  <conditionalFormatting sqref="Q2:Q4 Q6:Q10">
    <cfRule type="cellIs" dxfId="1675" priority="962" stopIfTrue="1" operator="equal">
      <formula>"GV"</formula>
    </cfRule>
    <cfRule type="cellIs" dxfId="1674" priority="963" stopIfTrue="1" operator="equal">
      <formula>"PC"</formula>
    </cfRule>
    <cfRule type="cellIs" dxfId="1673" priority="964" stopIfTrue="1" operator="equal">
      <formula>"R"</formula>
    </cfRule>
    <cfRule type="cellIs" dxfId="1672" priority="965" stopIfTrue="1" operator="equal">
      <formula>"E"</formula>
    </cfRule>
    <cfRule type="cellIs" dxfId="1671" priority="966" stopIfTrue="1" operator="equal">
      <formula>"PT"</formula>
    </cfRule>
    <cfRule type="cellIs" dxfId="1670" priority="967" stopIfTrue="1" operator="equal">
      <formula>"mt"</formula>
    </cfRule>
  </conditionalFormatting>
  <conditionalFormatting sqref="Q5">
    <cfRule type="cellIs" dxfId="1669" priority="956" stopIfTrue="1" operator="equal">
      <formula>"GV"</formula>
    </cfRule>
    <cfRule type="cellIs" dxfId="1668" priority="957" stopIfTrue="1" operator="equal">
      <formula>"PC"</formula>
    </cfRule>
    <cfRule type="cellIs" dxfId="1667" priority="958" stopIfTrue="1" operator="equal">
      <formula>"R"</formula>
    </cfRule>
    <cfRule type="cellIs" dxfId="1666" priority="959" stopIfTrue="1" operator="equal">
      <formula>"E"</formula>
    </cfRule>
    <cfRule type="cellIs" dxfId="1665" priority="960" stopIfTrue="1" operator="equal">
      <formula>"PT"</formula>
    </cfRule>
    <cfRule type="cellIs" dxfId="1664" priority="961" stopIfTrue="1" operator="equal">
      <formula>"mt"</formula>
    </cfRule>
  </conditionalFormatting>
  <conditionalFormatting sqref="D14:AH14">
    <cfRule type="expression" dxfId="1663" priority="955">
      <formula>COUNTIF($D$13:$AH$13,férié)</formula>
    </cfRule>
  </conditionalFormatting>
  <conditionalFormatting sqref="D13:AH15">
    <cfRule type="expression" dxfId="1662" priority="952" stopIfTrue="1">
      <formula>D$13=""</formula>
    </cfRule>
  </conditionalFormatting>
  <conditionalFormatting sqref="D15:AH15">
    <cfRule type="expression" dxfId="1661" priority="951">
      <formula>COUNTIF($D$13:$AH$13,férié)</formula>
    </cfRule>
  </conditionalFormatting>
  <conditionalFormatting sqref="D15:AH15">
    <cfRule type="expression" dxfId="1660" priority="950">
      <formula>COUNTIF($D$13:$AH$13,férié)</formula>
    </cfRule>
  </conditionalFormatting>
  <conditionalFormatting sqref="D15:AH15">
    <cfRule type="expression" dxfId="1659" priority="949">
      <formula>COUNTIF($D$13:$AH$13,férié)</formula>
    </cfRule>
  </conditionalFormatting>
  <conditionalFormatting sqref="D15:AH15">
    <cfRule type="expression" dxfId="1658" priority="948">
      <formula>COUNTIF($D$13:$AH$13,férié)</formula>
    </cfRule>
  </conditionalFormatting>
  <conditionalFormatting sqref="D15:AH15">
    <cfRule type="expression" dxfId="1657" priority="947">
      <formula>COUNTIF($D$13:$AH$13,férié)</formula>
    </cfRule>
  </conditionalFormatting>
  <conditionalFormatting sqref="D15:AH15">
    <cfRule type="expression" dxfId="1656" priority="946">
      <formula>COUNTIF($D$13:$AH$13,férié)</formula>
    </cfRule>
  </conditionalFormatting>
  <conditionalFormatting sqref="D15:AH15">
    <cfRule type="expression" dxfId="1655" priority="945">
      <formula>COUNTIF($D$13:$AH$13,férié)</formula>
    </cfRule>
  </conditionalFormatting>
  <conditionalFormatting sqref="D15:AH15">
    <cfRule type="expression" dxfId="1654" priority="944">
      <formula>COUNTIF($D$13:$AH$13,férié)</formula>
    </cfRule>
  </conditionalFormatting>
  <conditionalFormatting sqref="D15:AH15">
    <cfRule type="expression" dxfId="1653" priority="943">
      <formula>COUNTIF($D$13:$AH$13,férié)</formula>
    </cfRule>
  </conditionalFormatting>
  <conditionalFormatting sqref="D15:AH15">
    <cfRule type="expression" dxfId="1652" priority="942">
      <formula>COUNTIF($D$13:$AH$13,férié)</formula>
    </cfRule>
  </conditionalFormatting>
  <conditionalFormatting sqref="D15:AH15">
    <cfRule type="expression" dxfId="1651" priority="941">
      <formula>COUNTIF($D$13:$AH$13,férié)</formula>
    </cfRule>
  </conditionalFormatting>
  <conditionalFormatting sqref="D15:AH15">
    <cfRule type="expression" dxfId="1650" priority="940">
      <formula>COUNTIF($D$13:$AH$13,férié)</formula>
    </cfRule>
  </conditionalFormatting>
  <conditionalFormatting sqref="D15:AH15">
    <cfRule type="expression" dxfId="1649" priority="939">
      <formula>COUNTIF($D$13:$AH$13,férié)</formula>
    </cfRule>
  </conditionalFormatting>
  <conditionalFormatting sqref="D15:AH15">
    <cfRule type="expression" dxfId="1648" priority="938">
      <formula>COUNTIF($D$13:$AH$13,férié)</formula>
    </cfRule>
  </conditionalFormatting>
  <conditionalFormatting sqref="D15:AH15">
    <cfRule type="expression" dxfId="1647" priority="937">
      <formula>COUNTIF($D$13:$AH$13,férié)</formula>
    </cfRule>
  </conditionalFormatting>
  <conditionalFormatting sqref="D16:AH16">
    <cfRule type="expression" dxfId="1646" priority="197">
      <formula>COUNTIF(JF,D$13)</formula>
    </cfRule>
    <cfRule type="expression" dxfId="1645" priority="198">
      <formula>WEEKDAY(D$13,2)&gt;5</formula>
    </cfRule>
  </conditionalFormatting>
  <conditionalFormatting sqref="D16:AH16">
    <cfRule type="expression" dxfId="1644" priority="196" stopIfTrue="1">
      <formula>D$13=""</formula>
    </cfRule>
  </conditionalFormatting>
  <conditionalFormatting sqref="D16:AH16">
    <cfRule type="expression" dxfId="1643" priority="195">
      <formula>COUNTIF($D$13:$AH$13,férié)</formula>
    </cfRule>
  </conditionalFormatting>
  <conditionalFormatting sqref="D16:AH16">
    <cfRule type="expression" dxfId="1642" priority="194">
      <formula>COUNTIF($D$13:$AH$13,férié)</formula>
    </cfRule>
  </conditionalFormatting>
  <conditionalFormatting sqref="D16:AH16">
    <cfRule type="expression" dxfId="1641" priority="193">
      <formula>COUNTIF($D$13:$AH$13,férié)</formula>
    </cfRule>
  </conditionalFormatting>
  <conditionalFormatting sqref="D16:AH16">
    <cfRule type="expression" dxfId="1640" priority="192">
      <formula>COUNTIF($D$13:$AH$13,férié)</formula>
    </cfRule>
  </conditionalFormatting>
  <conditionalFormatting sqref="D16:AH16">
    <cfRule type="expression" dxfId="1639" priority="191">
      <formula>COUNTIF($D$13:$AH$13,férié)</formula>
    </cfRule>
  </conditionalFormatting>
  <conditionalFormatting sqref="D16:AH16">
    <cfRule type="expression" dxfId="1638" priority="190">
      <formula>COUNTIF($D$13:$AH$13,férié)</formula>
    </cfRule>
  </conditionalFormatting>
  <conditionalFormatting sqref="D16:AH16">
    <cfRule type="expression" dxfId="1637" priority="189">
      <formula>COUNTIF($D$13:$AH$13,férié)</formula>
    </cfRule>
  </conditionalFormatting>
  <conditionalFormatting sqref="D16:AH16">
    <cfRule type="expression" dxfId="1636" priority="188">
      <formula>COUNTIF($D$13:$AH$13,férié)</formula>
    </cfRule>
  </conditionalFormatting>
  <conditionalFormatting sqref="D16:AH16">
    <cfRule type="expression" dxfId="1635" priority="187">
      <formula>COUNTIF($D$13:$AH$13,férié)</formula>
    </cfRule>
  </conditionalFormatting>
  <conditionalFormatting sqref="D16:AH16">
    <cfRule type="expression" dxfId="1634" priority="186">
      <formula>COUNTIF($D$13:$AH$13,férié)</formula>
    </cfRule>
  </conditionalFormatting>
  <conditionalFormatting sqref="D16:AH16">
    <cfRule type="expression" dxfId="1633" priority="185">
      <formula>COUNTIF($D$13:$AH$13,férié)</formula>
    </cfRule>
  </conditionalFormatting>
  <conditionalFormatting sqref="D16:AH16">
    <cfRule type="expression" dxfId="1632" priority="184">
      <formula>COUNTIF($D$13:$AH$13,férié)</formula>
    </cfRule>
  </conditionalFormatting>
  <conditionalFormatting sqref="D16:AH16">
    <cfRule type="expression" dxfId="1631" priority="183">
      <formula>COUNTIF($D$13:$AH$13,férié)</formula>
    </cfRule>
  </conditionalFormatting>
  <conditionalFormatting sqref="D16:AH16">
    <cfRule type="expression" dxfId="1630" priority="182">
      <formula>COUNTIF($D$13:$AH$13,férié)</formula>
    </cfRule>
  </conditionalFormatting>
  <conditionalFormatting sqref="D16:AH16">
    <cfRule type="expression" dxfId="1629" priority="181">
      <formula>COUNTIF($D$13:$AH$13,férié)</formula>
    </cfRule>
  </conditionalFormatting>
  <conditionalFormatting sqref="D17:AH17">
    <cfRule type="expression" dxfId="1628" priority="179">
      <formula>COUNTIF(JF,D$13)</formula>
    </cfRule>
    <cfRule type="expression" dxfId="1627" priority="180">
      <formula>WEEKDAY(D$13,2)&gt;5</formula>
    </cfRule>
  </conditionalFormatting>
  <conditionalFormatting sqref="D17:AH17">
    <cfRule type="expression" dxfId="1626" priority="178" stopIfTrue="1">
      <formula>D$13=""</formula>
    </cfRule>
  </conditionalFormatting>
  <conditionalFormatting sqref="D17:AH17">
    <cfRule type="expression" dxfId="1625" priority="177">
      <formula>COUNTIF($D$13:$AH$13,férié)</formula>
    </cfRule>
  </conditionalFormatting>
  <conditionalFormatting sqref="D17:AH17">
    <cfRule type="expression" dxfId="1624" priority="176">
      <formula>COUNTIF($D$13:$AH$13,férié)</formula>
    </cfRule>
  </conditionalFormatting>
  <conditionalFormatting sqref="D17:AH17">
    <cfRule type="expression" dxfId="1623" priority="175">
      <formula>COUNTIF($D$13:$AH$13,férié)</formula>
    </cfRule>
  </conditionalFormatting>
  <conditionalFormatting sqref="D17:AH17">
    <cfRule type="expression" dxfId="1622" priority="174">
      <formula>COUNTIF($D$13:$AH$13,férié)</formula>
    </cfRule>
  </conditionalFormatting>
  <conditionalFormatting sqref="D17:AH17">
    <cfRule type="expression" dxfId="1621" priority="173">
      <formula>COUNTIF($D$13:$AH$13,férié)</formula>
    </cfRule>
  </conditionalFormatting>
  <conditionalFormatting sqref="D17:AH17">
    <cfRule type="expression" dxfId="1620" priority="172">
      <formula>COUNTIF($D$13:$AH$13,férié)</formula>
    </cfRule>
  </conditionalFormatting>
  <conditionalFormatting sqref="D17:AH17">
    <cfRule type="expression" dxfId="1619" priority="171">
      <formula>COUNTIF($D$13:$AH$13,férié)</formula>
    </cfRule>
  </conditionalFormatting>
  <conditionalFormatting sqref="D17:AH17">
    <cfRule type="expression" dxfId="1618" priority="170">
      <formula>COUNTIF($D$13:$AH$13,férié)</formula>
    </cfRule>
  </conditionalFormatting>
  <conditionalFormatting sqref="D17:AH17">
    <cfRule type="expression" dxfId="1617" priority="169">
      <formula>COUNTIF($D$13:$AH$13,férié)</formula>
    </cfRule>
  </conditionalFormatting>
  <conditionalFormatting sqref="D17:AH17">
    <cfRule type="expression" dxfId="1616" priority="168">
      <formula>COUNTIF($D$13:$AH$13,férié)</formula>
    </cfRule>
  </conditionalFormatting>
  <conditionalFormatting sqref="D17:AH17">
    <cfRule type="expression" dxfId="1615" priority="167">
      <formula>COUNTIF($D$13:$AH$13,férié)</formula>
    </cfRule>
  </conditionalFormatting>
  <conditionalFormatting sqref="D17:AH17">
    <cfRule type="expression" dxfId="1614" priority="166">
      <formula>COUNTIF($D$13:$AH$13,férié)</formula>
    </cfRule>
  </conditionalFormatting>
  <conditionalFormatting sqref="D17:AH17">
    <cfRule type="expression" dxfId="1613" priority="165">
      <formula>COUNTIF($D$13:$AH$13,férié)</formula>
    </cfRule>
  </conditionalFormatting>
  <conditionalFormatting sqref="D17:AH17">
    <cfRule type="expression" dxfId="1612" priority="164">
      <formula>COUNTIF($D$13:$AH$13,férié)</formula>
    </cfRule>
  </conditionalFormatting>
  <conditionalFormatting sqref="D17:AH17">
    <cfRule type="expression" dxfId="1611" priority="163">
      <formula>COUNTIF($D$13:$AH$13,férié)</formula>
    </cfRule>
  </conditionalFormatting>
  <conditionalFormatting sqref="D18:AH18">
    <cfRule type="expression" dxfId="1610" priority="143">
      <formula>COUNTIF(JF,D$13)</formula>
    </cfRule>
    <cfRule type="expression" dxfId="1609" priority="144">
      <formula>WEEKDAY(D$13,2)&gt;5</formula>
    </cfRule>
  </conditionalFormatting>
  <conditionalFormatting sqref="D18:AH18">
    <cfRule type="expression" dxfId="1608" priority="142" stopIfTrue="1">
      <formula>D$13=""</formula>
    </cfRule>
  </conditionalFormatting>
  <conditionalFormatting sqref="D18:AH18">
    <cfRule type="expression" dxfId="1607" priority="141">
      <formula>COUNTIF($D$13:$AH$13,férié)</formula>
    </cfRule>
  </conditionalFormatting>
  <conditionalFormatting sqref="D18:AH18">
    <cfRule type="expression" dxfId="1606" priority="140">
      <formula>COUNTIF($D$13:$AH$13,férié)</formula>
    </cfRule>
  </conditionalFormatting>
  <conditionalFormatting sqref="D18:AH18">
    <cfRule type="expression" dxfId="1605" priority="139">
      <formula>COUNTIF($D$13:$AH$13,férié)</formula>
    </cfRule>
  </conditionalFormatting>
  <conditionalFormatting sqref="D18:AH18">
    <cfRule type="expression" dxfId="1604" priority="138">
      <formula>COUNTIF($D$13:$AH$13,férié)</formula>
    </cfRule>
  </conditionalFormatting>
  <conditionalFormatting sqref="D18:AH18">
    <cfRule type="expression" dxfId="1603" priority="137">
      <formula>COUNTIF($D$13:$AH$13,férié)</formula>
    </cfRule>
  </conditionalFormatting>
  <conditionalFormatting sqref="D18:AH18">
    <cfRule type="expression" dxfId="1602" priority="136">
      <formula>COUNTIF($D$13:$AH$13,férié)</formula>
    </cfRule>
  </conditionalFormatting>
  <conditionalFormatting sqref="D18:AH18">
    <cfRule type="expression" dxfId="1601" priority="135">
      <formula>COUNTIF($D$13:$AH$13,férié)</formula>
    </cfRule>
  </conditionalFormatting>
  <conditionalFormatting sqref="D18:AH18">
    <cfRule type="expression" dxfId="1600" priority="134">
      <formula>COUNTIF($D$13:$AH$13,férié)</formula>
    </cfRule>
  </conditionalFormatting>
  <conditionalFormatting sqref="D18:AH18">
    <cfRule type="expression" dxfId="1599" priority="133">
      <formula>COUNTIF($D$13:$AH$13,férié)</formula>
    </cfRule>
  </conditionalFormatting>
  <conditionalFormatting sqref="D18:AH18">
    <cfRule type="expression" dxfId="1598" priority="132">
      <formula>COUNTIF($D$13:$AH$13,férié)</formula>
    </cfRule>
  </conditionalFormatting>
  <conditionalFormatting sqref="D18:AH18">
    <cfRule type="expression" dxfId="1597" priority="131">
      <formula>COUNTIF($D$13:$AH$13,férié)</formula>
    </cfRule>
  </conditionalFormatting>
  <conditionalFormatting sqref="D18:AH18">
    <cfRule type="expression" dxfId="1596" priority="130">
      <formula>COUNTIF($D$13:$AH$13,férié)</formula>
    </cfRule>
  </conditionalFormatting>
  <conditionalFormatting sqref="D18:AH18">
    <cfRule type="expression" dxfId="1595" priority="129">
      <formula>COUNTIF($D$13:$AH$13,férié)</formula>
    </cfRule>
  </conditionalFormatting>
  <conditionalFormatting sqref="D18:AH18">
    <cfRule type="expression" dxfId="1594" priority="128">
      <formula>COUNTIF($D$13:$AH$13,férié)</formula>
    </cfRule>
  </conditionalFormatting>
  <conditionalFormatting sqref="D18:AH18">
    <cfRule type="expression" dxfId="1593" priority="127">
      <formula>COUNTIF($D$13:$AH$13,férié)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C60"/>
  <sheetViews>
    <sheetView zoomScale="85" zoomScaleNormal="85" workbookViewId="0">
      <selection activeCell="A19" sqref="A19:AI19"/>
    </sheetView>
  </sheetViews>
  <sheetFormatPr baseColWidth="10" defaultColWidth="11.42578125" defaultRowHeight="12.75" outlineLevelRow="1" x14ac:dyDescent="0.2"/>
  <cols>
    <col min="1" max="2" width="17.140625" style="57" customWidth="1"/>
    <col min="3" max="3" width="17.140625" style="106" customWidth="1"/>
    <col min="4" max="4" width="6.28515625" style="4" customWidth="1"/>
    <col min="5" max="9" width="6.28515625" style="3" customWidth="1"/>
    <col min="10" max="34" width="6.28515625" style="4" customWidth="1"/>
    <col min="35" max="35" width="11.42578125" style="4"/>
    <col min="36" max="36" width="8.7109375" style="83" customWidth="1"/>
    <col min="37" max="16384" width="11.42578125" style="4"/>
  </cols>
  <sheetData>
    <row r="1" spans="1:55" ht="36" customHeight="1" x14ac:dyDescent="0.2">
      <c r="B1" s="64"/>
      <c r="C1" s="100"/>
      <c r="G1" s="52" t="s">
        <v>28</v>
      </c>
      <c r="J1" s="7"/>
      <c r="K1" s="7"/>
      <c r="L1" s="37"/>
      <c r="M1" s="37"/>
      <c r="N1" s="37"/>
      <c r="O1" s="37"/>
      <c r="P1" s="37"/>
      <c r="Q1" s="33"/>
      <c r="R1" s="3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27"/>
      <c r="B2" s="58"/>
      <c r="C2" s="101"/>
      <c r="D2" s="23"/>
      <c r="E2" s="23"/>
      <c r="F2" s="23"/>
      <c r="G2" s="23"/>
      <c r="H2" s="23"/>
      <c r="I2" s="23"/>
      <c r="J2" s="23"/>
      <c r="K2" s="23"/>
      <c r="L2" s="38"/>
      <c r="M2" s="12"/>
      <c r="N2" s="12"/>
      <c r="O2" s="34"/>
      <c r="P2" s="34"/>
      <c r="Q2" s="39"/>
      <c r="R2" s="34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J2" s="56"/>
    </row>
    <row r="3" spans="1:55" customFormat="1" x14ac:dyDescent="0.2">
      <c r="A3" s="58"/>
      <c r="B3" s="58"/>
      <c r="C3" s="101"/>
      <c r="D3" s="24"/>
      <c r="E3" s="24"/>
      <c r="F3" s="24"/>
      <c r="G3" s="24"/>
      <c r="H3" s="24"/>
      <c r="I3" s="24"/>
      <c r="J3" s="24"/>
      <c r="K3" s="24"/>
      <c r="L3" s="38"/>
      <c r="M3" s="12"/>
      <c r="N3" s="12"/>
      <c r="O3" s="35"/>
      <c r="P3" s="35"/>
      <c r="Q3" s="39"/>
      <c r="R3" s="35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J3" s="56"/>
    </row>
    <row r="4" spans="1:55" s="1" customFormat="1" x14ac:dyDescent="0.2">
      <c r="A4" s="59"/>
      <c r="B4" s="59"/>
      <c r="C4" s="102"/>
      <c r="D4" s="25"/>
      <c r="E4" s="25"/>
      <c r="F4" s="25"/>
      <c r="G4" s="25"/>
      <c r="H4" s="25"/>
      <c r="I4" s="25"/>
      <c r="J4" s="25"/>
      <c r="K4" s="25"/>
      <c r="L4" s="5"/>
      <c r="M4" s="12"/>
      <c r="N4" s="12"/>
      <c r="O4" s="25"/>
      <c r="P4" s="25"/>
      <c r="Q4" s="39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J4" s="84"/>
    </row>
    <row r="5" spans="1:55" s="1" customFormat="1" ht="18" x14ac:dyDescent="0.25">
      <c r="A5" s="59"/>
      <c r="B5" s="59"/>
      <c r="C5" s="102"/>
      <c r="D5" s="26"/>
      <c r="E5" s="26"/>
      <c r="F5" s="42"/>
      <c r="G5" s="43"/>
      <c r="H5" s="43"/>
      <c r="I5" s="43"/>
      <c r="J5" s="43"/>
      <c r="K5" s="43"/>
      <c r="L5" s="44"/>
      <c r="M5" s="44"/>
      <c r="N5" s="44"/>
      <c r="O5" s="43"/>
      <c r="P5" s="43"/>
      <c r="Q5" s="45"/>
      <c r="R5" s="43"/>
      <c r="S5" s="43"/>
      <c r="T5" s="43"/>
      <c r="U5" s="43"/>
      <c r="V5" s="43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J5" s="84"/>
    </row>
    <row r="6" spans="1:55" s="1" customFormat="1" x14ac:dyDescent="0.2">
      <c r="A6" s="59"/>
      <c r="B6" s="59"/>
      <c r="C6" s="102"/>
      <c r="D6" s="25"/>
      <c r="E6" s="25"/>
      <c r="F6" s="25"/>
      <c r="G6" s="25"/>
      <c r="H6" s="25"/>
      <c r="I6" s="25"/>
      <c r="J6" s="25"/>
      <c r="K6" s="25"/>
      <c r="L6" s="5"/>
      <c r="M6" s="12"/>
      <c r="N6" s="12"/>
      <c r="O6" s="25"/>
      <c r="P6" s="25"/>
      <c r="Q6" s="39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J6" s="84"/>
    </row>
    <row r="7" spans="1:55" s="1" customFormat="1" ht="18" x14ac:dyDescent="0.25">
      <c r="A7" s="59"/>
      <c r="B7" s="59"/>
      <c r="C7" s="102"/>
      <c r="D7" s="25"/>
      <c r="E7" s="25"/>
      <c r="F7" s="41"/>
      <c r="G7" s="46"/>
      <c r="H7" s="46"/>
      <c r="I7" s="46"/>
      <c r="J7" s="46"/>
      <c r="K7" s="46"/>
      <c r="L7" s="44"/>
      <c r="M7" s="44"/>
      <c r="N7" s="44"/>
      <c r="O7" s="46"/>
      <c r="P7" s="46"/>
      <c r="Q7" s="39"/>
      <c r="R7" s="25"/>
      <c r="S7" s="25"/>
      <c r="T7" s="25"/>
      <c r="U7" s="40"/>
      <c r="V7" s="41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J7" s="84"/>
    </row>
    <row r="8" spans="1:55" customFormat="1" x14ac:dyDescent="0.2">
      <c r="A8" s="58"/>
      <c r="B8" s="58"/>
      <c r="C8" s="101"/>
      <c r="D8" s="27"/>
      <c r="E8" s="28"/>
      <c r="F8" s="28"/>
      <c r="G8" s="28"/>
      <c r="H8" s="28"/>
      <c r="I8" s="28"/>
      <c r="J8" s="28"/>
      <c r="K8" s="28"/>
      <c r="L8" s="38"/>
      <c r="M8" s="12"/>
      <c r="N8" s="12"/>
      <c r="O8" s="28"/>
      <c r="P8" s="28"/>
      <c r="Q8" s="3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1"/>
      <c r="AJ8" s="84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58"/>
      <c r="B9" s="58"/>
      <c r="C9" s="101"/>
      <c r="D9" s="2"/>
      <c r="E9" s="2"/>
      <c r="F9" s="36"/>
      <c r="G9" s="36"/>
      <c r="H9" s="36"/>
      <c r="I9" s="36"/>
      <c r="J9" s="36"/>
      <c r="K9" s="36"/>
      <c r="L9" s="38"/>
      <c r="M9" s="12"/>
      <c r="N9" s="12"/>
      <c r="O9" s="36"/>
      <c r="P9" s="36"/>
      <c r="Q9" s="39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1"/>
      <c r="AJ9" s="84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58"/>
      <c r="B10" s="58"/>
      <c r="C10" s="101"/>
      <c r="D10" s="23"/>
      <c r="E10" s="23"/>
      <c r="F10" s="23"/>
      <c r="G10" s="23"/>
      <c r="H10" s="23"/>
      <c r="I10" s="23"/>
      <c r="J10" s="23"/>
      <c r="K10" s="23"/>
      <c r="L10" s="38"/>
      <c r="M10" s="12"/>
      <c r="N10" s="12"/>
      <c r="O10" s="34"/>
      <c r="P10" s="34"/>
      <c r="Q10" s="39"/>
      <c r="R10" s="34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J10" s="56"/>
    </row>
    <row r="11" spans="1:55" customFormat="1" ht="15" customHeight="1" x14ac:dyDescent="0.2">
      <c r="A11" s="60"/>
      <c r="B11" s="60"/>
      <c r="C11" s="101"/>
      <c r="E11" s="1"/>
      <c r="F11" s="1"/>
      <c r="G11" s="1"/>
      <c r="H11" s="1"/>
      <c r="I11" s="1"/>
      <c r="J11" s="29"/>
      <c r="K11" s="29"/>
      <c r="L11" s="29"/>
      <c r="M11" s="30"/>
      <c r="N11" s="29"/>
      <c r="O11" s="29"/>
      <c r="P11" s="29"/>
      <c r="Q11" s="29"/>
      <c r="R11" s="29"/>
      <c r="S11" s="29"/>
      <c r="T11" s="29"/>
      <c r="U11" s="30"/>
      <c r="V11" s="29"/>
      <c r="W11" s="29"/>
      <c r="X11" s="29"/>
      <c r="Y11" s="29"/>
      <c r="Z11" s="29"/>
      <c r="AA11" s="29"/>
      <c r="AB11" s="31"/>
      <c r="AC11" s="29"/>
      <c r="AD11" s="29"/>
      <c r="AE11" s="30"/>
      <c r="AF11" s="29"/>
      <c r="AG11" s="29"/>
      <c r="AH11" s="29"/>
      <c r="AJ11" s="56"/>
    </row>
    <row r="12" spans="1:55" ht="15.75" x14ac:dyDescent="0.25">
      <c r="A12" s="61"/>
      <c r="B12" s="61"/>
      <c r="C12" s="100"/>
      <c r="D12" s="108">
        <f>EDATE(DATE('année calendaire'!A1,3,1),0)</f>
        <v>40602</v>
      </c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10"/>
      <c r="AI12" s="77"/>
    </row>
    <row r="13" spans="1:55" s="3" customFormat="1" ht="12.75" customHeight="1" x14ac:dyDescent="0.2">
      <c r="A13" s="62"/>
      <c r="B13" s="62"/>
      <c r="C13" s="103"/>
      <c r="D13" s="32">
        <f>D12</f>
        <v>40602</v>
      </c>
      <c r="E13" s="32">
        <f>D13+1</f>
        <v>40603</v>
      </c>
      <c r="F13" s="32">
        <f>E13+1</f>
        <v>40604</v>
      </c>
      <c r="G13" s="32">
        <f>F13+1</f>
        <v>40605</v>
      </c>
      <c r="H13" s="32">
        <f t="shared" ref="H13:AC13" si="0">G13+1</f>
        <v>40606</v>
      </c>
      <c r="I13" s="32">
        <f t="shared" si="0"/>
        <v>40607</v>
      </c>
      <c r="J13" s="32">
        <f t="shared" si="0"/>
        <v>40608</v>
      </c>
      <c r="K13" s="32">
        <f t="shared" si="0"/>
        <v>40609</v>
      </c>
      <c r="L13" s="32">
        <f t="shared" si="0"/>
        <v>40610</v>
      </c>
      <c r="M13" s="32">
        <f t="shared" si="0"/>
        <v>40611</v>
      </c>
      <c r="N13" s="32">
        <f t="shared" si="0"/>
        <v>40612</v>
      </c>
      <c r="O13" s="32">
        <f t="shared" si="0"/>
        <v>40613</v>
      </c>
      <c r="P13" s="32">
        <f t="shared" si="0"/>
        <v>40614</v>
      </c>
      <c r="Q13" s="32">
        <f t="shared" si="0"/>
        <v>40615</v>
      </c>
      <c r="R13" s="32">
        <f t="shared" si="0"/>
        <v>40616</v>
      </c>
      <c r="S13" s="32">
        <f t="shared" si="0"/>
        <v>40617</v>
      </c>
      <c r="T13" s="32">
        <f t="shared" si="0"/>
        <v>40618</v>
      </c>
      <c r="U13" s="32">
        <f t="shared" si="0"/>
        <v>40619</v>
      </c>
      <c r="V13" s="32">
        <f t="shared" si="0"/>
        <v>40620</v>
      </c>
      <c r="W13" s="32">
        <f t="shared" si="0"/>
        <v>40621</v>
      </c>
      <c r="X13" s="32">
        <f t="shared" si="0"/>
        <v>40622</v>
      </c>
      <c r="Y13" s="32">
        <f t="shared" si="0"/>
        <v>40623</v>
      </c>
      <c r="Z13" s="32">
        <f t="shared" si="0"/>
        <v>40624</v>
      </c>
      <c r="AA13" s="32">
        <f t="shared" si="0"/>
        <v>40625</v>
      </c>
      <c r="AB13" s="32">
        <f t="shared" si="0"/>
        <v>40626</v>
      </c>
      <c r="AC13" s="32">
        <f t="shared" si="0"/>
        <v>40627</v>
      </c>
      <c r="AD13" s="32">
        <f>IF(AC13&lt;&gt;"",IF(AC13+1&lt;=EOMONTH(($D$12)*1,0),AC13+1,""),"")</f>
        <v>40628</v>
      </c>
      <c r="AE13" s="32">
        <f>IF(AD13="","",IF(MONTH(AD13+1)&lt;&gt;MONTH(AD13),"",AD13+1))</f>
        <v>40629</v>
      </c>
      <c r="AF13" s="32">
        <f t="shared" ref="AF13:AH13" si="1">IF(AE13="","",IF(MONTH(AE13+1)&lt;&gt;MONTH(AE13),"",AE13+1))</f>
        <v>40630</v>
      </c>
      <c r="AG13" s="32">
        <f t="shared" si="1"/>
        <v>40631</v>
      </c>
      <c r="AH13" s="32">
        <f t="shared" si="1"/>
        <v>40632</v>
      </c>
      <c r="AI13" s="77" t="s">
        <v>31</v>
      </c>
      <c r="AJ13" s="83" t="s">
        <v>52</v>
      </c>
    </row>
    <row r="14" spans="1:55" x14ac:dyDescent="0.2">
      <c r="A14" s="65" t="s">
        <v>29</v>
      </c>
      <c r="B14" s="65" t="s">
        <v>30</v>
      </c>
      <c r="C14" s="104" t="s">
        <v>14</v>
      </c>
      <c r="D14" s="47">
        <f>D13</f>
        <v>40602</v>
      </c>
      <c r="E14" s="47">
        <f t="shared" ref="E14:AH14" si="2">E13</f>
        <v>40603</v>
      </c>
      <c r="F14" s="47">
        <f t="shared" si="2"/>
        <v>40604</v>
      </c>
      <c r="G14" s="47">
        <f t="shared" si="2"/>
        <v>40605</v>
      </c>
      <c r="H14" s="47">
        <f t="shared" si="2"/>
        <v>40606</v>
      </c>
      <c r="I14" s="47">
        <f t="shared" si="2"/>
        <v>40607</v>
      </c>
      <c r="J14" s="47">
        <f t="shared" si="2"/>
        <v>40608</v>
      </c>
      <c r="K14" s="47">
        <f t="shared" si="2"/>
        <v>40609</v>
      </c>
      <c r="L14" s="47">
        <f t="shared" si="2"/>
        <v>40610</v>
      </c>
      <c r="M14" s="47">
        <f t="shared" si="2"/>
        <v>40611</v>
      </c>
      <c r="N14" s="47">
        <f t="shared" si="2"/>
        <v>40612</v>
      </c>
      <c r="O14" s="47">
        <f t="shared" si="2"/>
        <v>40613</v>
      </c>
      <c r="P14" s="47">
        <f t="shared" si="2"/>
        <v>40614</v>
      </c>
      <c r="Q14" s="47">
        <f t="shared" si="2"/>
        <v>40615</v>
      </c>
      <c r="R14" s="47">
        <f t="shared" si="2"/>
        <v>40616</v>
      </c>
      <c r="S14" s="47">
        <f t="shared" si="2"/>
        <v>40617</v>
      </c>
      <c r="T14" s="47">
        <f t="shared" si="2"/>
        <v>40618</v>
      </c>
      <c r="U14" s="47">
        <f t="shared" si="2"/>
        <v>40619</v>
      </c>
      <c r="V14" s="47">
        <f t="shared" si="2"/>
        <v>40620</v>
      </c>
      <c r="W14" s="47">
        <f t="shared" si="2"/>
        <v>40621</v>
      </c>
      <c r="X14" s="47">
        <f t="shared" si="2"/>
        <v>40622</v>
      </c>
      <c r="Y14" s="47">
        <f t="shared" si="2"/>
        <v>40623</v>
      </c>
      <c r="Z14" s="47">
        <f t="shared" si="2"/>
        <v>40624</v>
      </c>
      <c r="AA14" s="47">
        <f t="shared" si="2"/>
        <v>40625</v>
      </c>
      <c r="AB14" s="47">
        <f t="shared" si="2"/>
        <v>40626</v>
      </c>
      <c r="AC14" s="47">
        <f t="shared" si="2"/>
        <v>40627</v>
      </c>
      <c r="AD14" s="47">
        <f t="shared" si="2"/>
        <v>40628</v>
      </c>
      <c r="AE14" s="47">
        <f t="shared" si="2"/>
        <v>40629</v>
      </c>
      <c r="AF14" s="47">
        <f t="shared" si="2"/>
        <v>40630</v>
      </c>
      <c r="AG14" s="47">
        <f t="shared" si="2"/>
        <v>40631</v>
      </c>
      <c r="AH14" s="47">
        <f t="shared" si="2"/>
        <v>40632</v>
      </c>
      <c r="AI14" s="77"/>
    </row>
    <row r="15" spans="1:55" s="3" customFormat="1" ht="13.5" customHeight="1" outlineLevel="1" x14ac:dyDescent="0.2">
      <c r="A15" s="71" t="s">
        <v>34</v>
      </c>
      <c r="B15" s="71" t="s">
        <v>35</v>
      </c>
      <c r="C15" s="105">
        <v>39510</v>
      </c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7">
        <f>SUM(D15:AH15)</f>
        <v>0</v>
      </c>
      <c r="AJ15" s="85">
        <v>1</v>
      </c>
    </row>
    <row r="16" spans="1:55" x14ac:dyDescent="0.2">
      <c r="A16" s="71" t="s">
        <v>41</v>
      </c>
      <c r="B16" s="71" t="s">
        <v>42</v>
      </c>
      <c r="C16" s="105" t="s">
        <v>54</v>
      </c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7">
        <f>SUM(D16:AH16)</f>
        <v>0</v>
      </c>
      <c r="AJ16" s="83">
        <v>2</v>
      </c>
    </row>
    <row r="17" spans="1:36" x14ac:dyDescent="0.2">
      <c r="A17" s="71" t="s">
        <v>45</v>
      </c>
      <c r="B17" s="71" t="s">
        <v>46</v>
      </c>
      <c r="C17" s="105">
        <v>39917</v>
      </c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7">
        <f>SUM(D17:AH17)</f>
        <v>0</v>
      </c>
      <c r="AJ17" s="83">
        <v>3</v>
      </c>
    </row>
    <row r="18" spans="1:36" x14ac:dyDescent="0.2">
      <c r="A18" s="71" t="s">
        <v>50</v>
      </c>
      <c r="B18" s="71" t="s">
        <v>57</v>
      </c>
      <c r="C18" s="105" t="s">
        <v>53</v>
      </c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7">
        <f>SUM(D18:AH18)</f>
        <v>0</v>
      </c>
      <c r="AJ18" s="83">
        <v>4</v>
      </c>
    </row>
    <row r="19" spans="1:36" s="3" customFormat="1" x14ac:dyDescent="0.2">
      <c r="A19" s="63"/>
      <c r="B19" s="63"/>
      <c r="C19" s="10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J19" s="85"/>
    </row>
    <row r="20" spans="1:36" s="3" customFormat="1" x14ac:dyDescent="0.2">
      <c r="A20" s="63"/>
      <c r="B20" s="63"/>
      <c r="C20" s="10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J20" s="85"/>
    </row>
    <row r="21" spans="1:36" s="3" customFormat="1" x14ac:dyDescent="0.2">
      <c r="A21" s="63"/>
      <c r="B21" s="63"/>
      <c r="C21" s="10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J21" s="85"/>
    </row>
    <row r="22" spans="1:36" s="3" customFormat="1" x14ac:dyDescent="0.2">
      <c r="A22" s="63"/>
      <c r="B22" s="63"/>
      <c r="C22" s="107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J22" s="85"/>
    </row>
    <row r="23" spans="1:36" s="3" customFormat="1" x14ac:dyDescent="0.2">
      <c r="A23" s="63"/>
      <c r="B23" s="63"/>
      <c r="C23" s="10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J23" s="85"/>
    </row>
    <row r="24" spans="1:36" x14ac:dyDescent="0.2">
      <c r="D24" s="8"/>
      <c r="E24" s="5"/>
      <c r="F24" s="5"/>
      <c r="G24" s="5"/>
      <c r="H24" s="5"/>
      <c r="I24" s="5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</row>
    <row r="25" spans="1:36" ht="15.75" x14ac:dyDescent="0.25"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6" x14ac:dyDescent="0.2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6" x14ac:dyDescent="0.2"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1:36" s="3" customFormat="1" x14ac:dyDescent="0.2">
      <c r="A28" s="63"/>
      <c r="B28" s="63"/>
      <c r="C28" s="107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J28" s="85"/>
    </row>
    <row r="29" spans="1:36" s="3" customFormat="1" x14ac:dyDescent="0.2">
      <c r="A29" s="63"/>
      <c r="B29" s="63"/>
      <c r="C29" s="107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J29" s="85"/>
    </row>
    <row r="30" spans="1:36" s="3" customFormat="1" x14ac:dyDescent="0.2">
      <c r="A30" s="63"/>
      <c r="B30" s="63"/>
      <c r="C30" s="107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J30" s="85"/>
    </row>
    <row r="31" spans="1:36" s="3" customFormat="1" x14ac:dyDescent="0.2">
      <c r="A31" s="63"/>
      <c r="B31" s="63"/>
      <c r="C31" s="107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J31" s="85"/>
    </row>
    <row r="32" spans="1:36" x14ac:dyDescent="0.2">
      <c r="D32" s="8"/>
      <c r="E32" s="5"/>
      <c r="F32" s="5"/>
      <c r="G32" s="5"/>
      <c r="H32" s="5"/>
      <c r="I32" s="5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6" ht="15.75" x14ac:dyDescent="0.25"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36" x14ac:dyDescent="0.2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</row>
    <row r="35" spans="1:36" x14ac:dyDescent="0.2"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6" s="3" customFormat="1" x14ac:dyDescent="0.2">
      <c r="A36" s="63"/>
      <c r="B36" s="63"/>
      <c r="C36" s="107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J36" s="85"/>
    </row>
    <row r="37" spans="1:36" s="3" customFormat="1" x14ac:dyDescent="0.2">
      <c r="A37" s="63"/>
      <c r="B37" s="63"/>
      <c r="C37" s="107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J37" s="85"/>
    </row>
    <row r="38" spans="1:36" s="3" customFormat="1" x14ac:dyDescent="0.2">
      <c r="A38" s="63"/>
      <c r="B38" s="63"/>
      <c r="C38" s="107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J38" s="85"/>
    </row>
    <row r="39" spans="1:36" s="3" customFormat="1" x14ac:dyDescent="0.2">
      <c r="A39" s="63"/>
      <c r="B39" s="63"/>
      <c r="C39" s="107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J39" s="85"/>
    </row>
    <row r="40" spans="1:36" x14ac:dyDescent="0.2">
      <c r="D40" s="8"/>
      <c r="E40" s="5"/>
      <c r="F40" s="5"/>
      <c r="G40" s="5"/>
      <c r="H40" s="5"/>
      <c r="I40" s="5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6" ht="15.75" x14ac:dyDescent="0.25"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6" x14ac:dyDescent="0.2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6" x14ac:dyDescent="0.2"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  <row r="44" spans="1:36" s="3" customFormat="1" x14ac:dyDescent="0.2">
      <c r="A44" s="63"/>
      <c r="B44" s="63"/>
      <c r="C44" s="10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J44" s="85"/>
    </row>
    <row r="45" spans="1:36" s="3" customFormat="1" x14ac:dyDescent="0.2">
      <c r="A45" s="63"/>
      <c r="B45" s="63"/>
      <c r="C45" s="107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J45" s="85"/>
    </row>
    <row r="46" spans="1:36" s="3" customFormat="1" x14ac:dyDescent="0.2">
      <c r="A46" s="63"/>
      <c r="B46" s="63"/>
      <c r="C46" s="10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J46" s="85"/>
    </row>
    <row r="47" spans="1:36" s="3" customFormat="1" x14ac:dyDescent="0.2">
      <c r="A47" s="63"/>
      <c r="B47" s="63"/>
      <c r="C47" s="10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J47" s="85"/>
    </row>
    <row r="48" spans="1:36" x14ac:dyDescent="0.2">
      <c r="D48" s="8"/>
      <c r="E48" s="5"/>
      <c r="F48" s="5"/>
      <c r="G48" s="5"/>
      <c r="H48" s="5"/>
      <c r="I48" s="5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6" ht="15.75" x14ac:dyDescent="0.25"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6" x14ac:dyDescent="0.2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</row>
    <row r="51" spans="1:36" x14ac:dyDescent="0.2"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1:36" s="3" customFormat="1" x14ac:dyDescent="0.2">
      <c r="A52" s="63"/>
      <c r="B52" s="63"/>
      <c r="C52" s="10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J52" s="85"/>
    </row>
    <row r="53" spans="1:36" s="3" customFormat="1" x14ac:dyDescent="0.2">
      <c r="A53" s="63"/>
      <c r="B53" s="63"/>
      <c r="C53" s="107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J53" s="85"/>
    </row>
    <row r="54" spans="1:36" s="3" customFormat="1" x14ac:dyDescent="0.2">
      <c r="A54" s="63"/>
      <c r="B54" s="63"/>
      <c r="C54" s="10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J54" s="85"/>
    </row>
    <row r="55" spans="1:36" s="3" customFormat="1" x14ac:dyDescent="0.2">
      <c r="A55" s="63"/>
      <c r="B55" s="63"/>
      <c r="C55" s="10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J55" s="85"/>
    </row>
    <row r="56" spans="1:36" x14ac:dyDescent="0.2">
      <c r="D56" s="8"/>
      <c r="E56" s="5"/>
      <c r="F56" s="5"/>
      <c r="G56" s="5"/>
      <c r="H56" s="5"/>
      <c r="I56" s="5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6" x14ac:dyDescent="0.2">
      <c r="D57" s="8"/>
      <c r="E57" s="5"/>
      <c r="F57" s="5"/>
      <c r="G57" s="5"/>
      <c r="H57" s="5"/>
      <c r="I57" s="5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6" x14ac:dyDescent="0.2">
      <c r="D58" s="8"/>
      <c r="E58" s="5"/>
      <c r="F58" s="5"/>
      <c r="G58" s="5"/>
      <c r="H58" s="5"/>
      <c r="I58" s="5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  <row r="59" spans="1:36" x14ac:dyDescent="0.2">
      <c r="D59" s="8"/>
      <c r="E59" s="5"/>
      <c r="F59" s="5"/>
      <c r="G59" s="5"/>
      <c r="H59" s="5"/>
      <c r="I59" s="5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</row>
    <row r="60" spans="1:36" x14ac:dyDescent="0.2">
      <c r="D60" s="8"/>
      <c r="E60" s="5"/>
      <c r="F60" s="5"/>
      <c r="G60" s="5"/>
      <c r="H60" s="5"/>
      <c r="I60" s="5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</row>
  </sheetData>
  <mergeCells count="1">
    <mergeCell ref="D12:AH12"/>
  </mergeCells>
  <phoneticPr fontId="2" type="noConversion"/>
  <conditionalFormatting sqref="Q2:Q4 Q6:Q10">
    <cfRule type="cellIs" dxfId="1592" priority="1988" stopIfTrue="1" operator="equal">
      <formula>"GV"</formula>
    </cfRule>
    <cfRule type="cellIs" dxfId="1591" priority="1989" stopIfTrue="1" operator="equal">
      <formula>"PC"</formula>
    </cfRule>
    <cfRule type="cellIs" dxfId="1590" priority="1990" stopIfTrue="1" operator="equal">
      <formula>"R"</formula>
    </cfRule>
    <cfRule type="cellIs" dxfId="1589" priority="1991" stopIfTrue="1" operator="equal">
      <formula>"E"</formula>
    </cfRule>
    <cfRule type="cellIs" dxfId="1588" priority="1992" stopIfTrue="1" operator="equal">
      <formula>"PT"</formula>
    </cfRule>
    <cfRule type="cellIs" dxfId="1587" priority="1993" stopIfTrue="1" operator="equal">
      <formula>"mt"</formula>
    </cfRule>
  </conditionalFormatting>
  <conditionalFormatting sqref="Q2:Q10">
    <cfRule type="cellIs" dxfId="1586" priority="2045" stopIfTrue="1" operator="equal">
      <formula>"cc"</formula>
    </cfRule>
    <cfRule type="cellIs" dxfId="1585" priority="2046" stopIfTrue="1" operator="equal">
      <formula>"cl"</formula>
    </cfRule>
    <cfRule type="cellIs" dxfId="1584" priority="2047" stopIfTrue="1" operator="equal">
      <formula>"m"</formula>
    </cfRule>
  </conditionalFormatting>
  <conditionalFormatting sqref="Q2:Q10">
    <cfRule type="cellIs" dxfId="1583" priority="2042" stopIfTrue="1" operator="equal">
      <formula>"F"</formula>
    </cfRule>
    <cfRule type="cellIs" dxfId="1582" priority="2043" stopIfTrue="1" operator="equal">
      <formula>"WK"</formula>
    </cfRule>
    <cfRule type="cellIs" dxfId="1581" priority="2044" stopIfTrue="1" operator="equal">
      <formula>"T"</formula>
    </cfRule>
  </conditionalFormatting>
  <conditionalFormatting sqref="Q5">
    <cfRule type="cellIs" dxfId="1580" priority="1976" stopIfTrue="1" operator="equal">
      <formula>"GV"</formula>
    </cfRule>
    <cfRule type="cellIs" dxfId="1579" priority="1977" stopIfTrue="1" operator="equal">
      <formula>"PC"</formula>
    </cfRule>
    <cfRule type="cellIs" dxfId="1578" priority="1978" stopIfTrue="1" operator="equal">
      <formula>"R"</formula>
    </cfRule>
    <cfRule type="cellIs" dxfId="1577" priority="1979" stopIfTrue="1" operator="equal">
      <formula>"E"</formula>
    </cfRule>
    <cfRule type="cellIs" dxfId="1576" priority="1980" stopIfTrue="1" operator="equal">
      <formula>"PT"</formula>
    </cfRule>
    <cfRule type="cellIs" dxfId="1575" priority="1981" stopIfTrue="1" operator="equal">
      <formula>"mt"</formula>
    </cfRule>
  </conditionalFormatting>
  <conditionalFormatting sqref="D14:AH14">
    <cfRule type="expression" dxfId="1574" priority="1684">
      <formula>COUNTIF($D$13:$AH$13,férié)</formula>
    </cfRule>
  </conditionalFormatting>
  <conditionalFormatting sqref="Q2:Q10">
    <cfRule type="cellIs" dxfId="1573" priority="1681" stopIfTrue="1" operator="equal">
      <formula>"cc"</formula>
    </cfRule>
    <cfRule type="cellIs" dxfId="1572" priority="1682" stopIfTrue="1" operator="equal">
      <formula>"cl"</formula>
    </cfRule>
    <cfRule type="cellIs" dxfId="1571" priority="1683" stopIfTrue="1" operator="equal">
      <formula>"m"</formula>
    </cfRule>
  </conditionalFormatting>
  <conditionalFormatting sqref="Q2:Q10">
    <cfRule type="cellIs" dxfId="1570" priority="1678" stopIfTrue="1" operator="equal">
      <formula>"F"</formula>
    </cfRule>
    <cfRule type="cellIs" dxfId="1569" priority="1679" stopIfTrue="1" operator="equal">
      <formula>"WK"</formula>
    </cfRule>
    <cfRule type="cellIs" dxfId="1568" priority="1680" stopIfTrue="1" operator="equal">
      <formula>"T"</formula>
    </cfRule>
  </conditionalFormatting>
  <conditionalFormatting sqref="Q2:Q4 Q6:Q10">
    <cfRule type="cellIs" dxfId="1567" priority="1672" stopIfTrue="1" operator="equal">
      <formula>"GV"</formula>
    </cfRule>
    <cfRule type="cellIs" dxfId="1566" priority="1673" stopIfTrue="1" operator="equal">
      <formula>"PC"</formula>
    </cfRule>
    <cfRule type="cellIs" dxfId="1565" priority="1674" stopIfTrue="1" operator="equal">
      <formula>"R"</formula>
    </cfRule>
    <cfRule type="cellIs" dxfId="1564" priority="1675" stopIfTrue="1" operator="equal">
      <formula>"E"</formula>
    </cfRule>
    <cfRule type="cellIs" dxfId="1563" priority="1676" stopIfTrue="1" operator="equal">
      <formula>"PT"</formula>
    </cfRule>
    <cfRule type="cellIs" dxfId="1562" priority="1677" stopIfTrue="1" operator="equal">
      <formula>"mt"</formula>
    </cfRule>
  </conditionalFormatting>
  <conditionalFormatting sqref="Q5">
    <cfRule type="cellIs" dxfId="1561" priority="1666" stopIfTrue="1" operator="equal">
      <formula>"GV"</formula>
    </cfRule>
    <cfRule type="cellIs" dxfId="1560" priority="1667" stopIfTrue="1" operator="equal">
      <formula>"PC"</formula>
    </cfRule>
    <cfRule type="cellIs" dxfId="1559" priority="1668" stopIfTrue="1" operator="equal">
      <formula>"R"</formula>
    </cfRule>
    <cfRule type="cellIs" dxfId="1558" priority="1669" stopIfTrue="1" operator="equal">
      <formula>"E"</formula>
    </cfRule>
    <cfRule type="cellIs" dxfId="1557" priority="1670" stopIfTrue="1" operator="equal">
      <formula>"PT"</formula>
    </cfRule>
    <cfRule type="cellIs" dxfId="1556" priority="1671" stopIfTrue="1" operator="equal">
      <formula>"mt"</formula>
    </cfRule>
  </conditionalFormatting>
  <conditionalFormatting sqref="D14:AH14">
    <cfRule type="expression" dxfId="1555" priority="1665">
      <formula>COUNTIF($D$13:$AH$13,férié)</formula>
    </cfRule>
  </conditionalFormatting>
  <conditionalFormatting sqref="D15:AH15">
    <cfRule type="expression" dxfId="1554" priority="1663">
      <formula>COUNTIF(JF,D$13)</formula>
    </cfRule>
    <cfRule type="expression" dxfId="1553" priority="1664">
      <formula>WEEKDAY(D$13,2)&gt;5</formula>
    </cfRule>
  </conditionalFormatting>
  <conditionalFormatting sqref="Q2:Q10">
    <cfRule type="cellIs" dxfId="1552" priority="1660" stopIfTrue="1" operator="equal">
      <formula>"cc"</formula>
    </cfRule>
    <cfRule type="cellIs" dxfId="1551" priority="1661" stopIfTrue="1" operator="equal">
      <formula>"cl"</formula>
    </cfRule>
    <cfRule type="cellIs" dxfId="1550" priority="1662" stopIfTrue="1" operator="equal">
      <formula>"m"</formula>
    </cfRule>
  </conditionalFormatting>
  <conditionalFormatting sqref="Q2:Q10">
    <cfRule type="cellIs" dxfId="1549" priority="1657" stopIfTrue="1" operator="equal">
      <formula>"F"</formula>
    </cfRule>
    <cfRule type="cellIs" dxfId="1548" priority="1658" stopIfTrue="1" operator="equal">
      <formula>"WK"</formula>
    </cfRule>
    <cfRule type="cellIs" dxfId="1547" priority="1659" stopIfTrue="1" operator="equal">
      <formula>"T"</formula>
    </cfRule>
  </conditionalFormatting>
  <conditionalFormatting sqref="Q2:Q4 Q6:Q10">
    <cfRule type="cellIs" dxfId="1546" priority="1651" stopIfTrue="1" operator="equal">
      <formula>"GV"</formula>
    </cfRule>
    <cfRule type="cellIs" dxfId="1545" priority="1652" stopIfTrue="1" operator="equal">
      <formula>"PC"</formula>
    </cfRule>
    <cfRule type="cellIs" dxfId="1544" priority="1653" stopIfTrue="1" operator="equal">
      <formula>"R"</formula>
    </cfRule>
    <cfRule type="cellIs" dxfId="1543" priority="1654" stopIfTrue="1" operator="equal">
      <formula>"E"</formula>
    </cfRule>
    <cfRule type="cellIs" dxfId="1542" priority="1655" stopIfTrue="1" operator="equal">
      <formula>"PT"</formula>
    </cfRule>
    <cfRule type="cellIs" dxfId="1541" priority="1656" stopIfTrue="1" operator="equal">
      <formula>"mt"</formula>
    </cfRule>
  </conditionalFormatting>
  <conditionalFormatting sqref="Q5">
    <cfRule type="cellIs" dxfId="1540" priority="1645" stopIfTrue="1" operator="equal">
      <formula>"GV"</formula>
    </cfRule>
    <cfRule type="cellIs" dxfId="1539" priority="1646" stopIfTrue="1" operator="equal">
      <formula>"PC"</formula>
    </cfRule>
    <cfRule type="cellIs" dxfId="1538" priority="1647" stopIfTrue="1" operator="equal">
      <formula>"R"</formula>
    </cfRule>
    <cfRule type="cellIs" dxfId="1537" priority="1648" stopIfTrue="1" operator="equal">
      <formula>"E"</formula>
    </cfRule>
    <cfRule type="cellIs" dxfId="1536" priority="1649" stopIfTrue="1" operator="equal">
      <formula>"PT"</formula>
    </cfRule>
    <cfRule type="cellIs" dxfId="1535" priority="1650" stopIfTrue="1" operator="equal">
      <formula>"mt"</formula>
    </cfRule>
  </conditionalFormatting>
  <conditionalFormatting sqref="D14:AH14">
    <cfRule type="expression" dxfId="1534" priority="1644">
      <formula>COUNTIF($D$13:$AH$13,férié)</formula>
    </cfRule>
  </conditionalFormatting>
  <conditionalFormatting sqref="D15:AH15">
    <cfRule type="expression" dxfId="1533" priority="1641">
      <formula>D$13=""</formula>
    </cfRule>
    <cfRule type="expression" dxfId="1532" priority="1642">
      <formula>COUNTIF(JF,D$13)</formula>
    </cfRule>
    <cfRule type="expression" dxfId="1531" priority="1643">
      <formula>WEEKDAY(D$13,2)&gt;5</formula>
    </cfRule>
  </conditionalFormatting>
  <conditionalFormatting sqref="Q2:Q4 Q6:Q10">
    <cfRule type="cellIs" dxfId="1530" priority="1635" stopIfTrue="1" operator="equal">
      <formula>"GV"</formula>
    </cfRule>
    <cfRule type="cellIs" dxfId="1529" priority="1636" stopIfTrue="1" operator="equal">
      <formula>"PC"</formula>
    </cfRule>
    <cfRule type="cellIs" dxfId="1528" priority="1637" stopIfTrue="1" operator="equal">
      <formula>"R"</formula>
    </cfRule>
    <cfRule type="cellIs" dxfId="1527" priority="1638" stopIfTrue="1" operator="equal">
      <formula>"E"</formula>
    </cfRule>
    <cfRule type="cellIs" dxfId="1526" priority="1639" stopIfTrue="1" operator="equal">
      <formula>"PT"</formula>
    </cfRule>
    <cfRule type="cellIs" dxfId="1525" priority="1640" stopIfTrue="1" operator="equal">
      <formula>"mt"</formula>
    </cfRule>
  </conditionalFormatting>
  <conditionalFormatting sqref="Q2:Q10">
    <cfRule type="cellIs" dxfId="1524" priority="1632" stopIfTrue="1" operator="equal">
      <formula>"cc"</formula>
    </cfRule>
    <cfRule type="cellIs" dxfId="1523" priority="1633" stopIfTrue="1" operator="equal">
      <formula>"cl"</formula>
    </cfRule>
    <cfRule type="cellIs" dxfId="1522" priority="1634" stopIfTrue="1" operator="equal">
      <formula>"m"</formula>
    </cfRule>
  </conditionalFormatting>
  <conditionalFormatting sqref="Q2:Q10">
    <cfRule type="cellIs" dxfId="1521" priority="1629" stopIfTrue="1" operator="equal">
      <formula>"F"</formula>
    </cfRule>
    <cfRule type="cellIs" dxfId="1520" priority="1630" stopIfTrue="1" operator="equal">
      <formula>"WK"</formula>
    </cfRule>
    <cfRule type="cellIs" dxfId="1519" priority="1631" stopIfTrue="1" operator="equal">
      <formula>"T"</formula>
    </cfRule>
  </conditionalFormatting>
  <conditionalFormatting sqref="Q5">
    <cfRule type="cellIs" dxfId="1518" priority="1623" stopIfTrue="1" operator="equal">
      <formula>"GV"</formula>
    </cfRule>
    <cfRule type="cellIs" dxfId="1517" priority="1624" stopIfTrue="1" operator="equal">
      <formula>"PC"</formula>
    </cfRule>
    <cfRule type="cellIs" dxfId="1516" priority="1625" stopIfTrue="1" operator="equal">
      <formula>"R"</formula>
    </cfRule>
    <cfRule type="cellIs" dxfId="1515" priority="1626" stopIfTrue="1" operator="equal">
      <formula>"E"</formula>
    </cfRule>
    <cfRule type="cellIs" dxfId="1514" priority="1627" stopIfTrue="1" operator="equal">
      <formula>"PT"</formula>
    </cfRule>
    <cfRule type="cellIs" dxfId="1513" priority="1628" stopIfTrue="1" operator="equal">
      <formula>"mt"</formula>
    </cfRule>
  </conditionalFormatting>
  <conditionalFormatting sqref="D14:AH14">
    <cfRule type="expression" dxfId="1512" priority="1622">
      <formula>COUNTIF($D$13:$AH$13,férié)</formula>
    </cfRule>
  </conditionalFormatting>
  <conditionalFormatting sqref="Q2:Q10">
    <cfRule type="cellIs" dxfId="1511" priority="1619" stopIfTrue="1" operator="equal">
      <formula>"cc"</formula>
    </cfRule>
    <cfRule type="cellIs" dxfId="1510" priority="1620" stopIfTrue="1" operator="equal">
      <formula>"cl"</formula>
    </cfRule>
    <cfRule type="cellIs" dxfId="1509" priority="1621" stopIfTrue="1" operator="equal">
      <formula>"m"</formula>
    </cfRule>
  </conditionalFormatting>
  <conditionalFormatting sqref="Q2:Q10">
    <cfRule type="cellIs" dxfId="1508" priority="1616" stopIfTrue="1" operator="equal">
      <formula>"F"</formula>
    </cfRule>
    <cfRule type="cellIs" dxfId="1507" priority="1617" stopIfTrue="1" operator="equal">
      <formula>"WK"</formula>
    </cfRule>
    <cfRule type="cellIs" dxfId="1506" priority="1618" stopIfTrue="1" operator="equal">
      <formula>"T"</formula>
    </cfRule>
  </conditionalFormatting>
  <conditionalFormatting sqref="Q2:Q4 Q6:Q10">
    <cfRule type="cellIs" dxfId="1505" priority="1610" stopIfTrue="1" operator="equal">
      <formula>"GV"</formula>
    </cfRule>
    <cfRule type="cellIs" dxfId="1504" priority="1611" stopIfTrue="1" operator="equal">
      <formula>"PC"</formula>
    </cfRule>
    <cfRule type="cellIs" dxfId="1503" priority="1612" stopIfTrue="1" operator="equal">
      <formula>"R"</formula>
    </cfRule>
    <cfRule type="cellIs" dxfId="1502" priority="1613" stopIfTrue="1" operator="equal">
      <formula>"E"</formula>
    </cfRule>
    <cfRule type="cellIs" dxfId="1501" priority="1614" stopIfTrue="1" operator="equal">
      <formula>"PT"</formula>
    </cfRule>
    <cfRule type="cellIs" dxfId="1500" priority="1615" stopIfTrue="1" operator="equal">
      <formula>"mt"</formula>
    </cfRule>
  </conditionalFormatting>
  <conditionalFormatting sqref="Q5">
    <cfRule type="cellIs" dxfId="1499" priority="1604" stopIfTrue="1" operator="equal">
      <formula>"GV"</formula>
    </cfRule>
    <cfRule type="cellIs" dxfId="1498" priority="1605" stopIfTrue="1" operator="equal">
      <formula>"PC"</formula>
    </cfRule>
    <cfRule type="cellIs" dxfId="1497" priority="1606" stopIfTrue="1" operator="equal">
      <formula>"R"</formula>
    </cfRule>
    <cfRule type="cellIs" dxfId="1496" priority="1607" stopIfTrue="1" operator="equal">
      <formula>"E"</formula>
    </cfRule>
    <cfRule type="cellIs" dxfId="1495" priority="1608" stopIfTrue="1" operator="equal">
      <formula>"PT"</formula>
    </cfRule>
    <cfRule type="cellIs" dxfId="1494" priority="1609" stopIfTrue="1" operator="equal">
      <formula>"mt"</formula>
    </cfRule>
  </conditionalFormatting>
  <conditionalFormatting sqref="D14:AH14">
    <cfRule type="expression" dxfId="1493" priority="1603">
      <formula>COUNTIF($D$13:$AH$13,férié)</formula>
    </cfRule>
  </conditionalFormatting>
  <conditionalFormatting sqref="Q2:Q10">
    <cfRule type="cellIs" dxfId="1492" priority="1598" stopIfTrue="1" operator="equal">
      <formula>"cc"</formula>
    </cfRule>
    <cfRule type="cellIs" dxfId="1491" priority="1599" stopIfTrue="1" operator="equal">
      <formula>"cl"</formula>
    </cfRule>
    <cfRule type="cellIs" dxfId="1490" priority="1600" stopIfTrue="1" operator="equal">
      <formula>"m"</formula>
    </cfRule>
  </conditionalFormatting>
  <conditionalFormatting sqref="Q2:Q10">
    <cfRule type="cellIs" dxfId="1489" priority="1595" stopIfTrue="1" operator="equal">
      <formula>"F"</formula>
    </cfRule>
    <cfRule type="cellIs" dxfId="1488" priority="1596" stopIfTrue="1" operator="equal">
      <formula>"WK"</formula>
    </cfRule>
    <cfRule type="cellIs" dxfId="1487" priority="1597" stopIfTrue="1" operator="equal">
      <formula>"T"</formula>
    </cfRule>
  </conditionalFormatting>
  <conditionalFormatting sqref="Q2:Q4 Q6:Q10">
    <cfRule type="cellIs" dxfId="1486" priority="1589" stopIfTrue="1" operator="equal">
      <formula>"GV"</formula>
    </cfRule>
    <cfRule type="cellIs" dxfId="1485" priority="1590" stopIfTrue="1" operator="equal">
      <formula>"PC"</formula>
    </cfRule>
    <cfRule type="cellIs" dxfId="1484" priority="1591" stopIfTrue="1" operator="equal">
      <formula>"R"</formula>
    </cfRule>
    <cfRule type="cellIs" dxfId="1483" priority="1592" stopIfTrue="1" operator="equal">
      <formula>"E"</formula>
    </cfRule>
    <cfRule type="cellIs" dxfId="1482" priority="1593" stopIfTrue="1" operator="equal">
      <formula>"PT"</formula>
    </cfRule>
    <cfRule type="cellIs" dxfId="1481" priority="1594" stopIfTrue="1" operator="equal">
      <formula>"mt"</formula>
    </cfRule>
  </conditionalFormatting>
  <conditionalFormatting sqref="Q5">
    <cfRule type="cellIs" dxfId="1480" priority="1583" stopIfTrue="1" operator="equal">
      <formula>"GV"</formula>
    </cfRule>
    <cfRule type="cellIs" dxfId="1479" priority="1584" stopIfTrue="1" operator="equal">
      <formula>"PC"</formula>
    </cfRule>
    <cfRule type="cellIs" dxfId="1478" priority="1585" stopIfTrue="1" operator="equal">
      <formula>"R"</formula>
    </cfRule>
    <cfRule type="cellIs" dxfId="1477" priority="1586" stopIfTrue="1" operator="equal">
      <formula>"E"</formula>
    </cfRule>
    <cfRule type="cellIs" dxfId="1476" priority="1587" stopIfTrue="1" operator="equal">
      <formula>"PT"</formula>
    </cfRule>
    <cfRule type="cellIs" dxfId="1475" priority="1588" stopIfTrue="1" operator="equal">
      <formula>"mt"</formula>
    </cfRule>
  </conditionalFormatting>
  <conditionalFormatting sqref="D14:AH14">
    <cfRule type="expression" dxfId="1474" priority="1582">
      <formula>COUNTIF($D$13:$AH$13,férié)</formula>
    </cfRule>
  </conditionalFormatting>
  <conditionalFormatting sqref="D13:AH15">
    <cfRule type="expression" dxfId="1473" priority="1579" stopIfTrue="1">
      <formula>D$13=""</formula>
    </cfRule>
  </conditionalFormatting>
  <conditionalFormatting sqref="D15:AH15">
    <cfRule type="expression" dxfId="1472" priority="1578">
      <formula>COUNTIF($D$13:$AH$13,férié)</formula>
    </cfRule>
  </conditionalFormatting>
  <conditionalFormatting sqref="D15:AH15">
    <cfRule type="expression" dxfId="1471" priority="1577">
      <formula>COUNTIF($D$13:$AH$13,férié)</formula>
    </cfRule>
  </conditionalFormatting>
  <conditionalFormatting sqref="D15:AH15">
    <cfRule type="expression" dxfId="1470" priority="1576">
      <formula>COUNTIF($D$13:$AH$13,férié)</formula>
    </cfRule>
  </conditionalFormatting>
  <conditionalFormatting sqref="D15:AH15">
    <cfRule type="expression" dxfId="1469" priority="1575">
      <formula>COUNTIF($D$13:$AH$13,férié)</formula>
    </cfRule>
  </conditionalFormatting>
  <conditionalFormatting sqref="D15:AH15">
    <cfRule type="expression" dxfId="1468" priority="1574">
      <formula>COUNTIF($D$13:$AH$13,férié)</formula>
    </cfRule>
  </conditionalFormatting>
  <conditionalFormatting sqref="D15:AH15">
    <cfRule type="expression" dxfId="1467" priority="1573">
      <formula>COUNTIF($D$13:$AH$13,férié)</formula>
    </cfRule>
  </conditionalFormatting>
  <conditionalFormatting sqref="D15:AH15">
    <cfRule type="expression" dxfId="1466" priority="1572">
      <formula>COUNTIF($D$13:$AH$13,férié)</formula>
    </cfRule>
  </conditionalFormatting>
  <conditionalFormatting sqref="D15:AH15">
    <cfRule type="expression" dxfId="1465" priority="1571">
      <formula>COUNTIF($D$13:$AH$13,férié)</formula>
    </cfRule>
  </conditionalFormatting>
  <conditionalFormatting sqref="D15:AH15">
    <cfRule type="expression" dxfId="1464" priority="1570">
      <formula>COUNTIF($D$13:$AH$13,férié)</formula>
    </cfRule>
  </conditionalFormatting>
  <conditionalFormatting sqref="D15:AH15">
    <cfRule type="expression" dxfId="1463" priority="1569">
      <formula>COUNTIF($D$13:$AH$13,férié)</formula>
    </cfRule>
  </conditionalFormatting>
  <conditionalFormatting sqref="D15:AH15">
    <cfRule type="expression" dxfId="1462" priority="1568">
      <formula>COUNTIF($D$13:$AH$13,férié)</formula>
    </cfRule>
  </conditionalFormatting>
  <conditionalFormatting sqref="D15:AH15">
    <cfRule type="expression" dxfId="1461" priority="1567">
      <formula>COUNTIF($D$13:$AH$13,férié)</formula>
    </cfRule>
  </conditionalFormatting>
  <conditionalFormatting sqref="D15:AH15">
    <cfRule type="expression" dxfId="1460" priority="1566">
      <formula>COUNTIF($D$13:$AH$13,férié)</formula>
    </cfRule>
  </conditionalFormatting>
  <conditionalFormatting sqref="D15:AH15">
    <cfRule type="expression" dxfId="1459" priority="1565">
      <formula>COUNTIF($D$13:$AH$13,férié)</formula>
    </cfRule>
  </conditionalFormatting>
  <conditionalFormatting sqref="D15:AH15">
    <cfRule type="expression" dxfId="1458" priority="1564">
      <formula>COUNTIF($D$13:$AH$13,férié)</formula>
    </cfRule>
  </conditionalFormatting>
  <conditionalFormatting sqref="D15:AH15">
    <cfRule type="expression" dxfId="1457" priority="1563">
      <formula>COUNTIF($D$13:$AH$13,férié)</formula>
    </cfRule>
  </conditionalFormatting>
  <conditionalFormatting sqref="D15:AH15">
    <cfRule type="expression" dxfId="1456" priority="1562">
      <formula>COUNTIF($D$13:$AH$13,férié)</formula>
    </cfRule>
  </conditionalFormatting>
  <conditionalFormatting sqref="D15:AH15">
    <cfRule type="expression" dxfId="1455" priority="1561">
      <formula>COUNTIF($D$13:$AH$13,férié)</formula>
    </cfRule>
  </conditionalFormatting>
  <conditionalFormatting sqref="D15:AH15">
    <cfRule type="expression" dxfId="1454" priority="1560">
      <formula>COUNTIF($D$13:$AH$13,férié)</formula>
    </cfRule>
  </conditionalFormatting>
  <conditionalFormatting sqref="D15:AH15">
    <cfRule type="expression" dxfId="1453" priority="1559">
      <formula>COUNTIF($D$13:$AH$13,férié)</formula>
    </cfRule>
  </conditionalFormatting>
  <conditionalFormatting sqref="D15:AH15">
    <cfRule type="expression" dxfId="1452" priority="1558">
      <formula>COUNTIF($D$13:$AH$13,férié)</formula>
    </cfRule>
  </conditionalFormatting>
  <conditionalFormatting sqref="D15:AH15">
    <cfRule type="expression" dxfId="1451" priority="1557">
      <formula>COUNTIF($D$13:$AH$13,férié)</formula>
    </cfRule>
  </conditionalFormatting>
  <conditionalFormatting sqref="D15:AH15">
    <cfRule type="expression" dxfId="1450" priority="1556">
      <formula>COUNTIF($D$13:$AH$13,férié)</formula>
    </cfRule>
  </conditionalFormatting>
  <conditionalFormatting sqref="D15:AH15">
    <cfRule type="expression" dxfId="1449" priority="1555">
      <formula>COUNTIF($D$13:$AH$13,férié)</formula>
    </cfRule>
  </conditionalFormatting>
  <conditionalFormatting sqref="D15:AH15">
    <cfRule type="expression" dxfId="1448" priority="1554">
      <formula>COUNTIF($D$13:$AH$13,férié)</formula>
    </cfRule>
  </conditionalFormatting>
  <conditionalFormatting sqref="D15:AH15">
    <cfRule type="expression" dxfId="1447" priority="1553">
      <formula>COUNTIF($D$13:$AH$13,férié)</formula>
    </cfRule>
  </conditionalFormatting>
  <conditionalFormatting sqref="D15:AH15">
    <cfRule type="expression" dxfId="1446" priority="1552">
      <formula>COUNTIF($D$13:$AH$13,férié)</formula>
    </cfRule>
  </conditionalFormatting>
  <conditionalFormatting sqref="D15:AH15">
    <cfRule type="expression" dxfId="1445" priority="1551">
      <formula>COUNTIF($D$13:$AH$13,férié)</formula>
    </cfRule>
  </conditionalFormatting>
  <conditionalFormatting sqref="D15:AH15">
    <cfRule type="expression" dxfId="1444" priority="1550">
      <formula>COUNTIF($D$13:$AH$13,férié)</formula>
    </cfRule>
  </conditionalFormatting>
  <conditionalFormatting sqref="D15:AH15">
    <cfRule type="expression" dxfId="1443" priority="1549">
      <formula>COUNTIF($D$13:$AH$13,férié)</formula>
    </cfRule>
  </conditionalFormatting>
  <conditionalFormatting sqref="D16:AH16">
    <cfRule type="expression" dxfId="1442" priority="395">
      <formula>COUNTIF(JF,D$13)</formula>
    </cfRule>
    <cfRule type="expression" dxfId="1441" priority="396">
      <formula>WEEKDAY(D$13,2)&gt;5</formula>
    </cfRule>
  </conditionalFormatting>
  <conditionalFormatting sqref="D16:AH16">
    <cfRule type="expression" dxfId="1440" priority="392">
      <formula>D$13=""</formula>
    </cfRule>
    <cfRule type="expression" dxfId="1439" priority="393">
      <formula>COUNTIF(JF,D$13)</formula>
    </cfRule>
    <cfRule type="expression" dxfId="1438" priority="394">
      <formula>WEEKDAY(D$13,2)&gt;5</formula>
    </cfRule>
  </conditionalFormatting>
  <conditionalFormatting sqref="D16:AH16">
    <cfRule type="expression" dxfId="1437" priority="391" stopIfTrue="1">
      <formula>D$13=""</formula>
    </cfRule>
  </conditionalFormatting>
  <conditionalFormatting sqref="D16:AH16">
    <cfRule type="expression" dxfId="1436" priority="390">
      <formula>COUNTIF($D$13:$AH$13,férié)</formula>
    </cfRule>
  </conditionalFormatting>
  <conditionalFormatting sqref="D16:AH16">
    <cfRule type="expression" dxfId="1435" priority="389">
      <formula>COUNTIF($D$13:$AH$13,férié)</formula>
    </cfRule>
  </conditionalFormatting>
  <conditionalFormatting sqref="D16:AH16">
    <cfRule type="expression" dxfId="1434" priority="388">
      <formula>COUNTIF($D$13:$AH$13,férié)</formula>
    </cfRule>
  </conditionalFormatting>
  <conditionalFormatting sqref="D16:AH16">
    <cfRule type="expression" dxfId="1433" priority="387">
      <formula>COUNTIF($D$13:$AH$13,férié)</formula>
    </cfRule>
  </conditionalFormatting>
  <conditionalFormatting sqref="D16:AH16">
    <cfRule type="expression" dxfId="1432" priority="386">
      <formula>COUNTIF($D$13:$AH$13,férié)</formula>
    </cfRule>
  </conditionalFormatting>
  <conditionalFormatting sqref="D16:AH16">
    <cfRule type="expression" dxfId="1431" priority="385">
      <formula>COUNTIF($D$13:$AH$13,férié)</formula>
    </cfRule>
  </conditionalFormatting>
  <conditionalFormatting sqref="D16:AH16">
    <cfRule type="expression" dxfId="1430" priority="384">
      <formula>COUNTIF($D$13:$AH$13,férié)</formula>
    </cfRule>
  </conditionalFormatting>
  <conditionalFormatting sqref="D16:AH16">
    <cfRule type="expression" dxfId="1429" priority="383">
      <formula>COUNTIF($D$13:$AH$13,férié)</formula>
    </cfRule>
  </conditionalFormatting>
  <conditionalFormatting sqref="D16:AH16">
    <cfRule type="expression" dxfId="1428" priority="382">
      <formula>COUNTIF($D$13:$AH$13,férié)</formula>
    </cfRule>
  </conditionalFormatting>
  <conditionalFormatting sqref="D16:AH16">
    <cfRule type="expression" dxfId="1427" priority="381">
      <formula>COUNTIF($D$13:$AH$13,férié)</formula>
    </cfRule>
  </conditionalFormatting>
  <conditionalFormatting sqref="D16:AH16">
    <cfRule type="expression" dxfId="1426" priority="380">
      <formula>COUNTIF($D$13:$AH$13,férié)</formula>
    </cfRule>
  </conditionalFormatting>
  <conditionalFormatting sqref="D16:AH16">
    <cfRule type="expression" dxfId="1425" priority="379">
      <formula>COUNTIF($D$13:$AH$13,férié)</formula>
    </cfRule>
  </conditionalFormatting>
  <conditionalFormatting sqref="D16:AH16">
    <cfRule type="expression" dxfId="1424" priority="378">
      <formula>COUNTIF($D$13:$AH$13,férié)</formula>
    </cfRule>
  </conditionalFormatting>
  <conditionalFormatting sqref="D16:AH16">
    <cfRule type="expression" dxfId="1423" priority="377">
      <formula>COUNTIF($D$13:$AH$13,férié)</formula>
    </cfRule>
  </conditionalFormatting>
  <conditionalFormatting sqref="D16:AH16">
    <cfRule type="expression" dxfId="1422" priority="376">
      <formula>COUNTIF($D$13:$AH$13,férié)</formula>
    </cfRule>
  </conditionalFormatting>
  <conditionalFormatting sqref="D16:AH16">
    <cfRule type="expression" dxfId="1421" priority="375">
      <formula>COUNTIF($D$13:$AH$13,férié)</formula>
    </cfRule>
  </conditionalFormatting>
  <conditionalFormatting sqref="D16:AH16">
    <cfRule type="expression" dxfId="1420" priority="374">
      <formula>COUNTIF($D$13:$AH$13,férié)</formula>
    </cfRule>
  </conditionalFormatting>
  <conditionalFormatting sqref="D16:AH16">
    <cfRule type="expression" dxfId="1419" priority="373">
      <formula>COUNTIF($D$13:$AH$13,férié)</formula>
    </cfRule>
  </conditionalFormatting>
  <conditionalFormatting sqref="D16:AH16">
    <cfRule type="expression" dxfId="1418" priority="372">
      <formula>COUNTIF($D$13:$AH$13,férié)</formula>
    </cfRule>
  </conditionalFormatting>
  <conditionalFormatting sqref="D16:AH16">
    <cfRule type="expression" dxfId="1417" priority="371">
      <formula>COUNTIF($D$13:$AH$13,férié)</formula>
    </cfRule>
  </conditionalFormatting>
  <conditionalFormatting sqref="D16:AH16">
    <cfRule type="expression" dxfId="1416" priority="370">
      <formula>COUNTIF($D$13:$AH$13,férié)</formula>
    </cfRule>
  </conditionalFormatting>
  <conditionalFormatting sqref="D16:AH16">
    <cfRule type="expression" dxfId="1415" priority="369">
      <formula>COUNTIF($D$13:$AH$13,férié)</formula>
    </cfRule>
  </conditionalFormatting>
  <conditionalFormatting sqref="D16:AH16">
    <cfRule type="expression" dxfId="1414" priority="368">
      <formula>COUNTIF($D$13:$AH$13,férié)</formula>
    </cfRule>
  </conditionalFormatting>
  <conditionalFormatting sqref="D16:AH16">
    <cfRule type="expression" dxfId="1413" priority="367">
      <formula>COUNTIF($D$13:$AH$13,férié)</formula>
    </cfRule>
  </conditionalFormatting>
  <conditionalFormatting sqref="D16:AH16">
    <cfRule type="expression" dxfId="1412" priority="366">
      <formula>COUNTIF($D$13:$AH$13,férié)</formula>
    </cfRule>
  </conditionalFormatting>
  <conditionalFormatting sqref="D16:AH16">
    <cfRule type="expression" dxfId="1411" priority="365">
      <formula>COUNTIF($D$13:$AH$13,férié)</formula>
    </cfRule>
  </conditionalFormatting>
  <conditionalFormatting sqref="D16:AH16">
    <cfRule type="expression" dxfId="1410" priority="364">
      <formula>COUNTIF($D$13:$AH$13,férié)</formula>
    </cfRule>
  </conditionalFormatting>
  <conditionalFormatting sqref="D16:AH16">
    <cfRule type="expression" dxfId="1409" priority="363">
      <formula>COUNTIF($D$13:$AH$13,férié)</formula>
    </cfRule>
  </conditionalFormatting>
  <conditionalFormatting sqref="D16:AH16">
    <cfRule type="expression" dxfId="1408" priority="362">
      <formula>COUNTIF($D$13:$AH$13,férié)</formula>
    </cfRule>
  </conditionalFormatting>
  <conditionalFormatting sqref="D16:AH16">
    <cfRule type="expression" dxfId="1407" priority="361">
      <formula>COUNTIF($D$13:$AH$13,férié)</formula>
    </cfRule>
  </conditionalFormatting>
  <conditionalFormatting sqref="D17:AH17">
    <cfRule type="expression" dxfId="1406" priority="359">
      <formula>COUNTIF(JF,D$13)</formula>
    </cfRule>
    <cfRule type="expression" dxfId="1405" priority="360">
      <formula>WEEKDAY(D$13,2)&gt;5</formula>
    </cfRule>
  </conditionalFormatting>
  <conditionalFormatting sqref="D17:AH17">
    <cfRule type="expression" dxfId="1404" priority="356">
      <formula>D$13=""</formula>
    </cfRule>
    <cfRule type="expression" dxfId="1403" priority="357">
      <formula>COUNTIF(JF,D$13)</formula>
    </cfRule>
    <cfRule type="expression" dxfId="1402" priority="358">
      <formula>WEEKDAY(D$13,2)&gt;5</formula>
    </cfRule>
  </conditionalFormatting>
  <conditionalFormatting sqref="D17:AH17">
    <cfRule type="expression" dxfId="1401" priority="355" stopIfTrue="1">
      <formula>D$13=""</formula>
    </cfRule>
  </conditionalFormatting>
  <conditionalFormatting sqref="D17:AH17">
    <cfRule type="expression" dxfId="1400" priority="354">
      <formula>COUNTIF($D$13:$AH$13,férié)</formula>
    </cfRule>
  </conditionalFormatting>
  <conditionalFormatting sqref="D17:AH17">
    <cfRule type="expression" dxfId="1399" priority="353">
      <formula>COUNTIF($D$13:$AH$13,férié)</formula>
    </cfRule>
  </conditionalFormatting>
  <conditionalFormatting sqref="D17:AH17">
    <cfRule type="expression" dxfId="1398" priority="352">
      <formula>COUNTIF($D$13:$AH$13,férié)</formula>
    </cfRule>
  </conditionalFormatting>
  <conditionalFormatting sqref="D17:AH17">
    <cfRule type="expression" dxfId="1397" priority="351">
      <formula>COUNTIF($D$13:$AH$13,férié)</formula>
    </cfRule>
  </conditionalFormatting>
  <conditionalFormatting sqref="D17:AH17">
    <cfRule type="expression" dxfId="1396" priority="350">
      <formula>COUNTIF($D$13:$AH$13,férié)</formula>
    </cfRule>
  </conditionalFormatting>
  <conditionalFormatting sqref="D17:AH17">
    <cfRule type="expression" dxfId="1395" priority="349">
      <formula>COUNTIF($D$13:$AH$13,férié)</formula>
    </cfRule>
  </conditionalFormatting>
  <conditionalFormatting sqref="D17:AH17">
    <cfRule type="expression" dxfId="1394" priority="348">
      <formula>COUNTIF($D$13:$AH$13,férié)</formula>
    </cfRule>
  </conditionalFormatting>
  <conditionalFormatting sqref="D17:AH17">
    <cfRule type="expression" dxfId="1393" priority="347">
      <formula>COUNTIF($D$13:$AH$13,férié)</formula>
    </cfRule>
  </conditionalFormatting>
  <conditionalFormatting sqref="D17:AH17">
    <cfRule type="expression" dxfId="1392" priority="346">
      <formula>COUNTIF($D$13:$AH$13,férié)</formula>
    </cfRule>
  </conditionalFormatting>
  <conditionalFormatting sqref="D17:AH17">
    <cfRule type="expression" dxfId="1391" priority="345">
      <formula>COUNTIF($D$13:$AH$13,férié)</formula>
    </cfRule>
  </conditionalFormatting>
  <conditionalFormatting sqref="D17:AH17">
    <cfRule type="expression" dxfId="1390" priority="344">
      <formula>COUNTIF($D$13:$AH$13,férié)</formula>
    </cfRule>
  </conditionalFormatting>
  <conditionalFormatting sqref="D17:AH17">
    <cfRule type="expression" dxfId="1389" priority="343">
      <formula>COUNTIF($D$13:$AH$13,férié)</formula>
    </cfRule>
  </conditionalFormatting>
  <conditionalFormatting sqref="D17:AH17">
    <cfRule type="expression" dxfId="1388" priority="342">
      <formula>COUNTIF($D$13:$AH$13,férié)</formula>
    </cfRule>
  </conditionalFormatting>
  <conditionalFormatting sqref="D17:AH17">
    <cfRule type="expression" dxfId="1387" priority="341">
      <formula>COUNTIF($D$13:$AH$13,férié)</formula>
    </cfRule>
  </conditionalFormatting>
  <conditionalFormatting sqref="D17:AH17">
    <cfRule type="expression" dxfId="1386" priority="340">
      <formula>COUNTIF($D$13:$AH$13,férié)</formula>
    </cfRule>
  </conditionalFormatting>
  <conditionalFormatting sqref="D17:AH17">
    <cfRule type="expression" dxfId="1385" priority="339">
      <formula>COUNTIF($D$13:$AH$13,férié)</formula>
    </cfRule>
  </conditionalFormatting>
  <conditionalFormatting sqref="D17:AH17">
    <cfRule type="expression" dxfId="1384" priority="338">
      <formula>COUNTIF($D$13:$AH$13,férié)</formula>
    </cfRule>
  </conditionalFormatting>
  <conditionalFormatting sqref="D17:AH17">
    <cfRule type="expression" dxfId="1383" priority="337">
      <formula>COUNTIF($D$13:$AH$13,férié)</formula>
    </cfRule>
  </conditionalFormatting>
  <conditionalFormatting sqref="D17:AH17">
    <cfRule type="expression" dxfId="1382" priority="336">
      <formula>COUNTIF($D$13:$AH$13,férié)</formula>
    </cfRule>
  </conditionalFormatting>
  <conditionalFormatting sqref="D17:AH17">
    <cfRule type="expression" dxfId="1381" priority="335">
      <formula>COUNTIF($D$13:$AH$13,férié)</formula>
    </cfRule>
  </conditionalFormatting>
  <conditionalFormatting sqref="D17:AH17">
    <cfRule type="expression" dxfId="1380" priority="334">
      <formula>COUNTIF($D$13:$AH$13,férié)</formula>
    </cfRule>
  </conditionalFormatting>
  <conditionalFormatting sqref="D17:AH17">
    <cfRule type="expression" dxfId="1379" priority="333">
      <formula>COUNTIF($D$13:$AH$13,férié)</formula>
    </cfRule>
  </conditionalFormatting>
  <conditionalFormatting sqref="D17:AH17">
    <cfRule type="expression" dxfId="1378" priority="332">
      <formula>COUNTIF($D$13:$AH$13,férié)</formula>
    </cfRule>
  </conditionalFormatting>
  <conditionalFormatting sqref="D17:AH17">
    <cfRule type="expression" dxfId="1377" priority="331">
      <formula>COUNTIF($D$13:$AH$13,férié)</formula>
    </cfRule>
  </conditionalFormatting>
  <conditionalFormatting sqref="D17:AH17">
    <cfRule type="expression" dxfId="1376" priority="330">
      <formula>COUNTIF($D$13:$AH$13,férié)</formula>
    </cfRule>
  </conditionalFormatting>
  <conditionalFormatting sqref="D17:AH17">
    <cfRule type="expression" dxfId="1375" priority="329">
      <formula>COUNTIF($D$13:$AH$13,férié)</formula>
    </cfRule>
  </conditionalFormatting>
  <conditionalFormatting sqref="D17:AH17">
    <cfRule type="expression" dxfId="1374" priority="328">
      <formula>COUNTIF($D$13:$AH$13,férié)</formula>
    </cfRule>
  </conditionalFormatting>
  <conditionalFormatting sqref="D17:AH17">
    <cfRule type="expression" dxfId="1373" priority="327">
      <formula>COUNTIF($D$13:$AH$13,férié)</formula>
    </cfRule>
  </conditionalFormatting>
  <conditionalFormatting sqref="D17:AH17">
    <cfRule type="expression" dxfId="1372" priority="326">
      <formula>COUNTIF($D$13:$AH$13,férié)</formula>
    </cfRule>
  </conditionalFormatting>
  <conditionalFormatting sqref="D17:AH17">
    <cfRule type="expression" dxfId="1371" priority="325">
      <formula>COUNTIF($D$13:$AH$13,férié)</formula>
    </cfRule>
  </conditionalFormatting>
  <conditionalFormatting sqref="D18:AH18">
    <cfRule type="expression" dxfId="1370" priority="287">
      <formula>COUNTIF(JF,D$13)</formula>
    </cfRule>
    <cfRule type="expression" dxfId="1369" priority="288">
      <formula>WEEKDAY(D$13,2)&gt;5</formula>
    </cfRule>
  </conditionalFormatting>
  <conditionalFormatting sqref="D18:AH18">
    <cfRule type="expression" dxfId="1368" priority="284">
      <formula>D$13=""</formula>
    </cfRule>
    <cfRule type="expression" dxfId="1367" priority="285">
      <formula>COUNTIF(JF,D$13)</formula>
    </cfRule>
    <cfRule type="expression" dxfId="1366" priority="286">
      <formula>WEEKDAY(D$13,2)&gt;5</formula>
    </cfRule>
  </conditionalFormatting>
  <conditionalFormatting sqref="D18:AH18">
    <cfRule type="expression" dxfId="1365" priority="283" stopIfTrue="1">
      <formula>D$13=""</formula>
    </cfRule>
  </conditionalFormatting>
  <conditionalFormatting sqref="D18:AH18">
    <cfRule type="expression" dxfId="1364" priority="282">
      <formula>COUNTIF($D$13:$AH$13,férié)</formula>
    </cfRule>
  </conditionalFormatting>
  <conditionalFormatting sqref="D18:AH18">
    <cfRule type="expression" dxfId="1363" priority="281">
      <formula>COUNTIF($D$13:$AH$13,férié)</formula>
    </cfRule>
  </conditionalFormatting>
  <conditionalFormatting sqref="D18:AH18">
    <cfRule type="expression" dxfId="1362" priority="280">
      <formula>COUNTIF($D$13:$AH$13,férié)</formula>
    </cfRule>
  </conditionalFormatting>
  <conditionalFormatting sqref="D18:AH18">
    <cfRule type="expression" dxfId="1361" priority="279">
      <formula>COUNTIF($D$13:$AH$13,férié)</formula>
    </cfRule>
  </conditionalFormatting>
  <conditionalFormatting sqref="D18:AH18">
    <cfRule type="expression" dxfId="1360" priority="278">
      <formula>COUNTIF($D$13:$AH$13,férié)</formula>
    </cfRule>
  </conditionalFormatting>
  <conditionalFormatting sqref="D18:AH18">
    <cfRule type="expression" dxfId="1359" priority="277">
      <formula>COUNTIF($D$13:$AH$13,férié)</formula>
    </cfRule>
  </conditionalFormatting>
  <conditionalFormatting sqref="D18:AH18">
    <cfRule type="expression" dxfId="1358" priority="276">
      <formula>COUNTIF($D$13:$AH$13,férié)</formula>
    </cfRule>
  </conditionalFormatting>
  <conditionalFormatting sqref="D18:AH18">
    <cfRule type="expression" dxfId="1357" priority="275">
      <formula>COUNTIF($D$13:$AH$13,férié)</formula>
    </cfRule>
  </conditionalFormatting>
  <conditionalFormatting sqref="D18:AH18">
    <cfRule type="expression" dxfId="1356" priority="274">
      <formula>COUNTIF($D$13:$AH$13,férié)</formula>
    </cfRule>
  </conditionalFormatting>
  <conditionalFormatting sqref="D18:AH18">
    <cfRule type="expression" dxfId="1355" priority="273">
      <formula>COUNTIF($D$13:$AH$13,férié)</formula>
    </cfRule>
  </conditionalFormatting>
  <conditionalFormatting sqref="D18:AH18">
    <cfRule type="expression" dxfId="1354" priority="272">
      <formula>COUNTIF($D$13:$AH$13,férié)</formula>
    </cfRule>
  </conditionalFormatting>
  <conditionalFormatting sqref="D18:AH18">
    <cfRule type="expression" dxfId="1353" priority="271">
      <formula>COUNTIF($D$13:$AH$13,férié)</formula>
    </cfRule>
  </conditionalFormatting>
  <conditionalFormatting sqref="D18:AH18">
    <cfRule type="expression" dxfId="1352" priority="270">
      <formula>COUNTIF($D$13:$AH$13,férié)</formula>
    </cfRule>
  </conditionalFormatting>
  <conditionalFormatting sqref="D18:AH18">
    <cfRule type="expression" dxfId="1351" priority="269">
      <formula>COUNTIF($D$13:$AH$13,férié)</formula>
    </cfRule>
  </conditionalFormatting>
  <conditionalFormatting sqref="D18:AH18">
    <cfRule type="expression" dxfId="1350" priority="268">
      <formula>COUNTIF($D$13:$AH$13,férié)</formula>
    </cfRule>
  </conditionalFormatting>
  <conditionalFormatting sqref="D18:AH18">
    <cfRule type="expression" dxfId="1349" priority="267">
      <formula>COUNTIF($D$13:$AH$13,férié)</formula>
    </cfRule>
  </conditionalFormatting>
  <conditionalFormatting sqref="D18:AH18">
    <cfRule type="expression" dxfId="1348" priority="266">
      <formula>COUNTIF($D$13:$AH$13,férié)</formula>
    </cfRule>
  </conditionalFormatting>
  <conditionalFormatting sqref="D18:AH18">
    <cfRule type="expression" dxfId="1347" priority="265">
      <formula>COUNTIF($D$13:$AH$13,férié)</formula>
    </cfRule>
  </conditionalFormatting>
  <conditionalFormatting sqref="D18:AH18">
    <cfRule type="expression" dxfId="1346" priority="264">
      <formula>COUNTIF($D$13:$AH$13,férié)</formula>
    </cfRule>
  </conditionalFormatting>
  <conditionalFormatting sqref="D18:AH18">
    <cfRule type="expression" dxfId="1345" priority="263">
      <formula>COUNTIF($D$13:$AH$13,férié)</formula>
    </cfRule>
  </conditionalFormatting>
  <conditionalFormatting sqref="D18:AH18">
    <cfRule type="expression" dxfId="1344" priority="262">
      <formula>COUNTIF($D$13:$AH$13,férié)</formula>
    </cfRule>
  </conditionalFormatting>
  <conditionalFormatting sqref="D18:AH18">
    <cfRule type="expression" dxfId="1343" priority="261">
      <formula>COUNTIF($D$13:$AH$13,férié)</formula>
    </cfRule>
  </conditionalFormatting>
  <conditionalFormatting sqref="D18:AH18">
    <cfRule type="expression" dxfId="1342" priority="260">
      <formula>COUNTIF($D$13:$AH$13,férié)</formula>
    </cfRule>
  </conditionalFormatting>
  <conditionalFormatting sqref="D18:AH18">
    <cfRule type="expression" dxfId="1341" priority="259">
      <formula>COUNTIF($D$13:$AH$13,férié)</formula>
    </cfRule>
  </conditionalFormatting>
  <conditionalFormatting sqref="D18:AH18">
    <cfRule type="expression" dxfId="1340" priority="258">
      <formula>COUNTIF($D$13:$AH$13,férié)</formula>
    </cfRule>
  </conditionalFormatting>
  <conditionalFormatting sqref="D18:AH18">
    <cfRule type="expression" dxfId="1339" priority="257">
      <formula>COUNTIF($D$13:$AH$13,férié)</formula>
    </cfRule>
  </conditionalFormatting>
  <conditionalFormatting sqref="D18:AH18">
    <cfRule type="expression" dxfId="1338" priority="256">
      <formula>COUNTIF($D$13:$AH$13,férié)</formula>
    </cfRule>
  </conditionalFormatting>
  <conditionalFormatting sqref="D18:AH18">
    <cfRule type="expression" dxfId="1337" priority="255">
      <formula>COUNTIF($D$13:$AH$13,férié)</formula>
    </cfRule>
  </conditionalFormatting>
  <conditionalFormatting sqref="D18:AH18">
    <cfRule type="expression" dxfId="1336" priority="254">
      <formula>COUNTIF($D$13:$AH$13,férié)</formula>
    </cfRule>
  </conditionalFormatting>
  <conditionalFormatting sqref="D18:AH18">
    <cfRule type="expression" dxfId="1335" priority="253">
      <formula>COUNTIF($D$13:$AH$13,férié)</formula>
    </cfRule>
  </conditionalFormatting>
  <pageMargins left="0.78740157499999996" right="0.78740157499999996" top="0.984251969" bottom="0.984251969" header="0.4921259845" footer="0.4921259845"/>
  <pageSetup paperSize="9" orientation="landscape" horizontalDpi="4294967293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C60"/>
  <sheetViews>
    <sheetView zoomScale="85" zoomScaleNormal="85" workbookViewId="0">
      <selection activeCell="A19" sqref="A19:AI19"/>
    </sheetView>
  </sheetViews>
  <sheetFormatPr baseColWidth="10" defaultColWidth="11.42578125" defaultRowHeight="12.75" outlineLevelRow="1" x14ac:dyDescent="0.2"/>
  <cols>
    <col min="1" max="2" width="17.140625" style="57" customWidth="1"/>
    <col min="3" max="3" width="17.140625" style="106" customWidth="1"/>
    <col min="4" max="4" width="6.28515625" style="4" customWidth="1"/>
    <col min="5" max="9" width="6.28515625" style="3" customWidth="1"/>
    <col min="10" max="34" width="6.28515625" style="4" customWidth="1"/>
    <col min="35" max="35" width="11.42578125" style="4"/>
    <col min="36" max="36" width="8.7109375" style="83" customWidth="1"/>
    <col min="37" max="16384" width="11.42578125" style="4"/>
  </cols>
  <sheetData>
    <row r="1" spans="1:55" ht="36" customHeight="1" x14ac:dyDescent="0.2">
      <c r="B1" s="64"/>
      <c r="C1" s="100"/>
      <c r="G1" s="52" t="s">
        <v>28</v>
      </c>
      <c r="J1" s="7"/>
      <c r="K1" s="7"/>
      <c r="L1" s="37"/>
      <c r="M1" s="37"/>
      <c r="N1" s="37"/>
      <c r="O1" s="37"/>
      <c r="P1" s="37"/>
      <c r="Q1" s="33"/>
      <c r="R1" s="3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27"/>
      <c r="B2" s="58"/>
      <c r="C2" s="101"/>
      <c r="D2" s="23"/>
      <c r="E2" s="23"/>
      <c r="F2" s="23"/>
      <c r="G2" s="23"/>
      <c r="H2" s="23"/>
      <c r="I2" s="23"/>
      <c r="J2" s="23"/>
      <c r="K2" s="23"/>
      <c r="L2" s="38"/>
      <c r="M2" s="12"/>
      <c r="N2" s="12"/>
      <c r="O2" s="34"/>
      <c r="P2" s="34"/>
      <c r="Q2" s="39"/>
      <c r="R2" s="34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J2" s="56"/>
    </row>
    <row r="3" spans="1:55" customFormat="1" x14ac:dyDescent="0.2">
      <c r="A3" s="58"/>
      <c r="B3" s="58"/>
      <c r="C3" s="101"/>
      <c r="D3" s="24"/>
      <c r="E3" s="24"/>
      <c r="F3" s="24"/>
      <c r="G3" s="24"/>
      <c r="H3" s="24"/>
      <c r="I3" s="24"/>
      <c r="J3" s="24"/>
      <c r="K3" s="24"/>
      <c r="L3" s="38"/>
      <c r="M3" s="12"/>
      <c r="N3" s="12"/>
      <c r="O3" s="35"/>
      <c r="P3" s="35"/>
      <c r="Q3" s="39"/>
      <c r="R3" s="35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J3" s="56"/>
    </row>
    <row r="4" spans="1:55" s="1" customFormat="1" x14ac:dyDescent="0.2">
      <c r="A4" s="59"/>
      <c r="B4" s="59"/>
      <c r="C4" s="102"/>
      <c r="D4" s="25"/>
      <c r="E4" s="25"/>
      <c r="F4" s="25"/>
      <c r="G4" s="25"/>
      <c r="H4" s="25"/>
      <c r="I4" s="25"/>
      <c r="J4" s="25"/>
      <c r="K4" s="25"/>
      <c r="L4" s="5"/>
      <c r="M4" s="12"/>
      <c r="N4" s="12"/>
      <c r="O4" s="25"/>
      <c r="P4" s="25"/>
      <c r="Q4" s="39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J4" s="84"/>
    </row>
    <row r="5" spans="1:55" s="1" customFormat="1" ht="18" x14ac:dyDescent="0.25">
      <c r="A5" s="59"/>
      <c r="B5" s="59"/>
      <c r="C5" s="102"/>
      <c r="D5" s="26"/>
      <c r="E5" s="26"/>
      <c r="F5" s="42"/>
      <c r="G5" s="43"/>
      <c r="H5" s="43"/>
      <c r="I5" s="43"/>
      <c r="J5" s="43"/>
      <c r="K5" s="43"/>
      <c r="L5" s="44"/>
      <c r="M5" s="44"/>
      <c r="N5" s="44"/>
      <c r="O5" s="43"/>
      <c r="P5" s="43"/>
      <c r="Q5" s="45"/>
      <c r="R5" s="43"/>
      <c r="S5" s="43"/>
      <c r="T5" s="43"/>
      <c r="U5" s="43"/>
      <c r="V5" s="43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J5" s="84"/>
    </row>
    <row r="6" spans="1:55" s="1" customFormat="1" x14ac:dyDescent="0.2">
      <c r="A6" s="59"/>
      <c r="B6" s="59"/>
      <c r="C6" s="102"/>
      <c r="D6" s="25"/>
      <c r="E6" s="25"/>
      <c r="F6" s="25"/>
      <c r="G6" s="25"/>
      <c r="H6" s="25"/>
      <c r="I6" s="25"/>
      <c r="J6" s="25"/>
      <c r="K6" s="25"/>
      <c r="L6" s="5"/>
      <c r="M6" s="12"/>
      <c r="N6" s="12"/>
      <c r="O6" s="25"/>
      <c r="P6" s="25"/>
      <c r="Q6" s="39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J6" s="84"/>
    </row>
    <row r="7" spans="1:55" s="1" customFormat="1" ht="18" x14ac:dyDescent="0.25">
      <c r="A7" s="59"/>
      <c r="B7" s="59"/>
      <c r="C7" s="102"/>
      <c r="D7" s="25"/>
      <c r="E7" s="25"/>
      <c r="F7" s="41"/>
      <c r="G7" s="46"/>
      <c r="H7" s="46"/>
      <c r="I7" s="46"/>
      <c r="J7" s="46"/>
      <c r="K7" s="46"/>
      <c r="L7" s="44"/>
      <c r="M7" s="44"/>
      <c r="N7" s="44"/>
      <c r="O7" s="46"/>
      <c r="P7" s="46"/>
      <c r="Q7" s="39"/>
      <c r="R7" s="25"/>
      <c r="S7" s="25"/>
      <c r="T7" s="25"/>
      <c r="U7" s="40"/>
      <c r="V7" s="41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J7" s="84"/>
    </row>
    <row r="8" spans="1:55" customFormat="1" x14ac:dyDescent="0.2">
      <c r="A8" s="58"/>
      <c r="B8" s="58"/>
      <c r="C8" s="101"/>
      <c r="D8" s="27"/>
      <c r="E8" s="28"/>
      <c r="F8" s="28"/>
      <c r="G8" s="28"/>
      <c r="H8" s="28"/>
      <c r="I8" s="28"/>
      <c r="J8" s="28"/>
      <c r="K8" s="28"/>
      <c r="L8" s="38"/>
      <c r="M8" s="12"/>
      <c r="N8" s="12"/>
      <c r="O8" s="28"/>
      <c r="P8" s="28"/>
      <c r="Q8" s="3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1"/>
      <c r="AJ8" s="84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58"/>
      <c r="B9" s="58"/>
      <c r="C9" s="101"/>
      <c r="D9" s="2"/>
      <c r="E9" s="2"/>
      <c r="F9" s="36"/>
      <c r="G9" s="36"/>
      <c r="H9" s="36"/>
      <c r="I9" s="36"/>
      <c r="J9" s="36"/>
      <c r="K9" s="36"/>
      <c r="L9" s="38"/>
      <c r="M9" s="12"/>
      <c r="N9" s="12"/>
      <c r="O9" s="36"/>
      <c r="P9" s="36"/>
      <c r="Q9" s="39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1"/>
      <c r="AJ9" s="84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58"/>
      <c r="B10" s="58"/>
      <c r="C10" s="101"/>
      <c r="D10" s="23"/>
      <c r="E10" s="23"/>
      <c r="F10" s="23"/>
      <c r="G10" s="23"/>
      <c r="H10" s="23"/>
      <c r="I10" s="23"/>
      <c r="J10" s="23"/>
      <c r="K10" s="23"/>
      <c r="L10" s="38"/>
      <c r="M10" s="12"/>
      <c r="N10" s="12"/>
      <c r="O10" s="34"/>
      <c r="P10" s="34"/>
      <c r="Q10" s="39"/>
      <c r="R10" s="34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J10" s="56"/>
    </row>
    <row r="11" spans="1:55" customFormat="1" ht="15" customHeight="1" x14ac:dyDescent="0.2">
      <c r="A11" s="60"/>
      <c r="B11" s="60"/>
      <c r="C11" s="101"/>
      <c r="E11" s="1"/>
      <c r="F11" s="1"/>
      <c r="G11" s="1"/>
      <c r="H11" s="1"/>
      <c r="I11" s="1"/>
      <c r="J11" s="29"/>
      <c r="K11" s="29"/>
      <c r="L11" s="29"/>
      <c r="M11" s="30"/>
      <c r="N11" s="29"/>
      <c r="O11" s="29"/>
      <c r="P11" s="29"/>
      <c r="Q11" s="29"/>
      <c r="R11" s="29"/>
      <c r="S11" s="29"/>
      <c r="T11" s="29"/>
      <c r="U11" s="30"/>
      <c r="V11" s="29"/>
      <c r="W11" s="29"/>
      <c r="X11" s="29"/>
      <c r="Y11" s="29"/>
      <c r="Z11" s="29"/>
      <c r="AA11" s="29"/>
      <c r="AB11" s="31"/>
      <c r="AC11" s="29"/>
      <c r="AD11" s="29"/>
      <c r="AE11" s="30"/>
      <c r="AF11" s="29"/>
      <c r="AG11" s="29"/>
      <c r="AH11" s="29"/>
      <c r="AJ11" s="56"/>
    </row>
    <row r="12" spans="1:55" ht="15.75" x14ac:dyDescent="0.25">
      <c r="A12" s="61"/>
      <c r="B12" s="61"/>
      <c r="C12" s="100"/>
      <c r="D12" s="108">
        <f>EDATE(DATE('année calendaire'!A1,4,1),0)</f>
        <v>40633</v>
      </c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10"/>
      <c r="AI12" s="77"/>
    </row>
    <row r="13" spans="1:55" s="3" customFormat="1" ht="12.75" customHeight="1" x14ac:dyDescent="0.2">
      <c r="A13" s="62"/>
      <c r="B13" s="62"/>
      <c r="C13" s="103"/>
      <c r="D13" s="32">
        <f>D12</f>
        <v>40633</v>
      </c>
      <c r="E13" s="32">
        <f>D13+1</f>
        <v>40634</v>
      </c>
      <c r="F13" s="32">
        <f>E13+1</f>
        <v>40635</v>
      </c>
      <c r="G13" s="32">
        <f>F13+1</f>
        <v>40636</v>
      </c>
      <c r="H13" s="32">
        <f t="shared" ref="H13:AC13" si="0">G13+1</f>
        <v>40637</v>
      </c>
      <c r="I13" s="32">
        <f t="shared" si="0"/>
        <v>40638</v>
      </c>
      <c r="J13" s="32">
        <f t="shared" si="0"/>
        <v>40639</v>
      </c>
      <c r="K13" s="32">
        <f t="shared" si="0"/>
        <v>40640</v>
      </c>
      <c r="L13" s="32">
        <f t="shared" si="0"/>
        <v>40641</v>
      </c>
      <c r="M13" s="32">
        <f t="shared" si="0"/>
        <v>40642</v>
      </c>
      <c r="N13" s="32">
        <f t="shared" si="0"/>
        <v>40643</v>
      </c>
      <c r="O13" s="32">
        <f t="shared" si="0"/>
        <v>40644</v>
      </c>
      <c r="P13" s="32">
        <f t="shared" si="0"/>
        <v>40645</v>
      </c>
      <c r="Q13" s="32">
        <f t="shared" si="0"/>
        <v>40646</v>
      </c>
      <c r="R13" s="32">
        <f t="shared" si="0"/>
        <v>40647</v>
      </c>
      <c r="S13" s="32">
        <f t="shared" si="0"/>
        <v>40648</v>
      </c>
      <c r="T13" s="32">
        <f t="shared" si="0"/>
        <v>40649</v>
      </c>
      <c r="U13" s="32">
        <f t="shared" si="0"/>
        <v>40650</v>
      </c>
      <c r="V13" s="32">
        <f t="shared" si="0"/>
        <v>40651</v>
      </c>
      <c r="W13" s="32">
        <f t="shared" si="0"/>
        <v>40652</v>
      </c>
      <c r="X13" s="32">
        <f t="shared" si="0"/>
        <v>40653</v>
      </c>
      <c r="Y13" s="32">
        <f t="shared" si="0"/>
        <v>40654</v>
      </c>
      <c r="Z13" s="32">
        <f t="shared" si="0"/>
        <v>40655</v>
      </c>
      <c r="AA13" s="32">
        <f t="shared" si="0"/>
        <v>40656</v>
      </c>
      <c r="AB13" s="32">
        <f t="shared" si="0"/>
        <v>40657</v>
      </c>
      <c r="AC13" s="32">
        <f t="shared" si="0"/>
        <v>40658</v>
      </c>
      <c r="AD13" s="32">
        <f>IF(AC13&lt;&gt;"",IF(AC13+1&lt;=EOMONTH(($D$12)*1,0),AC13+1,""),"")</f>
        <v>40659</v>
      </c>
      <c r="AE13" s="32">
        <f>IF(AD13="","",IF(MONTH(AD13+1)&lt;&gt;MONTH(AD13),"",AD13+1))</f>
        <v>40660</v>
      </c>
      <c r="AF13" s="32">
        <f t="shared" ref="AF13:AH13" si="1">IF(AE13="","",IF(MONTH(AE13+1)&lt;&gt;MONTH(AE13),"",AE13+1))</f>
        <v>40661</v>
      </c>
      <c r="AG13" s="32">
        <f t="shared" si="1"/>
        <v>40662</v>
      </c>
      <c r="AH13" s="32" t="str">
        <f t="shared" si="1"/>
        <v/>
      </c>
      <c r="AI13" s="77" t="s">
        <v>31</v>
      </c>
      <c r="AJ13" s="83" t="s">
        <v>52</v>
      </c>
    </row>
    <row r="14" spans="1:55" x14ac:dyDescent="0.2">
      <c r="A14" s="65" t="s">
        <v>29</v>
      </c>
      <c r="B14" s="65" t="s">
        <v>30</v>
      </c>
      <c r="C14" s="104" t="s">
        <v>14</v>
      </c>
      <c r="D14" s="47">
        <f>D13</f>
        <v>40633</v>
      </c>
      <c r="E14" s="47">
        <f t="shared" ref="E14:AH14" si="2">E13</f>
        <v>40634</v>
      </c>
      <c r="F14" s="47">
        <f t="shared" si="2"/>
        <v>40635</v>
      </c>
      <c r="G14" s="47">
        <f t="shared" si="2"/>
        <v>40636</v>
      </c>
      <c r="H14" s="47">
        <f t="shared" si="2"/>
        <v>40637</v>
      </c>
      <c r="I14" s="47">
        <f t="shared" si="2"/>
        <v>40638</v>
      </c>
      <c r="J14" s="47">
        <f t="shared" si="2"/>
        <v>40639</v>
      </c>
      <c r="K14" s="47">
        <f t="shared" si="2"/>
        <v>40640</v>
      </c>
      <c r="L14" s="47">
        <f t="shared" si="2"/>
        <v>40641</v>
      </c>
      <c r="M14" s="47">
        <f t="shared" si="2"/>
        <v>40642</v>
      </c>
      <c r="N14" s="47">
        <f t="shared" si="2"/>
        <v>40643</v>
      </c>
      <c r="O14" s="47">
        <f t="shared" si="2"/>
        <v>40644</v>
      </c>
      <c r="P14" s="47">
        <f t="shared" si="2"/>
        <v>40645</v>
      </c>
      <c r="Q14" s="47">
        <f t="shared" si="2"/>
        <v>40646</v>
      </c>
      <c r="R14" s="47">
        <f t="shared" si="2"/>
        <v>40647</v>
      </c>
      <c r="S14" s="47">
        <f t="shared" si="2"/>
        <v>40648</v>
      </c>
      <c r="T14" s="47">
        <f t="shared" si="2"/>
        <v>40649</v>
      </c>
      <c r="U14" s="47">
        <f t="shared" si="2"/>
        <v>40650</v>
      </c>
      <c r="V14" s="47">
        <f t="shared" si="2"/>
        <v>40651</v>
      </c>
      <c r="W14" s="47">
        <f t="shared" si="2"/>
        <v>40652</v>
      </c>
      <c r="X14" s="47">
        <f t="shared" si="2"/>
        <v>40653</v>
      </c>
      <c r="Y14" s="47">
        <f t="shared" si="2"/>
        <v>40654</v>
      </c>
      <c r="Z14" s="47">
        <f t="shared" si="2"/>
        <v>40655</v>
      </c>
      <c r="AA14" s="47">
        <f t="shared" si="2"/>
        <v>40656</v>
      </c>
      <c r="AB14" s="47">
        <f t="shared" si="2"/>
        <v>40657</v>
      </c>
      <c r="AC14" s="47">
        <f t="shared" si="2"/>
        <v>40658</v>
      </c>
      <c r="AD14" s="47">
        <f t="shared" si="2"/>
        <v>40659</v>
      </c>
      <c r="AE14" s="47">
        <f t="shared" si="2"/>
        <v>40660</v>
      </c>
      <c r="AF14" s="47">
        <f t="shared" si="2"/>
        <v>40661</v>
      </c>
      <c r="AG14" s="47">
        <f t="shared" si="2"/>
        <v>40662</v>
      </c>
      <c r="AH14" s="47" t="str">
        <f t="shared" si="2"/>
        <v/>
      </c>
      <c r="AI14" s="77"/>
    </row>
    <row r="15" spans="1:55" s="3" customFormat="1" ht="13.9" customHeight="1" outlineLevel="1" x14ac:dyDescent="0.2">
      <c r="A15" s="71" t="s">
        <v>34</v>
      </c>
      <c r="B15" s="71" t="s">
        <v>35</v>
      </c>
      <c r="C15" s="105">
        <v>39510</v>
      </c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7">
        <f>SUM(D15:AH15)</f>
        <v>0</v>
      </c>
      <c r="AJ15" s="85">
        <v>1</v>
      </c>
    </row>
    <row r="16" spans="1:55" x14ac:dyDescent="0.2">
      <c r="A16" s="71" t="s">
        <v>41</v>
      </c>
      <c r="B16" s="71" t="s">
        <v>42</v>
      </c>
      <c r="C16" s="105" t="s">
        <v>54</v>
      </c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7">
        <f>SUM(D16:AH16)</f>
        <v>0</v>
      </c>
      <c r="AJ16" s="83">
        <v>2</v>
      </c>
    </row>
    <row r="17" spans="1:36" x14ac:dyDescent="0.2">
      <c r="A17" s="71" t="s">
        <v>45</v>
      </c>
      <c r="B17" s="71" t="s">
        <v>46</v>
      </c>
      <c r="C17" s="105">
        <v>39917</v>
      </c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7">
        <f>SUM(D17:AH17)</f>
        <v>0</v>
      </c>
      <c r="AJ17" s="83">
        <v>3</v>
      </c>
    </row>
    <row r="18" spans="1:36" x14ac:dyDescent="0.2">
      <c r="A18" s="71" t="s">
        <v>50</v>
      </c>
      <c r="B18" s="71" t="s">
        <v>57</v>
      </c>
      <c r="C18" s="105" t="s">
        <v>53</v>
      </c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7">
        <f>SUM(D18:AH18)</f>
        <v>0</v>
      </c>
      <c r="AJ18" s="83">
        <v>4</v>
      </c>
    </row>
    <row r="19" spans="1:36" s="3" customFormat="1" x14ac:dyDescent="0.2">
      <c r="A19" s="63"/>
      <c r="B19" s="63"/>
      <c r="C19" s="10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J19" s="85"/>
    </row>
    <row r="20" spans="1:36" s="3" customFormat="1" x14ac:dyDescent="0.2">
      <c r="A20" s="63"/>
      <c r="B20" s="63"/>
      <c r="C20" s="10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J20" s="85"/>
    </row>
    <row r="21" spans="1:36" s="3" customFormat="1" x14ac:dyDescent="0.2">
      <c r="A21" s="63"/>
      <c r="B21" s="63"/>
      <c r="C21" s="10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J21" s="85"/>
    </row>
    <row r="22" spans="1:36" s="3" customFormat="1" x14ac:dyDescent="0.2">
      <c r="A22" s="63"/>
      <c r="B22" s="63"/>
      <c r="C22" s="107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J22" s="85"/>
    </row>
    <row r="23" spans="1:36" s="3" customFormat="1" x14ac:dyDescent="0.2">
      <c r="A23" s="63"/>
      <c r="B23" s="63"/>
      <c r="C23" s="10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J23" s="85"/>
    </row>
    <row r="24" spans="1:36" x14ac:dyDescent="0.2">
      <c r="D24" s="8"/>
      <c r="E24" s="5"/>
      <c r="F24" s="5"/>
      <c r="G24" s="5"/>
      <c r="H24" s="5"/>
      <c r="I24" s="5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</row>
    <row r="25" spans="1:36" ht="15.75" x14ac:dyDescent="0.25"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6" x14ac:dyDescent="0.2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6" x14ac:dyDescent="0.2"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1:36" s="3" customFormat="1" x14ac:dyDescent="0.2">
      <c r="A28" s="63"/>
      <c r="B28" s="63"/>
      <c r="C28" s="107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J28" s="85"/>
    </row>
    <row r="29" spans="1:36" s="3" customFormat="1" x14ac:dyDescent="0.2">
      <c r="A29" s="63"/>
      <c r="B29" s="63"/>
      <c r="C29" s="107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J29" s="85"/>
    </row>
    <row r="30" spans="1:36" s="3" customFormat="1" x14ac:dyDescent="0.2">
      <c r="A30" s="63"/>
      <c r="B30" s="63"/>
      <c r="C30" s="107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J30" s="85"/>
    </row>
    <row r="31" spans="1:36" s="3" customFormat="1" x14ac:dyDescent="0.2">
      <c r="A31" s="63"/>
      <c r="B31" s="63"/>
      <c r="C31" s="107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J31" s="85"/>
    </row>
    <row r="32" spans="1:36" x14ac:dyDescent="0.2">
      <c r="D32" s="8"/>
      <c r="E32" s="5"/>
      <c r="F32" s="5"/>
      <c r="G32" s="5"/>
      <c r="H32" s="5"/>
      <c r="I32" s="5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6" ht="15.75" x14ac:dyDescent="0.25"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36" x14ac:dyDescent="0.2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</row>
    <row r="35" spans="1:36" x14ac:dyDescent="0.2"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6" s="3" customFormat="1" x14ac:dyDescent="0.2">
      <c r="A36" s="63"/>
      <c r="B36" s="63"/>
      <c r="C36" s="107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J36" s="85"/>
    </row>
    <row r="37" spans="1:36" s="3" customFormat="1" x14ac:dyDescent="0.2">
      <c r="A37" s="63"/>
      <c r="B37" s="63"/>
      <c r="C37" s="107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J37" s="85"/>
    </row>
    <row r="38" spans="1:36" s="3" customFormat="1" x14ac:dyDescent="0.2">
      <c r="A38" s="63"/>
      <c r="B38" s="63"/>
      <c r="C38" s="107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J38" s="85"/>
    </row>
    <row r="39" spans="1:36" s="3" customFormat="1" x14ac:dyDescent="0.2">
      <c r="A39" s="63"/>
      <c r="B39" s="63"/>
      <c r="C39" s="107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J39" s="85"/>
    </row>
    <row r="40" spans="1:36" x14ac:dyDescent="0.2">
      <c r="D40" s="8"/>
      <c r="E40" s="5"/>
      <c r="F40" s="5"/>
      <c r="G40" s="5"/>
      <c r="H40" s="5"/>
      <c r="I40" s="5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6" ht="15.75" x14ac:dyDescent="0.25"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6" x14ac:dyDescent="0.2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6" x14ac:dyDescent="0.2"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  <row r="44" spans="1:36" s="3" customFormat="1" x14ac:dyDescent="0.2">
      <c r="A44" s="63"/>
      <c r="B44" s="63"/>
      <c r="C44" s="10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J44" s="85"/>
    </row>
    <row r="45" spans="1:36" s="3" customFormat="1" x14ac:dyDescent="0.2">
      <c r="A45" s="63"/>
      <c r="B45" s="63"/>
      <c r="C45" s="107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J45" s="85"/>
    </row>
    <row r="46" spans="1:36" s="3" customFormat="1" x14ac:dyDescent="0.2">
      <c r="A46" s="63"/>
      <c r="B46" s="63"/>
      <c r="C46" s="10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J46" s="85"/>
    </row>
    <row r="47" spans="1:36" s="3" customFormat="1" x14ac:dyDescent="0.2">
      <c r="A47" s="63"/>
      <c r="B47" s="63"/>
      <c r="C47" s="10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J47" s="85"/>
    </row>
    <row r="48" spans="1:36" x14ac:dyDescent="0.2">
      <c r="D48" s="8"/>
      <c r="E48" s="5"/>
      <c r="F48" s="5"/>
      <c r="G48" s="5"/>
      <c r="H48" s="5"/>
      <c r="I48" s="5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6" ht="15.75" x14ac:dyDescent="0.25"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6" x14ac:dyDescent="0.2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</row>
    <row r="51" spans="1:36" x14ac:dyDescent="0.2"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1:36" s="3" customFormat="1" x14ac:dyDescent="0.2">
      <c r="A52" s="63"/>
      <c r="B52" s="63"/>
      <c r="C52" s="10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J52" s="85"/>
    </row>
    <row r="53" spans="1:36" s="3" customFormat="1" x14ac:dyDescent="0.2">
      <c r="A53" s="63"/>
      <c r="B53" s="63"/>
      <c r="C53" s="107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J53" s="85"/>
    </row>
    <row r="54" spans="1:36" s="3" customFormat="1" x14ac:dyDescent="0.2">
      <c r="A54" s="63"/>
      <c r="B54" s="63"/>
      <c r="C54" s="10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J54" s="85"/>
    </row>
    <row r="55" spans="1:36" s="3" customFormat="1" x14ac:dyDescent="0.2">
      <c r="A55" s="63"/>
      <c r="B55" s="63"/>
      <c r="C55" s="10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J55" s="85"/>
    </row>
    <row r="56" spans="1:36" x14ac:dyDescent="0.2">
      <c r="D56" s="8"/>
      <c r="E56" s="5"/>
      <c r="F56" s="5"/>
      <c r="G56" s="5"/>
      <c r="H56" s="5"/>
      <c r="I56" s="5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6" x14ac:dyDescent="0.2">
      <c r="D57" s="8"/>
      <c r="E57" s="5"/>
      <c r="F57" s="5"/>
      <c r="G57" s="5"/>
      <c r="H57" s="5"/>
      <c r="I57" s="5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6" x14ac:dyDescent="0.2">
      <c r="D58" s="8"/>
      <c r="E58" s="5"/>
      <c r="F58" s="5"/>
      <c r="G58" s="5"/>
      <c r="H58" s="5"/>
      <c r="I58" s="5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  <row r="59" spans="1:36" x14ac:dyDescent="0.2">
      <c r="D59" s="8"/>
      <c r="E59" s="5"/>
      <c r="F59" s="5"/>
      <c r="G59" s="5"/>
      <c r="H59" s="5"/>
      <c r="I59" s="5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</row>
    <row r="60" spans="1:36" x14ac:dyDescent="0.2">
      <c r="D60" s="8"/>
      <c r="E60" s="5"/>
      <c r="F60" s="5"/>
      <c r="G60" s="5"/>
      <c r="H60" s="5"/>
      <c r="I60" s="5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</row>
  </sheetData>
  <mergeCells count="1">
    <mergeCell ref="D12:AH12"/>
  </mergeCells>
  <phoneticPr fontId="2" type="noConversion"/>
  <conditionalFormatting sqref="Q2:Q4 Q6:Q10">
    <cfRule type="cellIs" dxfId="1334" priority="1263" stopIfTrue="1" operator="equal">
      <formula>"GV"</formula>
    </cfRule>
    <cfRule type="cellIs" dxfId="1333" priority="1264" stopIfTrue="1" operator="equal">
      <formula>"PC"</formula>
    </cfRule>
    <cfRule type="cellIs" dxfId="1332" priority="1265" stopIfTrue="1" operator="equal">
      <formula>"R"</formula>
    </cfRule>
    <cfRule type="cellIs" dxfId="1331" priority="1266" stopIfTrue="1" operator="equal">
      <formula>"E"</formula>
    </cfRule>
    <cfRule type="cellIs" dxfId="1330" priority="1267" stopIfTrue="1" operator="equal">
      <formula>"PT"</formula>
    </cfRule>
    <cfRule type="cellIs" dxfId="1329" priority="1268" stopIfTrue="1" operator="equal">
      <formula>"mt"</formula>
    </cfRule>
  </conditionalFormatting>
  <conditionalFormatting sqref="Q2:Q10">
    <cfRule type="cellIs" dxfId="1328" priority="1320" stopIfTrue="1" operator="equal">
      <formula>"cc"</formula>
    </cfRule>
    <cfRule type="cellIs" dxfId="1327" priority="1321" stopIfTrue="1" operator="equal">
      <formula>"cl"</formula>
    </cfRule>
    <cfRule type="cellIs" dxfId="1326" priority="1322" stopIfTrue="1" operator="equal">
      <formula>"m"</formula>
    </cfRule>
  </conditionalFormatting>
  <conditionalFormatting sqref="Q2:Q10">
    <cfRule type="cellIs" dxfId="1325" priority="1317" stopIfTrue="1" operator="equal">
      <formula>"F"</formula>
    </cfRule>
    <cfRule type="cellIs" dxfId="1324" priority="1318" stopIfTrue="1" operator="equal">
      <formula>"WK"</formula>
    </cfRule>
    <cfRule type="cellIs" dxfId="1323" priority="1319" stopIfTrue="1" operator="equal">
      <formula>"T"</formula>
    </cfRule>
  </conditionalFormatting>
  <conditionalFormatting sqref="Q5">
    <cfRule type="cellIs" dxfId="1322" priority="1251" stopIfTrue="1" operator="equal">
      <formula>"GV"</formula>
    </cfRule>
    <cfRule type="cellIs" dxfId="1321" priority="1252" stopIfTrue="1" operator="equal">
      <formula>"PC"</formula>
    </cfRule>
    <cfRule type="cellIs" dxfId="1320" priority="1253" stopIfTrue="1" operator="equal">
      <formula>"R"</formula>
    </cfRule>
    <cfRule type="cellIs" dxfId="1319" priority="1254" stopIfTrue="1" operator="equal">
      <formula>"E"</formula>
    </cfRule>
    <cfRule type="cellIs" dxfId="1318" priority="1255" stopIfTrue="1" operator="equal">
      <formula>"PT"</formula>
    </cfRule>
    <cfRule type="cellIs" dxfId="1317" priority="1256" stopIfTrue="1" operator="equal">
      <formula>"mt"</formula>
    </cfRule>
  </conditionalFormatting>
  <conditionalFormatting sqref="D14:AH14">
    <cfRule type="expression" dxfId="1316" priority="838">
      <formula>COUNTIF($D$13:$AH$13,férié)</formula>
    </cfRule>
  </conditionalFormatting>
  <conditionalFormatting sqref="Q2:Q10">
    <cfRule type="cellIs" dxfId="1315" priority="835" stopIfTrue="1" operator="equal">
      <formula>"cc"</formula>
    </cfRule>
    <cfRule type="cellIs" dxfId="1314" priority="836" stopIfTrue="1" operator="equal">
      <formula>"cl"</formula>
    </cfRule>
    <cfRule type="cellIs" dxfId="1313" priority="837" stopIfTrue="1" operator="equal">
      <formula>"m"</formula>
    </cfRule>
  </conditionalFormatting>
  <conditionalFormatting sqref="Q2:Q10">
    <cfRule type="cellIs" dxfId="1312" priority="832" stopIfTrue="1" operator="equal">
      <formula>"F"</formula>
    </cfRule>
    <cfRule type="cellIs" dxfId="1311" priority="833" stopIfTrue="1" operator="equal">
      <formula>"WK"</formula>
    </cfRule>
    <cfRule type="cellIs" dxfId="1310" priority="834" stopIfTrue="1" operator="equal">
      <formula>"T"</formula>
    </cfRule>
  </conditionalFormatting>
  <conditionalFormatting sqref="Q2:Q4 Q6:Q10">
    <cfRule type="cellIs" dxfId="1309" priority="826" stopIfTrue="1" operator="equal">
      <formula>"GV"</formula>
    </cfRule>
    <cfRule type="cellIs" dxfId="1308" priority="827" stopIfTrue="1" operator="equal">
      <formula>"PC"</formula>
    </cfRule>
    <cfRule type="cellIs" dxfId="1307" priority="828" stopIfTrue="1" operator="equal">
      <formula>"R"</formula>
    </cfRule>
    <cfRule type="cellIs" dxfId="1306" priority="829" stopIfTrue="1" operator="equal">
      <formula>"E"</formula>
    </cfRule>
    <cfRule type="cellIs" dxfId="1305" priority="830" stopIfTrue="1" operator="equal">
      <formula>"PT"</formula>
    </cfRule>
    <cfRule type="cellIs" dxfId="1304" priority="831" stopIfTrue="1" operator="equal">
      <formula>"mt"</formula>
    </cfRule>
  </conditionalFormatting>
  <conditionalFormatting sqref="Q5">
    <cfRule type="cellIs" dxfId="1303" priority="820" stopIfTrue="1" operator="equal">
      <formula>"GV"</formula>
    </cfRule>
    <cfRule type="cellIs" dxfId="1302" priority="821" stopIfTrue="1" operator="equal">
      <formula>"PC"</formula>
    </cfRule>
    <cfRule type="cellIs" dxfId="1301" priority="822" stopIfTrue="1" operator="equal">
      <formula>"R"</formula>
    </cfRule>
    <cfRule type="cellIs" dxfId="1300" priority="823" stopIfTrue="1" operator="equal">
      <formula>"E"</formula>
    </cfRule>
    <cfRule type="cellIs" dxfId="1299" priority="824" stopIfTrue="1" operator="equal">
      <formula>"PT"</formula>
    </cfRule>
    <cfRule type="cellIs" dxfId="1298" priority="825" stopIfTrue="1" operator="equal">
      <formula>"mt"</formula>
    </cfRule>
  </conditionalFormatting>
  <conditionalFormatting sqref="D14:AH14">
    <cfRule type="expression" dxfId="1297" priority="819">
      <formula>COUNTIF($D$13:$AH$13,férié)</formula>
    </cfRule>
  </conditionalFormatting>
  <conditionalFormatting sqref="D15:AH15">
    <cfRule type="expression" dxfId="1296" priority="817">
      <formula>COUNTIF(JF,D$13)</formula>
    </cfRule>
    <cfRule type="expression" dxfId="1295" priority="818">
      <formula>WEEKDAY(D$13,2)&gt;5</formula>
    </cfRule>
  </conditionalFormatting>
  <conditionalFormatting sqref="Q2:Q10">
    <cfRule type="cellIs" dxfId="1294" priority="814" stopIfTrue="1" operator="equal">
      <formula>"cc"</formula>
    </cfRule>
    <cfRule type="cellIs" dxfId="1293" priority="815" stopIfTrue="1" operator="equal">
      <formula>"cl"</formula>
    </cfRule>
    <cfRule type="cellIs" dxfId="1292" priority="816" stopIfTrue="1" operator="equal">
      <formula>"m"</formula>
    </cfRule>
  </conditionalFormatting>
  <conditionalFormatting sqref="Q2:Q10">
    <cfRule type="cellIs" dxfId="1291" priority="811" stopIfTrue="1" operator="equal">
      <formula>"F"</formula>
    </cfRule>
    <cfRule type="cellIs" dxfId="1290" priority="812" stopIfTrue="1" operator="equal">
      <formula>"WK"</formula>
    </cfRule>
    <cfRule type="cellIs" dxfId="1289" priority="813" stopIfTrue="1" operator="equal">
      <formula>"T"</formula>
    </cfRule>
  </conditionalFormatting>
  <conditionalFormatting sqref="Q2:Q4 Q6:Q10">
    <cfRule type="cellIs" dxfId="1288" priority="805" stopIfTrue="1" operator="equal">
      <formula>"GV"</formula>
    </cfRule>
    <cfRule type="cellIs" dxfId="1287" priority="806" stopIfTrue="1" operator="equal">
      <formula>"PC"</formula>
    </cfRule>
    <cfRule type="cellIs" dxfId="1286" priority="807" stopIfTrue="1" operator="equal">
      <formula>"R"</formula>
    </cfRule>
    <cfRule type="cellIs" dxfId="1285" priority="808" stopIfTrue="1" operator="equal">
      <formula>"E"</formula>
    </cfRule>
    <cfRule type="cellIs" dxfId="1284" priority="809" stopIfTrue="1" operator="equal">
      <formula>"PT"</formula>
    </cfRule>
    <cfRule type="cellIs" dxfId="1283" priority="810" stopIfTrue="1" operator="equal">
      <formula>"mt"</formula>
    </cfRule>
  </conditionalFormatting>
  <conditionalFormatting sqref="Q5">
    <cfRule type="cellIs" dxfId="1282" priority="799" stopIfTrue="1" operator="equal">
      <formula>"GV"</formula>
    </cfRule>
    <cfRule type="cellIs" dxfId="1281" priority="800" stopIfTrue="1" operator="equal">
      <formula>"PC"</formula>
    </cfRule>
    <cfRule type="cellIs" dxfId="1280" priority="801" stopIfTrue="1" operator="equal">
      <formula>"R"</formula>
    </cfRule>
    <cfRule type="cellIs" dxfId="1279" priority="802" stopIfTrue="1" operator="equal">
      <formula>"E"</formula>
    </cfRule>
    <cfRule type="cellIs" dxfId="1278" priority="803" stopIfTrue="1" operator="equal">
      <formula>"PT"</formula>
    </cfRule>
    <cfRule type="cellIs" dxfId="1277" priority="804" stopIfTrue="1" operator="equal">
      <formula>"mt"</formula>
    </cfRule>
  </conditionalFormatting>
  <conditionalFormatting sqref="D14:AH14">
    <cfRule type="expression" dxfId="1276" priority="798">
      <formula>COUNTIF($D$13:$AH$13,férié)</formula>
    </cfRule>
  </conditionalFormatting>
  <conditionalFormatting sqref="D15:AH15">
    <cfRule type="expression" dxfId="1275" priority="795">
      <formula>D$13=""</formula>
    </cfRule>
    <cfRule type="expression" dxfId="1274" priority="796">
      <formula>COUNTIF(JF,D$13)</formula>
    </cfRule>
    <cfRule type="expression" dxfId="1273" priority="797">
      <formula>WEEKDAY(D$13,2)&gt;5</formula>
    </cfRule>
  </conditionalFormatting>
  <conditionalFormatting sqref="Q2:Q4 Q6:Q10">
    <cfRule type="cellIs" dxfId="1272" priority="789" stopIfTrue="1" operator="equal">
      <formula>"GV"</formula>
    </cfRule>
    <cfRule type="cellIs" dxfId="1271" priority="790" stopIfTrue="1" operator="equal">
      <formula>"PC"</formula>
    </cfRule>
    <cfRule type="cellIs" dxfId="1270" priority="791" stopIfTrue="1" operator="equal">
      <formula>"R"</formula>
    </cfRule>
    <cfRule type="cellIs" dxfId="1269" priority="792" stopIfTrue="1" operator="equal">
      <formula>"E"</formula>
    </cfRule>
    <cfRule type="cellIs" dxfId="1268" priority="793" stopIfTrue="1" operator="equal">
      <formula>"PT"</formula>
    </cfRule>
    <cfRule type="cellIs" dxfId="1267" priority="794" stopIfTrue="1" operator="equal">
      <formula>"mt"</formula>
    </cfRule>
  </conditionalFormatting>
  <conditionalFormatting sqref="Q2:Q10">
    <cfRule type="cellIs" dxfId="1266" priority="786" stopIfTrue="1" operator="equal">
      <formula>"cc"</formula>
    </cfRule>
    <cfRule type="cellIs" dxfId="1265" priority="787" stopIfTrue="1" operator="equal">
      <formula>"cl"</formula>
    </cfRule>
    <cfRule type="cellIs" dxfId="1264" priority="788" stopIfTrue="1" operator="equal">
      <formula>"m"</formula>
    </cfRule>
  </conditionalFormatting>
  <conditionalFormatting sqref="Q2:Q10">
    <cfRule type="cellIs" dxfId="1263" priority="783" stopIfTrue="1" operator="equal">
      <formula>"F"</formula>
    </cfRule>
    <cfRule type="cellIs" dxfId="1262" priority="784" stopIfTrue="1" operator="equal">
      <formula>"WK"</formula>
    </cfRule>
    <cfRule type="cellIs" dxfId="1261" priority="785" stopIfTrue="1" operator="equal">
      <formula>"T"</formula>
    </cfRule>
  </conditionalFormatting>
  <conditionalFormatting sqref="Q5">
    <cfRule type="cellIs" dxfId="1260" priority="777" stopIfTrue="1" operator="equal">
      <formula>"GV"</formula>
    </cfRule>
    <cfRule type="cellIs" dxfId="1259" priority="778" stopIfTrue="1" operator="equal">
      <formula>"PC"</formula>
    </cfRule>
    <cfRule type="cellIs" dxfId="1258" priority="779" stopIfTrue="1" operator="equal">
      <formula>"R"</formula>
    </cfRule>
    <cfRule type="cellIs" dxfId="1257" priority="780" stopIfTrue="1" operator="equal">
      <formula>"E"</formula>
    </cfRule>
    <cfRule type="cellIs" dxfId="1256" priority="781" stopIfTrue="1" operator="equal">
      <formula>"PT"</formula>
    </cfRule>
    <cfRule type="cellIs" dxfId="1255" priority="782" stopIfTrue="1" operator="equal">
      <formula>"mt"</formula>
    </cfRule>
  </conditionalFormatting>
  <conditionalFormatting sqref="D14:AH14">
    <cfRule type="expression" dxfId="1254" priority="776">
      <formula>COUNTIF($D$13:$AH$13,férié)</formula>
    </cfRule>
  </conditionalFormatting>
  <conditionalFormatting sqref="Q2:Q10">
    <cfRule type="cellIs" dxfId="1253" priority="773" stopIfTrue="1" operator="equal">
      <formula>"cc"</formula>
    </cfRule>
    <cfRule type="cellIs" dxfId="1252" priority="774" stopIfTrue="1" operator="equal">
      <formula>"cl"</formula>
    </cfRule>
    <cfRule type="cellIs" dxfId="1251" priority="775" stopIfTrue="1" operator="equal">
      <formula>"m"</formula>
    </cfRule>
  </conditionalFormatting>
  <conditionalFormatting sqref="Q2:Q10">
    <cfRule type="cellIs" dxfId="1250" priority="770" stopIfTrue="1" operator="equal">
      <formula>"F"</formula>
    </cfRule>
    <cfRule type="cellIs" dxfId="1249" priority="771" stopIfTrue="1" operator="equal">
      <formula>"WK"</formula>
    </cfRule>
    <cfRule type="cellIs" dxfId="1248" priority="772" stopIfTrue="1" operator="equal">
      <formula>"T"</formula>
    </cfRule>
  </conditionalFormatting>
  <conditionalFormatting sqref="Q2:Q4 Q6:Q10">
    <cfRule type="cellIs" dxfId="1247" priority="764" stopIfTrue="1" operator="equal">
      <formula>"GV"</formula>
    </cfRule>
    <cfRule type="cellIs" dxfId="1246" priority="765" stopIfTrue="1" operator="equal">
      <formula>"PC"</formula>
    </cfRule>
    <cfRule type="cellIs" dxfId="1245" priority="766" stopIfTrue="1" operator="equal">
      <formula>"R"</formula>
    </cfRule>
    <cfRule type="cellIs" dxfId="1244" priority="767" stopIfTrue="1" operator="equal">
      <formula>"E"</formula>
    </cfRule>
    <cfRule type="cellIs" dxfId="1243" priority="768" stopIfTrue="1" operator="equal">
      <formula>"PT"</formula>
    </cfRule>
    <cfRule type="cellIs" dxfId="1242" priority="769" stopIfTrue="1" operator="equal">
      <formula>"mt"</formula>
    </cfRule>
  </conditionalFormatting>
  <conditionalFormatting sqref="Q5">
    <cfRule type="cellIs" dxfId="1241" priority="758" stopIfTrue="1" operator="equal">
      <formula>"GV"</formula>
    </cfRule>
    <cfRule type="cellIs" dxfId="1240" priority="759" stopIfTrue="1" operator="equal">
      <formula>"PC"</formula>
    </cfRule>
    <cfRule type="cellIs" dxfId="1239" priority="760" stopIfTrue="1" operator="equal">
      <formula>"R"</formula>
    </cfRule>
    <cfRule type="cellIs" dxfId="1238" priority="761" stopIfTrue="1" operator="equal">
      <formula>"E"</formula>
    </cfRule>
    <cfRule type="cellIs" dxfId="1237" priority="762" stopIfTrue="1" operator="equal">
      <formula>"PT"</formula>
    </cfRule>
    <cfRule type="cellIs" dxfId="1236" priority="763" stopIfTrue="1" operator="equal">
      <formula>"mt"</formula>
    </cfRule>
  </conditionalFormatting>
  <conditionalFormatting sqref="D14:AH14">
    <cfRule type="expression" dxfId="1235" priority="757">
      <formula>COUNTIF($D$13:$AH$13,férié)</formula>
    </cfRule>
  </conditionalFormatting>
  <conditionalFormatting sqref="Q2:Q10">
    <cfRule type="cellIs" dxfId="1234" priority="752" stopIfTrue="1" operator="equal">
      <formula>"cc"</formula>
    </cfRule>
    <cfRule type="cellIs" dxfId="1233" priority="753" stopIfTrue="1" operator="equal">
      <formula>"cl"</formula>
    </cfRule>
    <cfRule type="cellIs" dxfId="1232" priority="754" stopIfTrue="1" operator="equal">
      <formula>"m"</formula>
    </cfRule>
  </conditionalFormatting>
  <conditionalFormatting sqref="Q2:Q10">
    <cfRule type="cellIs" dxfId="1231" priority="749" stopIfTrue="1" operator="equal">
      <formula>"F"</formula>
    </cfRule>
    <cfRule type="cellIs" dxfId="1230" priority="750" stopIfTrue="1" operator="equal">
      <formula>"WK"</formula>
    </cfRule>
    <cfRule type="cellIs" dxfId="1229" priority="751" stopIfTrue="1" operator="equal">
      <formula>"T"</formula>
    </cfRule>
  </conditionalFormatting>
  <conditionalFormatting sqref="Q2:Q4 Q6:Q10">
    <cfRule type="cellIs" dxfId="1228" priority="743" stopIfTrue="1" operator="equal">
      <formula>"GV"</formula>
    </cfRule>
    <cfRule type="cellIs" dxfId="1227" priority="744" stopIfTrue="1" operator="equal">
      <formula>"PC"</formula>
    </cfRule>
    <cfRule type="cellIs" dxfId="1226" priority="745" stopIfTrue="1" operator="equal">
      <formula>"R"</formula>
    </cfRule>
    <cfRule type="cellIs" dxfId="1225" priority="746" stopIfTrue="1" operator="equal">
      <formula>"E"</formula>
    </cfRule>
    <cfRule type="cellIs" dxfId="1224" priority="747" stopIfTrue="1" operator="equal">
      <formula>"PT"</formula>
    </cfRule>
    <cfRule type="cellIs" dxfId="1223" priority="748" stopIfTrue="1" operator="equal">
      <formula>"mt"</formula>
    </cfRule>
  </conditionalFormatting>
  <conditionalFormatting sqref="Q5">
    <cfRule type="cellIs" dxfId="1222" priority="737" stopIfTrue="1" operator="equal">
      <formula>"GV"</formula>
    </cfRule>
    <cfRule type="cellIs" dxfId="1221" priority="738" stopIfTrue="1" operator="equal">
      <formula>"PC"</formula>
    </cfRule>
    <cfRule type="cellIs" dxfId="1220" priority="739" stopIfTrue="1" operator="equal">
      <formula>"R"</formula>
    </cfRule>
    <cfRule type="cellIs" dxfId="1219" priority="740" stopIfTrue="1" operator="equal">
      <formula>"E"</formula>
    </cfRule>
    <cfRule type="cellIs" dxfId="1218" priority="741" stopIfTrue="1" operator="equal">
      <formula>"PT"</formula>
    </cfRule>
    <cfRule type="cellIs" dxfId="1217" priority="742" stopIfTrue="1" operator="equal">
      <formula>"mt"</formula>
    </cfRule>
  </conditionalFormatting>
  <conditionalFormatting sqref="D14:AH14">
    <cfRule type="expression" dxfId="1216" priority="736">
      <formula>COUNTIF($D$13:$AH$13,férié)</formula>
    </cfRule>
  </conditionalFormatting>
  <conditionalFormatting sqref="D13:AH15">
    <cfRule type="expression" dxfId="1215" priority="733" stopIfTrue="1">
      <formula>D$13=""</formula>
    </cfRule>
  </conditionalFormatting>
  <conditionalFormatting sqref="D15:AH15">
    <cfRule type="expression" dxfId="1214" priority="732">
      <formula>COUNTIF($D$13:$AH$13,férié)</formula>
    </cfRule>
  </conditionalFormatting>
  <conditionalFormatting sqref="D15:AH15">
    <cfRule type="expression" dxfId="1213" priority="731">
      <formula>COUNTIF($D$13:$AH$13,férié)</formula>
    </cfRule>
  </conditionalFormatting>
  <conditionalFormatting sqref="D15:AH15">
    <cfRule type="expression" dxfId="1212" priority="730">
      <formula>COUNTIF($D$13:$AH$13,férié)</formula>
    </cfRule>
  </conditionalFormatting>
  <conditionalFormatting sqref="D15:AH15">
    <cfRule type="expression" dxfId="1211" priority="729">
      <formula>COUNTIF($D$13:$AH$13,férié)</formula>
    </cfRule>
  </conditionalFormatting>
  <conditionalFormatting sqref="D15:AH15">
    <cfRule type="expression" dxfId="1210" priority="728">
      <formula>COUNTIF($D$13:$AH$13,férié)</formula>
    </cfRule>
  </conditionalFormatting>
  <conditionalFormatting sqref="D15:AH15">
    <cfRule type="expression" dxfId="1209" priority="727">
      <formula>COUNTIF($D$13:$AH$13,férié)</formula>
    </cfRule>
  </conditionalFormatting>
  <conditionalFormatting sqref="D15:AH15">
    <cfRule type="expression" dxfId="1208" priority="726">
      <formula>COUNTIF($D$13:$AH$13,férié)</formula>
    </cfRule>
  </conditionalFormatting>
  <conditionalFormatting sqref="D15:AH15">
    <cfRule type="expression" dxfId="1207" priority="725">
      <formula>COUNTIF($D$13:$AH$13,férié)</formula>
    </cfRule>
  </conditionalFormatting>
  <conditionalFormatting sqref="D15:AH15">
    <cfRule type="expression" dxfId="1206" priority="724">
      <formula>COUNTIF($D$13:$AH$13,férié)</formula>
    </cfRule>
  </conditionalFormatting>
  <conditionalFormatting sqref="D15:AH15">
    <cfRule type="expression" dxfId="1205" priority="723">
      <formula>COUNTIF($D$13:$AH$13,férié)</formula>
    </cfRule>
  </conditionalFormatting>
  <conditionalFormatting sqref="D15:AH15">
    <cfRule type="expression" dxfId="1204" priority="722">
      <formula>COUNTIF($D$13:$AH$13,férié)</formula>
    </cfRule>
  </conditionalFormatting>
  <conditionalFormatting sqref="D15:AH15">
    <cfRule type="expression" dxfId="1203" priority="721">
      <formula>COUNTIF($D$13:$AH$13,férié)</formula>
    </cfRule>
  </conditionalFormatting>
  <conditionalFormatting sqref="D16:AH16">
    <cfRule type="expression" dxfId="1202" priority="197">
      <formula>COUNTIF(JF,D$13)</formula>
    </cfRule>
    <cfRule type="expression" dxfId="1201" priority="198">
      <formula>WEEKDAY(D$13,2)&gt;5</formula>
    </cfRule>
  </conditionalFormatting>
  <conditionalFormatting sqref="D16:AH16">
    <cfRule type="expression" dxfId="1200" priority="194">
      <formula>D$13=""</formula>
    </cfRule>
    <cfRule type="expression" dxfId="1199" priority="195">
      <formula>COUNTIF(JF,D$13)</formula>
    </cfRule>
    <cfRule type="expression" dxfId="1198" priority="196">
      <formula>WEEKDAY(D$13,2)&gt;5</formula>
    </cfRule>
  </conditionalFormatting>
  <conditionalFormatting sqref="D16:AH16">
    <cfRule type="expression" dxfId="1197" priority="193" stopIfTrue="1">
      <formula>D$13=""</formula>
    </cfRule>
  </conditionalFormatting>
  <conditionalFormatting sqref="D16:AH16">
    <cfRule type="expression" dxfId="1196" priority="192">
      <formula>COUNTIF($D$13:$AH$13,férié)</formula>
    </cfRule>
  </conditionalFormatting>
  <conditionalFormatting sqref="D16:AH16">
    <cfRule type="expression" dxfId="1195" priority="191">
      <formula>COUNTIF($D$13:$AH$13,férié)</formula>
    </cfRule>
  </conditionalFormatting>
  <conditionalFormatting sqref="D16:AH16">
    <cfRule type="expression" dxfId="1194" priority="190">
      <formula>COUNTIF($D$13:$AH$13,férié)</formula>
    </cfRule>
  </conditionalFormatting>
  <conditionalFormatting sqref="D16:AH16">
    <cfRule type="expression" dxfId="1193" priority="189">
      <formula>COUNTIF($D$13:$AH$13,férié)</formula>
    </cfRule>
  </conditionalFormatting>
  <conditionalFormatting sqref="D16:AH16">
    <cfRule type="expression" dxfId="1192" priority="188">
      <formula>COUNTIF($D$13:$AH$13,férié)</formula>
    </cfRule>
  </conditionalFormatting>
  <conditionalFormatting sqref="D16:AH16">
    <cfRule type="expression" dxfId="1191" priority="187">
      <formula>COUNTIF($D$13:$AH$13,férié)</formula>
    </cfRule>
  </conditionalFormatting>
  <conditionalFormatting sqref="D16:AH16">
    <cfRule type="expression" dxfId="1190" priority="186">
      <formula>COUNTIF($D$13:$AH$13,férié)</formula>
    </cfRule>
  </conditionalFormatting>
  <conditionalFormatting sqref="D16:AH16">
    <cfRule type="expression" dxfId="1189" priority="185">
      <formula>COUNTIF($D$13:$AH$13,férié)</formula>
    </cfRule>
  </conditionalFormatting>
  <conditionalFormatting sqref="D16:AH16">
    <cfRule type="expression" dxfId="1188" priority="184">
      <formula>COUNTIF($D$13:$AH$13,férié)</formula>
    </cfRule>
  </conditionalFormatting>
  <conditionalFormatting sqref="D16:AH16">
    <cfRule type="expression" dxfId="1187" priority="183">
      <formula>COUNTIF($D$13:$AH$13,férié)</formula>
    </cfRule>
  </conditionalFormatting>
  <conditionalFormatting sqref="D16:AH16">
    <cfRule type="expression" dxfId="1186" priority="182">
      <formula>COUNTIF($D$13:$AH$13,férié)</formula>
    </cfRule>
  </conditionalFormatting>
  <conditionalFormatting sqref="D16:AH16">
    <cfRule type="expression" dxfId="1185" priority="181">
      <formula>COUNTIF($D$13:$AH$13,férié)</formula>
    </cfRule>
  </conditionalFormatting>
  <conditionalFormatting sqref="D17:AH17">
    <cfRule type="expression" dxfId="1184" priority="179">
      <formula>COUNTIF(JF,D$13)</formula>
    </cfRule>
    <cfRule type="expression" dxfId="1183" priority="180">
      <formula>WEEKDAY(D$13,2)&gt;5</formula>
    </cfRule>
  </conditionalFormatting>
  <conditionalFormatting sqref="D17:AH17">
    <cfRule type="expression" dxfId="1182" priority="176">
      <formula>D$13=""</formula>
    </cfRule>
    <cfRule type="expression" dxfId="1181" priority="177">
      <formula>COUNTIF(JF,D$13)</formula>
    </cfRule>
    <cfRule type="expression" dxfId="1180" priority="178">
      <formula>WEEKDAY(D$13,2)&gt;5</formula>
    </cfRule>
  </conditionalFormatting>
  <conditionalFormatting sqref="D17:AH17">
    <cfRule type="expression" dxfId="1179" priority="175" stopIfTrue="1">
      <formula>D$13=""</formula>
    </cfRule>
  </conditionalFormatting>
  <conditionalFormatting sqref="D17:AH17">
    <cfRule type="expression" dxfId="1178" priority="174">
      <formula>COUNTIF($D$13:$AH$13,férié)</formula>
    </cfRule>
  </conditionalFormatting>
  <conditionalFormatting sqref="D17:AH17">
    <cfRule type="expression" dxfId="1177" priority="173">
      <formula>COUNTIF($D$13:$AH$13,férié)</formula>
    </cfRule>
  </conditionalFormatting>
  <conditionalFormatting sqref="D17:AH17">
    <cfRule type="expression" dxfId="1176" priority="172">
      <formula>COUNTIF($D$13:$AH$13,férié)</formula>
    </cfRule>
  </conditionalFormatting>
  <conditionalFormatting sqref="D17:AH17">
    <cfRule type="expression" dxfId="1175" priority="171">
      <formula>COUNTIF($D$13:$AH$13,férié)</formula>
    </cfRule>
  </conditionalFormatting>
  <conditionalFormatting sqref="D17:AH17">
    <cfRule type="expression" dxfId="1174" priority="170">
      <formula>COUNTIF($D$13:$AH$13,férié)</formula>
    </cfRule>
  </conditionalFormatting>
  <conditionalFormatting sqref="D17:AH17">
    <cfRule type="expression" dxfId="1173" priority="169">
      <formula>COUNTIF($D$13:$AH$13,férié)</formula>
    </cfRule>
  </conditionalFormatting>
  <conditionalFormatting sqref="D17:AH17">
    <cfRule type="expression" dxfId="1172" priority="168">
      <formula>COUNTIF($D$13:$AH$13,férié)</formula>
    </cfRule>
  </conditionalFormatting>
  <conditionalFormatting sqref="D17:AH17">
    <cfRule type="expression" dxfId="1171" priority="167">
      <formula>COUNTIF($D$13:$AH$13,férié)</formula>
    </cfRule>
  </conditionalFormatting>
  <conditionalFormatting sqref="D17:AH17">
    <cfRule type="expression" dxfId="1170" priority="166">
      <formula>COUNTIF($D$13:$AH$13,férié)</formula>
    </cfRule>
  </conditionalFormatting>
  <conditionalFormatting sqref="D17:AH17">
    <cfRule type="expression" dxfId="1169" priority="165">
      <formula>COUNTIF($D$13:$AH$13,férié)</formula>
    </cfRule>
  </conditionalFormatting>
  <conditionalFormatting sqref="D17:AH17">
    <cfRule type="expression" dxfId="1168" priority="164">
      <formula>COUNTIF($D$13:$AH$13,férié)</formula>
    </cfRule>
  </conditionalFormatting>
  <conditionalFormatting sqref="D17:AH17">
    <cfRule type="expression" dxfId="1167" priority="163">
      <formula>COUNTIF($D$13:$AH$13,férié)</formula>
    </cfRule>
  </conditionalFormatting>
  <conditionalFormatting sqref="D18:AH18">
    <cfRule type="expression" dxfId="1166" priority="143">
      <formula>COUNTIF(JF,D$13)</formula>
    </cfRule>
    <cfRule type="expression" dxfId="1165" priority="144">
      <formula>WEEKDAY(D$13,2)&gt;5</formula>
    </cfRule>
  </conditionalFormatting>
  <conditionalFormatting sqref="D18:AH18">
    <cfRule type="expression" dxfId="1164" priority="140">
      <formula>D$13=""</formula>
    </cfRule>
    <cfRule type="expression" dxfId="1163" priority="141">
      <formula>COUNTIF(JF,D$13)</formula>
    </cfRule>
    <cfRule type="expression" dxfId="1162" priority="142">
      <formula>WEEKDAY(D$13,2)&gt;5</formula>
    </cfRule>
  </conditionalFormatting>
  <conditionalFormatting sqref="D18:AH18">
    <cfRule type="expression" dxfId="1161" priority="139" stopIfTrue="1">
      <formula>D$13=""</formula>
    </cfRule>
  </conditionalFormatting>
  <conditionalFormatting sqref="D18:AH18">
    <cfRule type="expression" dxfId="1160" priority="138">
      <formula>COUNTIF($D$13:$AH$13,férié)</formula>
    </cfRule>
  </conditionalFormatting>
  <conditionalFormatting sqref="D18:AH18">
    <cfRule type="expression" dxfId="1159" priority="137">
      <formula>COUNTIF($D$13:$AH$13,férié)</formula>
    </cfRule>
  </conditionalFormatting>
  <conditionalFormatting sqref="D18:AH18">
    <cfRule type="expression" dxfId="1158" priority="136">
      <formula>COUNTIF($D$13:$AH$13,férié)</formula>
    </cfRule>
  </conditionalFormatting>
  <conditionalFormatting sqref="D18:AH18">
    <cfRule type="expression" dxfId="1157" priority="135">
      <formula>COUNTIF($D$13:$AH$13,férié)</formula>
    </cfRule>
  </conditionalFormatting>
  <conditionalFormatting sqref="D18:AH18">
    <cfRule type="expression" dxfId="1156" priority="134">
      <formula>COUNTIF($D$13:$AH$13,férié)</formula>
    </cfRule>
  </conditionalFormatting>
  <conditionalFormatting sqref="D18:AH18">
    <cfRule type="expression" dxfId="1155" priority="133">
      <formula>COUNTIF($D$13:$AH$13,férié)</formula>
    </cfRule>
  </conditionalFormatting>
  <conditionalFormatting sqref="D18:AH18">
    <cfRule type="expression" dxfId="1154" priority="132">
      <formula>COUNTIF($D$13:$AH$13,férié)</formula>
    </cfRule>
  </conditionalFormatting>
  <conditionalFormatting sqref="D18:AH18">
    <cfRule type="expression" dxfId="1153" priority="131">
      <formula>COUNTIF($D$13:$AH$13,férié)</formula>
    </cfRule>
  </conditionalFormatting>
  <conditionalFormatting sqref="D18:AH18">
    <cfRule type="expression" dxfId="1152" priority="130">
      <formula>COUNTIF($D$13:$AH$13,férié)</formula>
    </cfRule>
  </conditionalFormatting>
  <conditionalFormatting sqref="D18:AH18">
    <cfRule type="expression" dxfId="1151" priority="129">
      <formula>COUNTIF($D$13:$AH$13,férié)</formula>
    </cfRule>
  </conditionalFormatting>
  <conditionalFormatting sqref="D18:AH18">
    <cfRule type="expression" dxfId="1150" priority="128">
      <formula>COUNTIF($D$13:$AH$13,férié)</formula>
    </cfRule>
  </conditionalFormatting>
  <conditionalFormatting sqref="D18:AH18">
    <cfRule type="expression" dxfId="1149" priority="127">
      <formula>COUNTIF($D$13:$AH$13,férié)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C60"/>
  <sheetViews>
    <sheetView zoomScale="85" zoomScaleNormal="85" workbookViewId="0">
      <selection activeCell="H30" sqref="H30"/>
    </sheetView>
  </sheetViews>
  <sheetFormatPr baseColWidth="10" defaultColWidth="11.42578125" defaultRowHeight="12.75" outlineLevelRow="1" x14ac:dyDescent="0.2"/>
  <cols>
    <col min="1" max="2" width="17.140625" style="57" customWidth="1"/>
    <col min="3" max="3" width="17.140625" style="106" customWidth="1"/>
    <col min="4" max="4" width="6.28515625" style="4" customWidth="1"/>
    <col min="5" max="9" width="6.28515625" style="3" customWidth="1"/>
    <col min="10" max="34" width="6.28515625" style="4" customWidth="1"/>
    <col min="35" max="35" width="11.42578125" style="4"/>
    <col min="36" max="36" width="8.7109375" style="83" customWidth="1"/>
    <col min="37" max="16384" width="11.42578125" style="4"/>
  </cols>
  <sheetData>
    <row r="1" spans="1:55" ht="36" customHeight="1" x14ac:dyDescent="0.2">
      <c r="B1" s="64"/>
      <c r="C1" s="100"/>
      <c r="G1" s="52" t="s">
        <v>28</v>
      </c>
      <c r="J1" s="7"/>
      <c r="K1" s="7"/>
      <c r="L1" s="37"/>
      <c r="M1" s="37"/>
      <c r="N1" s="37"/>
      <c r="O1" s="37"/>
      <c r="P1" s="37"/>
      <c r="Q1" s="33"/>
      <c r="R1" s="3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27"/>
      <c r="B2" s="58"/>
      <c r="C2" s="101"/>
      <c r="D2" s="23"/>
      <c r="E2" s="23"/>
      <c r="F2" s="23"/>
      <c r="G2" s="23"/>
      <c r="H2" s="23"/>
      <c r="I2" s="23"/>
      <c r="J2" s="23"/>
      <c r="K2" s="23"/>
      <c r="L2" s="38"/>
      <c r="M2" s="12"/>
      <c r="N2" s="12"/>
      <c r="O2" s="34"/>
      <c r="P2" s="34"/>
      <c r="Q2" s="39"/>
      <c r="R2" s="34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J2" s="56"/>
    </row>
    <row r="3" spans="1:55" customFormat="1" x14ac:dyDescent="0.2">
      <c r="A3" s="58"/>
      <c r="B3" s="58"/>
      <c r="C3" s="101"/>
      <c r="D3" s="24"/>
      <c r="E3" s="24"/>
      <c r="F3" s="24"/>
      <c r="G3" s="24"/>
      <c r="H3" s="24"/>
      <c r="I3" s="24"/>
      <c r="J3" s="24"/>
      <c r="K3" s="24"/>
      <c r="L3" s="38"/>
      <c r="M3" s="12"/>
      <c r="N3" s="12"/>
      <c r="O3" s="35"/>
      <c r="P3" s="35"/>
      <c r="Q3" s="39"/>
      <c r="R3" s="35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J3" s="56"/>
    </row>
    <row r="4" spans="1:55" s="1" customFormat="1" x14ac:dyDescent="0.2">
      <c r="A4" s="59"/>
      <c r="B4" s="59"/>
      <c r="C4" s="102"/>
      <c r="D4" s="25"/>
      <c r="E4" s="25"/>
      <c r="F4" s="25"/>
      <c r="G4" s="25"/>
      <c r="H4" s="25"/>
      <c r="I4" s="25"/>
      <c r="J4" s="25"/>
      <c r="K4" s="25"/>
      <c r="L4" s="5"/>
      <c r="M4" s="12"/>
      <c r="N4" s="12"/>
      <c r="O4" s="25"/>
      <c r="P4" s="25"/>
      <c r="Q4" s="39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J4" s="84"/>
    </row>
    <row r="5" spans="1:55" s="1" customFormat="1" ht="18" x14ac:dyDescent="0.25">
      <c r="A5" s="59"/>
      <c r="B5" s="59"/>
      <c r="C5" s="102"/>
      <c r="D5" s="26"/>
      <c r="E5" s="26"/>
      <c r="F5" s="42"/>
      <c r="G5" s="43"/>
      <c r="H5" s="43"/>
      <c r="I5" s="43"/>
      <c r="J5" s="43"/>
      <c r="K5" s="43"/>
      <c r="L5" s="44"/>
      <c r="M5" s="44"/>
      <c r="N5" s="44"/>
      <c r="O5" s="43"/>
      <c r="P5" s="43"/>
      <c r="R5" s="43"/>
      <c r="S5" s="43"/>
      <c r="T5" s="43"/>
      <c r="U5" s="43"/>
      <c r="V5" s="43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J5" s="84"/>
    </row>
    <row r="6" spans="1:55" s="1" customFormat="1" x14ac:dyDescent="0.2">
      <c r="A6" s="59"/>
      <c r="B6" s="59"/>
      <c r="C6" s="102"/>
      <c r="D6" s="25"/>
      <c r="E6" s="25"/>
      <c r="F6" s="25"/>
      <c r="G6" s="25"/>
      <c r="H6" s="25"/>
      <c r="I6" s="25"/>
      <c r="J6" s="25"/>
      <c r="K6" s="25"/>
      <c r="L6" s="5"/>
      <c r="M6" s="12"/>
      <c r="N6" s="12"/>
      <c r="O6" s="25"/>
      <c r="P6" s="25"/>
      <c r="Q6" s="39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J6" s="84"/>
    </row>
    <row r="7" spans="1:55" s="1" customFormat="1" ht="18" x14ac:dyDescent="0.25">
      <c r="A7" s="59"/>
      <c r="B7" s="59"/>
      <c r="C7" s="102"/>
      <c r="D7" s="25"/>
      <c r="E7" s="25"/>
      <c r="F7" s="41"/>
      <c r="G7" s="46"/>
      <c r="H7" s="46"/>
      <c r="I7" s="46"/>
      <c r="J7" s="46"/>
      <c r="K7" s="46"/>
      <c r="L7" s="44"/>
      <c r="M7" s="44"/>
      <c r="N7" s="44"/>
      <c r="O7" s="46"/>
      <c r="P7" s="46"/>
      <c r="Q7" s="39"/>
      <c r="R7" s="25"/>
      <c r="S7" s="25"/>
      <c r="T7" s="25"/>
      <c r="U7" s="40"/>
      <c r="V7" s="41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J7" s="84"/>
    </row>
    <row r="8" spans="1:55" customFormat="1" x14ac:dyDescent="0.2">
      <c r="A8" s="58"/>
      <c r="B8" s="58"/>
      <c r="C8" s="101"/>
      <c r="D8" s="27"/>
      <c r="E8" s="28"/>
      <c r="F8" s="28"/>
      <c r="G8" s="28"/>
      <c r="H8" s="28"/>
      <c r="I8" s="28"/>
      <c r="J8" s="28"/>
      <c r="K8" s="28"/>
      <c r="L8" s="38"/>
      <c r="M8" s="12"/>
      <c r="N8" s="12"/>
      <c r="O8" s="28"/>
      <c r="P8" s="28"/>
      <c r="Q8" s="3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1"/>
      <c r="AJ8" s="84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58"/>
      <c r="B9" s="58"/>
      <c r="C9" s="101"/>
      <c r="D9" s="2"/>
      <c r="E9" s="2"/>
      <c r="F9" s="36"/>
      <c r="G9" s="36"/>
      <c r="H9" s="36"/>
      <c r="I9" s="36"/>
      <c r="J9" s="36"/>
      <c r="K9" s="36"/>
      <c r="L9" s="38"/>
      <c r="M9" s="12"/>
      <c r="N9" s="12"/>
      <c r="O9" s="36"/>
      <c r="P9" s="36"/>
      <c r="Q9" s="39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1"/>
      <c r="AJ9" s="84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58"/>
      <c r="B10" s="58"/>
      <c r="C10" s="101"/>
      <c r="D10" s="23"/>
      <c r="E10" s="23"/>
      <c r="F10" s="23"/>
      <c r="G10" s="23"/>
      <c r="H10" s="23"/>
      <c r="I10" s="23"/>
      <c r="J10" s="23"/>
      <c r="K10" s="23"/>
      <c r="L10" s="38"/>
      <c r="M10" s="12"/>
      <c r="N10" s="12"/>
      <c r="O10" s="34"/>
      <c r="P10" s="34"/>
      <c r="Q10" s="39"/>
      <c r="R10" s="34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J10" s="56"/>
    </row>
    <row r="11" spans="1:55" customFormat="1" ht="15" customHeight="1" x14ac:dyDescent="0.2">
      <c r="A11" s="60"/>
      <c r="B11" s="60"/>
      <c r="C11" s="101"/>
      <c r="E11" s="1"/>
      <c r="F11" s="1"/>
      <c r="G11" s="1"/>
      <c r="H11" s="1"/>
      <c r="I11" s="1"/>
      <c r="J11" s="29"/>
      <c r="K11" s="29"/>
      <c r="L11" s="29"/>
      <c r="M11" s="30"/>
      <c r="N11" s="29"/>
      <c r="O11" s="29"/>
      <c r="P11" s="29"/>
      <c r="Q11" s="29"/>
      <c r="R11" s="29"/>
      <c r="S11" s="29"/>
      <c r="T11" s="29"/>
      <c r="U11" s="30"/>
      <c r="V11" s="29"/>
      <c r="W11" s="29"/>
      <c r="X11" s="29"/>
      <c r="Y11" s="29"/>
      <c r="Z11" s="29"/>
      <c r="AA11" s="29"/>
      <c r="AB11" s="31"/>
      <c r="AC11" s="29"/>
      <c r="AD11" s="29"/>
      <c r="AE11" s="30"/>
      <c r="AF11" s="29"/>
      <c r="AG11" s="29"/>
      <c r="AH11" s="29"/>
      <c r="AJ11" s="56"/>
    </row>
    <row r="12" spans="1:55" ht="15.75" x14ac:dyDescent="0.25">
      <c r="A12" s="61"/>
      <c r="B12" s="61"/>
      <c r="C12" s="100"/>
      <c r="D12" s="108">
        <f>EDATE(DATE('année calendaire'!A1,5,1),0)</f>
        <v>40663</v>
      </c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10"/>
      <c r="AI12" s="77"/>
    </row>
    <row r="13" spans="1:55" s="3" customFormat="1" ht="12.75" customHeight="1" x14ac:dyDescent="0.2">
      <c r="A13" s="62"/>
      <c r="B13" s="62"/>
      <c r="C13" s="103"/>
      <c r="D13" s="32">
        <f>D12</f>
        <v>40663</v>
      </c>
      <c r="E13" s="32">
        <f>D13+1</f>
        <v>40664</v>
      </c>
      <c r="F13" s="32">
        <f>E13+1</f>
        <v>40665</v>
      </c>
      <c r="G13" s="32">
        <f>F13+1</f>
        <v>40666</v>
      </c>
      <c r="H13" s="32">
        <f t="shared" ref="H13:AC13" si="0">G13+1</f>
        <v>40667</v>
      </c>
      <c r="I13" s="32">
        <f t="shared" si="0"/>
        <v>40668</v>
      </c>
      <c r="J13" s="32">
        <f t="shared" si="0"/>
        <v>40669</v>
      </c>
      <c r="K13" s="32">
        <f t="shared" si="0"/>
        <v>40670</v>
      </c>
      <c r="L13" s="32">
        <f t="shared" si="0"/>
        <v>40671</v>
      </c>
      <c r="M13" s="32">
        <f t="shared" si="0"/>
        <v>40672</v>
      </c>
      <c r="N13" s="32">
        <f t="shared" si="0"/>
        <v>40673</v>
      </c>
      <c r="O13" s="32">
        <f t="shared" si="0"/>
        <v>40674</v>
      </c>
      <c r="P13" s="32">
        <f t="shared" si="0"/>
        <v>40675</v>
      </c>
      <c r="Q13" s="32">
        <f t="shared" si="0"/>
        <v>40676</v>
      </c>
      <c r="R13" s="32">
        <f t="shared" si="0"/>
        <v>40677</v>
      </c>
      <c r="S13" s="32">
        <f t="shared" si="0"/>
        <v>40678</v>
      </c>
      <c r="T13" s="32">
        <f t="shared" si="0"/>
        <v>40679</v>
      </c>
      <c r="U13" s="32">
        <f t="shared" si="0"/>
        <v>40680</v>
      </c>
      <c r="V13" s="32">
        <f t="shared" si="0"/>
        <v>40681</v>
      </c>
      <c r="W13" s="32">
        <f t="shared" si="0"/>
        <v>40682</v>
      </c>
      <c r="X13" s="32">
        <f t="shared" si="0"/>
        <v>40683</v>
      </c>
      <c r="Y13" s="32">
        <f t="shared" si="0"/>
        <v>40684</v>
      </c>
      <c r="Z13" s="32">
        <f t="shared" si="0"/>
        <v>40685</v>
      </c>
      <c r="AA13" s="32">
        <f t="shared" si="0"/>
        <v>40686</v>
      </c>
      <c r="AB13" s="32">
        <f t="shared" si="0"/>
        <v>40687</v>
      </c>
      <c r="AC13" s="32">
        <f t="shared" si="0"/>
        <v>40688</v>
      </c>
      <c r="AD13" s="32">
        <f>IF(AC13&lt;&gt;"",IF(AC13+1&lt;=EOMONTH(($D$12)*1,0),AC13+1,""),"")</f>
        <v>40689</v>
      </c>
      <c r="AE13" s="32">
        <f>IF(AD13="","",IF(MONTH(AD13+1)&lt;&gt;MONTH(AD13),"",AD13+1))</f>
        <v>40690</v>
      </c>
      <c r="AF13" s="32">
        <f t="shared" ref="AF13:AH13" si="1">IF(AE13="","",IF(MONTH(AE13+1)&lt;&gt;MONTH(AE13),"",AE13+1))</f>
        <v>40691</v>
      </c>
      <c r="AG13" s="32">
        <f t="shared" si="1"/>
        <v>40692</v>
      </c>
      <c r="AH13" s="32">
        <f t="shared" si="1"/>
        <v>40693</v>
      </c>
      <c r="AI13" s="77" t="s">
        <v>31</v>
      </c>
      <c r="AJ13" s="83" t="s">
        <v>52</v>
      </c>
    </row>
    <row r="14" spans="1:55" x14ac:dyDescent="0.2">
      <c r="A14" s="65" t="s">
        <v>29</v>
      </c>
      <c r="B14" s="65" t="s">
        <v>30</v>
      </c>
      <c r="C14" s="104" t="s">
        <v>14</v>
      </c>
      <c r="D14" s="47">
        <f>D13</f>
        <v>40663</v>
      </c>
      <c r="E14" s="47">
        <f t="shared" ref="E14:AH14" si="2">E13</f>
        <v>40664</v>
      </c>
      <c r="F14" s="47">
        <f t="shared" si="2"/>
        <v>40665</v>
      </c>
      <c r="G14" s="47">
        <f t="shared" si="2"/>
        <v>40666</v>
      </c>
      <c r="H14" s="47">
        <f t="shared" si="2"/>
        <v>40667</v>
      </c>
      <c r="I14" s="47">
        <f t="shared" si="2"/>
        <v>40668</v>
      </c>
      <c r="J14" s="47">
        <f t="shared" si="2"/>
        <v>40669</v>
      </c>
      <c r="K14" s="47">
        <f t="shared" si="2"/>
        <v>40670</v>
      </c>
      <c r="L14" s="47">
        <f t="shared" si="2"/>
        <v>40671</v>
      </c>
      <c r="M14" s="47">
        <f t="shared" si="2"/>
        <v>40672</v>
      </c>
      <c r="N14" s="47">
        <f t="shared" si="2"/>
        <v>40673</v>
      </c>
      <c r="O14" s="47">
        <f t="shared" si="2"/>
        <v>40674</v>
      </c>
      <c r="P14" s="47">
        <f t="shared" si="2"/>
        <v>40675</v>
      </c>
      <c r="Q14" s="47">
        <f t="shared" si="2"/>
        <v>40676</v>
      </c>
      <c r="R14" s="47">
        <f t="shared" si="2"/>
        <v>40677</v>
      </c>
      <c r="S14" s="47">
        <f t="shared" si="2"/>
        <v>40678</v>
      </c>
      <c r="T14" s="47">
        <f t="shared" si="2"/>
        <v>40679</v>
      </c>
      <c r="U14" s="47">
        <f t="shared" si="2"/>
        <v>40680</v>
      </c>
      <c r="V14" s="47">
        <f t="shared" si="2"/>
        <v>40681</v>
      </c>
      <c r="W14" s="47">
        <f t="shared" si="2"/>
        <v>40682</v>
      </c>
      <c r="X14" s="47">
        <f t="shared" si="2"/>
        <v>40683</v>
      </c>
      <c r="Y14" s="47">
        <f t="shared" si="2"/>
        <v>40684</v>
      </c>
      <c r="Z14" s="47">
        <f t="shared" si="2"/>
        <v>40685</v>
      </c>
      <c r="AA14" s="47">
        <f t="shared" si="2"/>
        <v>40686</v>
      </c>
      <c r="AB14" s="47">
        <f t="shared" si="2"/>
        <v>40687</v>
      </c>
      <c r="AC14" s="47">
        <f t="shared" si="2"/>
        <v>40688</v>
      </c>
      <c r="AD14" s="47">
        <f t="shared" si="2"/>
        <v>40689</v>
      </c>
      <c r="AE14" s="47">
        <f t="shared" si="2"/>
        <v>40690</v>
      </c>
      <c r="AF14" s="47">
        <f t="shared" si="2"/>
        <v>40691</v>
      </c>
      <c r="AG14" s="47">
        <f t="shared" si="2"/>
        <v>40692</v>
      </c>
      <c r="AH14" s="47">
        <f t="shared" si="2"/>
        <v>40693</v>
      </c>
      <c r="AI14" s="77"/>
    </row>
    <row r="15" spans="1:55" s="3" customFormat="1" ht="13.9" customHeight="1" outlineLevel="1" x14ac:dyDescent="0.2">
      <c r="A15" s="71" t="s">
        <v>34</v>
      </c>
      <c r="B15" s="71" t="s">
        <v>35</v>
      </c>
      <c r="C15" s="105">
        <v>39510</v>
      </c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7">
        <f>SUM(D15:AH15)</f>
        <v>0</v>
      </c>
      <c r="AJ15" s="85">
        <v>1</v>
      </c>
    </row>
    <row r="16" spans="1:55" x14ac:dyDescent="0.2">
      <c r="A16" s="71" t="s">
        <v>41</v>
      </c>
      <c r="B16" s="71" t="s">
        <v>42</v>
      </c>
      <c r="C16" s="105" t="s">
        <v>54</v>
      </c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>
        <v>1</v>
      </c>
      <c r="AI16" s="77">
        <f>SUM(D16:AH16)</f>
        <v>1</v>
      </c>
      <c r="AJ16" s="83">
        <v>2</v>
      </c>
    </row>
    <row r="17" spans="1:36" x14ac:dyDescent="0.2">
      <c r="A17" s="71" t="s">
        <v>45</v>
      </c>
      <c r="B17" s="71" t="s">
        <v>46</v>
      </c>
      <c r="C17" s="105">
        <v>39917</v>
      </c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>
        <v>1</v>
      </c>
      <c r="AG17" s="79"/>
      <c r="AH17" s="79"/>
      <c r="AI17" s="77">
        <f>SUM(D17:AH17)</f>
        <v>1</v>
      </c>
      <c r="AJ17" s="83">
        <v>3</v>
      </c>
    </row>
    <row r="18" spans="1:36" x14ac:dyDescent="0.2">
      <c r="A18" s="71" t="s">
        <v>50</v>
      </c>
      <c r="B18" s="71" t="s">
        <v>57</v>
      </c>
      <c r="C18" s="105" t="s">
        <v>53</v>
      </c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>
        <v>1</v>
      </c>
      <c r="AI18" s="77">
        <f>SUM(D18:AH18)</f>
        <v>1</v>
      </c>
      <c r="AJ18" s="83">
        <v>4</v>
      </c>
    </row>
    <row r="19" spans="1:36" s="3" customFormat="1" x14ac:dyDescent="0.2">
      <c r="A19" s="63"/>
      <c r="B19" s="63"/>
      <c r="C19" s="10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J19" s="85"/>
    </row>
    <row r="20" spans="1:36" s="3" customFormat="1" x14ac:dyDescent="0.2">
      <c r="A20" s="63"/>
      <c r="B20" s="63"/>
      <c r="C20" s="10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J20" s="85"/>
    </row>
    <row r="21" spans="1:36" s="3" customFormat="1" x14ac:dyDescent="0.2">
      <c r="A21" s="63"/>
      <c r="B21" s="63"/>
      <c r="C21" s="10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J21" s="85"/>
    </row>
    <row r="22" spans="1:36" s="3" customFormat="1" x14ac:dyDescent="0.2">
      <c r="A22" s="63"/>
      <c r="B22" s="63"/>
      <c r="C22" s="107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J22" s="85"/>
    </row>
    <row r="23" spans="1:36" s="3" customFormat="1" x14ac:dyDescent="0.2">
      <c r="A23" s="63"/>
      <c r="B23" s="63"/>
      <c r="C23" s="10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J23" s="85"/>
    </row>
    <row r="24" spans="1:36" x14ac:dyDescent="0.2">
      <c r="D24" s="8"/>
      <c r="E24" s="5"/>
      <c r="F24" s="5"/>
      <c r="G24" s="5"/>
      <c r="H24" s="5"/>
      <c r="I24" s="5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</row>
    <row r="25" spans="1:36" ht="15.75" x14ac:dyDescent="0.25"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6" x14ac:dyDescent="0.2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6" x14ac:dyDescent="0.2"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1:36" s="3" customFormat="1" x14ac:dyDescent="0.2">
      <c r="A28" s="63"/>
      <c r="B28" s="63"/>
      <c r="C28" s="107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J28" s="85"/>
    </row>
    <row r="29" spans="1:36" s="3" customFormat="1" x14ac:dyDescent="0.2">
      <c r="A29" s="63"/>
      <c r="B29" s="63"/>
      <c r="C29" s="107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J29" s="85"/>
    </row>
    <row r="30" spans="1:36" s="3" customFormat="1" x14ac:dyDescent="0.2">
      <c r="A30" s="63"/>
      <c r="B30" s="63"/>
      <c r="C30" s="107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J30" s="85"/>
    </row>
    <row r="31" spans="1:36" s="3" customFormat="1" x14ac:dyDescent="0.2">
      <c r="A31" s="63"/>
      <c r="B31" s="63"/>
      <c r="C31" s="107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J31" s="85"/>
    </row>
    <row r="32" spans="1:36" x14ac:dyDescent="0.2">
      <c r="D32" s="8"/>
      <c r="E32" s="5"/>
      <c r="F32" s="5"/>
      <c r="G32" s="5"/>
      <c r="H32" s="5"/>
      <c r="I32" s="5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6" ht="15.75" x14ac:dyDescent="0.25"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36" x14ac:dyDescent="0.2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</row>
    <row r="35" spans="1:36" x14ac:dyDescent="0.2"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6" s="3" customFormat="1" x14ac:dyDescent="0.2">
      <c r="A36" s="63"/>
      <c r="B36" s="63"/>
      <c r="C36" s="107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J36" s="85"/>
    </row>
    <row r="37" spans="1:36" s="3" customFormat="1" x14ac:dyDescent="0.2">
      <c r="A37" s="63"/>
      <c r="B37" s="63"/>
      <c r="C37" s="107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J37" s="85"/>
    </row>
    <row r="38" spans="1:36" s="3" customFormat="1" x14ac:dyDescent="0.2">
      <c r="A38" s="63"/>
      <c r="B38" s="63"/>
      <c r="C38" s="107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J38" s="85"/>
    </row>
    <row r="39" spans="1:36" s="3" customFormat="1" x14ac:dyDescent="0.2">
      <c r="A39" s="63"/>
      <c r="B39" s="63"/>
      <c r="C39" s="107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J39" s="85"/>
    </row>
    <row r="40" spans="1:36" x14ac:dyDescent="0.2">
      <c r="D40" s="8"/>
      <c r="E40" s="5"/>
      <c r="F40" s="5"/>
      <c r="G40" s="5"/>
      <c r="H40" s="5"/>
      <c r="I40" s="5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6" ht="15.75" x14ac:dyDescent="0.25"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6" x14ac:dyDescent="0.2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6" x14ac:dyDescent="0.2"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  <row r="44" spans="1:36" s="3" customFormat="1" x14ac:dyDescent="0.2">
      <c r="A44" s="63"/>
      <c r="B44" s="63"/>
      <c r="C44" s="10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J44" s="85"/>
    </row>
    <row r="45" spans="1:36" s="3" customFormat="1" x14ac:dyDescent="0.2">
      <c r="A45" s="63"/>
      <c r="B45" s="63"/>
      <c r="C45" s="107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J45" s="85"/>
    </row>
    <row r="46" spans="1:36" s="3" customFormat="1" x14ac:dyDescent="0.2">
      <c r="A46" s="63"/>
      <c r="B46" s="63"/>
      <c r="C46" s="10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J46" s="85"/>
    </row>
    <row r="47" spans="1:36" s="3" customFormat="1" x14ac:dyDescent="0.2">
      <c r="A47" s="63"/>
      <c r="B47" s="63"/>
      <c r="C47" s="10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J47" s="85"/>
    </row>
    <row r="48" spans="1:36" x14ac:dyDescent="0.2">
      <c r="D48" s="8"/>
      <c r="E48" s="5"/>
      <c r="F48" s="5"/>
      <c r="G48" s="5"/>
      <c r="H48" s="5"/>
      <c r="I48" s="5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6" ht="15.75" x14ac:dyDescent="0.25"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6" x14ac:dyDescent="0.2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</row>
    <row r="51" spans="1:36" x14ac:dyDescent="0.2"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1:36" s="3" customFormat="1" x14ac:dyDescent="0.2">
      <c r="A52" s="63"/>
      <c r="B52" s="63"/>
      <c r="C52" s="10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J52" s="85"/>
    </row>
    <row r="53" spans="1:36" s="3" customFormat="1" x14ac:dyDescent="0.2">
      <c r="A53" s="63"/>
      <c r="B53" s="63"/>
      <c r="C53" s="107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J53" s="85"/>
    </row>
    <row r="54" spans="1:36" s="3" customFormat="1" x14ac:dyDescent="0.2">
      <c r="A54" s="63"/>
      <c r="B54" s="63"/>
      <c r="C54" s="10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J54" s="85"/>
    </row>
    <row r="55" spans="1:36" s="3" customFormat="1" x14ac:dyDescent="0.2">
      <c r="A55" s="63"/>
      <c r="B55" s="63"/>
      <c r="C55" s="10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J55" s="85"/>
    </row>
    <row r="56" spans="1:36" x14ac:dyDescent="0.2">
      <c r="D56" s="8"/>
      <c r="E56" s="5"/>
      <c r="F56" s="5"/>
      <c r="G56" s="5"/>
      <c r="H56" s="5"/>
      <c r="I56" s="5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6" x14ac:dyDescent="0.2">
      <c r="D57" s="8"/>
      <c r="E57" s="5"/>
      <c r="F57" s="5"/>
      <c r="G57" s="5"/>
      <c r="H57" s="5"/>
      <c r="I57" s="5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6" x14ac:dyDescent="0.2">
      <c r="D58" s="8"/>
      <c r="E58" s="5"/>
      <c r="F58" s="5"/>
      <c r="G58" s="5"/>
      <c r="H58" s="5"/>
      <c r="I58" s="5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  <row r="59" spans="1:36" x14ac:dyDescent="0.2">
      <c r="D59" s="8"/>
      <c r="E59" s="5"/>
      <c r="F59" s="5"/>
      <c r="G59" s="5"/>
      <c r="H59" s="5"/>
      <c r="I59" s="5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</row>
    <row r="60" spans="1:36" x14ac:dyDescent="0.2">
      <c r="D60" s="8"/>
      <c r="E60" s="5"/>
      <c r="F60" s="5"/>
      <c r="G60" s="5"/>
      <c r="H60" s="5"/>
      <c r="I60" s="5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</row>
  </sheetData>
  <mergeCells count="1">
    <mergeCell ref="D12:AH12"/>
  </mergeCells>
  <phoneticPr fontId="2" type="noConversion"/>
  <conditionalFormatting sqref="Q2:Q4 Q6:Q10">
    <cfRule type="cellIs" dxfId="1148" priority="1394" stopIfTrue="1" operator="equal">
      <formula>"GV"</formula>
    </cfRule>
    <cfRule type="cellIs" dxfId="1147" priority="1395" stopIfTrue="1" operator="equal">
      <formula>"PC"</formula>
    </cfRule>
    <cfRule type="cellIs" dxfId="1146" priority="1396" stopIfTrue="1" operator="equal">
      <formula>"R"</formula>
    </cfRule>
    <cfRule type="cellIs" dxfId="1145" priority="1397" stopIfTrue="1" operator="equal">
      <formula>"E"</formula>
    </cfRule>
    <cfRule type="cellIs" dxfId="1144" priority="1398" stopIfTrue="1" operator="equal">
      <formula>"PT"</formula>
    </cfRule>
    <cfRule type="cellIs" dxfId="1143" priority="1399" stopIfTrue="1" operator="equal">
      <formula>"mt"</formula>
    </cfRule>
  </conditionalFormatting>
  <conditionalFormatting sqref="Q2:Q4 Q6:Q10">
    <cfRule type="cellIs" dxfId="1142" priority="1451" stopIfTrue="1" operator="equal">
      <formula>"cc"</formula>
    </cfRule>
    <cfRule type="cellIs" dxfId="1141" priority="1452" stopIfTrue="1" operator="equal">
      <formula>"cl"</formula>
    </cfRule>
    <cfRule type="cellIs" dxfId="1140" priority="1453" stopIfTrue="1" operator="equal">
      <formula>"m"</formula>
    </cfRule>
  </conditionalFormatting>
  <conditionalFormatting sqref="Q2:Q4 Q6:Q10">
    <cfRule type="cellIs" dxfId="1139" priority="1448" stopIfTrue="1" operator="equal">
      <formula>"F"</formula>
    </cfRule>
    <cfRule type="cellIs" dxfId="1138" priority="1449" stopIfTrue="1" operator="equal">
      <formula>"WK"</formula>
    </cfRule>
    <cfRule type="cellIs" dxfId="1137" priority="1450" stopIfTrue="1" operator="equal">
      <formula>"T"</formula>
    </cfRule>
  </conditionalFormatting>
  <conditionalFormatting sqref="D14:AH14">
    <cfRule type="expression" dxfId="1136" priority="842">
      <formula>COUNTIF($D$13:$AH$13,férié)</formula>
    </cfRule>
  </conditionalFormatting>
  <conditionalFormatting sqref="Q2:Q4 Q6:Q10">
    <cfRule type="cellIs" dxfId="1135" priority="830" stopIfTrue="1" operator="equal">
      <formula>"GV"</formula>
    </cfRule>
    <cfRule type="cellIs" dxfId="1134" priority="831" stopIfTrue="1" operator="equal">
      <formula>"PC"</formula>
    </cfRule>
    <cfRule type="cellIs" dxfId="1133" priority="832" stopIfTrue="1" operator="equal">
      <formula>"R"</formula>
    </cfRule>
    <cfRule type="cellIs" dxfId="1132" priority="833" stopIfTrue="1" operator="equal">
      <formula>"E"</formula>
    </cfRule>
    <cfRule type="cellIs" dxfId="1131" priority="834" stopIfTrue="1" operator="equal">
      <formula>"PT"</formula>
    </cfRule>
    <cfRule type="cellIs" dxfId="1130" priority="835" stopIfTrue="1" operator="equal">
      <formula>"mt"</formula>
    </cfRule>
  </conditionalFormatting>
  <conditionalFormatting sqref="D14:AH14">
    <cfRule type="expression" dxfId="1129" priority="823">
      <formula>COUNTIF($D$13:$AH$13,férié)</formula>
    </cfRule>
  </conditionalFormatting>
  <conditionalFormatting sqref="D15:AH15">
    <cfRule type="expression" dxfId="1128" priority="821">
      <formula>COUNTIF(JF,D$13)</formula>
    </cfRule>
    <cfRule type="expression" dxfId="1127" priority="822">
      <formula>WEEKDAY(D$13,2)&gt;5</formula>
    </cfRule>
  </conditionalFormatting>
  <conditionalFormatting sqref="Q2:Q4 Q6:Q10">
    <cfRule type="cellIs" dxfId="1126" priority="809" stopIfTrue="1" operator="equal">
      <formula>"GV"</formula>
    </cfRule>
    <cfRule type="cellIs" dxfId="1125" priority="810" stopIfTrue="1" operator="equal">
      <formula>"PC"</formula>
    </cfRule>
    <cfRule type="cellIs" dxfId="1124" priority="811" stopIfTrue="1" operator="equal">
      <formula>"R"</formula>
    </cfRule>
    <cfRule type="cellIs" dxfId="1123" priority="812" stopIfTrue="1" operator="equal">
      <formula>"E"</formula>
    </cfRule>
    <cfRule type="cellIs" dxfId="1122" priority="813" stopIfTrue="1" operator="equal">
      <formula>"PT"</formula>
    </cfRule>
    <cfRule type="cellIs" dxfId="1121" priority="814" stopIfTrue="1" operator="equal">
      <formula>"mt"</formula>
    </cfRule>
  </conditionalFormatting>
  <conditionalFormatting sqref="D14:AH14">
    <cfRule type="expression" dxfId="1120" priority="802">
      <formula>COUNTIF($D$13:$AH$13,férié)</formula>
    </cfRule>
  </conditionalFormatting>
  <conditionalFormatting sqref="D15:AH15">
    <cfRule type="expression" dxfId="1119" priority="799">
      <formula>D$13=""</formula>
    </cfRule>
    <cfRule type="expression" dxfId="1118" priority="800">
      <formula>COUNTIF(JF,D$13)</formula>
    </cfRule>
    <cfRule type="expression" dxfId="1117" priority="801">
      <formula>WEEKDAY(D$13,2)&gt;5</formula>
    </cfRule>
  </conditionalFormatting>
  <conditionalFormatting sqref="Q2:Q4 Q6:Q10">
    <cfRule type="cellIs" dxfId="1116" priority="787" stopIfTrue="1" operator="equal">
      <formula>"GV"</formula>
    </cfRule>
    <cfRule type="cellIs" dxfId="1115" priority="788" stopIfTrue="1" operator="equal">
      <formula>"PC"</formula>
    </cfRule>
    <cfRule type="cellIs" dxfId="1114" priority="789" stopIfTrue="1" operator="equal">
      <formula>"R"</formula>
    </cfRule>
    <cfRule type="cellIs" dxfId="1113" priority="790" stopIfTrue="1" operator="equal">
      <formula>"E"</formula>
    </cfRule>
    <cfRule type="cellIs" dxfId="1112" priority="791" stopIfTrue="1" operator="equal">
      <formula>"PT"</formula>
    </cfRule>
    <cfRule type="cellIs" dxfId="1111" priority="792" stopIfTrue="1" operator="equal">
      <formula>"mt"</formula>
    </cfRule>
  </conditionalFormatting>
  <conditionalFormatting sqref="D14:AH14">
    <cfRule type="expression" dxfId="1110" priority="780">
      <formula>COUNTIF($D$13:$AH$13,férié)</formula>
    </cfRule>
  </conditionalFormatting>
  <conditionalFormatting sqref="D13:AH15">
    <cfRule type="expression" dxfId="1109" priority="777" stopIfTrue="1">
      <formula>D$13=""</formula>
    </cfRule>
  </conditionalFormatting>
  <conditionalFormatting sqref="Q2:Q4 Q6:Q10">
    <cfRule type="cellIs" dxfId="1108" priority="771" stopIfTrue="1" operator="equal">
      <formula>"GV"</formula>
    </cfRule>
    <cfRule type="cellIs" dxfId="1107" priority="772" stopIfTrue="1" operator="equal">
      <formula>"PC"</formula>
    </cfRule>
    <cfRule type="cellIs" dxfId="1106" priority="773" stopIfTrue="1" operator="equal">
      <formula>"R"</formula>
    </cfRule>
    <cfRule type="cellIs" dxfId="1105" priority="774" stopIfTrue="1" operator="equal">
      <formula>"E"</formula>
    </cfRule>
    <cfRule type="cellIs" dxfId="1104" priority="775" stopIfTrue="1" operator="equal">
      <formula>"PT"</formula>
    </cfRule>
    <cfRule type="cellIs" dxfId="1103" priority="776" stopIfTrue="1" operator="equal">
      <formula>"mt"</formula>
    </cfRule>
  </conditionalFormatting>
  <conditionalFormatting sqref="D14:AH14">
    <cfRule type="expression" dxfId="1102" priority="758">
      <formula>COUNTIF($D$13:$AH$13,férié)</formula>
    </cfRule>
  </conditionalFormatting>
  <conditionalFormatting sqref="Q2:Q4 Q6:Q10">
    <cfRule type="cellIs" dxfId="1101" priority="746" stopIfTrue="1" operator="equal">
      <formula>"GV"</formula>
    </cfRule>
    <cfRule type="cellIs" dxfId="1100" priority="747" stopIfTrue="1" operator="equal">
      <formula>"PC"</formula>
    </cfRule>
    <cfRule type="cellIs" dxfId="1099" priority="748" stopIfTrue="1" operator="equal">
      <formula>"R"</formula>
    </cfRule>
    <cfRule type="cellIs" dxfId="1098" priority="749" stopIfTrue="1" operator="equal">
      <formula>"E"</formula>
    </cfRule>
    <cfRule type="cellIs" dxfId="1097" priority="750" stopIfTrue="1" operator="equal">
      <formula>"PT"</formula>
    </cfRule>
    <cfRule type="cellIs" dxfId="1096" priority="751" stopIfTrue="1" operator="equal">
      <formula>"mt"</formula>
    </cfRule>
  </conditionalFormatting>
  <conditionalFormatting sqref="D14:AH14">
    <cfRule type="expression" dxfId="1095" priority="739">
      <formula>COUNTIF($D$13:$AH$13,férié)</formula>
    </cfRule>
  </conditionalFormatting>
  <conditionalFormatting sqref="Q2:Q4 Q6:Q10">
    <cfRule type="cellIs" dxfId="1094" priority="725" stopIfTrue="1" operator="equal">
      <formula>"GV"</formula>
    </cfRule>
    <cfRule type="cellIs" dxfId="1093" priority="726" stopIfTrue="1" operator="equal">
      <formula>"PC"</formula>
    </cfRule>
    <cfRule type="cellIs" dxfId="1092" priority="727" stopIfTrue="1" operator="equal">
      <formula>"R"</formula>
    </cfRule>
    <cfRule type="cellIs" dxfId="1091" priority="728" stopIfTrue="1" operator="equal">
      <formula>"E"</formula>
    </cfRule>
    <cfRule type="cellIs" dxfId="1090" priority="729" stopIfTrue="1" operator="equal">
      <formula>"PT"</formula>
    </cfRule>
    <cfRule type="cellIs" dxfId="1089" priority="730" stopIfTrue="1" operator="equal">
      <formula>"mt"</formula>
    </cfRule>
  </conditionalFormatting>
  <conditionalFormatting sqref="D14:AH14">
    <cfRule type="expression" dxfId="1088" priority="718">
      <formula>COUNTIF($D$13:$AH$13,férié)</formula>
    </cfRule>
  </conditionalFormatting>
  <conditionalFormatting sqref="D15:AH15">
    <cfRule type="expression" dxfId="1087" priority="714">
      <formula>COUNTIF($D$13:$AH$13,férié)</formula>
    </cfRule>
  </conditionalFormatting>
  <conditionalFormatting sqref="D15:AH15">
    <cfRule type="expression" dxfId="1086" priority="713">
      <formula>COUNTIF($D$13:$AH$13,férié)</formula>
    </cfRule>
  </conditionalFormatting>
  <conditionalFormatting sqref="D15:AH15">
    <cfRule type="expression" dxfId="1085" priority="712">
      <formula>COUNTIF($D$13:$AH$13,férié)</formula>
    </cfRule>
  </conditionalFormatting>
  <conditionalFormatting sqref="D15:AH15">
    <cfRule type="expression" dxfId="1084" priority="711">
      <formula>COUNTIF($D$13:$AH$13,férié)</formula>
    </cfRule>
  </conditionalFormatting>
  <conditionalFormatting sqref="D15:AH15">
    <cfRule type="expression" dxfId="1083" priority="710">
      <formula>COUNTIF($D$13:$AH$13,férié)</formula>
    </cfRule>
  </conditionalFormatting>
  <conditionalFormatting sqref="D15:AH15">
    <cfRule type="expression" dxfId="1082" priority="709">
      <formula>COUNTIF($D$13:$AH$13,férié)</formula>
    </cfRule>
  </conditionalFormatting>
  <conditionalFormatting sqref="D15:AH15">
    <cfRule type="expression" dxfId="1081" priority="708">
      <formula>COUNTIF($D$13:$AH$13,férié)</formula>
    </cfRule>
  </conditionalFormatting>
  <conditionalFormatting sqref="D15:AH15">
    <cfRule type="expression" dxfId="1080" priority="707">
      <formula>COUNTIF($D$13:$AH$13,férié)</formula>
    </cfRule>
  </conditionalFormatting>
  <conditionalFormatting sqref="D15:AH15">
    <cfRule type="expression" dxfId="1079" priority="706">
      <formula>COUNTIF($D$13:$AH$13,férié)</formula>
    </cfRule>
  </conditionalFormatting>
  <conditionalFormatting sqref="D15:AH15">
    <cfRule type="expression" dxfId="1078" priority="705">
      <formula>COUNTIF($D$13:$AH$13,férié)</formula>
    </cfRule>
  </conditionalFormatting>
  <conditionalFormatting sqref="D15:AH15">
    <cfRule type="expression" dxfId="1077" priority="704">
      <formula>COUNTIF($D$13:$AH$13,férié)</formula>
    </cfRule>
  </conditionalFormatting>
  <conditionalFormatting sqref="D15:AH15">
    <cfRule type="expression" dxfId="1076" priority="703">
      <formula>COUNTIF($D$13:$AH$13,férié)</formula>
    </cfRule>
  </conditionalFormatting>
  <conditionalFormatting sqref="D15:AH15">
    <cfRule type="expression" dxfId="1075" priority="702">
      <formula>COUNTIF($D$13:$AH$13,férié)</formula>
    </cfRule>
  </conditionalFormatting>
  <conditionalFormatting sqref="D15:AH15">
    <cfRule type="expression" dxfId="1074" priority="701">
      <formula>COUNTIF($D$13:$AH$13,férié)</formula>
    </cfRule>
  </conditionalFormatting>
  <conditionalFormatting sqref="D16:AH16">
    <cfRule type="expression" dxfId="1073" priority="219">
      <formula>COUNTIF(JF,D$13)</formula>
    </cfRule>
    <cfRule type="expression" dxfId="1072" priority="220">
      <formula>WEEKDAY(D$13,2)&gt;5</formula>
    </cfRule>
  </conditionalFormatting>
  <conditionalFormatting sqref="D16:AH16">
    <cfRule type="expression" dxfId="1071" priority="216">
      <formula>D$13=""</formula>
    </cfRule>
    <cfRule type="expression" dxfId="1070" priority="217">
      <formula>COUNTIF(JF,D$13)</formula>
    </cfRule>
    <cfRule type="expression" dxfId="1069" priority="218">
      <formula>WEEKDAY(D$13,2)&gt;5</formula>
    </cfRule>
  </conditionalFormatting>
  <conditionalFormatting sqref="D16:AH16">
    <cfRule type="expression" dxfId="1068" priority="215" stopIfTrue="1">
      <formula>D$13=""</formula>
    </cfRule>
  </conditionalFormatting>
  <conditionalFormatting sqref="D16:AH16">
    <cfRule type="expression" dxfId="1067" priority="214">
      <formula>COUNTIF($D$13:$AH$13,férié)</formula>
    </cfRule>
  </conditionalFormatting>
  <conditionalFormatting sqref="D16:AH16">
    <cfRule type="expression" dxfId="1066" priority="213">
      <formula>COUNTIF($D$13:$AH$13,férié)</formula>
    </cfRule>
  </conditionalFormatting>
  <conditionalFormatting sqref="D16:AH16">
    <cfRule type="expression" dxfId="1065" priority="212">
      <formula>COUNTIF($D$13:$AH$13,férié)</formula>
    </cfRule>
  </conditionalFormatting>
  <conditionalFormatting sqref="D16:AH16">
    <cfRule type="expression" dxfId="1064" priority="211">
      <formula>COUNTIF($D$13:$AH$13,férié)</formula>
    </cfRule>
  </conditionalFormatting>
  <conditionalFormatting sqref="D16:AH16">
    <cfRule type="expression" dxfId="1063" priority="210">
      <formula>COUNTIF($D$13:$AH$13,férié)</formula>
    </cfRule>
  </conditionalFormatting>
  <conditionalFormatting sqref="D16:AH16">
    <cfRule type="expression" dxfId="1062" priority="209">
      <formula>COUNTIF($D$13:$AH$13,férié)</formula>
    </cfRule>
  </conditionalFormatting>
  <conditionalFormatting sqref="D16:AH16">
    <cfRule type="expression" dxfId="1061" priority="208">
      <formula>COUNTIF($D$13:$AH$13,férié)</formula>
    </cfRule>
  </conditionalFormatting>
  <conditionalFormatting sqref="D16:AH16">
    <cfRule type="expression" dxfId="1060" priority="207">
      <formula>COUNTIF($D$13:$AH$13,férié)</formula>
    </cfRule>
  </conditionalFormatting>
  <conditionalFormatting sqref="D16:AH16">
    <cfRule type="expression" dxfId="1059" priority="206">
      <formula>COUNTIF($D$13:$AH$13,férié)</formula>
    </cfRule>
  </conditionalFormatting>
  <conditionalFormatting sqref="D16:AH16">
    <cfRule type="expression" dxfId="1058" priority="205">
      <formula>COUNTIF($D$13:$AH$13,férié)</formula>
    </cfRule>
  </conditionalFormatting>
  <conditionalFormatting sqref="D16:AH16">
    <cfRule type="expression" dxfId="1057" priority="204">
      <formula>COUNTIF($D$13:$AH$13,férié)</formula>
    </cfRule>
  </conditionalFormatting>
  <conditionalFormatting sqref="D16:AH16">
    <cfRule type="expression" dxfId="1056" priority="203">
      <formula>COUNTIF($D$13:$AH$13,férié)</formula>
    </cfRule>
  </conditionalFormatting>
  <conditionalFormatting sqref="D16:AH16">
    <cfRule type="expression" dxfId="1055" priority="202">
      <formula>COUNTIF($D$13:$AH$13,férié)</formula>
    </cfRule>
  </conditionalFormatting>
  <conditionalFormatting sqref="D16:AH16">
    <cfRule type="expression" dxfId="1054" priority="201">
      <formula>COUNTIF($D$13:$AH$13,férié)</formula>
    </cfRule>
  </conditionalFormatting>
  <conditionalFormatting sqref="D17:AH17">
    <cfRule type="expression" dxfId="1053" priority="199">
      <formula>COUNTIF(JF,D$13)</formula>
    </cfRule>
    <cfRule type="expression" dxfId="1052" priority="200">
      <formula>WEEKDAY(D$13,2)&gt;5</formula>
    </cfRule>
  </conditionalFormatting>
  <conditionalFormatting sqref="D17:AH17">
    <cfRule type="expression" dxfId="1051" priority="196">
      <formula>D$13=""</formula>
    </cfRule>
    <cfRule type="expression" dxfId="1050" priority="197">
      <formula>COUNTIF(JF,D$13)</formula>
    </cfRule>
    <cfRule type="expression" dxfId="1049" priority="198">
      <formula>WEEKDAY(D$13,2)&gt;5</formula>
    </cfRule>
  </conditionalFormatting>
  <conditionalFormatting sqref="D17:AH17">
    <cfRule type="expression" dxfId="1048" priority="195" stopIfTrue="1">
      <formula>D$13=""</formula>
    </cfRule>
  </conditionalFormatting>
  <conditionalFormatting sqref="D17:AH17">
    <cfRule type="expression" dxfId="1047" priority="194">
      <formula>COUNTIF($D$13:$AH$13,férié)</formula>
    </cfRule>
  </conditionalFormatting>
  <conditionalFormatting sqref="D17:AH17">
    <cfRule type="expression" dxfId="1046" priority="193">
      <formula>COUNTIF($D$13:$AH$13,férié)</formula>
    </cfRule>
  </conditionalFormatting>
  <conditionalFormatting sqref="D17:AH17">
    <cfRule type="expression" dxfId="1045" priority="192">
      <formula>COUNTIF($D$13:$AH$13,férié)</formula>
    </cfRule>
  </conditionalFormatting>
  <conditionalFormatting sqref="D17:AH17">
    <cfRule type="expression" dxfId="1044" priority="191">
      <formula>COUNTIF($D$13:$AH$13,férié)</formula>
    </cfRule>
  </conditionalFormatting>
  <conditionalFormatting sqref="D17:AH17">
    <cfRule type="expression" dxfId="1043" priority="190">
      <formula>COUNTIF($D$13:$AH$13,férié)</formula>
    </cfRule>
  </conditionalFormatting>
  <conditionalFormatting sqref="D17:AH17">
    <cfRule type="expression" dxfId="1042" priority="189">
      <formula>COUNTIF($D$13:$AH$13,férié)</formula>
    </cfRule>
  </conditionalFormatting>
  <conditionalFormatting sqref="D17:AH17">
    <cfRule type="expression" dxfId="1041" priority="188">
      <formula>COUNTIF($D$13:$AH$13,férié)</formula>
    </cfRule>
  </conditionalFormatting>
  <conditionalFormatting sqref="D17:AH17">
    <cfRule type="expression" dxfId="1040" priority="187">
      <formula>COUNTIF($D$13:$AH$13,férié)</formula>
    </cfRule>
  </conditionalFormatting>
  <conditionalFormatting sqref="D17:AH17">
    <cfRule type="expression" dxfId="1039" priority="186">
      <formula>COUNTIF($D$13:$AH$13,férié)</formula>
    </cfRule>
  </conditionalFormatting>
  <conditionalFormatting sqref="D17:AH17">
    <cfRule type="expression" dxfId="1038" priority="185">
      <formula>COUNTIF($D$13:$AH$13,férié)</formula>
    </cfRule>
  </conditionalFormatting>
  <conditionalFormatting sqref="D17:AH17">
    <cfRule type="expression" dxfId="1037" priority="184">
      <formula>COUNTIF($D$13:$AH$13,férié)</formula>
    </cfRule>
  </conditionalFormatting>
  <conditionalFormatting sqref="D17:AH17">
    <cfRule type="expression" dxfId="1036" priority="183">
      <formula>COUNTIF($D$13:$AH$13,férié)</formula>
    </cfRule>
  </conditionalFormatting>
  <conditionalFormatting sqref="D17:AH17">
    <cfRule type="expression" dxfId="1035" priority="182">
      <formula>COUNTIF($D$13:$AH$13,férié)</formula>
    </cfRule>
  </conditionalFormatting>
  <conditionalFormatting sqref="D17:AH17">
    <cfRule type="expression" dxfId="1034" priority="181">
      <formula>COUNTIF($D$13:$AH$13,férié)</formula>
    </cfRule>
  </conditionalFormatting>
  <conditionalFormatting sqref="D18:AH18">
    <cfRule type="expression" dxfId="1033" priority="159">
      <formula>COUNTIF(JF,D$13)</formula>
    </cfRule>
    <cfRule type="expression" dxfId="1032" priority="160">
      <formula>WEEKDAY(D$13,2)&gt;5</formula>
    </cfRule>
  </conditionalFormatting>
  <conditionalFormatting sqref="D18:AH18">
    <cfRule type="expression" dxfId="1031" priority="156">
      <formula>D$13=""</formula>
    </cfRule>
    <cfRule type="expression" dxfId="1030" priority="157">
      <formula>COUNTIF(JF,D$13)</formula>
    </cfRule>
    <cfRule type="expression" dxfId="1029" priority="158">
      <formula>WEEKDAY(D$13,2)&gt;5</formula>
    </cfRule>
  </conditionalFormatting>
  <conditionalFormatting sqref="D18:AH18">
    <cfRule type="expression" dxfId="1028" priority="155" stopIfTrue="1">
      <formula>D$13=""</formula>
    </cfRule>
  </conditionalFormatting>
  <conditionalFormatting sqref="D18:AH18">
    <cfRule type="expression" dxfId="1027" priority="154">
      <formula>COUNTIF($D$13:$AH$13,férié)</formula>
    </cfRule>
  </conditionalFormatting>
  <conditionalFormatting sqref="D18:AH18">
    <cfRule type="expression" dxfId="1026" priority="153">
      <formula>COUNTIF($D$13:$AH$13,férié)</formula>
    </cfRule>
  </conditionalFormatting>
  <conditionalFormatting sqref="D18:AH18">
    <cfRule type="expression" dxfId="1025" priority="152">
      <formula>COUNTIF($D$13:$AH$13,férié)</formula>
    </cfRule>
  </conditionalFormatting>
  <conditionalFormatting sqref="D18:AH18">
    <cfRule type="expression" dxfId="1024" priority="151">
      <formula>COUNTIF($D$13:$AH$13,férié)</formula>
    </cfRule>
  </conditionalFormatting>
  <conditionalFormatting sqref="D18:AH18">
    <cfRule type="expression" dxfId="1023" priority="150">
      <formula>COUNTIF($D$13:$AH$13,férié)</formula>
    </cfRule>
  </conditionalFormatting>
  <conditionalFormatting sqref="D18:AH18">
    <cfRule type="expression" dxfId="1022" priority="149">
      <formula>COUNTIF($D$13:$AH$13,férié)</formula>
    </cfRule>
  </conditionalFormatting>
  <conditionalFormatting sqref="D18:AH18">
    <cfRule type="expression" dxfId="1021" priority="148">
      <formula>COUNTIF($D$13:$AH$13,férié)</formula>
    </cfRule>
  </conditionalFormatting>
  <conditionalFormatting sqref="D18:AH18">
    <cfRule type="expression" dxfId="1020" priority="147">
      <formula>COUNTIF($D$13:$AH$13,férié)</formula>
    </cfRule>
  </conditionalFormatting>
  <conditionalFormatting sqref="D18:AH18">
    <cfRule type="expression" dxfId="1019" priority="146">
      <formula>COUNTIF($D$13:$AH$13,férié)</formula>
    </cfRule>
  </conditionalFormatting>
  <conditionalFormatting sqref="D18:AH18">
    <cfRule type="expression" dxfId="1018" priority="145">
      <formula>COUNTIF($D$13:$AH$13,férié)</formula>
    </cfRule>
  </conditionalFormatting>
  <conditionalFormatting sqref="D18:AH18">
    <cfRule type="expression" dxfId="1017" priority="144">
      <formula>COUNTIF($D$13:$AH$13,férié)</formula>
    </cfRule>
  </conditionalFormatting>
  <conditionalFormatting sqref="D18:AH18">
    <cfRule type="expression" dxfId="1016" priority="143">
      <formula>COUNTIF($D$13:$AH$13,férié)</formula>
    </cfRule>
  </conditionalFormatting>
  <conditionalFormatting sqref="D18:AH18">
    <cfRule type="expression" dxfId="1015" priority="142">
      <formula>COUNTIF($D$13:$AH$13,férié)</formula>
    </cfRule>
  </conditionalFormatting>
  <conditionalFormatting sqref="D18:AH18">
    <cfRule type="expression" dxfId="1014" priority="141">
      <formula>COUNTIF($D$13:$AH$13,férié)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BC60"/>
  <sheetViews>
    <sheetView zoomScale="85" zoomScaleNormal="85" workbookViewId="0">
      <selection activeCell="A19" sqref="A19:AI19"/>
    </sheetView>
  </sheetViews>
  <sheetFormatPr baseColWidth="10" defaultColWidth="11.42578125" defaultRowHeight="12.75" outlineLevelRow="1" x14ac:dyDescent="0.2"/>
  <cols>
    <col min="1" max="2" width="17.140625" style="57" customWidth="1"/>
    <col min="3" max="3" width="17.140625" style="106" customWidth="1"/>
    <col min="4" max="4" width="6.28515625" style="4" customWidth="1"/>
    <col min="5" max="9" width="6.28515625" style="3" customWidth="1"/>
    <col min="10" max="34" width="6.28515625" style="4" customWidth="1"/>
    <col min="35" max="35" width="11.42578125" style="4"/>
    <col min="36" max="36" width="8.7109375" style="83" customWidth="1"/>
    <col min="37" max="16384" width="11.42578125" style="4"/>
  </cols>
  <sheetData>
    <row r="1" spans="1:55" ht="36" customHeight="1" x14ac:dyDescent="0.2">
      <c r="B1" s="64"/>
      <c r="C1" s="100"/>
      <c r="G1" s="52" t="s">
        <v>28</v>
      </c>
      <c r="J1" s="7"/>
      <c r="K1" s="7"/>
      <c r="L1" s="37"/>
      <c r="M1" s="37"/>
      <c r="N1" s="37"/>
      <c r="O1" s="37"/>
      <c r="P1" s="37"/>
      <c r="Q1" s="33"/>
      <c r="R1" s="3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27"/>
      <c r="B2" s="58"/>
      <c r="C2" s="101"/>
      <c r="D2" s="23"/>
      <c r="E2" s="23"/>
      <c r="F2" s="23"/>
      <c r="G2" s="23"/>
      <c r="H2" s="23"/>
      <c r="I2" s="23"/>
      <c r="J2" s="23"/>
      <c r="K2" s="23"/>
      <c r="L2" s="38"/>
      <c r="M2" s="12"/>
      <c r="N2" s="12"/>
      <c r="O2" s="34"/>
      <c r="P2" s="34"/>
      <c r="Q2" s="39"/>
      <c r="R2" s="34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J2" s="56"/>
    </row>
    <row r="3" spans="1:55" customFormat="1" x14ac:dyDescent="0.2">
      <c r="A3" s="58"/>
      <c r="B3" s="58"/>
      <c r="C3" s="101"/>
      <c r="D3" s="24"/>
      <c r="E3" s="24"/>
      <c r="F3" s="24"/>
      <c r="G3" s="24"/>
      <c r="H3" s="24"/>
      <c r="I3" s="24"/>
      <c r="J3" s="24"/>
      <c r="K3" s="24"/>
      <c r="L3" s="38"/>
      <c r="M3" s="12"/>
      <c r="N3" s="12"/>
      <c r="O3" s="35"/>
      <c r="P3" s="35"/>
      <c r="Q3" s="39"/>
      <c r="R3" s="35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J3" s="56"/>
    </row>
    <row r="4" spans="1:55" s="1" customFormat="1" x14ac:dyDescent="0.2">
      <c r="A4" s="59"/>
      <c r="B4" s="59"/>
      <c r="C4" s="102"/>
      <c r="D4" s="25"/>
      <c r="E4" s="25"/>
      <c r="F4" s="25"/>
      <c r="G4" s="25"/>
      <c r="H4" s="25"/>
      <c r="I4" s="25"/>
      <c r="J4" s="25"/>
      <c r="K4" s="25"/>
      <c r="L4" s="5"/>
      <c r="M4" s="12"/>
      <c r="N4" s="12"/>
      <c r="O4" s="25"/>
      <c r="P4" s="25"/>
      <c r="Q4" s="39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J4" s="84"/>
    </row>
    <row r="5" spans="1:55" s="1" customFormat="1" ht="18" x14ac:dyDescent="0.25">
      <c r="A5" s="59"/>
      <c r="B5" s="59"/>
      <c r="C5" s="102"/>
      <c r="D5" s="26"/>
      <c r="E5" s="26"/>
      <c r="F5" s="42"/>
      <c r="G5" s="43"/>
      <c r="H5" s="43"/>
      <c r="I5" s="43"/>
      <c r="J5" s="43"/>
      <c r="K5" s="43"/>
      <c r="L5" s="44"/>
      <c r="M5" s="44"/>
      <c r="N5" s="44"/>
      <c r="O5" s="43"/>
      <c r="P5" s="43"/>
      <c r="Q5" s="45"/>
      <c r="R5" s="43"/>
      <c r="S5" s="43"/>
      <c r="T5" s="43"/>
      <c r="U5" s="43"/>
      <c r="V5" s="43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J5" s="84"/>
    </row>
    <row r="6" spans="1:55" s="1" customFormat="1" x14ac:dyDescent="0.2">
      <c r="A6" s="59"/>
      <c r="B6" s="59"/>
      <c r="C6" s="102"/>
      <c r="D6" s="25"/>
      <c r="E6" s="25"/>
      <c r="F6" s="25"/>
      <c r="G6" s="25"/>
      <c r="H6" s="25"/>
      <c r="I6" s="25"/>
      <c r="J6" s="25"/>
      <c r="K6" s="25"/>
      <c r="L6" s="5"/>
      <c r="M6" s="12"/>
      <c r="N6" s="12"/>
      <c r="O6" s="25"/>
      <c r="P6" s="25"/>
      <c r="Q6" s="39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J6" s="84"/>
    </row>
    <row r="7" spans="1:55" s="1" customFormat="1" ht="18" x14ac:dyDescent="0.25">
      <c r="A7" s="59"/>
      <c r="B7" s="59"/>
      <c r="C7" s="102"/>
      <c r="D7" s="25"/>
      <c r="E7" s="25"/>
      <c r="F7" s="41"/>
      <c r="G7" s="46"/>
      <c r="H7" s="46"/>
      <c r="I7" s="46"/>
      <c r="J7" s="46"/>
      <c r="K7" s="46"/>
      <c r="L7" s="44"/>
      <c r="M7" s="44"/>
      <c r="N7" s="44"/>
      <c r="O7" s="46"/>
      <c r="P7" s="46"/>
      <c r="Q7" s="39"/>
      <c r="R7" s="25"/>
      <c r="S7" s="25"/>
      <c r="T7" s="25"/>
      <c r="U7" s="40"/>
      <c r="V7" s="41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J7" s="84"/>
    </row>
    <row r="8" spans="1:55" customFormat="1" x14ac:dyDescent="0.2">
      <c r="A8" s="58"/>
      <c r="B8" s="58"/>
      <c r="C8" s="101"/>
      <c r="D8" s="27"/>
      <c r="E8" s="28"/>
      <c r="F8" s="28"/>
      <c r="G8" s="28"/>
      <c r="H8" s="28"/>
      <c r="I8" s="28"/>
      <c r="J8" s="28"/>
      <c r="K8" s="28"/>
      <c r="L8" s="38"/>
      <c r="M8" s="12"/>
      <c r="N8" s="12"/>
      <c r="O8" s="28"/>
      <c r="P8" s="28"/>
      <c r="Q8" s="3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1"/>
      <c r="AJ8" s="84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58"/>
      <c r="B9" s="58"/>
      <c r="C9" s="101"/>
      <c r="D9" s="2"/>
      <c r="E9" s="2"/>
      <c r="F9" s="36"/>
      <c r="G9" s="36"/>
      <c r="H9" s="36"/>
      <c r="I9" s="36"/>
      <c r="J9" s="36"/>
      <c r="K9" s="36"/>
      <c r="L9" s="38"/>
      <c r="M9" s="12"/>
      <c r="N9" s="12"/>
      <c r="O9" s="36"/>
      <c r="P9" s="36"/>
      <c r="Q9" s="39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1"/>
      <c r="AJ9" s="84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58"/>
      <c r="B10" s="58"/>
      <c r="C10" s="101"/>
      <c r="D10" s="23"/>
      <c r="E10" s="23"/>
      <c r="F10" s="23"/>
      <c r="G10" s="23"/>
      <c r="H10" s="23"/>
      <c r="I10" s="23"/>
      <c r="J10" s="23"/>
      <c r="K10" s="23"/>
      <c r="L10" s="38"/>
      <c r="M10" s="12"/>
      <c r="N10" s="12"/>
      <c r="O10" s="34"/>
      <c r="P10" s="34"/>
      <c r="Q10" s="39"/>
      <c r="R10" s="34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J10" s="56"/>
    </row>
    <row r="11" spans="1:55" customFormat="1" ht="15" customHeight="1" x14ac:dyDescent="0.2">
      <c r="A11" s="60"/>
      <c r="B11" s="60"/>
      <c r="C11" s="101"/>
      <c r="E11" s="1"/>
      <c r="F11" s="1"/>
      <c r="G11" s="1"/>
      <c r="H11" s="1"/>
      <c r="I11" s="1"/>
      <c r="J11" s="29"/>
      <c r="K11" s="29"/>
      <c r="L11" s="29"/>
      <c r="M11" s="30"/>
      <c r="N11" s="29"/>
      <c r="O11" s="29"/>
      <c r="P11" s="29"/>
      <c r="Q11" s="29"/>
      <c r="R11" s="29"/>
      <c r="S11" s="29"/>
      <c r="T11" s="29"/>
      <c r="U11" s="30"/>
      <c r="V11" s="29"/>
      <c r="W11" s="29"/>
      <c r="X11" s="29"/>
      <c r="Y11" s="29"/>
      <c r="Z11" s="29"/>
      <c r="AA11" s="29"/>
      <c r="AB11" s="31"/>
      <c r="AC11" s="29"/>
      <c r="AD11" s="29"/>
      <c r="AE11" s="30"/>
      <c r="AF11" s="29"/>
      <c r="AG11" s="29"/>
      <c r="AH11" s="29"/>
      <c r="AJ11" s="56"/>
    </row>
    <row r="12" spans="1:55" ht="15.75" x14ac:dyDescent="0.25">
      <c r="A12" s="61"/>
      <c r="B12" s="61"/>
      <c r="C12" s="100"/>
      <c r="D12" s="108">
        <f>EDATE(DATE('année calendaire'!A1,6,1),0)</f>
        <v>40694</v>
      </c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10"/>
      <c r="AI12" s="77"/>
    </row>
    <row r="13" spans="1:55" s="3" customFormat="1" ht="12.75" customHeight="1" x14ac:dyDescent="0.2">
      <c r="A13" s="62"/>
      <c r="B13" s="62"/>
      <c r="C13" s="103"/>
      <c r="D13" s="32">
        <f>D12</f>
        <v>40694</v>
      </c>
      <c r="E13" s="32">
        <f>D13+1</f>
        <v>40695</v>
      </c>
      <c r="F13" s="32">
        <f>E13+1</f>
        <v>40696</v>
      </c>
      <c r="G13" s="32">
        <f>F13+1</f>
        <v>40697</v>
      </c>
      <c r="H13" s="32">
        <f t="shared" ref="H13:AC13" si="0">G13+1</f>
        <v>40698</v>
      </c>
      <c r="I13" s="32">
        <f t="shared" si="0"/>
        <v>40699</v>
      </c>
      <c r="J13" s="32">
        <f t="shared" si="0"/>
        <v>40700</v>
      </c>
      <c r="K13" s="32">
        <f t="shared" si="0"/>
        <v>40701</v>
      </c>
      <c r="L13" s="32">
        <f t="shared" si="0"/>
        <v>40702</v>
      </c>
      <c r="M13" s="32">
        <f t="shared" si="0"/>
        <v>40703</v>
      </c>
      <c r="N13" s="32">
        <f t="shared" si="0"/>
        <v>40704</v>
      </c>
      <c r="O13" s="32">
        <f t="shared" si="0"/>
        <v>40705</v>
      </c>
      <c r="P13" s="32">
        <f t="shared" si="0"/>
        <v>40706</v>
      </c>
      <c r="Q13" s="32">
        <f t="shared" si="0"/>
        <v>40707</v>
      </c>
      <c r="R13" s="32">
        <f t="shared" si="0"/>
        <v>40708</v>
      </c>
      <c r="S13" s="32">
        <f t="shared" si="0"/>
        <v>40709</v>
      </c>
      <c r="T13" s="32">
        <f t="shared" si="0"/>
        <v>40710</v>
      </c>
      <c r="U13" s="32">
        <f t="shared" si="0"/>
        <v>40711</v>
      </c>
      <c r="V13" s="32">
        <f t="shared" si="0"/>
        <v>40712</v>
      </c>
      <c r="W13" s="32">
        <f t="shared" si="0"/>
        <v>40713</v>
      </c>
      <c r="X13" s="32">
        <f t="shared" si="0"/>
        <v>40714</v>
      </c>
      <c r="Y13" s="32">
        <f t="shared" si="0"/>
        <v>40715</v>
      </c>
      <c r="Z13" s="32">
        <f t="shared" si="0"/>
        <v>40716</v>
      </c>
      <c r="AA13" s="32">
        <f t="shared" si="0"/>
        <v>40717</v>
      </c>
      <c r="AB13" s="32">
        <f t="shared" si="0"/>
        <v>40718</v>
      </c>
      <c r="AC13" s="32">
        <f t="shared" si="0"/>
        <v>40719</v>
      </c>
      <c r="AD13" s="32">
        <f>IF(AC13&lt;&gt;"",IF(AC13+1&lt;=EOMONTH(($D$12)*1,0),AC13+1,""),"")</f>
        <v>40720</v>
      </c>
      <c r="AE13" s="32">
        <f>IF(AD13="","",IF(MONTH(AD13+1)&lt;&gt;MONTH(AD13),"",AD13+1))</f>
        <v>40721</v>
      </c>
      <c r="AF13" s="32">
        <f t="shared" ref="AF13:AH13" si="1">IF(AE13="","",IF(MONTH(AE13+1)&lt;&gt;MONTH(AE13),"",AE13+1))</f>
        <v>40722</v>
      </c>
      <c r="AG13" s="32">
        <f t="shared" si="1"/>
        <v>40723</v>
      </c>
      <c r="AH13" s="32" t="str">
        <f t="shared" si="1"/>
        <v/>
      </c>
      <c r="AI13" s="77" t="s">
        <v>31</v>
      </c>
      <c r="AJ13" s="83" t="s">
        <v>52</v>
      </c>
    </row>
    <row r="14" spans="1:55" x14ac:dyDescent="0.2">
      <c r="A14" s="65" t="s">
        <v>29</v>
      </c>
      <c r="B14" s="65" t="s">
        <v>30</v>
      </c>
      <c r="C14" s="104" t="s">
        <v>14</v>
      </c>
      <c r="D14" s="47">
        <f>D13</f>
        <v>40694</v>
      </c>
      <c r="E14" s="47">
        <f t="shared" ref="E14:AH14" si="2">E13</f>
        <v>40695</v>
      </c>
      <c r="F14" s="47">
        <f t="shared" si="2"/>
        <v>40696</v>
      </c>
      <c r="G14" s="47">
        <f t="shared" si="2"/>
        <v>40697</v>
      </c>
      <c r="H14" s="47">
        <f t="shared" si="2"/>
        <v>40698</v>
      </c>
      <c r="I14" s="47">
        <f t="shared" si="2"/>
        <v>40699</v>
      </c>
      <c r="J14" s="47">
        <f t="shared" si="2"/>
        <v>40700</v>
      </c>
      <c r="K14" s="47">
        <f t="shared" si="2"/>
        <v>40701</v>
      </c>
      <c r="L14" s="47">
        <f t="shared" si="2"/>
        <v>40702</v>
      </c>
      <c r="M14" s="47">
        <f t="shared" si="2"/>
        <v>40703</v>
      </c>
      <c r="N14" s="47">
        <f t="shared" si="2"/>
        <v>40704</v>
      </c>
      <c r="O14" s="47">
        <f t="shared" si="2"/>
        <v>40705</v>
      </c>
      <c r="P14" s="47">
        <f t="shared" si="2"/>
        <v>40706</v>
      </c>
      <c r="Q14" s="47">
        <f t="shared" si="2"/>
        <v>40707</v>
      </c>
      <c r="R14" s="47">
        <f t="shared" si="2"/>
        <v>40708</v>
      </c>
      <c r="S14" s="47">
        <f t="shared" si="2"/>
        <v>40709</v>
      </c>
      <c r="T14" s="47">
        <f t="shared" si="2"/>
        <v>40710</v>
      </c>
      <c r="U14" s="47">
        <f t="shared" si="2"/>
        <v>40711</v>
      </c>
      <c r="V14" s="47">
        <f t="shared" si="2"/>
        <v>40712</v>
      </c>
      <c r="W14" s="47">
        <f t="shared" si="2"/>
        <v>40713</v>
      </c>
      <c r="X14" s="47">
        <f t="shared" si="2"/>
        <v>40714</v>
      </c>
      <c r="Y14" s="47">
        <f t="shared" si="2"/>
        <v>40715</v>
      </c>
      <c r="Z14" s="47">
        <f t="shared" si="2"/>
        <v>40716</v>
      </c>
      <c r="AA14" s="47">
        <f t="shared" si="2"/>
        <v>40717</v>
      </c>
      <c r="AB14" s="47">
        <f t="shared" si="2"/>
        <v>40718</v>
      </c>
      <c r="AC14" s="47">
        <f t="shared" si="2"/>
        <v>40719</v>
      </c>
      <c r="AD14" s="47">
        <f t="shared" si="2"/>
        <v>40720</v>
      </c>
      <c r="AE14" s="47">
        <f t="shared" si="2"/>
        <v>40721</v>
      </c>
      <c r="AF14" s="47">
        <f t="shared" si="2"/>
        <v>40722</v>
      </c>
      <c r="AG14" s="47">
        <f t="shared" si="2"/>
        <v>40723</v>
      </c>
      <c r="AH14" s="47" t="str">
        <f t="shared" si="2"/>
        <v/>
      </c>
      <c r="AI14" s="77"/>
    </row>
    <row r="15" spans="1:55" s="3" customFormat="1" ht="13.9" customHeight="1" outlineLevel="1" x14ac:dyDescent="0.2">
      <c r="A15" s="71" t="s">
        <v>34</v>
      </c>
      <c r="B15" s="71" t="s">
        <v>35</v>
      </c>
      <c r="C15" s="105">
        <v>39510</v>
      </c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7">
        <f>SUM(D15:AH15)</f>
        <v>0</v>
      </c>
      <c r="AJ15" s="85">
        <v>1</v>
      </c>
    </row>
    <row r="16" spans="1:55" x14ac:dyDescent="0.2">
      <c r="A16" s="71" t="s">
        <v>41</v>
      </c>
      <c r="B16" s="71" t="s">
        <v>42</v>
      </c>
      <c r="C16" s="105" t="s">
        <v>54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7">
        <f>SUM(D16:AH16)</f>
        <v>0</v>
      </c>
      <c r="AJ16" s="83">
        <v>2</v>
      </c>
    </row>
    <row r="17" spans="1:36" x14ac:dyDescent="0.2">
      <c r="A17" s="71" t="s">
        <v>45</v>
      </c>
      <c r="B17" s="71" t="s">
        <v>46</v>
      </c>
      <c r="C17" s="105">
        <v>39917</v>
      </c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7">
        <f>SUM(D17:AH17)</f>
        <v>0</v>
      </c>
      <c r="AJ17" s="83">
        <v>3</v>
      </c>
    </row>
    <row r="18" spans="1:36" x14ac:dyDescent="0.2">
      <c r="A18" s="71" t="s">
        <v>50</v>
      </c>
      <c r="B18" s="71" t="s">
        <v>57</v>
      </c>
      <c r="C18" s="105" t="s">
        <v>53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7">
        <f>SUM(D18:AH18)</f>
        <v>0</v>
      </c>
      <c r="AJ18" s="83">
        <v>4</v>
      </c>
    </row>
    <row r="19" spans="1:36" s="3" customFormat="1" x14ac:dyDescent="0.2">
      <c r="A19" s="63"/>
      <c r="B19" s="63"/>
      <c r="C19" s="10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J19" s="85"/>
    </row>
    <row r="20" spans="1:36" s="3" customFormat="1" x14ac:dyDescent="0.2">
      <c r="A20" s="63"/>
      <c r="B20" s="63"/>
      <c r="C20" s="10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J20" s="85"/>
    </row>
    <row r="21" spans="1:36" s="3" customFormat="1" x14ac:dyDescent="0.2">
      <c r="A21" s="63"/>
      <c r="B21" s="63"/>
      <c r="C21" s="10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J21" s="85"/>
    </row>
    <row r="22" spans="1:36" s="3" customFormat="1" x14ac:dyDescent="0.2">
      <c r="A22" s="63"/>
      <c r="B22" s="63"/>
      <c r="C22" s="107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J22" s="85"/>
    </row>
    <row r="23" spans="1:36" s="3" customFormat="1" x14ac:dyDescent="0.2">
      <c r="A23" s="63"/>
      <c r="B23" s="63"/>
      <c r="C23" s="10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J23" s="85"/>
    </row>
    <row r="24" spans="1:36" x14ac:dyDescent="0.2">
      <c r="D24" s="8"/>
      <c r="E24" s="5"/>
      <c r="F24" s="5"/>
      <c r="G24" s="5"/>
      <c r="H24" s="5"/>
      <c r="I24" s="5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</row>
    <row r="25" spans="1:36" ht="15.75" x14ac:dyDescent="0.25"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6" x14ac:dyDescent="0.2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6" x14ac:dyDescent="0.2"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1:36" s="3" customFormat="1" x14ac:dyDescent="0.2">
      <c r="A28" s="63"/>
      <c r="B28" s="63"/>
      <c r="C28" s="107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J28" s="85"/>
    </row>
    <row r="29" spans="1:36" s="3" customFormat="1" x14ac:dyDescent="0.2">
      <c r="A29" s="63"/>
      <c r="B29" s="63"/>
      <c r="C29" s="107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J29" s="85"/>
    </row>
    <row r="30" spans="1:36" s="3" customFormat="1" x14ac:dyDescent="0.2">
      <c r="A30" s="63"/>
      <c r="B30" s="63"/>
      <c r="C30" s="107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J30" s="85"/>
    </row>
    <row r="31" spans="1:36" s="3" customFormat="1" x14ac:dyDescent="0.2">
      <c r="A31" s="63"/>
      <c r="B31" s="63"/>
      <c r="C31" s="107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J31" s="85"/>
    </row>
    <row r="32" spans="1:36" x14ac:dyDescent="0.2">
      <c r="D32" s="8"/>
      <c r="E32" s="5"/>
      <c r="F32" s="5"/>
      <c r="G32" s="5"/>
      <c r="H32" s="5"/>
      <c r="I32" s="5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6" ht="15.75" x14ac:dyDescent="0.25"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36" x14ac:dyDescent="0.2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</row>
    <row r="35" spans="1:36" x14ac:dyDescent="0.2"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6" s="3" customFormat="1" x14ac:dyDescent="0.2">
      <c r="A36" s="63"/>
      <c r="B36" s="63"/>
      <c r="C36" s="107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J36" s="85"/>
    </row>
    <row r="37" spans="1:36" s="3" customFormat="1" x14ac:dyDescent="0.2">
      <c r="A37" s="63"/>
      <c r="B37" s="63"/>
      <c r="C37" s="107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J37" s="85"/>
    </row>
    <row r="38" spans="1:36" s="3" customFormat="1" x14ac:dyDescent="0.2">
      <c r="A38" s="63"/>
      <c r="B38" s="63"/>
      <c r="C38" s="107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J38" s="85"/>
    </row>
    <row r="39" spans="1:36" s="3" customFormat="1" x14ac:dyDescent="0.2">
      <c r="A39" s="63"/>
      <c r="B39" s="63"/>
      <c r="C39" s="107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J39" s="85"/>
    </row>
    <row r="40" spans="1:36" x14ac:dyDescent="0.2">
      <c r="D40" s="8"/>
      <c r="E40" s="5"/>
      <c r="F40" s="5"/>
      <c r="G40" s="5"/>
      <c r="H40" s="5"/>
      <c r="I40" s="5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6" ht="15.75" x14ac:dyDescent="0.25"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6" x14ac:dyDescent="0.2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6" x14ac:dyDescent="0.2"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  <row r="44" spans="1:36" s="3" customFormat="1" x14ac:dyDescent="0.2">
      <c r="A44" s="63"/>
      <c r="B44" s="63"/>
      <c r="C44" s="10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J44" s="85"/>
    </row>
    <row r="45" spans="1:36" s="3" customFormat="1" x14ac:dyDescent="0.2">
      <c r="A45" s="63"/>
      <c r="B45" s="63"/>
      <c r="C45" s="107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J45" s="85"/>
    </row>
    <row r="46" spans="1:36" s="3" customFormat="1" x14ac:dyDescent="0.2">
      <c r="A46" s="63"/>
      <c r="B46" s="63"/>
      <c r="C46" s="10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J46" s="85"/>
    </row>
    <row r="47" spans="1:36" s="3" customFormat="1" x14ac:dyDescent="0.2">
      <c r="A47" s="63"/>
      <c r="B47" s="63"/>
      <c r="C47" s="10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J47" s="85"/>
    </row>
    <row r="48" spans="1:36" x14ac:dyDescent="0.2">
      <c r="D48" s="8"/>
      <c r="E48" s="5"/>
      <c r="F48" s="5"/>
      <c r="G48" s="5"/>
      <c r="H48" s="5"/>
      <c r="I48" s="5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6" ht="15.75" x14ac:dyDescent="0.25"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6" x14ac:dyDescent="0.2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</row>
    <row r="51" spans="1:36" x14ac:dyDescent="0.2"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1:36" s="3" customFormat="1" x14ac:dyDescent="0.2">
      <c r="A52" s="63"/>
      <c r="B52" s="63"/>
      <c r="C52" s="10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J52" s="85"/>
    </row>
    <row r="53" spans="1:36" s="3" customFormat="1" x14ac:dyDescent="0.2">
      <c r="A53" s="63"/>
      <c r="B53" s="63"/>
      <c r="C53" s="107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J53" s="85"/>
    </row>
    <row r="54" spans="1:36" s="3" customFormat="1" x14ac:dyDescent="0.2">
      <c r="A54" s="63"/>
      <c r="B54" s="63"/>
      <c r="C54" s="10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J54" s="85"/>
    </row>
    <row r="55" spans="1:36" s="3" customFormat="1" x14ac:dyDescent="0.2">
      <c r="A55" s="63"/>
      <c r="B55" s="63"/>
      <c r="C55" s="10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J55" s="85"/>
    </row>
    <row r="56" spans="1:36" x14ac:dyDescent="0.2">
      <c r="D56" s="8"/>
      <c r="E56" s="5"/>
      <c r="F56" s="5"/>
      <c r="G56" s="5"/>
      <c r="H56" s="5"/>
      <c r="I56" s="5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6" x14ac:dyDescent="0.2">
      <c r="D57" s="8"/>
      <c r="E57" s="5"/>
      <c r="F57" s="5"/>
      <c r="G57" s="5"/>
      <c r="H57" s="5"/>
      <c r="I57" s="5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6" x14ac:dyDescent="0.2">
      <c r="D58" s="8"/>
      <c r="E58" s="5"/>
      <c r="F58" s="5"/>
      <c r="G58" s="5"/>
      <c r="H58" s="5"/>
      <c r="I58" s="5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  <row r="59" spans="1:36" x14ac:dyDescent="0.2">
      <c r="D59" s="8"/>
      <c r="E59" s="5"/>
      <c r="F59" s="5"/>
      <c r="G59" s="5"/>
      <c r="H59" s="5"/>
      <c r="I59" s="5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</row>
    <row r="60" spans="1:36" x14ac:dyDescent="0.2">
      <c r="D60" s="8"/>
      <c r="E60" s="5"/>
      <c r="F60" s="5"/>
      <c r="G60" s="5"/>
      <c r="H60" s="5"/>
      <c r="I60" s="5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</row>
  </sheetData>
  <mergeCells count="1">
    <mergeCell ref="D12:AH12"/>
  </mergeCells>
  <phoneticPr fontId="2" type="noConversion"/>
  <conditionalFormatting sqref="Q2:Q4 Q6:Q10">
    <cfRule type="cellIs" dxfId="1013" priority="1809" stopIfTrue="1" operator="equal">
      <formula>"GV"</formula>
    </cfRule>
    <cfRule type="cellIs" dxfId="1012" priority="1810" stopIfTrue="1" operator="equal">
      <formula>"PC"</formula>
    </cfRule>
    <cfRule type="cellIs" dxfId="1011" priority="1811" stopIfTrue="1" operator="equal">
      <formula>"R"</formula>
    </cfRule>
    <cfRule type="cellIs" dxfId="1010" priority="1812" stopIfTrue="1" operator="equal">
      <formula>"E"</formula>
    </cfRule>
    <cfRule type="cellIs" dxfId="1009" priority="1813" stopIfTrue="1" operator="equal">
      <formula>"PT"</formula>
    </cfRule>
    <cfRule type="cellIs" dxfId="1008" priority="1814" stopIfTrue="1" operator="equal">
      <formula>"mt"</formula>
    </cfRule>
  </conditionalFormatting>
  <conditionalFormatting sqref="Q2:Q10">
    <cfRule type="cellIs" dxfId="1007" priority="1866" stopIfTrue="1" operator="equal">
      <formula>"cc"</formula>
    </cfRule>
    <cfRule type="cellIs" dxfId="1006" priority="1867" stopIfTrue="1" operator="equal">
      <formula>"cl"</formula>
    </cfRule>
    <cfRule type="cellIs" dxfId="1005" priority="1868" stopIfTrue="1" operator="equal">
      <formula>"m"</formula>
    </cfRule>
  </conditionalFormatting>
  <conditionalFormatting sqref="Q2:Q10">
    <cfRule type="cellIs" dxfId="1004" priority="1863" stopIfTrue="1" operator="equal">
      <formula>"F"</formula>
    </cfRule>
    <cfRule type="cellIs" dxfId="1003" priority="1864" stopIfTrue="1" operator="equal">
      <formula>"WK"</formula>
    </cfRule>
    <cfRule type="cellIs" dxfId="1002" priority="1865" stopIfTrue="1" operator="equal">
      <formula>"T"</formula>
    </cfRule>
  </conditionalFormatting>
  <conditionalFormatting sqref="Q5">
    <cfRule type="cellIs" dxfId="1001" priority="1797" stopIfTrue="1" operator="equal">
      <formula>"GV"</formula>
    </cfRule>
    <cfRule type="cellIs" dxfId="1000" priority="1798" stopIfTrue="1" operator="equal">
      <formula>"PC"</formula>
    </cfRule>
    <cfRule type="cellIs" dxfId="999" priority="1799" stopIfTrue="1" operator="equal">
      <formula>"R"</formula>
    </cfRule>
    <cfRule type="cellIs" dxfId="998" priority="1800" stopIfTrue="1" operator="equal">
      <formula>"E"</formula>
    </cfRule>
    <cfRule type="cellIs" dxfId="997" priority="1801" stopIfTrue="1" operator="equal">
      <formula>"PT"</formula>
    </cfRule>
    <cfRule type="cellIs" dxfId="996" priority="1802" stopIfTrue="1" operator="equal">
      <formula>"mt"</formula>
    </cfRule>
  </conditionalFormatting>
  <conditionalFormatting sqref="D14:AH14">
    <cfRule type="expression" dxfId="995" priority="296">
      <formula>COUNTIF($D$13:$AH$13,férié)</formula>
    </cfRule>
  </conditionalFormatting>
  <conditionalFormatting sqref="Q2:Q10">
    <cfRule type="cellIs" dxfId="994" priority="293" stopIfTrue="1" operator="equal">
      <formula>"cc"</formula>
    </cfRule>
    <cfRule type="cellIs" dxfId="993" priority="294" stopIfTrue="1" operator="equal">
      <formula>"cl"</formula>
    </cfRule>
    <cfRule type="cellIs" dxfId="992" priority="295" stopIfTrue="1" operator="equal">
      <formula>"m"</formula>
    </cfRule>
  </conditionalFormatting>
  <conditionalFormatting sqref="Q2:Q10">
    <cfRule type="cellIs" dxfId="991" priority="290" stopIfTrue="1" operator="equal">
      <formula>"F"</formula>
    </cfRule>
    <cfRule type="cellIs" dxfId="990" priority="291" stopIfTrue="1" operator="equal">
      <formula>"WK"</formula>
    </cfRule>
    <cfRule type="cellIs" dxfId="989" priority="292" stopIfTrue="1" operator="equal">
      <formula>"T"</formula>
    </cfRule>
  </conditionalFormatting>
  <conditionalFormatting sqref="Q2:Q4 Q6:Q10">
    <cfRule type="cellIs" dxfId="988" priority="284" stopIfTrue="1" operator="equal">
      <formula>"GV"</formula>
    </cfRule>
    <cfRule type="cellIs" dxfId="987" priority="285" stopIfTrue="1" operator="equal">
      <formula>"PC"</formula>
    </cfRule>
    <cfRule type="cellIs" dxfId="986" priority="286" stopIfTrue="1" operator="equal">
      <formula>"R"</formula>
    </cfRule>
    <cfRule type="cellIs" dxfId="985" priority="287" stopIfTrue="1" operator="equal">
      <formula>"E"</formula>
    </cfRule>
    <cfRule type="cellIs" dxfId="984" priority="288" stopIfTrue="1" operator="equal">
      <formula>"PT"</formula>
    </cfRule>
    <cfRule type="cellIs" dxfId="983" priority="289" stopIfTrue="1" operator="equal">
      <formula>"mt"</formula>
    </cfRule>
  </conditionalFormatting>
  <conditionalFormatting sqref="Q5">
    <cfRule type="cellIs" dxfId="982" priority="278" stopIfTrue="1" operator="equal">
      <formula>"GV"</formula>
    </cfRule>
    <cfRule type="cellIs" dxfId="981" priority="279" stopIfTrue="1" operator="equal">
      <formula>"PC"</formula>
    </cfRule>
    <cfRule type="cellIs" dxfId="980" priority="280" stopIfTrue="1" operator="equal">
      <formula>"R"</formula>
    </cfRule>
    <cfRule type="cellIs" dxfId="979" priority="281" stopIfTrue="1" operator="equal">
      <formula>"E"</formula>
    </cfRule>
    <cfRule type="cellIs" dxfId="978" priority="282" stopIfTrue="1" operator="equal">
      <formula>"PT"</formula>
    </cfRule>
    <cfRule type="cellIs" dxfId="977" priority="283" stopIfTrue="1" operator="equal">
      <formula>"mt"</formula>
    </cfRule>
  </conditionalFormatting>
  <conditionalFormatting sqref="D14:AH14">
    <cfRule type="expression" dxfId="976" priority="277">
      <formula>COUNTIF($D$13:$AH$13,férié)</formula>
    </cfRule>
  </conditionalFormatting>
  <conditionalFormatting sqref="D15:AH15">
    <cfRule type="expression" dxfId="975" priority="275">
      <formula>COUNTIF(JF,D$13)</formula>
    </cfRule>
    <cfRule type="expression" dxfId="974" priority="276">
      <formula>WEEKDAY(D$13,2)&gt;5</formula>
    </cfRule>
  </conditionalFormatting>
  <conditionalFormatting sqref="Q2:Q10">
    <cfRule type="cellIs" dxfId="973" priority="272" stopIfTrue="1" operator="equal">
      <formula>"cc"</formula>
    </cfRule>
    <cfRule type="cellIs" dxfId="972" priority="273" stopIfTrue="1" operator="equal">
      <formula>"cl"</formula>
    </cfRule>
    <cfRule type="cellIs" dxfId="971" priority="274" stopIfTrue="1" operator="equal">
      <formula>"m"</formula>
    </cfRule>
  </conditionalFormatting>
  <conditionalFormatting sqref="Q2:Q10">
    <cfRule type="cellIs" dxfId="970" priority="269" stopIfTrue="1" operator="equal">
      <formula>"F"</formula>
    </cfRule>
    <cfRule type="cellIs" dxfId="969" priority="270" stopIfTrue="1" operator="equal">
      <formula>"WK"</formula>
    </cfRule>
    <cfRule type="cellIs" dxfId="968" priority="271" stopIfTrue="1" operator="equal">
      <formula>"T"</formula>
    </cfRule>
  </conditionalFormatting>
  <conditionalFormatting sqref="Q2:Q4 Q6:Q10">
    <cfRule type="cellIs" dxfId="967" priority="263" stopIfTrue="1" operator="equal">
      <formula>"GV"</formula>
    </cfRule>
    <cfRule type="cellIs" dxfId="966" priority="264" stopIfTrue="1" operator="equal">
      <formula>"PC"</formula>
    </cfRule>
    <cfRule type="cellIs" dxfId="965" priority="265" stopIfTrue="1" operator="equal">
      <formula>"R"</formula>
    </cfRule>
    <cfRule type="cellIs" dxfId="964" priority="266" stopIfTrue="1" operator="equal">
      <formula>"E"</formula>
    </cfRule>
    <cfRule type="cellIs" dxfId="963" priority="267" stopIfTrue="1" operator="equal">
      <formula>"PT"</formula>
    </cfRule>
    <cfRule type="cellIs" dxfId="962" priority="268" stopIfTrue="1" operator="equal">
      <formula>"mt"</formula>
    </cfRule>
  </conditionalFormatting>
  <conditionalFormatting sqref="Q5">
    <cfRule type="cellIs" dxfId="961" priority="257" stopIfTrue="1" operator="equal">
      <formula>"GV"</formula>
    </cfRule>
    <cfRule type="cellIs" dxfId="960" priority="258" stopIfTrue="1" operator="equal">
      <formula>"PC"</formula>
    </cfRule>
    <cfRule type="cellIs" dxfId="959" priority="259" stopIfTrue="1" operator="equal">
      <formula>"R"</formula>
    </cfRule>
    <cfRule type="cellIs" dxfId="958" priority="260" stopIfTrue="1" operator="equal">
      <formula>"E"</formula>
    </cfRule>
    <cfRule type="cellIs" dxfId="957" priority="261" stopIfTrue="1" operator="equal">
      <formula>"PT"</formula>
    </cfRule>
    <cfRule type="cellIs" dxfId="956" priority="262" stopIfTrue="1" operator="equal">
      <formula>"mt"</formula>
    </cfRule>
  </conditionalFormatting>
  <conditionalFormatting sqref="D14:AH14">
    <cfRule type="expression" dxfId="955" priority="256">
      <formula>COUNTIF($D$13:$AH$13,férié)</formula>
    </cfRule>
  </conditionalFormatting>
  <conditionalFormatting sqref="D15:AH15">
    <cfRule type="expression" dxfId="954" priority="253">
      <formula>D$13=""</formula>
    </cfRule>
    <cfRule type="expression" dxfId="953" priority="254">
      <formula>COUNTIF(JF,D$13)</formula>
    </cfRule>
    <cfRule type="expression" dxfId="952" priority="255">
      <formula>WEEKDAY(D$13,2)&gt;5</formula>
    </cfRule>
  </conditionalFormatting>
  <conditionalFormatting sqref="Q2:Q10">
    <cfRule type="cellIs" dxfId="951" priority="250" stopIfTrue="1" operator="equal">
      <formula>"cc"</formula>
    </cfRule>
    <cfRule type="cellIs" dxfId="950" priority="251" stopIfTrue="1" operator="equal">
      <formula>"cl"</formula>
    </cfRule>
    <cfRule type="cellIs" dxfId="949" priority="252" stopIfTrue="1" operator="equal">
      <formula>"m"</formula>
    </cfRule>
  </conditionalFormatting>
  <conditionalFormatting sqref="Q2:Q10">
    <cfRule type="cellIs" dxfId="948" priority="247" stopIfTrue="1" operator="equal">
      <formula>"F"</formula>
    </cfRule>
    <cfRule type="cellIs" dxfId="947" priority="248" stopIfTrue="1" operator="equal">
      <formula>"WK"</formula>
    </cfRule>
    <cfRule type="cellIs" dxfId="946" priority="249" stopIfTrue="1" operator="equal">
      <formula>"T"</formula>
    </cfRule>
  </conditionalFormatting>
  <conditionalFormatting sqref="Q2:Q4 Q6:Q10">
    <cfRule type="cellIs" dxfId="945" priority="241" stopIfTrue="1" operator="equal">
      <formula>"GV"</formula>
    </cfRule>
    <cfRule type="cellIs" dxfId="944" priority="242" stopIfTrue="1" operator="equal">
      <formula>"PC"</formula>
    </cfRule>
    <cfRule type="cellIs" dxfId="943" priority="243" stopIfTrue="1" operator="equal">
      <formula>"R"</formula>
    </cfRule>
    <cfRule type="cellIs" dxfId="942" priority="244" stopIfTrue="1" operator="equal">
      <formula>"E"</formula>
    </cfRule>
    <cfRule type="cellIs" dxfId="941" priority="245" stopIfTrue="1" operator="equal">
      <formula>"PT"</formula>
    </cfRule>
    <cfRule type="cellIs" dxfId="940" priority="246" stopIfTrue="1" operator="equal">
      <formula>"mt"</formula>
    </cfRule>
  </conditionalFormatting>
  <conditionalFormatting sqref="Q5">
    <cfRule type="cellIs" dxfId="939" priority="235" stopIfTrue="1" operator="equal">
      <formula>"GV"</formula>
    </cfRule>
    <cfRule type="cellIs" dxfId="938" priority="236" stopIfTrue="1" operator="equal">
      <formula>"PC"</formula>
    </cfRule>
    <cfRule type="cellIs" dxfId="937" priority="237" stopIfTrue="1" operator="equal">
      <formula>"R"</formula>
    </cfRule>
    <cfRule type="cellIs" dxfId="936" priority="238" stopIfTrue="1" operator="equal">
      <formula>"E"</formula>
    </cfRule>
    <cfRule type="cellIs" dxfId="935" priority="239" stopIfTrue="1" operator="equal">
      <formula>"PT"</formula>
    </cfRule>
    <cfRule type="cellIs" dxfId="934" priority="240" stopIfTrue="1" operator="equal">
      <formula>"mt"</formula>
    </cfRule>
  </conditionalFormatting>
  <conditionalFormatting sqref="D14:AH14">
    <cfRule type="expression" dxfId="933" priority="234">
      <formula>COUNTIF($D$13:$AH$13,férié)</formula>
    </cfRule>
  </conditionalFormatting>
  <conditionalFormatting sqref="D13:AH15">
    <cfRule type="expression" dxfId="932" priority="231" stopIfTrue="1">
      <formula>D$13=""</formula>
    </cfRule>
  </conditionalFormatting>
  <conditionalFormatting sqref="Q2:Q4 Q6:Q10">
    <cfRule type="cellIs" dxfId="931" priority="225" stopIfTrue="1" operator="equal">
      <formula>"GV"</formula>
    </cfRule>
    <cfRule type="cellIs" dxfId="930" priority="226" stopIfTrue="1" operator="equal">
      <formula>"PC"</formula>
    </cfRule>
    <cfRule type="cellIs" dxfId="929" priority="227" stopIfTrue="1" operator="equal">
      <formula>"R"</formula>
    </cfRule>
    <cfRule type="cellIs" dxfId="928" priority="228" stopIfTrue="1" operator="equal">
      <formula>"E"</formula>
    </cfRule>
    <cfRule type="cellIs" dxfId="927" priority="229" stopIfTrue="1" operator="equal">
      <formula>"PT"</formula>
    </cfRule>
    <cfRule type="cellIs" dxfId="926" priority="230" stopIfTrue="1" operator="equal">
      <formula>"mt"</formula>
    </cfRule>
  </conditionalFormatting>
  <conditionalFormatting sqref="Q2:Q10">
    <cfRule type="cellIs" dxfId="925" priority="222" stopIfTrue="1" operator="equal">
      <formula>"cc"</formula>
    </cfRule>
    <cfRule type="cellIs" dxfId="924" priority="223" stopIfTrue="1" operator="equal">
      <formula>"cl"</formula>
    </cfRule>
    <cfRule type="cellIs" dxfId="923" priority="224" stopIfTrue="1" operator="equal">
      <formula>"m"</formula>
    </cfRule>
  </conditionalFormatting>
  <conditionalFormatting sqref="Q2:Q10">
    <cfRule type="cellIs" dxfId="922" priority="219" stopIfTrue="1" operator="equal">
      <formula>"F"</formula>
    </cfRule>
    <cfRule type="cellIs" dxfId="921" priority="220" stopIfTrue="1" operator="equal">
      <formula>"WK"</formula>
    </cfRule>
    <cfRule type="cellIs" dxfId="920" priority="221" stopIfTrue="1" operator="equal">
      <formula>"T"</formula>
    </cfRule>
  </conditionalFormatting>
  <conditionalFormatting sqref="Q5">
    <cfRule type="cellIs" dxfId="919" priority="213" stopIfTrue="1" operator="equal">
      <formula>"GV"</formula>
    </cfRule>
    <cfRule type="cellIs" dxfId="918" priority="214" stopIfTrue="1" operator="equal">
      <formula>"PC"</formula>
    </cfRule>
    <cfRule type="cellIs" dxfId="917" priority="215" stopIfTrue="1" operator="equal">
      <formula>"R"</formula>
    </cfRule>
    <cfRule type="cellIs" dxfId="916" priority="216" stopIfTrue="1" operator="equal">
      <formula>"E"</formula>
    </cfRule>
    <cfRule type="cellIs" dxfId="915" priority="217" stopIfTrue="1" operator="equal">
      <formula>"PT"</formula>
    </cfRule>
    <cfRule type="cellIs" dxfId="914" priority="218" stopIfTrue="1" operator="equal">
      <formula>"mt"</formula>
    </cfRule>
  </conditionalFormatting>
  <conditionalFormatting sqref="D14:AH14">
    <cfRule type="expression" dxfId="913" priority="212">
      <formula>COUNTIF($D$13:$AH$13,férié)</formula>
    </cfRule>
  </conditionalFormatting>
  <conditionalFormatting sqref="Q2:Q10">
    <cfRule type="cellIs" dxfId="912" priority="209" stopIfTrue="1" operator="equal">
      <formula>"cc"</formula>
    </cfRule>
    <cfRule type="cellIs" dxfId="911" priority="210" stopIfTrue="1" operator="equal">
      <formula>"cl"</formula>
    </cfRule>
    <cfRule type="cellIs" dxfId="910" priority="211" stopIfTrue="1" operator="equal">
      <formula>"m"</formula>
    </cfRule>
  </conditionalFormatting>
  <conditionalFormatting sqref="Q2:Q10">
    <cfRule type="cellIs" dxfId="909" priority="206" stopIfTrue="1" operator="equal">
      <formula>"F"</formula>
    </cfRule>
    <cfRule type="cellIs" dxfId="908" priority="207" stopIfTrue="1" operator="equal">
      <formula>"WK"</formula>
    </cfRule>
    <cfRule type="cellIs" dxfId="907" priority="208" stopIfTrue="1" operator="equal">
      <formula>"T"</formula>
    </cfRule>
  </conditionalFormatting>
  <conditionalFormatting sqref="Q2:Q4 Q6:Q10">
    <cfRule type="cellIs" dxfId="906" priority="200" stopIfTrue="1" operator="equal">
      <formula>"GV"</formula>
    </cfRule>
    <cfRule type="cellIs" dxfId="905" priority="201" stopIfTrue="1" operator="equal">
      <formula>"PC"</formula>
    </cfRule>
    <cfRule type="cellIs" dxfId="904" priority="202" stopIfTrue="1" operator="equal">
      <formula>"R"</formula>
    </cfRule>
    <cfRule type="cellIs" dxfId="903" priority="203" stopIfTrue="1" operator="equal">
      <formula>"E"</formula>
    </cfRule>
    <cfRule type="cellIs" dxfId="902" priority="204" stopIfTrue="1" operator="equal">
      <formula>"PT"</formula>
    </cfRule>
    <cfRule type="cellIs" dxfId="901" priority="205" stopIfTrue="1" operator="equal">
      <formula>"mt"</formula>
    </cfRule>
  </conditionalFormatting>
  <conditionalFormatting sqref="Q5">
    <cfRule type="cellIs" dxfId="900" priority="194" stopIfTrue="1" operator="equal">
      <formula>"GV"</formula>
    </cfRule>
    <cfRule type="cellIs" dxfId="899" priority="195" stopIfTrue="1" operator="equal">
      <formula>"PC"</formula>
    </cfRule>
    <cfRule type="cellIs" dxfId="898" priority="196" stopIfTrue="1" operator="equal">
      <formula>"R"</formula>
    </cfRule>
    <cfRule type="cellIs" dxfId="897" priority="197" stopIfTrue="1" operator="equal">
      <formula>"E"</formula>
    </cfRule>
    <cfRule type="cellIs" dxfId="896" priority="198" stopIfTrue="1" operator="equal">
      <formula>"PT"</formula>
    </cfRule>
    <cfRule type="cellIs" dxfId="895" priority="199" stopIfTrue="1" operator="equal">
      <formula>"mt"</formula>
    </cfRule>
  </conditionalFormatting>
  <conditionalFormatting sqref="D14:AH14">
    <cfRule type="expression" dxfId="894" priority="193">
      <formula>COUNTIF($D$13:$AH$13,férié)</formula>
    </cfRule>
  </conditionalFormatting>
  <conditionalFormatting sqref="Q2:Q10">
    <cfRule type="cellIs" dxfId="893" priority="188" stopIfTrue="1" operator="equal">
      <formula>"cc"</formula>
    </cfRule>
    <cfRule type="cellIs" dxfId="892" priority="189" stopIfTrue="1" operator="equal">
      <formula>"cl"</formula>
    </cfRule>
    <cfRule type="cellIs" dxfId="891" priority="190" stopIfTrue="1" operator="equal">
      <formula>"m"</formula>
    </cfRule>
  </conditionalFormatting>
  <conditionalFormatting sqref="Q2:Q10">
    <cfRule type="cellIs" dxfId="890" priority="185" stopIfTrue="1" operator="equal">
      <formula>"F"</formula>
    </cfRule>
    <cfRule type="cellIs" dxfId="889" priority="186" stopIfTrue="1" operator="equal">
      <formula>"WK"</formula>
    </cfRule>
    <cfRule type="cellIs" dxfId="888" priority="187" stopIfTrue="1" operator="equal">
      <formula>"T"</formula>
    </cfRule>
  </conditionalFormatting>
  <conditionalFormatting sqref="Q2:Q4 Q6:Q10">
    <cfRule type="cellIs" dxfId="887" priority="179" stopIfTrue="1" operator="equal">
      <formula>"GV"</formula>
    </cfRule>
    <cfRule type="cellIs" dxfId="886" priority="180" stopIfTrue="1" operator="equal">
      <formula>"PC"</formula>
    </cfRule>
    <cfRule type="cellIs" dxfId="885" priority="181" stopIfTrue="1" operator="equal">
      <formula>"R"</formula>
    </cfRule>
    <cfRule type="cellIs" dxfId="884" priority="182" stopIfTrue="1" operator="equal">
      <formula>"E"</formula>
    </cfRule>
    <cfRule type="cellIs" dxfId="883" priority="183" stopIfTrue="1" operator="equal">
      <formula>"PT"</formula>
    </cfRule>
    <cfRule type="cellIs" dxfId="882" priority="184" stopIfTrue="1" operator="equal">
      <formula>"mt"</formula>
    </cfRule>
  </conditionalFormatting>
  <conditionalFormatting sqref="Q5">
    <cfRule type="cellIs" dxfId="881" priority="173" stopIfTrue="1" operator="equal">
      <formula>"GV"</formula>
    </cfRule>
    <cfRule type="cellIs" dxfId="880" priority="174" stopIfTrue="1" operator="equal">
      <formula>"PC"</formula>
    </cfRule>
    <cfRule type="cellIs" dxfId="879" priority="175" stopIfTrue="1" operator="equal">
      <formula>"R"</formula>
    </cfRule>
    <cfRule type="cellIs" dxfId="878" priority="176" stopIfTrue="1" operator="equal">
      <formula>"E"</formula>
    </cfRule>
    <cfRule type="cellIs" dxfId="877" priority="177" stopIfTrue="1" operator="equal">
      <formula>"PT"</formula>
    </cfRule>
    <cfRule type="cellIs" dxfId="876" priority="178" stopIfTrue="1" operator="equal">
      <formula>"mt"</formula>
    </cfRule>
  </conditionalFormatting>
  <conditionalFormatting sqref="D14:AH14">
    <cfRule type="expression" dxfId="875" priority="172">
      <formula>COUNTIF($D$13:$AH$13,férié)</formula>
    </cfRule>
  </conditionalFormatting>
  <conditionalFormatting sqref="D16:AH16">
    <cfRule type="expression" dxfId="874" priority="65">
      <formula>COUNTIF(JF,D$13)</formula>
    </cfRule>
    <cfRule type="expression" dxfId="873" priority="66">
      <formula>WEEKDAY(D$13,2)&gt;5</formula>
    </cfRule>
  </conditionalFormatting>
  <conditionalFormatting sqref="D16:AH16">
    <cfRule type="expression" dxfId="872" priority="62">
      <formula>D$13=""</formula>
    </cfRule>
    <cfRule type="expression" dxfId="871" priority="63">
      <formula>COUNTIF(JF,D$13)</formula>
    </cfRule>
    <cfRule type="expression" dxfId="870" priority="64">
      <formula>WEEKDAY(D$13,2)&gt;5</formula>
    </cfRule>
  </conditionalFormatting>
  <conditionalFormatting sqref="D16:AH16">
    <cfRule type="expression" dxfId="869" priority="61" stopIfTrue="1">
      <formula>D$13=""</formula>
    </cfRule>
  </conditionalFormatting>
  <conditionalFormatting sqref="D17:AH17">
    <cfRule type="expression" dxfId="868" priority="59">
      <formula>COUNTIF(JF,D$13)</formula>
    </cfRule>
    <cfRule type="expression" dxfId="867" priority="60">
      <formula>WEEKDAY(D$13,2)&gt;5</formula>
    </cfRule>
  </conditionalFormatting>
  <conditionalFormatting sqref="D17:AH17">
    <cfRule type="expression" dxfId="866" priority="56">
      <formula>D$13=""</formula>
    </cfRule>
    <cfRule type="expression" dxfId="865" priority="57">
      <formula>COUNTIF(JF,D$13)</formula>
    </cfRule>
    <cfRule type="expression" dxfId="864" priority="58">
      <formula>WEEKDAY(D$13,2)&gt;5</formula>
    </cfRule>
  </conditionalFormatting>
  <conditionalFormatting sqref="D17:AH17">
    <cfRule type="expression" dxfId="863" priority="55" stopIfTrue="1">
      <formula>D$13=""</formula>
    </cfRule>
  </conditionalFormatting>
  <conditionalFormatting sqref="D18:AH18">
    <cfRule type="expression" dxfId="862" priority="47">
      <formula>COUNTIF(JF,D$13)</formula>
    </cfRule>
    <cfRule type="expression" dxfId="861" priority="48">
      <formula>WEEKDAY(D$13,2)&gt;5</formula>
    </cfRule>
  </conditionalFormatting>
  <conditionalFormatting sqref="D18:AH18">
    <cfRule type="expression" dxfId="860" priority="44">
      <formula>D$13=""</formula>
    </cfRule>
    <cfRule type="expression" dxfId="859" priority="45">
      <formula>COUNTIF(JF,D$13)</formula>
    </cfRule>
    <cfRule type="expression" dxfId="858" priority="46">
      <formula>WEEKDAY(D$13,2)&gt;5</formula>
    </cfRule>
  </conditionalFormatting>
  <conditionalFormatting sqref="D18:AH18">
    <cfRule type="expression" dxfId="857" priority="43" stopIfTrue="1">
      <formula>D$13=""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BC60"/>
  <sheetViews>
    <sheetView zoomScale="85" zoomScaleNormal="85" workbookViewId="0">
      <selection activeCell="A19" sqref="A19:AI19"/>
    </sheetView>
  </sheetViews>
  <sheetFormatPr baseColWidth="10" defaultColWidth="11.42578125" defaultRowHeight="12.75" outlineLevelRow="1" x14ac:dyDescent="0.2"/>
  <cols>
    <col min="1" max="2" width="17.140625" style="57" customWidth="1"/>
    <col min="3" max="3" width="17.140625" style="106" customWidth="1"/>
    <col min="4" max="4" width="6.28515625" style="4" customWidth="1"/>
    <col min="5" max="9" width="6.28515625" style="3" customWidth="1"/>
    <col min="10" max="34" width="6.28515625" style="4" customWidth="1"/>
    <col min="35" max="35" width="11.42578125" style="4"/>
    <col min="36" max="36" width="8.7109375" style="83" customWidth="1"/>
    <col min="37" max="16384" width="11.42578125" style="4"/>
  </cols>
  <sheetData>
    <row r="1" spans="1:55" ht="36" customHeight="1" x14ac:dyDescent="0.2">
      <c r="B1" s="64"/>
      <c r="C1" s="100"/>
      <c r="G1" s="52" t="s">
        <v>28</v>
      </c>
      <c r="J1" s="7"/>
      <c r="K1" s="7"/>
      <c r="L1" s="37"/>
      <c r="M1" s="37"/>
      <c r="N1" s="37"/>
      <c r="O1" s="37"/>
      <c r="P1" s="37"/>
      <c r="Q1" s="33"/>
      <c r="R1" s="3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27"/>
      <c r="B2" s="58"/>
      <c r="C2" s="101"/>
      <c r="D2" s="23"/>
      <c r="E2" s="23"/>
      <c r="F2" s="23"/>
      <c r="G2" s="23"/>
      <c r="H2" s="23"/>
      <c r="I2" s="23"/>
      <c r="J2" s="23"/>
      <c r="K2" s="23"/>
      <c r="L2" s="38"/>
      <c r="M2" s="12"/>
      <c r="N2" s="12"/>
      <c r="O2" s="34"/>
      <c r="P2" s="34"/>
      <c r="Q2" s="39"/>
      <c r="R2" s="34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J2" s="56"/>
    </row>
    <row r="3" spans="1:55" customFormat="1" x14ac:dyDescent="0.2">
      <c r="A3" s="58"/>
      <c r="B3" s="58"/>
      <c r="C3" s="101"/>
      <c r="D3" s="24"/>
      <c r="E3" s="24"/>
      <c r="F3" s="24"/>
      <c r="G3" s="24"/>
      <c r="H3" s="24"/>
      <c r="I3" s="24"/>
      <c r="J3" s="24"/>
      <c r="K3" s="24"/>
      <c r="L3" s="38"/>
      <c r="M3" s="12"/>
      <c r="N3" s="12"/>
      <c r="O3" s="35"/>
      <c r="P3" s="35"/>
      <c r="Q3" s="39"/>
      <c r="R3" s="35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J3" s="56"/>
    </row>
    <row r="4" spans="1:55" s="1" customFormat="1" x14ac:dyDescent="0.2">
      <c r="A4" s="59"/>
      <c r="B4" s="59"/>
      <c r="C4" s="102"/>
      <c r="D4" s="25"/>
      <c r="E4" s="25"/>
      <c r="F4" s="25"/>
      <c r="G4" s="25"/>
      <c r="H4" s="25"/>
      <c r="I4" s="25"/>
      <c r="J4" s="25"/>
      <c r="K4" s="25"/>
      <c r="L4" s="5"/>
      <c r="M4" s="12"/>
      <c r="N4" s="12"/>
      <c r="O4" s="25"/>
      <c r="P4" s="25"/>
      <c r="Q4" s="39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J4" s="84"/>
    </row>
    <row r="5" spans="1:55" s="1" customFormat="1" ht="18" x14ac:dyDescent="0.25">
      <c r="A5" s="59"/>
      <c r="B5" s="59"/>
      <c r="C5" s="102"/>
      <c r="D5" s="26"/>
      <c r="E5" s="26"/>
      <c r="F5" s="42"/>
      <c r="G5" s="43"/>
      <c r="H5" s="43"/>
      <c r="I5" s="43"/>
      <c r="J5" s="43"/>
      <c r="K5" s="43"/>
      <c r="L5" s="44"/>
      <c r="M5" s="44"/>
      <c r="N5" s="44"/>
      <c r="O5" s="43"/>
      <c r="P5" s="43"/>
      <c r="Q5" s="45"/>
      <c r="R5" s="43"/>
      <c r="S5" s="43"/>
      <c r="T5" s="43"/>
      <c r="U5" s="43"/>
      <c r="V5" s="43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J5" s="84"/>
    </row>
    <row r="6" spans="1:55" s="1" customFormat="1" x14ac:dyDescent="0.2">
      <c r="A6" s="59"/>
      <c r="B6" s="59"/>
      <c r="C6" s="102"/>
      <c r="D6" s="25"/>
      <c r="E6" s="25"/>
      <c r="F6" s="25"/>
      <c r="G6" s="25"/>
      <c r="H6" s="25"/>
      <c r="I6" s="25"/>
      <c r="J6" s="25"/>
      <c r="K6" s="25"/>
      <c r="L6" s="5"/>
      <c r="M6" s="12"/>
      <c r="N6" s="12"/>
      <c r="O6" s="25"/>
      <c r="P6" s="25"/>
      <c r="Q6" s="39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J6" s="84"/>
    </row>
    <row r="7" spans="1:55" s="1" customFormat="1" ht="18" x14ac:dyDescent="0.25">
      <c r="A7" s="59"/>
      <c r="B7" s="59"/>
      <c r="C7" s="102"/>
      <c r="D7" s="25"/>
      <c r="E7" s="25"/>
      <c r="F7" s="41"/>
      <c r="G7" s="46"/>
      <c r="H7" s="46"/>
      <c r="I7" s="46"/>
      <c r="J7" s="46"/>
      <c r="K7" s="46"/>
      <c r="L7" s="44"/>
      <c r="M7" s="44"/>
      <c r="N7" s="44"/>
      <c r="O7" s="46"/>
      <c r="P7" s="46"/>
      <c r="Q7" s="39"/>
      <c r="R7" s="25"/>
      <c r="S7" s="25"/>
      <c r="T7" s="25"/>
      <c r="U7" s="40"/>
      <c r="V7" s="41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J7" s="84"/>
    </row>
    <row r="8" spans="1:55" customFormat="1" x14ac:dyDescent="0.2">
      <c r="A8" s="58"/>
      <c r="B8" s="58"/>
      <c r="C8" s="101"/>
      <c r="D8" s="27"/>
      <c r="E8" s="28"/>
      <c r="F8" s="28"/>
      <c r="G8" s="28"/>
      <c r="H8" s="28"/>
      <c r="I8" s="28"/>
      <c r="J8" s="28"/>
      <c r="K8" s="28"/>
      <c r="L8" s="38"/>
      <c r="M8" s="12"/>
      <c r="N8" s="12"/>
      <c r="O8" s="28"/>
      <c r="P8" s="28"/>
      <c r="Q8" s="3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1"/>
      <c r="AJ8" s="84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58"/>
      <c r="B9" s="58"/>
      <c r="C9" s="101"/>
      <c r="D9" s="2"/>
      <c r="E9" s="2"/>
      <c r="F9" s="36"/>
      <c r="G9" s="36"/>
      <c r="H9" s="36"/>
      <c r="I9" s="36"/>
      <c r="J9" s="36"/>
      <c r="K9" s="36"/>
      <c r="L9" s="38"/>
      <c r="M9" s="12"/>
      <c r="N9" s="12"/>
      <c r="O9" s="36"/>
      <c r="P9" s="36"/>
      <c r="Q9" s="39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1"/>
      <c r="AJ9" s="84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58"/>
      <c r="B10" s="58"/>
      <c r="C10" s="101"/>
      <c r="D10" s="23"/>
      <c r="E10" s="23"/>
      <c r="F10" s="23"/>
      <c r="G10" s="23"/>
      <c r="H10" s="23"/>
      <c r="I10" s="23"/>
      <c r="J10" s="23"/>
      <c r="K10" s="23"/>
      <c r="L10" s="38"/>
      <c r="M10" s="12"/>
      <c r="N10" s="12"/>
      <c r="O10" s="34"/>
      <c r="P10" s="34"/>
      <c r="Q10" s="39"/>
      <c r="R10" s="34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J10" s="56"/>
    </row>
    <row r="11" spans="1:55" customFormat="1" ht="15" customHeight="1" x14ac:dyDescent="0.2">
      <c r="A11" s="60"/>
      <c r="B11" s="60"/>
      <c r="C11" s="101"/>
      <c r="E11" s="1"/>
      <c r="F11" s="1"/>
      <c r="G11" s="1"/>
      <c r="H11" s="1"/>
      <c r="I11" s="1"/>
      <c r="J11" s="29"/>
      <c r="K11" s="29"/>
      <c r="L11" s="29"/>
      <c r="M11" s="30"/>
      <c r="N11" s="29"/>
      <c r="O11" s="29"/>
      <c r="P11" s="29"/>
      <c r="Q11" s="29"/>
      <c r="R11" s="29"/>
      <c r="S11" s="29"/>
      <c r="T11" s="29"/>
      <c r="U11" s="30"/>
      <c r="V11" s="29"/>
      <c r="W11" s="29"/>
      <c r="X11" s="29"/>
      <c r="Y11" s="29"/>
      <c r="Z11" s="29"/>
      <c r="AA11" s="29"/>
      <c r="AB11" s="31"/>
      <c r="AC11" s="29"/>
      <c r="AD11" s="29"/>
      <c r="AE11" s="30"/>
      <c r="AF11" s="29"/>
      <c r="AG11" s="29"/>
      <c r="AH11" s="29"/>
      <c r="AJ11" s="56"/>
    </row>
    <row r="12" spans="1:55" ht="15.75" x14ac:dyDescent="0.25">
      <c r="A12" s="61"/>
      <c r="B12" s="61"/>
      <c r="C12" s="100"/>
      <c r="D12" s="108">
        <f>EDATE(DATE('année calendaire'!A1,7,1),0)</f>
        <v>40724</v>
      </c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10"/>
      <c r="AI12" s="77"/>
    </row>
    <row r="13" spans="1:55" s="3" customFormat="1" ht="12.75" customHeight="1" x14ac:dyDescent="0.2">
      <c r="A13" s="62"/>
      <c r="B13" s="62"/>
      <c r="C13" s="103"/>
      <c r="D13" s="32">
        <f>D12</f>
        <v>40724</v>
      </c>
      <c r="E13" s="32">
        <f>D13+1</f>
        <v>40725</v>
      </c>
      <c r="F13" s="32">
        <f>E13+1</f>
        <v>40726</v>
      </c>
      <c r="G13" s="32">
        <f>F13+1</f>
        <v>40727</v>
      </c>
      <c r="H13" s="32">
        <f t="shared" ref="H13:AC13" si="0">G13+1</f>
        <v>40728</v>
      </c>
      <c r="I13" s="32">
        <f t="shared" si="0"/>
        <v>40729</v>
      </c>
      <c r="J13" s="32">
        <f t="shared" si="0"/>
        <v>40730</v>
      </c>
      <c r="K13" s="32">
        <f t="shared" si="0"/>
        <v>40731</v>
      </c>
      <c r="L13" s="32">
        <f t="shared" si="0"/>
        <v>40732</v>
      </c>
      <c r="M13" s="32">
        <f t="shared" si="0"/>
        <v>40733</v>
      </c>
      <c r="N13" s="32">
        <f t="shared" si="0"/>
        <v>40734</v>
      </c>
      <c r="O13" s="32">
        <f t="shared" si="0"/>
        <v>40735</v>
      </c>
      <c r="P13" s="32">
        <f t="shared" si="0"/>
        <v>40736</v>
      </c>
      <c r="Q13" s="32">
        <f t="shared" si="0"/>
        <v>40737</v>
      </c>
      <c r="R13" s="32">
        <f t="shared" si="0"/>
        <v>40738</v>
      </c>
      <c r="S13" s="32">
        <f t="shared" si="0"/>
        <v>40739</v>
      </c>
      <c r="T13" s="32">
        <f t="shared" si="0"/>
        <v>40740</v>
      </c>
      <c r="U13" s="32">
        <f t="shared" si="0"/>
        <v>40741</v>
      </c>
      <c r="V13" s="32">
        <f t="shared" si="0"/>
        <v>40742</v>
      </c>
      <c r="W13" s="32">
        <f t="shared" si="0"/>
        <v>40743</v>
      </c>
      <c r="X13" s="32">
        <f t="shared" si="0"/>
        <v>40744</v>
      </c>
      <c r="Y13" s="32">
        <f t="shared" si="0"/>
        <v>40745</v>
      </c>
      <c r="Z13" s="32">
        <f t="shared" si="0"/>
        <v>40746</v>
      </c>
      <c r="AA13" s="32">
        <f t="shared" si="0"/>
        <v>40747</v>
      </c>
      <c r="AB13" s="32">
        <f t="shared" si="0"/>
        <v>40748</v>
      </c>
      <c r="AC13" s="32">
        <f t="shared" si="0"/>
        <v>40749</v>
      </c>
      <c r="AD13" s="32">
        <f>IF(AC13&lt;&gt;"",IF(AC13+1&lt;=EOMONTH(($D$12)*1,0),AC13+1,""),"")</f>
        <v>40750</v>
      </c>
      <c r="AE13" s="32">
        <f>IF(AD13="","",IF(MONTH(AD13+1)&lt;&gt;MONTH(AD13),"",AD13+1))</f>
        <v>40751</v>
      </c>
      <c r="AF13" s="32">
        <f t="shared" ref="AF13:AH13" si="1">IF(AE13="","",IF(MONTH(AE13+1)&lt;&gt;MONTH(AE13),"",AE13+1))</f>
        <v>40752</v>
      </c>
      <c r="AG13" s="32">
        <f t="shared" si="1"/>
        <v>40753</v>
      </c>
      <c r="AH13" s="32">
        <f t="shared" si="1"/>
        <v>40754</v>
      </c>
      <c r="AI13" s="77" t="s">
        <v>31</v>
      </c>
      <c r="AJ13" s="83" t="s">
        <v>52</v>
      </c>
    </row>
    <row r="14" spans="1:55" x14ac:dyDescent="0.2">
      <c r="A14" s="65" t="s">
        <v>29</v>
      </c>
      <c r="B14" s="65" t="s">
        <v>30</v>
      </c>
      <c r="C14" s="104" t="s">
        <v>14</v>
      </c>
      <c r="D14" s="47">
        <f>D13</f>
        <v>40724</v>
      </c>
      <c r="E14" s="47">
        <f t="shared" ref="E14:AH14" si="2">E13</f>
        <v>40725</v>
      </c>
      <c r="F14" s="47">
        <f t="shared" si="2"/>
        <v>40726</v>
      </c>
      <c r="G14" s="47">
        <f t="shared" si="2"/>
        <v>40727</v>
      </c>
      <c r="H14" s="47">
        <f t="shared" si="2"/>
        <v>40728</v>
      </c>
      <c r="I14" s="47">
        <f t="shared" si="2"/>
        <v>40729</v>
      </c>
      <c r="J14" s="47">
        <f t="shared" si="2"/>
        <v>40730</v>
      </c>
      <c r="K14" s="47">
        <f t="shared" si="2"/>
        <v>40731</v>
      </c>
      <c r="L14" s="47">
        <f t="shared" si="2"/>
        <v>40732</v>
      </c>
      <c r="M14" s="47">
        <f t="shared" si="2"/>
        <v>40733</v>
      </c>
      <c r="N14" s="47">
        <f t="shared" si="2"/>
        <v>40734</v>
      </c>
      <c r="O14" s="47">
        <f t="shared" si="2"/>
        <v>40735</v>
      </c>
      <c r="P14" s="47">
        <f t="shared" si="2"/>
        <v>40736</v>
      </c>
      <c r="Q14" s="47">
        <f t="shared" si="2"/>
        <v>40737</v>
      </c>
      <c r="R14" s="47">
        <f t="shared" si="2"/>
        <v>40738</v>
      </c>
      <c r="S14" s="47">
        <f t="shared" si="2"/>
        <v>40739</v>
      </c>
      <c r="T14" s="47">
        <f t="shared" si="2"/>
        <v>40740</v>
      </c>
      <c r="U14" s="47">
        <f t="shared" si="2"/>
        <v>40741</v>
      </c>
      <c r="V14" s="47">
        <f t="shared" si="2"/>
        <v>40742</v>
      </c>
      <c r="W14" s="47">
        <f t="shared" si="2"/>
        <v>40743</v>
      </c>
      <c r="X14" s="47">
        <f t="shared" si="2"/>
        <v>40744</v>
      </c>
      <c r="Y14" s="47">
        <f t="shared" si="2"/>
        <v>40745</v>
      </c>
      <c r="Z14" s="47">
        <f t="shared" si="2"/>
        <v>40746</v>
      </c>
      <c r="AA14" s="47">
        <f t="shared" si="2"/>
        <v>40747</v>
      </c>
      <c r="AB14" s="47">
        <f t="shared" si="2"/>
        <v>40748</v>
      </c>
      <c r="AC14" s="47">
        <f t="shared" si="2"/>
        <v>40749</v>
      </c>
      <c r="AD14" s="47">
        <f t="shared" si="2"/>
        <v>40750</v>
      </c>
      <c r="AE14" s="47">
        <f t="shared" si="2"/>
        <v>40751</v>
      </c>
      <c r="AF14" s="47">
        <f t="shared" si="2"/>
        <v>40752</v>
      </c>
      <c r="AG14" s="47">
        <f t="shared" si="2"/>
        <v>40753</v>
      </c>
      <c r="AH14" s="47">
        <f t="shared" si="2"/>
        <v>40754</v>
      </c>
      <c r="AI14" s="77"/>
    </row>
    <row r="15" spans="1:55" s="3" customFormat="1" ht="13.9" customHeight="1" outlineLevel="1" x14ac:dyDescent="0.2">
      <c r="A15" s="71" t="s">
        <v>34</v>
      </c>
      <c r="B15" s="71" t="s">
        <v>35</v>
      </c>
      <c r="C15" s="105">
        <v>39510</v>
      </c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7">
        <f>SUM(D15:AH15)</f>
        <v>0</v>
      </c>
      <c r="AJ15" s="85">
        <v>1</v>
      </c>
    </row>
    <row r="16" spans="1:55" x14ac:dyDescent="0.2">
      <c r="A16" s="71" t="s">
        <v>41</v>
      </c>
      <c r="B16" s="71" t="s">
        <v>42</v>
      </c>
      <c r="C16" s="105" t="s">
        <v>54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7">
        <f>SUM(D16:AH16)</f>
        <v>0</v>
      </c>
      <c r="AJ16" s="83">
        <v>2</v>
      </c>
    </row>
    <row r="17" spans="1:36" x14ac:dyDescent="0.2">
      <c r="A17" s="71" t="s">
        <v>45</v>
      </c>
      <c r="B17" s="71" t="s">
        <v>46</v>
      </c>
      <c r="C17" s="105">
        <v>39917</v>
      </c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7">
        <f>SUM(D17:AH17)</f>
        <v>0</v>
      </c>
      <c r="AJ17" s="83">
        <v>3</v>
      </c>
    </row>
    <row r="18" spans="1:36" x14ac:dyDescent="0.2">
      <c r="A18" s="71" t="s">
        <v>50</v>
      </c>
      <c r="B18" s="71" t="s">
        <v>57</v>
      </c>
      <c r="C18" s="105" t="s">
        <v>53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7">
        <f>SUM(D18:AH18)</f>
        <v>0</v>
      </c>
      <c r="AJ18" s="83">
        <v>4</v>
      </c>
    </row>
    <row r="19" spans="1:36" s="3" customFormat="1" x14ac:dyDescent="0.2">
      <c r="A19" s="63"/>
      <c r="B19" s="63"/>
      <c r="C19" s="10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J19" s="85"/>
    </row>
    <row r="20" spans="1:36" s="3" customFormat="1" x14ac:dyDescent="0.2">
      <c r="A20" s="63"/>
      <c r="B20" s="63"/>
      <c r="C20" s="10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J20" s="85"/>
    </row>
    <row r="21" spans="1:36" s="3" customFormat="1" x14ac:dyDescent="0.2">
      <c r="A21" s="63"/>
      <c r="B21" s="63"/>
      <c r="C21" s="10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J21" s="85"/>
    </row>
    <row r="22" spans="1:36" s="3" customFormat="1" x14ac:dyDescent="0.2">
      <c r="A22" s="63"/>
      <c r="B22" s="63"/>
      <c r="C22" s="107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J22" s="85"/>
    </row>
    <row r="23" spans="1:36" s="3" customFormat="1" x14ac:dyDescent="0.2">
      <c r="A23" s="63"/>
      <c r="B23" s="63"/>
      <c r="C23" s="10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J23" s="85"/>
    </row>
    <row r="24" spans="1:36" x14ac:dyDescent="0.2">
      <c r="D24" s="8"/>
      <c r="E24" s="5"/>
      <c r="F24" s="5"/>
      <c r="G24" s="5"/>
      <c r="H24" s="5"/>
      <c r="I24" s="5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</row>
    <row r="25" spans="1:36" ht="15.75" x14ac:dyDescent="0.25"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6" x14ac:dyDescent="0.2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6" x14ac:dyDescent="0.2"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1:36" s="3" customFormat="1" x14ac:dyDescent="0.2">
      <c r="A28" s="63"/>
      <c r="B28" s="63"/>
      <c r="C28" s="107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J28" s="85"/>
    </row>
    <row r="29" spans="1:36" s="3" customFormat="1" x14ac:dyDescent="0.2">
      <c r="A29" s="63"/>
      <c r="B29" s="63"/>
      <c r="C29" s="107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J29" s="85"/>
    </row>
    <row r="30" spans="1:36" s="3" customFormat="1" x14ac:dyDescent="0.2">
      <c r="A30" s="63"/>
      <c r="B30" s="63"/>
      <c r="C30" s="107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J30" s="85"/>
    </row>
    <row r="31" spans="1:36" s="3" customFormat="1" x14ac:dyDescent="0.2">
      <c r="A31" s="63"/>
      <c r="B31" s="63"/>
      <c r="C31" s="107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J31" s="85"/>
    </row>
    <row r="32" spans="1:36" x14ac:dyDescent="0.2">
      <c r="D32" s="8"/>
      <c r="E32" s="5"/>
      <c r="F32" s="5"/>
      <c r="G32" s="5"/>
      <c r="H32" s="5"/>
      <c r="I32" s="5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6" ht="15.75" x14ac:dyDescent="0.25"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36" x14ac:dyDescent="0.2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</row>
    <row r="35" spans="1:36" x14ac:dyDescent="0.2"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6" s="3" customFormat="1" x14ac:dyDescent="0.2">
      <c r="A36" s="63"/>
      <c r="B36" s="63"/>
      <c r="C36" s="107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J36" s="85"/>
    </row>
    <row r="37" spans="1:36" s="3" customFormat="1" x14ac:dyDescent="0.2">
      <c r="A37" s="63"/>
      <c r="B37" s="63"/>
      <c r="C37" s="107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J37" s="85"/>
    </row>
    <row r="38" spans="1:36" s="3" customFormat="1" x14ac:dyDescent="0.2">
      <c r="A38" s="63"/>
      <c r="B38" s="63"/>
      <c r="C38" s="107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J38" s="85"/>
    </row>
    <row r="39" spans="1:36" s="3" customFormat="1" x14ac:dyDescent="0.2">
      <c r="A39" s="63"/>
      <c r="B39" s="63"/>
      <c r="C39" s="107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J39" s="85"/>
    </row>
    <row r="40" spans="1:36" x14ac:dyDescent="0.2">
      <c r="D40" s="8"/>
      <c r="E40" s="5"/>
      <c r="F40" s="5"/>
      <c r="G40" s="5"/>
      <c r="H40" s="5"/>
      <c r="I40" s="5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6" ht="15.75" x14ac:dyDescent="0.25"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6" x14ac:dyDescent="0.2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6" x14ac:dyDescent="0.2"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  <row r="44" spans="1:36" s="3" customFormat="1" x14ac:dyDescent="0.2">
      <c r="A44" s="63"/>
      <c r="B44" s="63"/>
      <c r="C44" s="10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J44" s="85"/>
    </row>
    <row r="45" spans="1:36" s="3" customFormat="1" x14ac:dyDescent="0.2">
      <c r="A45" s="63"/>
      <c r="B45" s="63"/>
      <c r="C45" s="107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J45" s="85"/>
    </row>
    <row r="46" spans="1:36" s="3" customFormat="1" x14ac:dyDescent="0.2">
      <c r="A46" s="63"/>
      <c r="B46" s="63"/>
      <c r="C46" s="10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J46" s="85"/>
    </row>
    <row r="47" spans="1:36" s="3" customFormat="1" x14ac:dyDescent="0.2">
      <c r="A47" s="63"/>
      <c r="B47" s="63"/>
      <c r="C47" s="10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J47" s="85"/>
    </row>
    <row r="48" spans="1:36" x14ac:dyDescent="0.2">
      <c r="D48" s="8"/>
      <c r="E48" s="5"/>
      <c r="F48" s="5"/>
      <c r="G48" s="5"/>
      <c r="H48" s="5"/>
      <c r="I48" s="5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6" ht="15.75" x14ac:dyDescent="0.25"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6" x14ac:dyDescent="0.2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</row>
    <row r="51" spans="1:36" x14ac:dyDescent="0.2"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1:36" s="3" customFormat="1" x14ac:dyDescent="0.2">
      <c r="A52" s="63"/>
      <c r="B52" s="63"/>
      <c r="C52" s="10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J52" s="85"/>
    </row>
    <row r="53" spans="1:36" s="3" customFormat="1" x14ac:dyDescent="0.2">
      <c r="A53" s="63"/>
      <c r="B53" s="63"/>
      <c r="C53" s="107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J53" s="85"/>
    </row>
    <row r="54" spans="1:36" s="3" customFormat="1" x14ac:dyDescent="0.2">
      <c r="A54" s="63"/>
      <c r="B54" s="63"/>
      <c r="C54" s="10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J54" s="85"/>
    </row>
    <row r="55" spans="1:36" s="3" customFormat="1" x14ac:dyDescent="0.2">
      <c r="A55" s="63"/>
      <c r="B55" s="63"/>
      <c r="C55" s="10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J55" s="85"/>
    </row>
    <row r="56" spans="1:36" x14ac:dyDescent="0.2">
      <c r="D56" s="8"/>
      <c r="E56" s="5"/>
      <c r="F56" s="5"/>
      <c r="G56" s="5"/>
      <c r="H56" s="5"/>
      <c r="I56" s="5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6" x14ac:dyDescent="0.2">
      <c r="D57" s="8"/>
      <c r="E57" s="5"/>
      <c r="F57" s="5"/>
      <c r="G57" s="5"/>
      <c r="H57" s="5"/>
      <c r="I57" s="5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6" x14ac:dyDescent="0.2">
      <c r="D58" s="8"/>
      <c r="E58" s="5"/>
      <c r="F58" s="5"/>
      <c r="G58" s="5"/>
      <c r="H58" s="5"/>
      <c r="I58" s="5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  <row r="59" spans="1:36" x14ac:dyDescent="0.2">
      <c r="D59" s="8"/>
      <c r="E59" s="5"/>
      <c r="F59" s="5"/>
      <c r="G59" s="5"/>
      <c r="H59" s="5"/>
      <c r="I59" s="5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</row>
    <row r="60" spans="1:36" x14ac:dyDescent="0.2">
      <c r="D60" s="8"/>
      <c r="E60" s="5"/>
      <c r="F60" s="5"/>
      <c r="G60" s="5"/>
      <c r="H60" s="5"/>
      <c r="I60" s="5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</row>
  </sheetData>
  <mergeCells count="1">
    <mergeCell ref="D12:AH12"/>
  </mergeCells>
  <phoneticPr fontId="2" type="noConversion"/>
  <conditionalFormatting sqref="Q2:Q4 Q6:Q10">
    <cfRule type="cellIs" dxfId="856" priority="453" stopIfTrue="1" operator="equal">
      <formula>"GV"</formula>
    </cfRule>
    <cfRule type="cellIs" dxfId="855" priority="454" stopIfTrue="1" operator="equal">
      <formula>"PC"</formula>
    </cfRule>
    <cfRule type="cellIs" dxfId="854" priority="455" stopIfTrue="1" operator="equal">
      <formula>"R"</formula>
    </cfRule>
    <cfRule type="cellIs" dxfId="853" priority="456" stopIfTrue="1" operator="equal">
      <formula>"E"</formula>
    </cfRule>
    <cfRule type="cellIs" dxfId="852" priority="457" stopIfTrue="1" operator="equal">
      <formula>"PT"</formula>
    </cfRule>
    <cfRule type="cellIs" dxfId="851" priority="458" stopIfTrue="1" operator="equal">
      <formula>"mt"</formula>
    </cfRule>
  </conditionalFormatting>
  <conditionalFormatting sqref="Q2:Q10">
    <cfRule type="cellIs" dxfId="850" priority="510" stopIfTrue="1" operator="equal">
      <formula>"cc"</formula>
    </cfRule>
    <cfRule type="cellIs" dxfId="849" priority="511" stopIfTrue="1" operator="equal">
      <formula>"cl"</formula>
    </cfRule>
    <cfRule type="cellIs" dxfId="848" priority="512" stopIfTrue="1" operator="equal">
      <formula>"m"</formula>
    </cfRule>
  </conditionalFormatting>
  <conditionalFormatting sqref="Q2:Q10">
    <cfRule type="cellIs" dxfId="847" priority="507" stopIfTrue="1" operator="equal">
      <formula>"F"</formula>
    </cfRule>
    <cfRule type="cellIs" dxfId="846" priority="508" stopIfTrue="1" operator="equal">
      <formula>"WK"</formula>
    </cfRule>
    <cfRule type="cellIs" dxfId="845" priority="509" stopIfTrue="1" operator="equal">
      <formula>"T"</formula>
    </cfRule>
  </conditionalFormatting>
  <conditionalFormatting sqref="Q5">
    <cfRule type="cellIs" dxfId="844" priority="441" stopIfTrue="1" operator="equal">
      <formula>"GV"</formula>
    </cfRule>
    <cfRule type="cellIs" dxfId="843" priority="442" stopIfTrue="1" operator="equal">
      <formula>"PC"</formula>
    </cfRule>
    <cfRule type="cellIs" dxfId="842" priority="443" stopIfTrue="1" operator="equal">
      <formula>"R"</formula>
    </cfRule>
    <cfRule type="cellIs" dxfId="841" priority="444" stopIfTrue="1" operator="equal">
      <formula>"E"</formula>
    </cfRule>
    <cfRule type="cellIs" dxfId="840" priority="445" stopIfTrue="1" operator="equal">
      <formula>"PT"</formula>
    </cfRule>
    <cfRule type="cellIs" dxfId="839" priority="446" stopIfTrue="1" operator="equal">
      <formula>"mt"</formula>
    </cfRule>
  </conditionalFormatting>
  <conditionalFormatting sqref="D14:AH14">
    <cfRule type="expression" dxfId="838" priority="356">
      <formula>COUNTIF($D$13:$AH$13,férié)</formula>
    </cfRule>
  </conditionalFormatting>
  <conditionalFormatting sqref="Q2:Q10">
    <cfRule type="cellIs" dxfId="837" priority="353" stopIfTrue="1" operator="equal">
      <formula>"cc"</formula>
    </cfRule>
    <cfRule type="cellIs" dxfId="836" priority="354" stopIfTrue="1" operator="equal">
      <formula>"cl"</formula>
    </cfRule>
    <cfRule type="cellIs" dxfId="835" priority="355" stopIfTrue="1" operator="equal">
      <formula>"m"</formula>
    </cfRule>
  </conditionalFormatting>
  <conditionalFormatting sqref="Q2:Q10">
    <cfRule type="cellIs" dxfId="834" priority="350" stopIfTrue="1" operator="equal">
      <formula>"F"</formula>
    </cfRule>
    <cfRule type="cellIs" dxfId="833" priority="351" stopIfTrue="1" operator="equal">
      <formula>"WK"</formula>
    </cfRule>
    <cfRule type="cellIs" dxfId="832" priority="352" stopIfTrue="1" operator="equal">
      <formula>"T"</formula>
    </cfRule>
  </conditionalFormatting>
  <conditionalFormatting sqref="Q2:Q4 Q6:Q10">
    <cfRule type="cellIs" dxfId="831" priority="344" stopIfTrue="1" operator="equal">
      <formula>"GV"</formula>
    </cfRule>
    <cfRule type="cellIs" dxfId="830" priority="345" stopIfTrue="1" operator="equal">
      <formula>"PC"</formula>
    </cfRule>
    <cfRule type="cellIs" dxfId="829" priority="346" stopIfTrue="1" operator="equal">
      <formula>"R"</formula>
    </cfRule>
    <cfRule type="cellIs" dxfId="828" priority="347" stopIfTrue="1" operator="equal">
      <formula>"E"</formula>
    </cfRule>
    <cfRule type="cellIs" dxfId="827" priority="348" stopIfTrue="1" operator="equal">
      <formula>"PT"</formula>
    </cfRule>
    <cfRule type="cellIs" dxfId="826" priority="349" stopIfTrue="1" operator="equal">
      <formula>"mt"</formula>
    </cfRule>
  </conditionalFormatting>
  <conditionalFormatting sqref="Q5">
    <cfRule type="cellIs" dxfId="825" priority="338" stopIfTrue="1" operator="equal">
      <formula>"GV"</formula>
    </cfRule>
    <cfRule type="cellIs" dxfId="824" priority="339" stopIfTrue="1" operator="equal">
      <formula>"PC"</formula>
    </cfRule>
    <cfRule type="cellIs" dxfId="823" priority="340" stopIfTrue="1" operator="equal">
      <formula>"R"</formula>
    </cfRule>
    <cfRule type="cellIs" dxfId="822" priority="341" stopIfTrue="1" operator="equal">
      <formula>"E"</formula>
    </cfRule>
    <cfRule type="cellIs" dxfId="821" priority="342" stopIfTrue="1" operator="equal">
      <formula>"PT"</formula>
    </cfRule>
    <cfRule type="cellIs" dxfId="820" priority="343" stopIfTrue="1" operator="equal">
      <formula>"mt"</formula>
    </cfRule>
  </conditionalFormatting>
  <conditionalFormatting sqref="D14:AH14">
    <cfRule type="expression" dxfId="819" priority="337">
      <formula>COUNTIF($D$13:$AH$13,férié)</formula>
    </cfRule>
  </conditionalFormatting>
  <conditionalFormatting sqref="D15:AH15">
    <cfRule type="expression" dxfId="818" priority="335">
      <formula>COUNTIF(JF,D$13)</formula>
    </cfRule>
    <cfRule type="expression" dxfId="817" priority="336">
      <formula>WEEKDAY(D$13,2)&gt;5</formula>
    </cfRule>
  </conditionalFormatting>
  <conditionalFormatting sqref="Q2:Q10">
    <cfRule type="cellIs" dxfId="816" priority="332" stopIfTrue="1" operator="equal">
      <formula>"cc"</formula>
    </cfRule>
    <cfRule type="cellIs" dxfId="815" priority="333" stopIfTrue="1" operator="equal">
      <formula>"cl"</formula>
    </cfRule>
    <cfRule type="cellIs" dxfId="814" priority="334" stopIfTrue="1" operator="equal">
      <formula>"m"</formula>
    </cfRule>
  </conditionalFormatting>
  <conditionalFormatting sqref="Q2:Q10">
    <cfRule type="cellIs" dxfId="813" priority="329" stopIfTrue="1" operator="equal">
      <formula>"F"</formula>
    </cfRule>
    <cfRule type="cellIs" dxfId="812" priority="330" stopIfTrue="1" operator="equal">
      <formula>"WK"</formula>
    </cfRule>
    <cfRule type="cellIs" dxfId="811" priority="331" stopIfTrue="1" operator="equal">
      <formula>"T"</formula>
    </cfRule>
  </conditionalFormatting>
  <conditionalFormatting sqref="Q2:Q4 Q6:Q10">
    <cfRule type="cellIs" dxfId="810" priority="323" stopIfTrue="1" operator="equal">
      <formula>"GV"</formula>
    </cfRule>
    <cfRule type="cellIs" dxfId="809" priority="324" stopIfTrue="1" operator="equal">
      <formula>"PC"</formula>
    </cfRule>
    <cfRule type="cellIs" dxfId="808" priority="325" stopIfTrue="1" operator="equal">
      <formula>"R"</formula>
    </cfRule>
    <cfRule type="cellIs" dxfId="807" priority="326" stopIfTrue="1" operator="equal">
      <formula>"E"</formula>
    </cfRule>
    <cfRule type="cellIs" dxfId="806" priority="327" stopIfTrue="1" operator="equal">
      <formula>"PT"</formula>
    </cfRule>
    <cfRule type="cellIs" dxfId="805" priority="328" stopIfTrue="1" operator="equal">
      <formula>"mt"</formula>
    </cfRule>
  </conditionalFormatting>
  <conditionalFormatting sqref="Q5">
    <cfRule type="cellIs" dxfId="804" priority="317" stopIfTrue="1" operator="equal">
      <formula>"GV"</formula>
    </cfRule>
    <cfRule type="cellIs" dxfId="803" priority="318" stopIfTrue="1" operator="equal">
      <formula>"PC"</formula>
    </cfRule>
    <cfRule type="cellIs" dxfId="802" priority="319" stopIfTrue="1" operator="equal">
      <formula>"R"</formula>
    </cfRule>
    <cfRule type="cellIs" dxfId="801" priority="320" stopIfTrue="1" operator="equal">
      <formula>"E"</formula>
    </cfRule>
    <cfRule type="cellIs" dxfId="800" priority="321" stopIfTrue="1" operator="equal">
      <formula>"PT"</formula>
    </cfRule>
    <cfRule type="cellIs" dxfId="799" priority="322" stopIfTrue="1" operator="equal">
      <formula>"mt"</formula>
    </cfRule>
  </conditionalFormatting>
  <conditionalFormatting sqref="D14:AH14">
    <cfRule type="expression" dxfId="798" priority="316">
      <formula>COUNTIF($D$13:$AH$13,férié)</formula>
    </cfRule>
  </conditionalFormatting>
  <conditionalFormatting sqref="D15:AH15">
    <cfRule type="expression" dxfId="797" priority="313">
      <formula>D$13=""</formula>
    </cfRule>
    <cfRule type="expression" dxfId="796" priority="314">
      <formula>COUNTIF(JF,D$13)</formula>
    </cfRule>
    <cfRule type="expression" dxfId="795" priority="315">
      <formula>WEEKDAY(D$13,2)&gt;5</formula>
    </cfRule>
  </conditionalFormatting>
  <conditionalFormatting sqref="Q2:Q10">
    <cfRule type="cellIs" dxfId="794" priority="310" stopIfTrue="1" operator="equal">
      <formula>"cc"</formula>
    </cfRule>
    <cfRule type="cellIs" dxfId="793" priority="311" stopIfTrue="1" operator="equal">
      <formula>"cl"</formula>
    </cfRule>
    <cfRule type="cellIs" dxfId="792" priority="312" stopIfTrue="1" operator="equal">
      <formula>"m"</formula>
    </cfRule>
  </conditionalFormatting>
  <conditionalFormatting sqref="Q2:Q10">
    <cfRule type="cellIs" dxfId="791" priority="307" stopIfTrue="1" operator="equal">
      <formula>"F"</formula>
    </cfRule>
    <cfRule type="cellIs" dxfId="790" priority="308" stopIfTrue="1" operator="equal">
      <formula>"WK"</formula>
    </cfRule>
    <cfRule type="cellIs" dxfId="789" priority="309" stopIfTrue="1" operator="equal">
      <formula>"T"</formula>
    </cfRule>
  </conditionalFormatting>
  <conditionalFormatting sqref="Q2:Q4 Q6:Q10">
    <cfRule type="cellIs" dxfId="788" priority="301" stopIfTrue="1" operator="equal">
      <formula>"GV"</formula>
    </cfRule>
    <cfRule type="cellIs" dxfId="787" priority="302" stopIfTrue="1" operator="equal">
      <formula>"PC"</formula>
    </cfRule>
    <cfRule type="cellIs" dxfId="786" priority="303" stopIfTrue="1" operator="equal">
      <formula>"R"</formula>
    </cfRule>
    <cfRule type="cellIs" dxfId="785" priority="304" stopIfTrue="1" operator="equal">
      <formula>"E"</formula>
    </cfRule>
    <cfRule type="cellIs" dxfId="784" priority="305" stopIfTrue="1" operator="equal">
      <formula>"PT"</formula>
    </cfRule>
    <cfRule type="cellIs" dxfId="783" priority="306" stopIfTrue="1" operator="equal">
      <formula>"mt"</formula>
    </cfRule>
  </conditionalFormatting>
  <conditionalFormatting sqref="Q5">
    <cfRule type="cellIs" dxfId="782" priority="295" stopIfTrue="1" operator="equal">
      <formula>"GV"</formula>
    </cfRule>
    <cfRule type="cellIs" dxfId="781" priority="296" stopIfTrue="1" operator="equal">
      <formula>"PC"</formula>
    </cfRule>
    <cfRule type="cellIs" dxfId="780" priority="297" stopIfTrue="1" operator="equal">
      <formula>"R"</formula>
    </cfRule>
    <cfRule type="cellIs" dxfId="779" priority="298" stopIfTrue="1" operator="equal">
      <formula>"E"</formula>
    </cfRule>
    <cfRule type="cellIs" dxfId="778" priority="299" stopIfTrue="1" operator="equal">
      <formula>"PT"</formula>
    </cfRule>
    <cfRule type="cellIs" dxfId="777" priority="300" stopIfTrue="1" operator="equal">
      <formula>"mt"</formula>
    </cfRule>
  </conditionalFormatting>
  <conditionalFormatting sqref="D14:AH14">
    <cfRule type="expression" dxfId="776" priority="294">
      <formula>COUNTIF($D$13:$AH$13,férié)</formula>
    </cfRule>
  </conditionalFormatting>
  <conditionalFormatting sqref="D13:AH15">
    <cfRule type="expression" dxfId="775" priority="291" stopIfTrue="1">
      <formula>D$13=""</formula>
    </cfRule>
  </conditionalFormatting>
  <conditionalFormatting sqref="Q2:Q4 Q6:Q10">
    <cfRule type="cellIs" dxfId="774" priority="285" stopIfTrue="1" operator="equal">
      <formula>"GV"</formula>
    </cfRule>
    <cfRule type="cellIs" dxfId="773" priority="286" stopIfTrue="1" operator="equal">
      <formula>"PC"</formula>
    </cfRule>
    <cfRule type="cellIs" dxfId="772" priority="287" stopIfTrue="1" operator="equal">
      <formula>"R"</formula>
    </cfRule>
    <cfRule type="cellIs" dxfId="771" priority="288" stopIfTrue="1" operator="equal">
      <formula>"E"</formula>
    </cfRule>
    <cfRule type="cellIs" dxfId="770" priority="289" stopIfTrue="1" operator="equal">
      <formula>"PT"</formula>
    </cfRule>
    <cfRule type="cellIs" dxfId="769" priority="290" stopIfTrue="1" operator="equal">
      <formula>"mt"</formula>
    </cfRule>
  </conditionalFormatting>
  <conditionalFormatting sqref="Q2:Q10">
    <cfRule type="cellIs" dxfId="768" priority="282" stopIfTrue="1" operator="equal">
      <formula>"cc"</formula>
    </cfRule>
    <cfRule type="cellIs" dxfId="767" priority="283" stopIfTrue="1" operator="equal">
      <formula>"cl"</formula>
    </cfRule>
    <cfRule type="cellIs" dxfId="766" priority="284" stopIfTrue="1" operator="equal">
      <formula>"m"</formula>
    </cfRule>
  </conditionalFormatting>
  <conditionalFormatting sqref="Q2:Q10">
    <cfRule type="cellIs" dxfId="765" priority="279" stopIfTrue="1" operator="equal">
      <formula>"F"</formula>
    </cfRule>
    <cfRule type="cellIs" dxfId="764" priority="280" stopIfTrue="1" operator="equal">
      <formula>"WK"</formula>
    </cfRule>
    <cfRule type="cellIs" dxfId="763" priority="281" stopIfTrue="1" operator="equal">
      <formula>"T"</formula>
    </cfRule>
  </conditionalFormatting>
  <conditionalFormatting sqref="Q5">
    <cfRule type="cellIs" dxfId="762" priority="273" stopIfTrue="1" operator="equal">
      <formula>"GV"</formula>
    </cfRule>
    <cfRule type="cellIs" dxfId="761" priority="274" stopIfTrue="1" operator="equal">
      <formula>"PC"</formula>
    </cfRule>
    <cfRule type="cellIs" dxfId="760" priority="275" stopIfTrue="1" operator="equal">
      <formula>"R"</formula>
    </cfRule>
    <cfRule type="cellIs" dxfId="759" priority="276" stopIfTrue="1" operator="equal">
      <formula>"E"</formula>
    </cfRule>
    <cfRule type="cellIs" dxfId="758" priority="277" stopIfTrue="1" operator="equal">
      <formula>"PT"</formula>
    </cfRule>
    <cfRule type="cellIs" dxfId="757" priority="278" stopIfTrue="1" operator="equal">
      <formula>"mt"</formula>
    </cfRule>
  </conditionalFormatting>
  <conditionalFormatting sqref="D14:AH14">
    <cfRule type="expression" dxfId="756" priority="272">
      <formula>COUNTIF($D$13:$AH$13,férié)</formula>
    </cfRule>
  </conditionalFormatting>
  <conditionalFormatting sqref="Q2:Q10">
    <cfRule type="cellIs" dxfId="755" priority="269" stopIfTrue="1" operator="equal">
      <formula>"cc"</formula>
    </cfRule>
    <cfRule type="cellIs" dxfId="754" priority="270" stopIfTrue="1" operator="equal">
      <formula>"cl"</formula>
    </cfRule>
    <cfRule type="cellIs" dxfId="753" priority="271" stopIfTrue="1" operator="equal">
      <formula>"m"</formula>
    </cfRule>
  </conditionalFormatting>
  <conditionalFormatting sqref="Q2:Q10">
    <cfRule type="cellIs" dxfId="752" priority="266" stopIfTrue="1" operator="equal">
      <formula>"F"</formula>
    </cfRule>
    <cfRule type="cellIs" dxfId="751" priority="267" stopIfTrue="1" operator="equal">
      <formula>"WK"</formula>
    </cfRule>
    <cfRule type="cellIs" dxfId="750" priority="268" stopIfTrue="1" operator="equal">
      <formula>"T"</formula>
    </cfRule>
  </conditionalFormatting>
  <conditionalFormatting sqref="Q2:Q4 Q6:Q10">
    <cfRule type="cellIs" dxfId="749" priority="260" stopIfTrue="1" operator="equal">
      <formula>"GV"</formula>
    </cfRule>
    <cfRule type="cellIs" dxfId="748" priority="261" stopIfTrue="1" operator="equal">
      <formula>"PC"</formula>
    </cfRule>
    <cfRule type="cellIs" dxfId="747" priority="262" stopIfTrue="1" operator="equal">
      <formula>"R"</formula>
    </cfRule>
    <cfRule type="cellIs" dxfId="746" priority="263" stopIfTrue="1" operator="equal">
      <formula>"E"</formula>
    </cfRule>
    <cfRule type="cellIs" dxfId="745" priority="264" stopIfTrue="1" operator="equal">
      <formula>"PT"</formula>
    </cfRule>
    <cfRule type="cellIs" dxfId="744" priority="265" stopIfTrue="1" operator="equal">
      <formula>"mt"</formula>
    </cfRule>
  </conditionalFormatting>
  <conditionalFormatting sqref="Q5">
    <cfRule type="cellIs" dxfId="743" priority="254" stopIfTrue="1" operator="equal">
      <formula>"GV"</formula>
    </cfRule>
    <cfRule type="cellIs" dxfId="742" priority="255" stopIfTrue="1" operator="equal">
      <formula>"PC"</formula>
    </cfRule>
    <cfRule type="cellIs" dxfId="741" priority="256" stopIfTrue="1" operator="equal">
      <formula>"R"</formula>
    </cfRule>
    <cfRule type="cellIs" dxfId="740" priority="257" stopIfTrue="1" operator="equal">
      <formula>"E"</formula>
    </cfRule>
    <cfRule type="cellIs" dxfId="739" priority="258" stopIfTrue="1" operator="equal">
      <formula>"PT"</formula>
    </cfRule>
    <cfRule type="cellIs" dxfId="738" priority="259" stopIfTrue="1" operator="equal">
      <formula>"mt"</formula>
    </cfRule>
  </conditionalFormatting>
  <conditionalFormatting sqref="D14:AH14">
    <cfRule type="expression" dxfId="737" priority="253">
      <formula>COUNTIF($D$13:$AH$13,férié)</formula>
    </cfRule>
  </conditionalFormatting>
  <conditionalFormatting sqref="Q2:Q10">
    <cfRule type="cellIs" dxfId="736" priority="248" stopIfTrue="1" operator="equal">
      <formula>"cc"</formula>
    </cfRule>
    <cfRule type="cellIs" dxfId="735" priority="249" stopIfTrue="1" operator="equal">
      <formula>"cl"</formula>
    </cfRule>
    <cfRule type="cellIs" dxfId="734" priority="250" stopIfTrue="1" operator="equal">
      <formula>"m"</formula>
    </cfRule>
  </conditionalFormatting>
  <conditionalFormatting sqref="Q2:Q10">
    <cfRule type="cellIs" dxfId="733" priority="245" stopIfTrue="1" operator="equal">
      <formula>"F"</formula>
    </cfRule>
    <cfRule type="cellIs" dxfId="732" priority="246" stopIfTrue="1" operator="equal">
      <formula>"WK"</formula>
    </cfRule>
    <cfRule type="cellIs" dxfId="731" priority="247" stopIfTrue="1" operator="equal">
      <formula>"T"</formula>
    </cfRule>
  </conditionalFormatting>
  <conditionalFormatting sqref="Q2:Q4 Q6:Q10">
    <cfRule type="cellIs" dxfId="730" priority="239" stopIfTrue="1" operator="equal">
      <formula>"GV"</formula>
    </cfRule>
    <cfRule type="cellIs" dxfId="729" priority="240" stopIfTrue="1" operator="equal">
      <formula>"PC"</formula>
    </cfRule>
    <cfRule type="cellIs" dxfId="728" priority="241" stopIfTrue="1" operator="equal">
      <formula>"R"</formula>
    </cfRule>
    <cfRule type="cellIs" dxfId="727" priority="242" stopIfTrue="1" operator="equal">
      <formula>"E"</formula>
    </cfRule>
    <cfRule type="cellIs" dxfId="726" priority="243" stopIfTrue="1" operator="equal">
      <formula>"PT"</formula>
    </cfRule>
    <cfRule type="cellIs" dxfId="725" priority="244" stopIfTrue="1" operator="equal">
      <formula>"mt"</formula>
    </cfRule>
  </conditionalFormatting>
  <conditionalFormatting sqref="Q5">
    <cfRule type="cellIs" dxfId="724" priority="233" stopIfTrue="1" operator="equal">
      <formula>"GV"</formula>
    </cfRule>
    <cfRule type="cellIs" dxfId="723" priority="234" stopIfTrue="1" operator="equal">
      <formula>"PC"</formula>
    </cfRule>
    <cfRule type="cellIs" dxfId="722" priority="235" stopIfTrue="1" operator="equal">
      <formula>"R"</formula>
    </cfRule>
    <cfRule type="cellIs" dxfId="721" priority="236" stopIfTrue="1" operator="equal">
      <formula>"E"</formula>
    </cfRule>
    <cfRule type="cellIs" dxfId="720" priority="237" stopIfTrue="1" operator="equal">
      <formula>"PT"</formula>
    </cfRule>
    <cfRule type="cellIs" dxfId="719" priority="238" stopIfTrue="1" operator="equal">
      <formula>"mt"</formula>
    </cfRule>
  </conditionalFormatting>
  <conditionalFormatting sqref="D14:AH14">
    <cfRule type="expression" dxfId="718" priority="232">
      <formula>COUNTIF($D$13:$AH$13,férié)</formula>
    </cfRule>
  </conditionalFormatting>
  <conditionalFormatting sqref="D16:AH16">
    <cfRule type="expression" dxfId="717" priority="65">
      <formula>COUNTIF(JF,D$13)</formula>
    </cfRule>
    <cfRule type="expression" dxfId="716" priority="66">
      <formula>WEEKDAY(D$13,2)&gt;5</formula>
    </cfRule>
  </conditionalFormatting>
  <conditionalFormatting sqref="D16:AH16">
    <cfRule type="expression" dxfId="715" priority="62">
      <formula>D$13=""</formula>
    </cfRule>
    <cfRule type="expression" dxfId="714" priority="63">
      <formula>COUNTIF(JF,D$13)</formula>
    </cfRule>
    <cfRule type="expression" dxfId="713" priority="64">
      <formula>WEEKDAY(D$13,2)&gt;5</formula>
    </cfRule>
  </conditionalFormatting>
  <conditionalFormatting sqref="D16:AH16">
    <cfRule type="expression" dxfId="712" priority="61" stopIfTrue="1">
      <formula>D$13=""</formula>
    </cfRule>
  </conditionalFormatting>
  <conditionalFormatting sqref="D17:AH17">
    <cfRule type="expression" dxfId="711" priority="59">
      <formula>COUNTIF(JF,D$13)</formula>
    </cfRule>
    <cfRule type="expression" dxfId="710" priority="60">
      <formula>WEEKDAY(D$13,2)&gt;5</formula>
    </cfRule>
  </conditionalFormatting>
  <conditionalFormatting sqref="D17:AH17">
    <cfRule type="expression" dxfId="709" priority="56">
      <formula>D$13=""</formula>
    </cfRule>
    <cfRule type="expression" dxfId="708" priority="57">
      <formula>COUNTIF(JF,D$13)</formula>
    </cfRule>
    <cfRule type="expression" dxfId="707" priority="58">
      <formula>WEEKDAY(D$13,2)&gt;5</formula>
    </cfRule>
  </conditionalFormatting>
  <conditionalFormatting sqref="D17:AH17">
    <cfRule type="expression" dxfId="706" priority="55" stopIfTrue="1">
      <formula>D$13=""</formula>
    </cfRule>
  </conditionalFormatting>
  <conditionalFormatting sqref="D18:AH18">
    <cfRule type="expression" dxfId="705" priority="47">
      <formula>COUNTIF(JF,D$13)</formula>
    </cfRule>
    <cfRule type="expression" dxfId="704" priority="48">
      <formula>WEEKDAY(D$13,2)&gt;5</formula>
    </cfRule>
  </conditionalFormatting>
  <conditionalFormatting sqref="D18:AH18">
    <cfRule type="expression" dxfId="703" priority="44">
      <formula>D$13=""</formula>
    </cfRule>
    <cfRule type="expression" dxfId="702" priority="45">
      <formula>COUNTIF(JF,D$13)</formula>
    </cfRule>
    <cfRule type="expression" dxfId="701" priority="46">
      <formula>WEEKDAY(D$13,2)&gt;5</formula>
    </cfRule>
  </conditionalFormatting>
  <conditionalFormatting sqref="D18:AH18">
    <cfRule type="expression" dxfId="700" priority="43" stopIfTrue="1">
      <formula>D$13=""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BC60"/>
  <sheetViews>
    <sheetView zoomScale="85" zoomScaleNormal="85" workbookViewId="0">
      <selection activeCell="I31" sqref="I31"/>
    </sheetView>
  </sheetViews>
  <sheetFormatPr baseColWidth="10" defaultColWidth="11.42578125" defaultRowHeight="12.75" outlineLevelRow="1" x14ac:dyDescent="0.2"/>
  <cols>
    <col min="1" max="2" width="17.140625" style="57" customWidth="1"/>
    <col min="3" max="3" width="17.140625" style="106" customWidth="1"/>
    <col min="4" max="4" width="6.28515625" style="4" customWidth="1"/>
    <col min="5" max="9" width="6.28515625" style="3" customWidth="1"/>
    <col min="10" max="34" width="6.28515625" style="4" customWidth="1"/>
    <col min="35" max="35" width="11.42578125" style="4"/>
    <col min="36" max="36" width="8.7109375" style="83" customWidth="1"/>
    <col min="37" max="16384" width="11.42578125" style="4"/>
  </cols>
  <sheetData>
    <row r="1" spans="1:55" ht="36" customHeight="1" x14ac:dyDescent="0.2">
      <c r="B1" s="64"/>
      <c r="C1" s="100"/>
      <c r="G1" s="52" t="s">
        <v>28</v>
      </c>
      <c r="J1" s="7"/>
      <c r="K1" s="7"/>
      <c r="L1" s="37"/>
      <c r="M1" s="37"/>
      <c r="N1" s="37"/>
      <c r="O1" s="37"/>
      <c r="P1" s="37"/>
      <c r="Q1" s="33"/>
      <c r="R1" s="3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27"/>
      <c r="B2" s="58"/>
      <c r="C2" s="101"/>
      <c r="D2" s="23"/>
      <c r="E2" s="23"/>
      <c r="F2" s="23"/>
      <c r="G2" s="23"/>
      <c r="H2" s="23"/>
      <c r="I2" s="23"/>
      <c r="J2" s="23"/>
      <c r="K2" s="23"/>
      <c r="L2" s="38"/>
      <c r="M2" s="12"/>
      <c r="N2" s="12"/>
      <c r="O2" s="34"/>
      <c r="P2" s="34"/>
      <c r="Q2" s="39"/>
      <c r="R2" s="34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J2" s="56"/>
    </row>
    <row r="3" spans="1:55" customFormat="1" x14ac:dyDescent="0.2">
      <c r="A3" s="58"/>
      <c r="B3" s="58"/>
      <c r="C3" s="101"/>
      <c r="D3" s="24"/>
      <c r="E3" s="24"/>
      <c r="F3" s="24"/>
      <c r="G3" s="24"/>
      <c r="H3" s="24"/>
      <c r="I3" s="24"/>
      <c r="J3" s="24"/>
      <c r="K3" s="24"/>
      <c r="L3" s="38"/>
      <c r="M3" s="12"/>
      <c r="N3" s="12"/>
      <c r="O3" s="35"/>
      <c r="P3" s="35"/>
      <c r="Q3" s="39"/>
      <c r="R3" s="35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J3" s="56"/>
    </row>
    <row r="4" spans="1:55" s="1" customFormat="1" x14ac:dyDescent="0.2">
      <c r="A4" s="59"/>
      <c r="B4" s="59"/>
      <c r="C4" s="102"/>
      <c r="D4" s="25"/>
      <c r="E4" s="25"/>
      <c r="F4" s="25"/>
      <c r="G4" s="25"/>
      <c r="H4" s="25"/>
      <c r="I4" s="25"/>
      <c r="J4" s="25"/>
      <c r="K4" s="25"/>
      <c r="L4" s="5"/>
      <c r="M4" s="12"/>
      <c r="N4" s="12"/>
      <c r="O4" s="25"/>
      <c r="P4" s="25"/>
      <c r="Q4" s="39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J4" s="84"/>
    </row>
    <row r="5" spans="1:55" s="1" customFormat="1" ht="18" x14ac:dyDescent="0.25">
      <c r="A5" s="59"/>
      <c r="B5" s="59"/>
      <c r="C5" s="102"/>
      <c r="D5" s="26"/>
      <c r="E5" s="26"/>
      <c r="F5" s="42"/>
      <c r="G5" s="43"/>
      <c r="H5" s="43"/>
      <c r="I5" s="43"/>
      <c r="J5" s="43"/>
      <c r="K5" s="43"/>
      <c r="L5" s="44"/>
      <c r="M5" s="44"/>
      <c r="N5" s="44"/>
      <c r="O5" s="43"/>
      <c r="P5" s="43"/>
      <c r="Q5" s="45"/>
      <c r="R5" s="43"/>
      <c r="S5" s="43"/>
      <c r="T5" s="43"/>
      <c r="U5" s="43"/>
      <c r="V5" s="43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J5" s="84"/>
    </row>
    <row r="6" spans="1:55" s="1" customFormat="1" x14ac:dyDescent="0.2">
      <c r="A6" s="59"/>
      <c r="B6" s="59"/>
      <c r="C6" s="102"/>
      <c r="D6" s="25"/>
      <c r="E6" s="25"/>
      <c r="F6" s="25"/>
      <c r="G6" s="25"/>
      <c r="H6" s="25"/>
      <c r="I6" s="25"/>
      <c r="J6" s="25"/>
      <c r="K6" s="25"/>
      <c r="L6" s="5"/>
      <c r="M6" s="12"/>
      <c r="N6" s="12"/>
      <c r="O6" s="25"/>
      <c r="P6" s="25"/>
      <c r="Q6" s="39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J6" s="84"/>
    </row>
    <row r="7" spans="1:55" s="1" customFormat="1" ht="18" x14ac:dyDescent="0.25">
      <c r="A7" s="59"/>
      <c r="B7" s="59"/>
      <c r="C7" s="102"/>
      <c r="D7" s="25"/>
      <c r="E7" s="25"/>
      <c r="F7" s="41"/>
      <c r="G7" s="46"/>
      <c r="H7" s="46"/>
      <c r="I7" s="46"/>
      <c r="J7" s="46"/>
      <c r="K7" s="46"/>
      <c r="L7" s="44"/>
      <c r="M7" s="44"/>
      <c r="N7" s="44"/>
      <c r="O7" s="46"/>
      <c r="P7" s="46"/>
      <c r="Q7" s="39"/>
      <c r="R7" s="25"/>
      <c r="S7" s="25"/>
      <c r="T7" s="25"/>
      <c r="U7" s="40"/>
      <c r="V7" s="41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J7" s="84"/>
    </row>
    <row r="8" spans="1:55" customFormat="1" x14ac:dyDescent="0.2">
      <c r="A8" s="58"/>
      <c r="B8" s="58"/>
      <c r="C8" s="101"/>
      <c r="D8" s="27"/>
      <c r="E8" s="28"/>
      <c r="F8" s="28"/>
      <c r="G8" s="28"/>
      <c r="H8" s="28"/>
      <c r="I8" s="28"/>
      <c r="J8" s="28"/>
      <c r="K8" s="28"/>
      <c r="L8" s="38"/>
      <c r="M8" s="12"/>
      <c r="N8" s="12"/>
      <c r="O8" s="28"/>
      <c r="P8" s="28"/>
      <c r="Q8" s="3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1"/>
      <c r="AJ8" s="84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58"/>
      <c r="B9" s="58"/>
      <c r="C9" s="101"/>
      <c r="D9" s="2"/>
      <c r="E9" s="2"/>
      <c r="F9" s="36"/>
      <c r="G9" s="36"/>
      <c r="H9" s="36"/>
      <c r="I9" s="36"/>
      <c r="J9" s="36"/>
      <c r="K9" s="36"/>
      <c r="L9" s="38"/>
      <c r="M9" s="12"/>
      <c r="N9" s="12"/>
      <c r="O9" s="36"/>
      <c r="P9" s="36"/>
      <c r="Q9" s="39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1"/>
      <c r="AJ9" s="84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58"/>
      <c r="B10" s="58"/>
      <c r="C10" s="101"/>
      <c r="D10" s="23"/>
      <c r="E10" s="23"/>
      <c r="F10" s="23"/>
      <c r="G10" s="23"/>
      <c r="H10" s="23"/>
      <c r="I10" s="23"/>
      <c r="J10" s="23"/>
      <c r="K10" s="23"/>
      <c r="L10" s="38"/>
      <c r="M10" s="12"/>
      <c r="N10" s="12"/>
      <c r="O10" s="34"/>
      <c r="P10" s="34"/>
      <c r="Q10" s="39"/>
      <c r="R10" s="34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J10" s="56"/>
    </row>
    <row r="11" spans="1:55" customFormat="1" ht="15" customHeight="1" x14ac:dyDescent="0.2">
      <c r="A11" s="60"/>
      <c r="B11" s="60"/>
      <c r="C11" s="101"/>
      <c r="E11" s="1"/>
      <c r="F11" s="1"/>
      <c r="G11" s="1"/>
      <c r="H11" s="1"/>
      <c r="I11" s="1"/>
      <c r="J11" s="29"/>
      <c r="K11" s="29"/>
      <c r="L11" s="29"/>
      <c r="M11" s="30"/>
      <c r="N11" s="29"/>
      <c r="O11" s="29"/>
      <c r="P11" s="29"/>
      <c r="Q11" s="29"/>
      <c r="R11" s="29"/>
      <c r="S11" s="29"/>
      <c r="T11" s="29"/>
      <c r="U11" s="30"/>
      <c r="V11" s="29"/>
      <c r="W11" s="29"/>
      <c r="X11" s="29"/>
      <c r="Y11" s="29"/>
      <c r="Z11" s="29"/>
      <c r="AA11" s="29"/>
      <c r="AB11" s="31"/>
      <c r="AC11" s="29"/>
      <c r="AD11" s="29"/>
      <c r="AE11" s="30"/>
      <c r="AF11" s="29"/>
      <c r="AG11" s="29"/>
      <c r="AH11" s="29"/>
      <c r="AJ11" s="56"/>
    </row>
    <row r="12" spans="1:55" ht="15.75" x14ac:dyDescent="0.25">
      <c r="A12" s="61"/>
      <c r="B12" s="61"/>
      <c r="C12" s="100"/>
      <c r="D12" s="108">
        <f>EDATE(DATE('année calendaire'!A1,8,1),0)</f>
        <v>40755</v>
      </c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10"/>
      <c r="AI12" s="77"/>
    </row>
    <row r="13" spans="1:55" s="3" customFormat="1" ht="12.75" customHeight="1" x14ac:dyDescent="0.2">
      <c r="A13" s="62"/>
      <c r="B13" s="62"/>
      <c r="C13" s="103"/>
      <c r="D13" s="32">
        <f>D12</f>
        <v>40755</v>
      </c>
      <c r="E13" s="32">
        <f>D13+1</f>
        <v>40756</v>
      </c>
      <c r="F13" s="32">
        <f>E13+1</f>
        <v>40757</v>
      </c>
      <c r="G13" s="32">
        <f>F13+1</f>
        <v>40758</v>
      </c>
      <c r="H13" s="32">
        <f t="shared" ref="H13:AC13" si="0">G13+1</f>
        <v>40759</v>
      </c>
      <c r="I13" s="32">
        <f t="shared" si="0"/>
        <v>40760</v>
      </c>
      <c r="J13" s="32">
        <f t="shared" si="0"/>
        <v>40761</v>
      </c>
      <c r="K13" s="32">
        <f t="shared" si="0"/>
        <v>40762</v>
      </c>
      <c r="L13" s="32">
        <f t="shared" si="0"/>
        <v>40763</v>
      </c>
      <c r="M13" s="32">
        <f t="shared" si="0"/>
        <v>40764</v>
      </c>
      <c r="N13" s="32">
        <f t="shared" si="0"/>
        <v>40765</v>
      </c>
      <c r="O13" s="32">
        <f t="shared" si="0"/>
        <v>40766</v>
      </c>
      <c r="P13" s="32">
        <f t="shared" si="0"/>
        <v>40767</v>
      </c>
      <c r="Q13" s="32">
        <f t="shared" si="0"/>
        <v>40768</v>
      </c>
      <c r="R13" s="32">
        <f t="shared" si="0"/>
        <v>40769</v>
      </c>
      <c r="S13" s="32">
        <f t="shared" si="0"/>
        <v>40770</v>
      </c>
      <c r="T13" s="32">
        <f t="shared" si="0"/>
        <v>40771</v>
      </c>
      <c r="U13" s="32">
        <f t="shared" si="0"/>
        <v>40772</v>
      </c>
      <c r="V13" s="32">
        <f t="shared" si="0"/>
        <v>40773</v>
      </c>
      <c r="W13" s="32">
        <f t="shared" si="0"/>
        <v>40774</v>
      </c>
      <c r="X13" s="32">
        <f t="shared" si="0"/>
        <v>40775</v>
      </c>
      <c r="Y13" s="32">
        <f t="shared" si="0"/>
        <v>40776</v>
      </c>
      <c r="Z13" s="32">
        <f t="shared" si="0"/>
        <v>40777</v>
      </c>
      <c r="AA13" s="32">
        <f t="shared" si="0"/>
        <v>40778</v>
      </c>
      <c r="AB13" s="32">
        <f t="shared" si="0"/>
        <v>40779</v>
      </c>
      <c r="AC13" s="32">
        <f t="shared" si="0"/>
        <v>40780</v>
      </c>
      <c r="AD13" s="32">
        <f>IF(AC13&lt;&gt;"",IF(AC13+1&lt;=EOMONTH(($D$12)*1,0),AC13+1,""),"")</f>
        <v>40781</v>
      </c>
      <c r="AE13" s="32">
        <f>IF(AD13="","",IF(MONTH(AD13+1)&lt;&gt;MONTH(AD13),"",AD13+1))</f>
        <v>40782</v>
      </c>
      <c r="AF13" s="32">
        <f t="shared" ref="AF13:AH13" si="1">IF(AE13="","",IF(MONTH(AE13+1)&lt;&gt;MONTH(AE13),"",AE13+1))</f>
        <v>40783</v>
      </c>
      <c r="AG13" s="32">
        <f t="shared" si="1"/>
        <v>40784</v>
      </c>
      <c r="AH13" s="32">
        <f t="shared" si="1"/>
        <v>40785</v>
      </c>
      <c r="AI13" s="77" t="s">
        <v>31</v>
      </c>
      <c r="AJ13" s="83" t="s">
        <v>52</v>
      </c>
    </row>
    <row r="14" spans="1:55" x14ac:dyDescent="0.2">
      <c r="A14" s="65" t="s">
        <v>29</v>
      </c>
      <c r="B14" s="65" t="s">
        <v>30</v>
      </c>
      <c r="C14" s="104" t="s">
        <v>14</v>
      </c>
      <c r="D14" s="47">
        <f>D13</f>
        <v>40755</v>
      </c>
      <c r="E14" s="47">
        <f t="shared" ref="E14:AH14" si="2">E13</f>
        <v>40756</v>
      </c>
      <c r="F14" s="47">
        <f t="shared" si="2"/>
        <v>40757</v>
      </c>
      <c r="G14" s="47">
        <f t="shared" si="2"/>
        <v>40758</v>
      </c>
      <c r="H14" s="47">
        <f t="shared" si="2"/>
        <v>40759</v>
      </c>
      <c r="I14" s="47">
        <f t="shared" si="2"/>
        <v>40760</v>
      </c>
      <c r="J14" s="47">
        <f t="shared" si="2"/>
        <v>40761</v>
      </c>
      <c r="K14" s="47">
        <f t="shared" si="2"/>
        <v>40762</v>
      </c>
      <c r="L14" s="47">
        <f t="shared" si="2"/>
        <v>40763</v>
      </c>
      <c r="M14" s="47">
        <f t="shared" si="2"/>
        <v>40764</v>
      </c>
      <c r="N14" s="47">
        <f t="shared" si="2"/>
        <v>40765</v>
      </c>
      <c r="O14" s="47">
        <f t="shared" si="2"/>
        <v>40766</v>
      </c>
      <c r="P14" s="47">
        <f t="shared" si="2"/>
        <v>40767</v>
      </c>
      <c r="Q14" s="47">
        <f t="shared" si="2"/>
        <v>40768</v>
      </c>
      <c r="R14" s="47">
        <f t="shared" si="2"/>
        <v>40769</v>
      </c>
      <c r="S14" s="47">
        <f t="shared" si="2"/>
        <v>40770</v>
      </c>
      <c r="T14" s="47">
        <f t="shared" si="2"/>
        <v>40771</v>
      </c>
      <c r="U14" s="47">
        <f t="shared" si="2"/>
        <v>40772</v>
      </c>
      <c r="V14" s="47">
        <f t="shared" si="2"/>
        <v>40773</v>
      </c>
      <c r="W14" s="47">
        <f t="shared" si="2"/>
        <v>40774</v>
      </c>
      <c r="X14" s="47">
        <f t="shared" si="2"/>
        <v>40775</v>
      </c>
      <c r="Y14" s="47">
        <f t="shared" si="2"/>
        <v>40776</v>
      </c>
      <c r="Z14" s="47">
        <f t="shared" si="2"/>
        <v>40777</v>
      </c>
      <c r="AA14" s="47">
        <f t="shared" si="2"/>
        <v>40778</v>
      </c>
      <c r="AB14" s="47">
        <f t="shared" si="2"/>
        <v>40779</v>
      </c>
      <c r="AC14" s="47">
        <f t="shared" si="2"/>
        <v>40780</v>
      </c>
      <c r="AD14" s="47">
        <f t="shared" si="2"/>
        <v>40781</v>
      </c>
      <c r="AE14" s="47">
        <f t="shared" si="2"/>
        <v>40782</v>
      </c>
      <c r="AF14" s="47">
        <f t="shared" si="2"/>
        <v>40783</v>
      </c>
      <c r="AG14" s="47">
        <f t="shared" si="2"/>
        <v>40784</v>
      </c>
      <c r="AH14" s="47">
        <f t="shared" si="2"/>
        <v>40785</v>
      </c>
      <c r="AI14" s="77"/>
    </row>
    <row r="15" spans="1:55" s="3" customFormat="1" ht="13.9" customHeight="1" outlineLevel="1" x14ac:dyDescent="0.2">
      <c r="A15" s="71" t="s">
        <v>34</v>
      </c>
      <c r="B15" s="71" t="s">
        <v>35</v>
      </c>
      <c r="C15" s="105">
        <v>39510</v>
      </c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7">
        <f>SUM(D15:AH15)</f>
        <v>0</v>
      </c>
      <c r="AJ15" s="85">
        <v>1</v>
      </c>
    </row>
    <row r="16" spans="1:55" x14ac:dyDescent="0.2">
      <c r="A16" s="71" t="s">
        <v>41</v>
      </c>
      <c r="B16" s="71" t="s">
        <v>42</v>
      </c>
      <c r="C16" s="105" t="s">
        <v>54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7">
        <f>SUM(D16:AH16)</f>
        <v>0</v>
      </c>
      <c r="AJ16" s="83">
        <v>2</v>
      </c>
    </row>
    <row r="17" spans="1:36" x14ac:dyDescent="0.2">
      <c r="A17" s="71" t="s">
        <v>45</v>
      </c>
      <c r="B17" s="71" t="s">
        <v>46</v>
      </c>
      <c r="C17" s="105">
        <v>39917</v>
      </c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7">
        <f>SUM(D17:AH17)</f>
        <v>0</v>
      </c>
      <c r="AJ17" s="83">
        <v>3</v>
      </c>
    </row>
    <row r="18" spans="1:36" x14ac:dyDescent="0.2">
      <c r="A18" s="71" t="s">
        <v>50</v>
      </c>
      <c r="B18" s="71" t="s">
        <v>57</v>
      </c>
      <c r="C18" s="105" t="s">
        <v>53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7">
        <f>SUM(D18:AH18)</f>
        <v>0</v>
      </c>
      <c r="AJ18" s="83">
        <v>4</v>
      </c>
    </row>
    <row r="19" spans="1:36" s="3" customFormat="1" x14ac:dyDescent="0.2">
      <c r="A19" s="63"/>
      <c r="B19" s="63"/>
      <c r="C19" s="10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J19" s="85"/>
    </row>
    <row r="20" spans="1:36" s="3" customFormat="1" x14ac:dyDescent="0.2">
      <c r="A20" s="63"/>
      <c r="B20" s="63"/>
      <c r="C20" s="10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J20" s="85"/>
    </row>
    <row r="21" spans="1:36" s="3" customFormat="1" x14ac:dyDescent="0.2">
      <c r="A21" s="63"/>
      <c r="B21" s="63"/>
      <c r="C21" s="10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J21" s="85"/>
    </row>
    <row r="22" spans="1:36" s="3" customFormat="1" x14ac:dyDescent="0.2">
      <c r="A22" s="63"/>
      <c r="B22" s="63"/>
      <c r="C22" s="107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J22" s="85"/>
    </row>
    <row r="23" spans="1:36" s="3" customFormat="1" x14ac:dyDescent="0.2">
      <c r="A23" s="63"/>
      <c r="B23" s="63"/>
      <c r="C23" s="10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J23" s="85"/>
    </row>
    <row r="24" spans="1:36" x14ac:dyDescent="0.2">
      <c r="D24" s="8"/>
      <c r="E24" s="5"/>
      <c r="F24" s="5"/>
      <c r="G24" s="5"/>
      <c r="H24" s="5"/>
      <c r="I24" s="5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</row>
    <row r="25" spans="1:36" ht="15.75" x14ac:dyDescent="0.25"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6" x14ac:dyDescent="0.2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6" x14ac:dyDescent="0.2"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1:36" s="3" customFormat="1" x14ac:dyDescent="0.2">
      <c r="A28" s="63"/>
      <c r="B28" s="63"/>
      <c r="C28" s="107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J28" s="85"/>
    </row>
    <row r="29" spans="1:36" s="3" customFormat="1" x14ac:dyDescent="0.2">
      <c r="A29" s="63"/>
      <c r="B29" s="63"/>
      <c r="C29" s="107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J29" s="85"/>
    </row>
    <row r="30" spans="1:36" s="3" customFormat="1" x14ac:dyDescent="0.2">
      <c r="A30" s="63"/>
      <c r="B30" s="63"/>
      <c r="C30" s="107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J30" s="85"/>
    </row>
    <row r="31" spans="1:36" s="3" customFormat="1" x14ac:dyDescent="0.2">
      <c r="A31" s="63"/>
      <c r="B31" s="63"/>
      <c r="C31" s="107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J31" s="85"/>
    </row>
    <row r="32" spans="1:36" x14ac:dyDescent="0.2">
      <c r="D32" s="8"/>
      <c r="E32" s="5"/>
      <c r="F32" s="5"/>
      <c r="G32" s="5"/>
      <c r="H32" s="5"/>
      <c r="I32" s="5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6" ht="15.75" x14ac:dyDescent="0.25"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36" x14ac:dyDescent="0.2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</row>
    <row r="35" spans="1:36" x14ac:dyDescent="0.2"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6" s="3" customFormat="1" x14ac:dyDescent="0.2">
      <c r="A36" s="63"/>
      <c r="B36" s="63"/>
      <c r="C36" s="107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J36" s="85"/>
    </row>
    <row r="37" spans="1:36" s="3" customFormat="1" x14ac:dyDescent="0.2">
      <c r="A37" s="63"/>
      <c r="B37" s="63"/>
      <c r="C37" s="107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J37" s="85"/>
    </row>
    <row r="38" spans="1:36" s="3" customFormat="1" x14ac:dyDescent="0.2">
      <c r="A38" s="63"/>
      <c r="B38" s="63"/>
      <c r="C38" s="107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J38" s="85"/>
    </row>
    <row r="39" spans="1:36" s="3" customFormat="1" x14ac:dyDescent="0.2">
      <c r="A39" s="63"/>
      <c r="B39" s="63"/>
      <c r="C39" s="107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J39" s="85"/>
    </row>
    <row r="40" spans="1:36" x14ac:dyDescent="0.2">
      <c r="D40" s="8"/>
      <c r="E40" s="5"/>
      <c r="F40" s="5"/>
      <c r="G40" s="5"/>
      <c r="H40" s="5"/>
      <c r="I40" s="5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6" ht="15.75" x14ac:dyDescent="0.25"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6" x14ac:dyDescent="0.2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6" x14ac:dyDescent="0.2"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  <row r="44" spans="1:36" s="3" customFormat="1" x14ac:dyDescent="0.2">
      <c r="A44" s="63"/>
      <c r="B44" s="63"/>
      <c r="C44" s="10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J44" s="85"/>
    </row>
    <row r="45" spans="1:36" s="3" customFormat="1" x14ac:dyDescent="0.2">
      <c r="A45" s="63"/>
      <c r="B45" s="63"/>
      <c r="C45" s="107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J45" s="85"/>
    </row>
    <row r="46" spans="1:36" s="3" customFormat="1" x14ac:dyDescent="0.2">
      <c r="A46" s="63"/>
      <c r="B46" s="63"/>
      <c r="C46" s="10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J46" s="85"/>
    </row>
    <row r="47" spans="1:36" s="3" customFormat="1" x14ac:dyDescent="0.2">
      <c r="A47" s="63"/>
      <c r="B47" s="63"/>
      <c r="C47" s="10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J47" s="85"/>
    </row>
    <row r="48" spans="1:36" x14ac:dyDescent="0.2">
      <c r="D48" s="8"/>
      <c r="E48" s="5"/>
      <c r="F48" s="5"/>
      <c r="G48" s="5"/>
      <c r="H48" s="5"/>
      <c r="I48" s="5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6" ht="15.75" x14ac:dyDescent="0.25"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6" x14ac:dyDescent="0.2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</row>
    <row r="51" spans="1:36" x14ac:dyDescent="0.2"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1:36" s="3" customFormat="1" x14ac:dyDescent="0.2">
      <c r="A52" s="63"/>
      <c r="B52" s="63"/>
      <c r="C52" s="10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J52" s="85"/>
    </row>
    <row r="53" spans="1:36" s="3" customFormat="1" x14ac:dyDescent="0.2">
      <c r="A53" s="63"/>
      <c r="B53" s="63"/>
      <c r="C53" s="107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J53" s="85"/>
    </row>
    <row r="54" spans="1:36" s="3" customFormat="1" x14ac:dyDescent="0.2">
      <c r="A54" s="63"/>
      <c r="B54" s="63"/>
      <c r="C54" s="10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J54" s="85"/>
    </row>
    <row r="55" spans="1:36" s="3" customFormat="1" x14ac:dyDescent="0.2">
      <c r="A55" s="63"/>
      <c r="B55" s="63"/>
      <c r="C55" s="10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J55" s="85"/>
    </row>
    <row r="56" spans="1:36" x14ac:dyDescent="0.2">
      <c r="D56" s="8"/>
      <c r="E56" s="5"/>
      <c r="F56" s="5"/>
      <c r="G56" s="5"/>
      <c r="H56" s="5"/>
      <c r="I56" s="5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6" x14ac:dyDescent="0.2">
      <c r="D57" s="8"/>
      <c r="E57" s="5"/>
      <c r="F57" s="5"/>
      <c r="G57" s="5"/>
      <c r="H57" s="5"/>
      <c r="I57" s="5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6" x14ac:dyDescent="0.2">
      <c r="D58" s="8"/>
      <c r="E58" s="5"/>
      <c r="F58" s="5"/>
      <c r="G58" s="5"/>
      <c r="H58" s="5"/>
      <c r="I58" s="5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  <row r="59" spans="1:36" x14ac:dyDescent="0.2">
      <c r="D59" s="8"/>
      <c r="E59" s="5"/>
      <c r="F59" s="5"/>
      <c r="G59" s="5"/>
      <c r="H59" s="5"/>
      <c r="I59" s="5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</row>
    <row r="60" spans="1:36" x14ac:dyDescent="0.2">
      <c r="D60" s="8"/>
      <c r="E60" s="5"/>
      <c r="F60" s="5"/>
      <c r="G60" s="5"/>
      <c r="H60" s="5"/>
      <c r="I60" s="5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</row>
  </sheetData>
  <mergeCells count="1">
    <mergeCell ref="D12:AH12"/>
  </mergeCells>
  <phoneticPr fontId="2" type="noConversion"/>
  <conditionalFormatting sqref="Q2:Q4 Q6:Q10">
    <cfRule type="cellIs" dxfId="699" priority="396" stopIfTrue="1" operator="equal">
      <formula>"GV"</formula>
    </cfRule>
    <cfRule type="cellIs" dxfId="698" priority="397" stopIfTrue="1" operator="equal">
      <formula>"PC"</formula>
    </cfRule>
    <cfRule type="cellIs" dxfId="697" priority="398" stopIfTrue="1" operator="equal">
      <formula>"R"</formula>
    </cfRule>
    <cfRule type="cellIs" dxfId="696" priority="399" stopIfTrue="1" operator="equal">
      <formula>"E"</formula>
    </cfRule>
    <cfRule type="cellIs" dxfId="695" priority="400" stopIfTrue="1" operator="equal">
      <formula>"PT"</formula>
    </cfRule>
    <cfRule type="cellIs" dxfId="694" priority="401" stopIfTrue="1" operator="equal">
      <formula>"mt"</formula>
    </cfRule>
  </conditionalFormatting>
  <conditionalFormatting sqref="Q2:Q10">
    <cfRule type="cellIs" dxfId="693" priority="453" stopIfTrue="1" operator="equal">
      <formula>"cc"</formula>
    </cfRule>
    <cfRule type="cellIs" dxfId="692" priority="454" stopIfTrue="1" operator="equal">
      <formula>"cl"</formula>
    </cfRule>
    <cfRule type="cellIs" dxfId="691" priority="455" stopIfTrue="1" operator="equal">
      <formula>"m"</formula>
    </cfRule>
  </conditionalFormatting>
  <conditionalFormatting sqref="Q2:Q10">
    <cfRule type="cellIs" dxfId="690" priority="450" stopIfTrue="1" operator="equal">
      <formula>"F"</formula>
    </cfRule>
    <cfRule type="cellIs" dxfId="689" priority="451" stopIfTrue="1" operator="equal">
      <formula>"WK"</formula>
    </cfRule>
    <cfRule type="cellIs" dxfId="688" priority="452" stopIfTrue="1" operator="equal">
      <formula>"T"</formula>
    </cfRule>
  </conditionalFormatting>
  <conditionalFormatting sqref="Q5">
    <cfRule type="cellIs" dxfId="687" priority="384" stopIfTrue="1" operator="equal">
      <formula>"GV"</formula>
    </cfRule>
    <cfRule type="cellIs" dxfId="686" priority="385" stopIfTrue="1" operator="equal">
      <formula>"PC"</formula>
    </cfRule>
    <cfRule type="cellIs" dxfId="685" priority="386" stopIfTrue="1" operator="equal">
      <formula>"R"</formula>
    </cfRule>
    <cfRule type="cellIs" dxfId="684" priority="387" stopIfTrue="1" operator="equal">
      <formula>"E"</formula>
    </cfRule>
    <cfRule type="cellIs" dxfId="683" priority="388" stopIfTrue="1" operator="equal">
      <formula>"PT"</formula>
    </cfRule>
    <cfRule type="cellIs" dxfId="682" priority="389" stopIfTrue="1" operator="equal">
      <formula>"mt"</formula>
    </cfRule>
  </conditionalFormatting>
  <conditionalFormatting sqref="D14:AH14">
    <cfRule type="expression" dxfId="681" priority="299">
      <formula>COUNTIF($D$13:$AH$13,férié)</formula>
    </cfRule>
  </conditionalFormatting>
  <conditionalFormatting sqref="Q2:Q10">
    <cfRule type="cellIs" dxfId="680" priority="296" stopIfTrue="1" operator="equal">
      <formula>"cc"</formula>
    </cfRule>
    <cfRule type="cellIs" dxfId="679" priority="297" stopIfTrue="1" operator="equal">
      <formula>"cl"</formula>
    </cfRule>
    <cfRule type="cellIs" dxfId="678" priority="298" stopIfTrue="1" operator="equal">
      <formula>"m"</formula>
    </cfRule>
  </conditionalFormatting>
  <conditionalFormatting sqref="Q2:Q10">
    <cfRule type="cellIs" dxfId="677" priority="293" stopIfTrue="1" operator="equal">
      <formula>"F"</formula>
    </cfRule>
    <cfRule type="cellIs" dxfId="676" priority="294" stopIfTrue="1" operator="equal">
      <formula>"WK"</formula>
    </cfRule>
    <cfRule type="cellIs" dxfId="675" priority="295" stopIfTrue="1" operator="equal">
      <formula>"T"</formula>
    </cfRule>
  </conditionalFormatting>
  <conditionalFormatting sqref="Q2:Q4 Q6:Q10">
    <cfRule type="cellIs" dxfId="674" priority="287" stopIfTrue="1" operator="equal">
      <formula>"GV"</formula>
    </cfRule>
    <cfRule type="cellIs" dxfId="673" priority="288" stopIfTrue="1" operator="equal">
      <formula>"PC"</formula>
    </cfRule>
    <cfRule type="cellIs" dxfId="672" priority="289" stopIfTrue="1" operator="equal">
      <formula>"R"</formula>
    </cfRule>
    <cfRule type="cellIs" dxfId="671" priority="290" stopIfTrue="1" operator="equal">
      <formula>"E"</formula>
    </cfRule>
    <cfRule type="cellIs" dxfId="670" priority="291" stopIfTrue="1" operator="equal">
      <formula>"PT"</formula>
    </cfRule>
    <cfRule type="cellIs" dxfId="669" priority="292" stopIfTrue="1" operator="equal">
      <formula>"mt"</formula>
    </cfRule>
  </conditionalFormatting>
  <conditionalFormatting sqref="Q5">
    <cfRule type="cellIs" dxfId="668" priority="281" stopIfTrue="1" operator="equal">
      <formula>"GV"</formula>
    </cfRule>
    <cfRule type="cellIs" dxfId="667" priority="282" stopIfTrue="1" operator="equal">
      <formula>"PC"</formula>
    </cfRule>
    <cfRule type="cellIs" dxfId="666" priority="283" stopIfTrue="1" operator="equal">
      <formula>"R"</formula>
    </cfRule>
    <cfRule type="cellIs" dxfId="665" priority="284" stopIfTrue="1" operator="equal">
      <formula>"E"</formula>
    </cfRule>
    <cfRule type="cellIs" dxfId="664" priority="285" stopIfTrue="1" operator="equal">
      <formula>"PT"</formula>
    </cfRule>
    <cfRule type="cellIs" dxfId="663" priority="286" stopIfTrue="1" operator="equal">
      <formula>"mt"</formula>
    </cfRule>
  </conditionalFormatting>
  <conditionalFormatting sqref="D14:AH14">
    <cfRule type="expression" dxfId="662" priority="280">
      <formula>COUNTIF($D$13:$AH$13,férié)</formula>
    </cfRule>
  </conditionalFormatting>
  <conditionalFormatting sqref="D15:AH15">
    <cfRule type="expression" dxfId="661" priority="277">
      <formula>D$13=""</formula>
    </cfRule>
    <cfRule type="expression" dxfId="660" priority="278">
      <formula>COUNTIF(JF,D$13)</formula>
    </cfRule>
    <cfRule type="expression" dxfId="659" priority="279">
      <formula>WEEKDAY(D$13,2)&gt;5</formula>
    </cfRule>
  </conditionalFormatting>
  <conditionalFormatting sqref="Q2:Q10">
    <cfRule type="cellIs" dxfId="658" priority="274" stopIfTrue="1" operator="equal">
      <formula>"cc"</formula>
    </cfRule>
    <cfRule type="cellIs" dxfId="657" priority="275" stopIfTrue="1" operator="equal">
      <formula>"cl"</formula>
    </cfRule>
    <cfRule type="cellIs" dxfId="656" priority="276" stopIfTrue="1" operator="equal">
      <formula>"m"</formula>
    </cfRule>
  </conditionalFormatting>
  <conditionalFormatting sqref="Q2:Q10">
    <cfRule type="cellIs" dxfId="655" priority="271" stopIfTrue="1" operator="equal">
      <formula>"F"</formula>
    </cfRule>
    <cfRule type="cellIs" dxfId="654" priority="272" stopIfTrue="1" operator="equal">
      <formula>"WK"</formula>
    </cfRule>
    <cfRule type="cellIs" dxfId="653" priority="273" stopIfTrue="1" operator="equal">
      <formula>"T"</formula>
    </cfRule>
  </conditionalFormatting>
  <conditionalFormatting sqref="Q2:Q4 Q6:Q10">
    <cfRule type="cellIs" dxfId="652" priority="265" stopIfTrue="1" operator="equal">
      <formula>"GV"</formula>
    </cfRule>
    <cfRule type="cellIs" dxfId="651" priority="266" stopIfTrue="1" operator="equal">
      <formula>"PC"</formula>
    </cfRule>
    <cfRule type="cellIs" dxfId="650" priority="267" stopIfTrue="1" operator="equal">
      <formula>"R"</formula>
    </cfRule>
    <cfRule type="cellIs" dxfId="649" priority="268" stopIfTrue="1" operator="equal">
      <formula>"E"</formula>
    </cfRule>
    <cfRule type="cellIs" dxfId="648" priority="269" stopIfTrue="1" operator="equal">
      <formula>"PT"</formula>
    </cfRule>
    <cfRule type="cellIs" dxfId="647" priority="270" stopIfTrue="1" operator="equal">
      <formula>"mt"</formula>
    </cfRule>
  </conditionalFormatting>
  <conditionalFormatting sqref="Q5">
    <cfRule type="cellIs" dxfId="646" priority="259" stopIfTrue="1" operator="equal">
      <formula>"GV"</formula>
    </cfRule>
    <cfRule type="cellIs" dxfId="645" priority="260" stopIfTrue="1" operator="equal">
      <formula>"PC"</formula>
    </cfRule>
    <cfRule type="cellIs" dxfId="644" priority="261" stopIfTrue="1" operator="equal">
      <formula>"R"</formula>
    </cfRule>
    <cfRule type="cellIs" dxfId="643" priority="262" stopIfTrue="1" operator="equal">
      <formula>"E"</formula>
    </cfRule>
    <cfRule type="cellIs" dxfId="642" priority="263" stopIfTrue="1" operator="equal">
      <formula>"PT"</formula>
    </cfRule>
    <cfRule type="cellIs" dxfId="641" priority="264" stopIfTrue="1" operator="equal">
      <formula>"mt"</formula>
    </cfRule>
  </conditionalFormatting>
  <conditionalFormatting sqref="D14:AH14">
    <cfRule type="expression" dxfId="640" priority="258">
      <formula>COUNTIF($D$13:$AH$13,férié)</formula>
    </cfRule>
  </conditionalFormatting>
  <conditionalFormatting sqref="D15:AH15">
    <cfRule type="expression" dxfId="639" priority="256">
      <formula>COUNTIF(JF,D$13)</formula>
    </cfRule>
    <cfRule type="expression" dxfId="638" priority="257">
      <formula>WEEKDAY(D$13,2)&gt;5</formula>
    </cfRule>
  </conditionalFormatting>
  <conditionalFormatting sqref="D13:AH15">
    <cfRule type="expression" dxfId="637" priority="255" stopIfTrue="1">
      <formula>D$13=""</formula>
    </cfRule>
  </conditionalFormatting>
  <conditionalFormatting sqref="Q2:Q4 Q6:Q10">
    <cfRule type="cellIs" dxfId="636" priority="249" stopIfTrue="1" operator="equal">
      <formula>"GV"</formula>
    </cfRule>
    <cfRule type="cellIs" dxfId="635" priority="250" stopIfTrue="1" operator="equal">
      <formula>"PC"</formula>
    </cfRule>
    <cfRule type="cellIs" dxfId="634" priority="251" stopIfTrue="1" operator="equal">
      <formula>"R"</formula>
    </cfRule>
    <cfRule type="cellIs" dxfId="633" priority="252" stopIfTrue="1" operator="equal">
      <formula>"E"</formula>
    </cfRule>
    <cfRule type="cellIs" dxfId="632" priority="253" stopIfTrue="1" operator="equal">
      <formula>"PT"</formula>
    </cfRule>
    <cfRule type="cellIs" dxfId="631" priority="254" stopIfTrue="1" operator="equal">
      <formula>"mt"</formula>
    </cfRule>
  </conditionalFormatting>
  <conditionalFormatting sqref="Q2:Q10">
    <cfRule type="cellIs" dxfId="630" priority="246" stopIfTrue="1" operator="equal">
      <formula>"cc"</formula>
    </cfRule>
    <cfRule type="cellIs" dxfId="629" priority="247" stopIfTrue="1" operator="equal">
      <formula>"cl"</formula>
    </cfRule>
    <cfRule type="cellIs" dxfId="628" priority="248" stopIfTrue="1" operator="equal">
      <formula>"m"</formula>
    </cfRule>
  </conditionalFormatting>
  <conditionalFormatting sqref="Q2:Q10">
    <cfRule type="cellIs" dxfId="627" priority="243" stopIfTrue="1" operator="equal">
      <formula>"F"</formula>
    </cfRule>
    <cfRule type="cellIs" dxfId="626" priority="244" stopIfTrue="1" operator="equal">
      <formula>"WK"</formula>
    </cfRule>
    <cfRule type="cellIs" dxfId="625" priority="245" stopIfTrue="1" operator="equal">
      <formula>"T"</formula>
    </cfRule>
  </conditionalFormatting>
  <conditionalFormatting sqref="Q5">
    <cfRule type="cellIs" dxfId="624" priority="237" stopIfTrue="1" operator="equal">
      <formula>"GV"</formula>
    </cfRule>
    <cfRule type="cellIs" dxfId="623" priority="238" stopIfTrue="1" operator="equal">
      <formula>"PC"</formula>
    </cfRule>
    <cfRule type="cellIs" dxfId="622" priority="239" stopIfTrue="1" operator="equal">
      <formula>"R"</formula>
    </cfRule>
    <cfRule type="cellIs" dxfId="621" priority="240" stopIfTrue="1" operator="equal">
      <formula>"E"</formula>
    </cfRule>
    <cfRule type="cellIs" dxfId="620" priority="241" stopIfTrue="1" operator="equal">
      <formula>"PT"</formula>
    </cfRule>
    <cfRule type="cellIs" dxfId="619" priority="242" stopIfTrue="1" operator="equal">
      <formula>"mt"</formula>
    </cfRule>
  </conditionalFormatting>
  <conditionalFormatting sqref="D14:AH14">
    <cfRule type="expression" dxfId="618" priority="236">
      <formula>COUNTIF($D$13:$AH$13,férié)</formula>
    </cfRule>
  </conditionalFormatting>
  <conditionalFormatting sqref="Q2:Q10">
    <cfRule type="cellIs" dxfId="617" priority="233" stopIfTrue="1" operator="equal">
      <formula>"cc"</formula>
    </cfRule>
    <cfRule type="cellIs" dxfId="616" priority="234" stopIfTrue="1" operator="equal">
      <formula>"cl"</formula>
    </cfRule>
    <cfRule type="cellIs" dxfId="615" priority="235" stopIfTrue="1" operator="equal">
      <formula>"m"</formula>
    </cfRule>
  </conditionalFormatting>
  <conditionalFormatting sqref="Q2:Q10">
    <cfRule type="cellIs" dxfId="614" priority="230" stopIfTrue="1" operator="equal">
      <formula>"F"</formula>
    </cfRule>
    <cfRule type="cellIs" dxfId="613" priority="231" stopIfTrue="1" operator="equal">
      <formula>"WK"</formula>
    </cfRule>
    <cfRule type="cellIs" dxfId="612" priority="232" stopIfTrue="1" operator="equal">
      <formula>"T"</formula>
    </cfRule>
  </conditionalFormatting>
  <conditionalFormatting sqref="Q2:Q4 Q6:Q10">
    <cfRule type="cellIs" dxfId="611" priority="224" stopIfTrue="1" operator="equal">
      <formula>"GV"</formula>
    </cfRule>
    <cfRule type="cellIs" dxfId="610" priority="225" stopIfTrue="1" operator="equal">
      <formula>"PC"</formula>
    </cfRule>
    <cfRule type="cellIs" dxfId="609" priority="226" stopIfTrue="1" operator="equal">
      <formula>"R"</formula>
    </cfRule>
    <cfRule type="cellIs" dxfId="608" priority="227" stopIfTrue="1" operator="equal">
      <formula>"E"</formula>
    </cfRule>
    <cfRule type="cellIs" dxfId="607" priority="228" stopIfTrue="1" operator="equal">
      <formula>"PT"</formula>
    </cfRule>
    <cfRule type="cellIs" dxfId="606" priority="229" stopIfTrue="1" operator="equal">
      <formula>"mt"</formula>
    </cfRule>
  </conditionalFormatting>
  <conditionalFormatting sqref="Q5">
    <cfRule type="cellIs" dxfId="605" priority="218" stopIfTrue="1" operator="equal">
      <formula>"GV"</formula>
    </cfRule>
    <cfRule type="cellIs" dxfId="604" priority="219" stopIfTrue="1" operator="equal">
      <formula>"PC"</formula>
    </cfRule>
    <cfRule type="cellIs" dxfId="603" priority="220" stopIfTrue="1" operator="equal">
      <formula>"R"</formula>
    </cfRule>
    <cfRule type="cellIs" dxfId="602" priority="221" stopIfTrue="1" operator="equal">
      <formula>"E"</formula>
    </cfRule>
    <cfRule type="cellIs" dxfId="601" priority="222" stopIfTrue="1" operator="equal">
      <formula>"PT"</formula>
    </cfRule>
    <cfRule type="cellIs" dxfId="600" priority="223" stopIfTrue="1" operator="equal">
      <formula>"mt"</formula>
    </cfRule>
  </conditionalFormatting>
  <conditionalFormatting sqref="D14:AH14">
    <cfRule type="expression" dxfId="599" priority="217">
      <formula>COUNTIF($D$13:$AH$13,férié)</formula>
    </cfRule>
  </conditionalFormatting>
  <conditionalFormatting sqref="Q2:Q10">
    <cfRule type="cellIs" dxfId="598" priority="212" stopIfTrue="1" operator="equal">
      <formula>"cc"</formula>
    </cfRule>
    <cfRule type="cellIs" dxfId="597" priority="213" stopIfTrue="1" operator="equal">
      <formula>"cl"</formula>
    </cfRule>
    <cfRule type="cellIs" dxfId="596" priority="214" stopIfTrue="1" operator="equal">
      <formula>"m"</formula>
    </cfRule>
  </conditionalFormatting>
  <conditionalFormatting sqref="Q2:Q10">
    <cfRule type="cellIs" dxfId="595" priority="209" stopIfTrue="1" operator="equal">
      <formula>"F"</formula>
    </cfRule>
    <cfRule type="cellIs" dxfId="594" priority="210" stopIfTrue="1" operator="equal">
      <formula>"WK"</formula>
    </cfRule>
    <cfRule type="cellIs" dxfId="593" priority="211" stopIfTrue="1" operator="equal">
      <formula>"T"</formula>
    </cfRule>
  </conditionalFormatting>
  <conditionalFormatting sqref="Q2:Q4 Q6:Q10">
    <cfRule type="cellIs" dxfId="592" priority="203" stopIfTrue="1" operator="equal">
      <formula>"GV"</formula>
    </cfRule>
    <cfRule type="cellIs" dxfId="591" priority="204" stopIfTrue="1" operator="equal">
      <formula>"PC"</formula>
    </cfRule>
    <cfRule type="cellIs" dxfId="590" priority="205" stopIfTrue="1" operator="equal">
      <formula>"R"</formula>
    </cfRule>
    <cfRule type="cellIs" dxfId="589" priority="206" stopIfTrue="1" operator="equal">
      <formula>"E"</formula>
    </cfRule>
    <cfRule type="cellIs" dxfId="588" priority="207" stopIfTrue="1" operator="equal">
      <formula>"PT"</formula>
    </cfRule>
    <cfRule type="cellIs" dxfId="587" priority="208" stopIfTrue="1" operator="equal">
      <formula>"mt"</formula>
    </cfRule>
  </conditionalFormatting>
  <conditionalFormatting sqref="Q5">
    <cfRule type="cellIs" dxfId="586" priority="197" stopIfTrue="1" operator="equal">
      <formula>"GV"</formula>
    </cfRule>
    <cfRule type="cellIs" dxfId="585" priority="198" stopIfTrue="1" operator="equal">
      <formula>"PC"</formula>
    </cfRule>
    <cfRule type="cellIs" dxfId="584" priority="199" stopIfTrue="1" operator="equal">
      <formula>"R"</formula>
    </cfRule>
    <cfRule type="cellIs" dxfId="583" priority="200" stopIfTrue="1" operator="equal">
      <formula>"E"</formula>
    </cfRule>
    <cfRule type="cellIs" dxfId="582" priority="201" stopIfTrue="1" operator="equal">
      <formula>"PT"</formula>
    </cfRule>
    <cfRule type="cellIs" dxfId="581" priority="202" stopIfTrue="1" operator="equal">
      <formula>"mt"</formula>
    </cfRule>
  </conditionalFormatting>
  <conditionalFormatting sqref="D14:AH14">
    <cfRule type="expression" dxfId="580" priority="196">
      <formula>COUNTIF($D$13:$AH$13,férié)</formula>
    </cfRule>
  </conditionalFormatting>
  <conditionalFormatting sqref="D16:AH16">
    <cfRule type="expression" dxfId="579" priority="64">
      <formula>D$13=""</formula>
    </cfRule>
    <cfRule type="expression" dxfId="578" priority="65">
      <formula>COUNTIF(JF,D$13)</formula>
    </cfRule>
    <cfRule type="expression" dxfId="577" priority="66">
      <formula>WEEKDAY(D$13,2)&gt;5</formula>
    </cfRule>
  </conditionalFormatting>
  <conditionalFormatting sqref="D16:AH16">
    <cfRule type="expression" dxfId="576" priority="62">
      <formula>COUNTIF(JF,D$13)</formula>
    </cfRule>
    <cfRule type="expression" dxfId="575" priority="63">
      <formula>WEEKDAY(D$13,2)&gt;5</formula>
    </cfRule>
  </conditionalFormatting>
  <conditionalFormatting sqref="D16:AH16">
    <cfRule type="expression" dxfId="574" priority="61" stopIfTrue="1">
      <formula>D$13=""</formula>
    </cfRule>
  </conditionalFormatting>
  <conditionalFormatting sqref="D17:AH17">
    <cfRule type="expression" dxfId="573" priority="58">
      <formula>D$13=""</formula>
    </cfRule>
    <cfRule type="expression" dxfId="572" priority="59">
      <formula>COUNTIF(JF,D$13)</formula>
    </cfRule>
    <cfRule type="expression" dxfId="571" priority="60">
      <formula>WEEKDAY(D$13,2)&gt;5</formula>
    </cfRule>
  </conditionalFormatting>
  <conditionalFormatting sqref="D17:AH17">
    <cfRule type="expression" dxfId="570" priority="56">
      <formula>COUNTIF(JF,D$13)</formula>
    </cfRule>
    <cfRule type="expression" dxfId="569" priority="57">
      <formula>WEEKDAY(D$13,2)&gt;5</formula>
    </cfRule>
  </conditionalFormatting>
  <conditionalFormatting sqref="D17:AH17">
    <cfRule type="expression" dxfId="568" priority="55" stopIfTrue="1">
      <formula>D$13=""</formula>
    </cfRule>
  </conditionalFormatting>
  <conditionalFormatting sqref="D18:AH18">
    <cfRule type="expression" dxfId="567" priority="46">
      <formula>D$13=""</formula>
    </cfRule>
    <cfRule type="expression" dxfId="566" priority="47">
      <formula>COUNTIF(JF,D$13)</formula>
    </cfRule>
    <cfRule type="expression" dxfId="565" priority="48">
      <formula>WEEKDAY(D$13,2)&gt;5</formula>
    </cfRule>
  </conditionalFormatting>
  <conditionalFormatting sqref="D18:AH18">
    <cfRule type="expression" dxfId="564" priority="44">
      <formula>COUNTIF(JF,D$13)</formula>
    </cfRule>
    <cfRule type="expression" dxfId="563" priority="45">
      <formula>WEEKDAY(D$13,2)&gt;5</formula>
    </cfRule>
  </conditionalFormatting>
  <conditionalFormatting sqref="D18:AH18">
    <cfRule type="expression" dxfId="562" priority="43" stopIfTrue="1">
      <formula>D$13=""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BC60"/>
  <sheetViews>
    <sheetView zoomScale="85" zoomScaleNormal="85" workbookViewId="0">
      <selection activeCell="A19" sqref="A19:AI19"/>
    </sheetView>
  </sheetViews>
  <sheetFormatPr baseColWidth="10" defaultColWidth="11.42578125" defaultRowHeight="12.75" outlineLevelRow="1" x14ac:dyDescent="0.2"/>
  <cols>
    <col min="1" max="2" width="17.140625" style="57" customWidth="1"/>
    <col min="3" max="3" width="17.140625" style="106" customWidth="1"/>
    <col min="4" max="4" width="6.28515625" style="4" customWidth="1"/>
    <col min="5" max="9" width="6.28515625" style="3" customWidth="1"/>
    <col min="10" max="34" width="6.28515625" style="4" customWidth="1"/>
    <col min="35" max="35" width="11.42578125" style="4"/>
    <col min="36" max="36" width="8.7109375" style="83" customWidth="1"/>
    <col min="37" max="16384" width="11.42578125" style="4"/>
  </cols>
  <sheetData>
    <row r="1" spans="1:55" ht="36" customHeight="1" x14ac:dyDescent="0.2">
      <c r="B1" s="64"/>
      <c r="C1" s="100"/>
      <c r="G1" s="52" t="s">
        <v>28</v>
      </c>
      <c r="J1" s="7"/>
      <c r="K1" s="7"/>
      <c r="L1" s="37"/>
      <c r="M1" s="37"/>
      <c r="N1" s="37"/>
      <c r="O1" s="37"/>
      <c r="P1" s="37"/>
      <c r="Q1" s="33"/>
      <c r="R1" s="3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27"/>
      <c r="B2" s="58"/>
      <c r="C2" s="101"/>
      <c r="D2" s="23"/>
      <c r="E2" s="23"/>
      <c r="F2" s="23"/>
      <c r="G2" s="23"/>
      <c r="H2" s="23"/>
      <c r="I2" s="23"/>
      <c r="J2" s="23"/>
      <c r="K2" s="23"/>
      <c r="L2" s="38"/>
      <c r="M2" s="12"/>
      <c r="N2" s="12"/>
      <c r="O2" s="34"/>
      <c r="P2" s="34"/>
      <c r="Q2" s="39"/>
      <c r="R2" s="34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J2" s="56"/>
    </row>
    <row r="3" spans="1:55" customFormat="1" x14ac:dyDescent="0.2">
      <c r="A3" s="58"/>
      <c r="B3" s="58"/>
      <c r="C3" s="101"/>
      <c r="D3" s="24"/>
      <c r="E3" s="24"/>
      <c r="F3" s="24"/>
      <c r="G3" s="24"/>
      <c r="H3" s="24"/>
      <c r="I3" s="24"/>
      <c r="J3" s="24"/>
      <c r="K3" s="24"/>
      <c r="L3" s="38"/>
      <c r="M3" s="12"/>
      <c r="N3" s="12"/>
      <c r="O3" s="35"/>
      <c r="P3" s="35"/>
      <c r="Q3" s="39"/>
      <c r="R3" s="35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J3" s="56"/>
    </row>
    <row r="4" spans="1:55" s="1" customFormat="1" x14ac:dyDescent="0.2">
      <c r="A4" s="59"/>
      <c r="B4" s="59"/>
      <c r="C4" s="102"/>
      <c r="D4" s="25"/>
      <c r="E4" s="25"/>
      <c r="F4" s="25"/>
      <c r="G4" s="25"/>
      <c r="H4" s="25"/>
      <c r="I4" s="25"/>
      <c r="J4" s="25"/>
      <c r="K4" s="25"/>
      <c r="L4" s="5"/>
      <c r="M4" s="12"/>
      <c r="N4" s="12"/>
      <c r="O4" s="25"/>
      <c r="P4" s="25"/>
      <c r="Q4" s="39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J4" s="84"/>
    </row>
    <row r="5" spans="1:55" s="1" customFormat="1" ht="18" x14ac:dyDescent="0.25">
      <c r="A5" s="59"/>
      <c r="B5" s="59"/>
      <c r="C5" s="102"/>
      <c r="D5" s="26"/>
      <c r="E5" s="26"/>
      <c r="F5" s="42"/>
      <c r="G5" s="43"/>
      <c r="H5" s="43"/>
      <c r="I5" s="43"/>
      <c r="J5" s="43"/>
      <c r="K5" s="43"/>
      <c r="L5" s="44"/>
      <c r="M5" s="44"/>
      <c r="N5" s="44"/>
      <c r="O5" s="43"/>
      <c r="P5" s="43"/>
      <c r="Q5" s="45"/>
      <c r="R5" s="43"/>
      <c r="S5" s="43"/>
      <c r="T5" s="43"/>
      <c r="U5" s="43"/>
      <c r="V5" s="43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J5" s="84"/>
    </row>
    <row r="6" spans="1:55" s="1" customFormat="1" x14ac:dyDescent="0.2">
      <c r="A6" s="59"/>
      <c r="B6" s="59"/>
      <c r="C6" s="102"/>
      <c r="D6" s="25"/>
      <c r="E6" s="25"/>
      <c r="F6" s="25"/>
      <c r="G6" s="25"/>
      <c r="H6" s="25"/>
      <c r="I6" s="25"/>
      <c r="J6" s="25"/>
      <c r="K6" s="25"/>
      <c r="L6" s="5"/>
      <c r="M6" s="12"/>
      <c r="N6" s="12"/>
      <c r="O6" s="25"/>
      <c r="P6" s="25"/>
      <c r="Q6" s="39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J6" s="84"/>
    </row>
    <row r="7" spans="1:55" s="1" customFormat="1" ht="18" x14ac:dyDescent="0.25">
      <c r="A7" s="59"/>
      <c r="B7" s="59"/>
      <c r="C7" s="102"/>
      <c r="D7" s="25"/>
      <c r="E7" s="25"/>
      <c r="F7" s="41"/>
      <c r="G7" s="46"/>
      <c r="H7" s="46"/>
      <c r="I7" s="46"/>
      <c r="J7" s="46"/>
      <c r="K7" s="46"/>
      <c r="L7" s="44"/>
      <c r="M7" s="44"/>
      <c r="N7" s="44"/>
      <c r="O7" s="46"/>
      <c r="P7" s="46"/>
      <c r="Q7" s="39"/>
      <c r="R7" s="25"/>
      <c r="S7" s="25"/>
      <c r="T7" s="25"/>
      <c r="U7" s="40"/>
      <c r="V7" s="41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J7" s="84"/>
    </row>
    <row r="8" spans="1:55" customFormat="1" x14ac:dyDescent="0.2">
      <c r="A8" s="58"/>
      <c r="B8" s="58"/>
      <c r="C8" s="101"/>
      <c r="D8" s="27"/>
      <c r="E8" s="28"/>
      <c r="F8" s="28"/>
      <c r="G8" s="28"/>
      <c r="H8" s="28"/>
      <c r="I8" s="28"/>
      <c r="J8" s="28"/>
      <c r="K8" s="28"/>
      <c r="L8" s="38"/>
      <c r="M8" s="12"/>
      <c r="N8" s="12"/>
      <c r="O8" s="28"/>
      <c r="P8" s="28"/>
      <c r="Q8" s="3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1"/>
      <c r="AJ8" s="84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58"/>
      <c r="B9" s="58"/>
      <c r="C9" s="101"/>
      <c r="D9" s="2"/>
      <c r="E9" s="2"/>
      <c r="F9" s="36"/>
      <c r="G9" s="36"/>
      <c r="H9" s="36"/>
      <c r="I9" s="36"/>
      <c r="J9" s="36"/>
      <c r="K9" s="36"/>
      <c r="L9" s="38"/>
      <c r="M9" s="12"/>
      <c r="N9" s="12"/>
      <c r="O9" s="36"/>
      <c r="P9" s="36"/>
      <c r="Q9" s="39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1"/>
      <c r="AJ9" s="84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58"/>
      <c r="B10" s="58"/>
      <c r="C10" s="101"/>
      <c r="D10" s="23"/>
      <c r="E10" s="23"/>
      <c r="F10" s="23"/>
      <c r="G10" s="23"/>
      <c r="H10" s="23"/>
      <c r="I10" s="23"/>
      <c r="J10" s="23"/>
      <c r="K10" s="23"/>
      <c r="L10" s="38"/>
      <c r="M10" s="12"/>
      <c r="N10" s="12"/>
      <c r="O10" s="34"/>
      <c r="P10" s="34"/>
      <c r="Q10" s="39"/>
      <c r="R10" s="34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J10" s="56"/>
    </row>
    <row r="11" spans="1:55" customFormat="1" ht="15" customHeight="1" x14ac:dyDescent="0.2">
      <c r="A11" s="60"/>
      <c r="B11" s="60"/>
      <c r="C11" s="101"/>
      <c r="E11" s="1"/>
      <c r="F11" s="1"/>
      <c r="G11" s="1"/>
      <c r="H11" s="1"/>
      <c r="I11" s="1"/>
      <c r="J11" s="29"/>
      <c r="K11" s="29"/>
      <c r="L11" s="29"/>
      <c r="M11" s="30"/>
      <c r="N11" s="29"/>
      <c r="O11" s="29"/>
      <c r="P11" s="29"/>
      <c r="Q11" s="29"/>
      <c r="R11" s="29"/>
      <c r="S11" s="29"/>
      <c r="T11" s="29"/>
      <c r="U11" s="30"/>
      <c r="V11" s="29"/>
      <c r="W11" s="29"/>
      <c r="X11" s="29"/>
      <c r="Y11" s="29"/>
      <c r="Z11" s="29"/>
      <c r="AA11" s="29"/>
      <c r="AB11" s="31"/>
      <c r="AC11" s="29"/>
      <c r="AD11" s="29"/>
      <c r="AE11" s="30"/>
      <c r="AF11" s="29"/>
      <c r="AG11" s="29"/>
      <c r="AH11" s="29"/>
      <c r="AJ11" s="56"/>
    </row>
    <row r="12" spans="1:55" ht="15.75" x14ac:dyDescent="0.25">
      <c r="A12" s="61"/>
      <c r="B12" s="61"/>
      <c r="C12" s="100"/>
      <c r="D12" s="108">
        <f>EDATE(DATE('année calendaire'!A1,9,1),0)</f>
        <v>40786</v>
      </c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10"/>
      <c r="AI12" s="77"/>
    </row>
    <row r="13" spans="1:55" s="3" customFormat="1" ht="12.75" customHeight="1" x14ac:dyDescent="0.2">
      <c r="A13" s="62"/>
      <c r="B13" s="62"/>
      <c r="C13" s="103"/>
      <c r="D13" s="32">
        <f>D12</f>
        <v>40786</v>
      </c>
      <c r="E13" s="32">
        <f>D13+1</f>
        <v>40787</v>
      </c>
      <c r="F13" s="32">
        <f>E13+1</f>
        <v>40788</v>
      </c>
      <c r="G13" s="32">
        <f>F13+1</f>
        <v>40789</v>
      </c>
      <c r="H13" s="32">
        <f t="shared" ref="H13:AC13" si="0">G13+1</f>
        <v>40790</v>
      </c>
      <c r="I13" s="32">
        <f t="shared" si="0"/>
        <v>40791</v>
      </c>
      <c r="J13" s="32">
        <f t="shared" si="0"/>
        <v>40792</v>
      </c>
      <c r="K13" s="32">
        <f t="shared" si="0"/>
        <v>40793</v>
      </c>
      <c r="L13" s="32">
        <f t="shared" si="0"/>
        <v>40794</v>
      </c>
      <c r="M13" s="32">
        <f t="shared" si="0"/>
        <v>40795</v>
      </c>
      <c r="N13" s="32">
        <f t="shared" si="0"/>
        <v>40796</v>
      </c>
      <c r="O13" s="32">
        <f t="shared" si="0"/>
        <v>40797</v>
      </c>
      <c r="P13" s="32">
        <f t="shared" si="0"/>
        <v>40798</v>
      </c>
      <c r="Q13" s="32">
        <f t="shared" si="0"/>
        <v>40799</v>
      </c>
      <c r="R13" s="32">
        <f t="shared" si="0"/>
        <v>40800</v>
      </c>
      <c r="S13" s="32">
        <f t="shared" si="0"/>
        <v>40801</v>
      </c>
      <c r="T13" s="32">
        <f t="shared" si="0"/>
        <v>40802</v>
      </c>
      <c r="U13" s="32">
        <f t="shared" si="0"/>
        <v>40803</v>
      </c>
      <c r="V13" s="32">
        <f t="shared" si="0"/>
        <v>40804</v>
      </c>
      <c r="W13" s="32">
        <f t="shared" si="0"/>
        <v>40805</v>
      </c>
      <c r="X13" s="32">
        <f t="shared" si="0"/>
        <v>40806</v>
      </c>
      <c r="Y13" s="32">
        <f t="shared" si="0"/>
        <v>40807</v>
      </c>
      <c r="Z13" s="32">
        <f t="shared" si="0"/>
        <v>40808</v>
      </c>
      <c r="AA13" s="32">
        <f t="shared" si="0"/>
        <v>40809</v>
      </c>
      <c r="AB13" s="32">
        <f t="shared" si="0"/>
        <v>40810</v>
      </c>
      <c r="AC13" s="32">
        <f t="shared" si="0"/>
        <v>40811</v>
      </c>
      <c r="AD13" s="32">
        <f>IF(AC13&lt;&gt;"",IF(AC13+1&lt;=EOMONTH(($D$12)*1,0),AC13+1,""),"")</f>
        <v>40812</v>
      </c>
      <c r="AE13" s="32">
        <f>IF(AD13="","",IF(MONTH(AD13+1)&lt;&gt;MONTH(AD13),"",AD13+1))</f>
        <v>40813</v>
      </c>
      <c r="AF13" s="32">
        <f t="shared" ref="AF13:AH13" si="1">IF(AE13="","",IF(MONTH(AE13+1)&lt;&gt;MONTH(AE13),"",AE13+1))</f>
        <v>40814</v>
      </c>
      <c r="AG13" s="32">
        <f t="shared" si="1"/>
        <v>40815</v>
      </c>
      <c r="AH13" s="32" t="str">
        <f t="shared" si="1"/>
        <v/>
      </c>
      <c r="AI13" s="77" t="s">
        <v>31</v>
      </c>
      <c r="AJ13" s="83" t="s">
        <v>52</v>
      </c>
    </row>
    <row r="14" spans="1:55" x14ac:dyDescent="0.2">
      <c r="A14" s="65" t="s">
        <v>29</v>
      </c>
      <c r="B14" s="65" t="s">
        <v>30</v>
      </c>
      <c r="C14" s="104" t="s">
        <v>14</v>
      </c>
      <c r="D14" s="47">
        <f>D13</f>
        <v>40786</v>
      </c>
      <c r="E14" s="47">
        <f t="shared" ref="E14:AH14" si="2">E13</f>
        <v>40787</v>
      </c>
      <c r="F14" s="47">
        <f t="shared" si="2"/>
        <v>40788</v>
      </c>
      <c r="G14" s="47">
        <f t="shared" si="2"/>
        <v>40789</v>
      </c>
      <c r="H14" s="47">
        <f t="shared" si="2"/>
        <v>40790</v>
      </c>
      <c r="I14" s="47">
        <f t="shared" si="2"/>
        <v>40791</v>
      </c>
      <c r="J14" s="47">
        <f t="shared" si="2"/>
        <v>40792</v>
      </c>
      <c r="K14" s="47">
        <f t="shared" si="2"/>
        <v>40793</v>
      </c>
      <c r="L14" s="47">
        <f t="shared" si="2"/>
        <v>40794</v>
      </c>
      <c r="M14" s="47">
        <f t="shared" si="2"/>
        <v>40795</v>
      </c>
      <c r="N14" s="47">
        <f t="shared" si="2"/>
        <v>40796</v>
      </c>
      <c r="O14" s="47">
        <f t="shared" si="2"/>
        <v>40797</v>
      </c>
      <c r="P14" s="47">
        <f t="shared" si="2"/>
        <v>40798</v>
      </c>
      <c r="Q14" s="47">
        <f t="shared" si="2"/>
        <v>40799</v>
      </c>
      <c r="R14" s="47">
        <f t="shared" si="2"/>
        <v>40800</v>
      </c>
      <c r="S14" s="47">
        <f t="shared" si="2"/>
        <v>40801</v>
      </c>
      <c r="T14" s="47">
        <f t="shared" si="2"/>
        <v>40802</v>
      </c>
      <c r="U14" s="47">
        <f t="shared" si="2"/>
        <v>40803</v>
      </c>
      <c r="V14" s="47">
        <f t="shared" si="2"/>
        <v>40804</v>
      </c>
      <c r="W14" s="47">
        <f t="shared" si="2"/>
        <v>40805</v>
      </c>
      <c r="X14" s="47">
        <f t="shared" si="2"/>
        <v>40806</v>
      </c>
      <c r="Y14" s="47">
        <f t="shared" si="2"/>
        <v>40807</v>
      </c>
      <c r="Z14" s="47">
        <f t="shared" si="2"/>
        <v>40808</v>
      </c>
      <c r="AA14" s="47">
        <f t="shared" si="2"/>
        <v>40809</v>
      </c>
      <c r="AB14" s="47">
        <f t="shared" si="2"/>
        <v>40810</v>
      </c>
      <c r="AC14" s="47">
        <f t="shared" si="2"/>
        <v>40811</v>
      </c>
      <c r="AD14" s="47">
        <f t="shared" si="2"/>
        <v>40812</v>
      </c>
      <c r="AE14" s="47">
        <f t="shared" si="2"/>
        <v>40813</v>
      </c>
      <c r="AF14" s="47">
        <f t="shared" si="2"/>
        <v>40814</v>
      </c>
      <c r="AG14" s="47">
        <f t="shared" si="2"/>
        <v>40815</v>
      </c>
      <c r="AH14" s="47" t="str">
        <f t="shared" si="2"/>
        <v/>
      </c>
      <c r="AI14" s="77"/>
    </row>
    <row r="15" spans="1:55" s="3" customFormat="1" ht="13.9" customHeight="1" outlineLevel="1" x14ac:dyDescent="0.2">
      <c r="A15" s="71" t="s">
        <v>34</v>
      </c>
      <c r="B15" s="71" t="s">
        <v>35</v>
      </c>
      <c r="C15" s="105">
        <v>39510</v>
      </c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7">
        <f>SUM(D15:AH15)</f>
        <v>0</v>
      </c>
      <c r="AJ15" s="85">
        <v>1</v>
      </c>
    </row>
    <row r="16" spans="1:55" x14ac:dyDescent="0.2">
      <c r="A16" s="71" t="s">
        <v>41</v>
      </c>
      <c r="B16" s="71" t="s">
        <v>42</v>
      </c>
      <c r="C16" s="105" t="s">
        <v>54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7">
        <f>SUM(D16:AH16)</f>
        <v>0</v>
      </c>
      <c r="AJ16" s="83">
        <v>2</v>
      </c>
    </row>
    <row r="17" spans="1:36" x14ac:dyDescent="0.2">
      <c r="A17" s="71" t="s">
        <v>45</v>
      </c>
      <c r="B17" s="71" t="s">
        <v>46</v>
      </c>
      <c r="C17" s="105">
        <v>39917</v>
      </c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7">
        <f>SUM(D17:AH17)</f>
        <v>0</v>
      </c>
      <c r="AJ17" s="83">
        <v>3</v>
      </c>
    </row>
    <row r="18" spans="1:36" x14ac:dyDescent="0.2">
      <c r="A18" s="71" t="s">
        <v>50</v>
      </c>
      <c r="B18" s="71" t="s">
        <v>57</v>
      </c>
      <c r="C18" s="105" t="s">
        <v>53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7">
        <f>SUM(D18:AH18)</f>
        <v>0</v>
      </c>
      <c r="AJ18" s="83">
        <v>4</v>
      </c>
    </row>
    <row r="19" spans="1:36" s="3" customFormat="1" x14ac:dyDescent="0.2">
      <c r="A19" s="63"/>
      <c r="B19" s="63"/>
      <c r="C19" s="10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J19" s="85"/>
    </row>
    <row r="20" spans="1:36" s="3" customFormat="1" x14ac:dyDescent="0.2">
      <c r="A20" s="63"/>
      <c r="B20" s="63"/>
      <c r="C20" s="10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J20" s="85"/>
    </row>
    <row r="21" spans="1:36" s="3" customFormat="1" x14ac:dyDescent="0.2">
      <c r="A21" s="63"/>
      <c r="B21" s="63"/>
      <c r="C21" s="10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J21" s="85"/>
    </row>
    <row r="22" spans="1:36" s="3" customFormat="1" x14ac:dyDescent="0.2">
      <c r="A22" s="63"/>
      <c r="B22" s="63"/>
      <c r="C22" s="107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J22" s="85"/>
    </row>
    <row r="23" spans="1:36" s="3" customFormat="1" x14ac:dyDescent="0.2">
      <c r="A23" s="63"/>
      <c r="B23" s="63"/>
      <c r="C23" s="10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J23" s="85"/>
    </row>
    <row r="24" spans="1:36" x14ac:dyDescent="0.2">
      <c r="D24" s="8"/>
      <c r="E24" s="5"/>
      <c r="F24" s="5"/>
      <c r="G24" s="5"/>
      <c r="H24" s="5"/>
      <c r="I24" s="5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</row>
    <row r="25" spans="1:36" ht="15.75" x14ac:dyDescent="0.25"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6" x14ac:dyDescent="0.2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6" x14ac:dyDescent="0.2"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1:36" s="3" customFormat="1" x14ac:dyDescent="0.2">
      <c r="A28" s="63"/>
      <c r="B28" s="63"/>
      <c r="C28" s="107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J28" s="85"/>
    </row>
    <row r="29" spans="1:36" s="3" customFormat="1" x14ac:dyDescent="0.2">
      <c r="A29" s="63"/>
      <c r="B29" s="63"/>
      <c r="C29" s="107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J29" s="85"/>
    </row>
    <row r="30" spans="1:36" s="3" customFormat="1" x14ac:dyDescent="0.2">
      <c r="A30" s="63"/>
      <c r="B30" s="63"/>
      <c r="C30" s="107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J30" s="85"/>
    </row>
    <row r="31" spans="1:36" s="3" customFormat="1" x14ac:dyDescent="0.2">
      <c r="A31" s="63"/>
      <c r="B31" s="63"/>
      <c r="C31" s="107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J31" s="85"/>
    </row>
    <row r="32" spans="1:36" x14ac:dyDescent="0.2">
      <c r="D32" s="8"/>
      <c r="E32" s="5"/>
      <c r="F32" s="5"/>
      <c r="G32" s="5"/>
      <c r="H32" s="5"/>
      <c r="I32" s="5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6" ht="15.75" x14ac:dyDescent="0.25"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36" x14ac:dyDescent="0.2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</row>
    <row r="35" spans="1:36" x14ac:dyDescent="0.2"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6" s="3" customFormat="1" x14ac:dyDescent="0.2">
      <c r="A36" s="63"/>
      <c r="B36" s="63"/>
      <c r="C36" s="107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J36" s="85"/>
    </row>
    <row r="37" spans="1:36" s="3" customFormat="1" x14ac:dyDescent="0.2">
      <c r="A37" s="63"/>
      <c r="B37" s="63"/>
      <c r="C37" s="107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J37" s="85"/>
    </row>
    <row r="38" spans="1:36" s="3" customFormat="1" x14ac:dyDescent="0.2">
      <c r="A38" s="63"/>
      <c r="B38" s="63"/>
      <c r="C38" s="107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J38" s="85"/>
    </row>
    <row r="39" spans="1:36" s="3" customFormat="1" x14ac:dyDescent="0.2">
      <c r="A39" s="63"/>
      <c r="B39" s="63"/>
      <c r="C39" s="107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J39" s="85"/>
    </row>
    <row r="40" spans="1:36" x14ac:dyDescent="0.2">
      <c r="D40" s="8"/>
      <c r="E40" s="5"/>
      <c r="F40" s="5"/>
      <c r="G40" s="5"/>
      <c r="H40" s="5"/>
      <c r="I40" s="5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6" ht="15.75" x14ac:dyDescent="0.25"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6" x14ac:dyDescent="0.2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6" x14ac:dyDescent="0.2"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  <row r="44" spans="1:36" s="3" customFormat="1" x14ac:dyDescent="0.2">
      <c r="A44" s="63"/>
      <c r="B44" s="63"/>
      <c r="C44" s="10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J44" s="85"/>
    </row>
    <row r="45" spans="1:36" s="3" customFormat="1" x14ac:dyDescent="0.2">
      <c r="A45" s="63"/>
      <c r="B45" s="63"/>
      <c r="C45" s="107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J45" s="85"/>
    </row>
    <row r="46" spans="1:36" s="3" customFormat="1" x14ac:dyDescent="0.2">
      <c r="A46" s="63"/>
      <c r="B46" s="63"/>
      <c r="C46" s="10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J46" s="85"/>
    </row>
    <row r="47" spans="1:36" s="3" customFormat="1" x14ac:dyDescent="0.2">
      <c r="A47" s="63"/>
      <c r="B47" s="63"/>
      <c r="C47" s="10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J47" s="85"/>
    </row>
    <row r="48" spans="1:36" x14ac:dyDescent="0.2">
      <c r="D48" s="8"/>
      <c r="E48" s="5"/>
      <c r="F48" s="5"/>
      <c r="G48" s="5"/>
      <c r="H48" s="5"/>
      <c r="I48" s="5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6" ht="15.75" x14ac:dyDescent="0.25"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6" x14ac:dyDescent="0.2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</row>
    <row r="51" spans="1:36" x14ac:dyDescent="0.2"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1:36" s="3" customFormat="1" x14ac:dyDescent="0.2">
      <c r="A52" s="63"/>
      <c r="B52" s="63"/>
      <c r="C52" s="10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J52" s="85"/>
    </row>
    <row r="53" spans="1:36" s="3" customFormat="1" x14ac:dyDescent="0.2">
      <c r="A53" s="63"/>
      <c r="B53" s="63"/>
      <c r="C53" s="107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J53" s="85"/>
    </row>
    <row r="54" spans="1:36" s="3" customFormat="1" x14ac:dyDescent="0.2">
      <c r="A54" s="63"/>
      <c r="B54" s="63"/>
      <c r="C54" s="10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J54" s="85"/>
    </row>
    <row r="55" spans="1:36" s="3" customFormat="1" x14ac:dyDescent="0.2">
      <c r="A55" s="63"/>
      <c r="B55" s="63"/>
      <c r="C55" s="10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J55" s="85"/>
    </row>
    <row r="56" spans="1:36" x14ac:dyDescent="0.2">
      <c r="D56" s="8"/>
      <c r="E56" s="5"/>
      <c r="F56" s="5"/>
      <c r="G56" s="5"/>
      <c r="H56" s="5"/>
      <c r="I56" s="5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6" x14ac:dyDescent="0.2">
      <c r="D57" s="8"/>
      <c r="E57" s="5"/>
      <c r="F57" s="5"/>
      <c r="G57" s="5"/>
      <c r="H57" s="5"/>
      <c r="I57" s="5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6" x14ac:dyDescent="0.2">
      <c r="D58" s="8"/>
      <c r="E58" s="5"/>
      <c r="F58" s="5"/>
      <c r="G58" s="5"/>
      <c r="H58" s="5"/>
      <c r="I58" s="5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  <row r="59" spans="1:36" x14ac:dyDescent="0.2">
      <c r="D59" s="8"/>
      <c r="E59" s="5"/>
      <c r="F59" s="5"/>
      <c r="G59" s="5"/>
      <c r="H59" s="5"/>
      <c r="I59" s="5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</row>
    <row r="60" spans="1:36" x14ac:dyDescent="0.2">
      <c r="D60" s="8"/>
      <c r="E60" s="5"/>
      <c r="F60" s="5"/>
      <c r="G60" s="5"/>
      <c r="H60" s="5"/>
      <c r="I60" s="5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</row>
  </sheetData>
  <mergeCells count="1">
    <mergeCell ref="D12:AH12"/>
  </mergeCells>
  <phoneticPr fontId="2" type="noConversion"/>
  <conditionalFormatting sqref="Q2:Q4 Q6:Q10">
    <cfRule type="cellIs" dxfId="561" priority="378" stopIfTrue="1" operator="equal">
      <formula>"GV"</formula>
    </cfRule>
    <cfRule type="cellIs" dxfId="560" priority="379" stopIfTrue="1" operator="equal">
      <formula>"PC"</formula>
    </cfRule>
    <cfRule type="cellIs" dxfId="559" priority="380" stopIfTrue="1" operator="equal">
      <formula>"R"</formula>
    </cfRule>
    <cfRule type="cellIs" dxfId="558" priority="381" stopIfTrue="1" operator="equal">
      <formula>"E"</formula>
    </cfRule>
    <cfRule type="cellIs" dxfId="557" priority="382" stopIfTrue="1" operator="equal">
      <formula>"PT"</formula>
    </cfRule>
    <cfRule type="cellIs" dxfId="556" priority="383" stopIfTrue="1" operator="equal">
      <formula>"mt"</formula>
    </cfRule>
  </conditionalFormatting>
  <conditionalFormatting sqref="Q2:Q10">
    <cfRule type="cellIs" dxfId="555" priority="435" stopIfTrue="1" operator="equal">
      <formula>"cc"</formula>
    </cfRule>
    <cfRule type="cellIs" dxfId="554" priority="436" stopIfTrue="1" operator="equal">
      <formula>"cl"</formula>
    </cfRule>
    <cfRule type="cellIs" dxfId="553" priority="437" stopIfTrue="1" operator="equal">
      <formula>"m"</formula>
    </cfRule>
  </conditionalFormatting>
  <conditionalFormatting sqref="Q2:Q10">
    <cfRule type="cellIs" dxfId="552" priority="432" stopIfTrue="1" operator="equal">
      <formula>"F"</formula>
    </cfRule>
    <cfRule type="cellIs" dxfId="551" priority="433" stopIfTrue="1" operator="equal">
      <formula>"WK"</formula>
    </cfRule>
    <cfRule type="cellIs" dxfId="550" priority="434" stopIfTrue="1" operator="equal">
      <formula>"T"</formula>
    </cfRule>
  </conditionalFormatting>
  <conditionalFormatting sqref="Q5">
    <cfRule type="cellIs" dxfId="549" priority="366" stopIfTrue="1" operator="equal">
      <formula>"GV"</formula>
    </cfRule>
    <cfRule type="cellIs" dxfId="548" priority="367" stopIfTrue="1" operator="equal">
      <formula>"PC"</formula>
    </cfRule>
    <cfRule type="cellIs" dxfId="547" priority="368" stopIfTrue="1" operator="equal">
      <formula>"R"</formula>
    </cfRule>
    <cfRule type="cellIs" dxfId="546" priority="369" stopIfTrue="1" operator="equal">
      <formula>"E"</formula>
    </cfRule>
    <cfRule type="cellIs" dxfId="545" priority="370" stopIfTrue="1" operator="equal">
      <formula>"PT"</formula>
    </cfRule>
    <cfRule type="cellIs" dxfId="544" priority="371" stopIfTrue="1" operator="equal">
      <formula>"mt"</formula>
    </cfRule>
  </conditionalFormatting>
  <conditionalFormatting sqref="D14:AH14">
    <cfRule type="expression" dxfId="543" priority="281">
      <formula>COUNTIF($D$13:$AH$13,férié)</formula>
    </cfRule>
  </conditionalFormatting>
  <conditionalFormatting sqref="Q2:Q10">
    <cfRule type="cellIs" dxfId="542" priority="278" stopIfTrue="1" operator="equal">
      <formula>"cc"</formula>
    </cfRule>
    <cfRule type="cellIs" dxfId="541" priority="279" stopIfTrue="1" operator="equal">
      <formula>"cl"</formula>
    </cfRule>
    <cfRule type="cellIs" dxfId="540" priority="280" stopIfTrue="1" operator="equal">
      <formula>"m"</formula>
    </cfRule>
  </conditionalFormatting>
  <conditionalFormatting sqref="Q2:Q10">
    <cfRule type="cellIs" dxfId="539" priority="275" stopIfTrue="1" operator="equal">
      <formula>"F"</formula>
    </cfRule>
    <cfRule type="cellIs" dxfId="538" priority="276" stopIfTrue="1" operator="equal">
      <formula>"WK"</formula>
    </cfRule>
    <cfRule type="cellIs" dxfId="537" priority="277" stopIfTrue="1" operator="equal">
      <formula>"T"</formula>
    </cfRule>
  </conditionalFormatting>
  <conditionalFormatting sqref="Q2:Q4 Q6:Q10">
    <cfRule type="cellIs" dxfId="536" priority="269" stopIfTrue="1" operator="equal">
      <formula>"GV"</formula>
    </cfRule>
    <cfRule type="cellIs" dxfId="535" priority="270" stopIfTrue="1" operator="equal">
      <formula>"PC"</formula>
    </cfRule>
    <cfRule type="cellIs" dxfId="534" priority="271" stopIfTrue="1" operator="equal">
      <formula>"R"</formula>
    </cfRule>
    <cfRule type="cellIs" dxfId="533" priority="272" stopIfTrue="1" operator="equal">
      <formula>"E"</formula>
    </cfRule>
    <cfRule type="cellIs" dxfId="532" priority="273" stopIfTrue="1" operator="equal">
      <formula>"PT"</formula>
    </cfRule>
    <cfRule type="cellIs" dxfId="531" priority="274" stopIfTrue="1" operator="equal">
      <formula>"mt"</formula>
    </cfRule>
  </conditionalFormatting>
  <conditionalFormatting sqref="Q5">
    <cfRule type="cellIs" dxfId="530" priority="263" stopIfTrue="1" operator="equal">
      <formula>"GV"</formula>
    </cfRule>
    <cfRule type="cellIs" dxfId="529" priority="264" stopIfTrue="1" operator="equal">
      <formula>"PC"</formula>
    </cfRule>
    <cfRule type="cellIs" dxfId="528" priority="265" stopIfTrue="1" operator="equal">
      <formula>"R"</formula>
    </cfRule>
    <cfRule type="cellIs" dxfId="527" priority="266" stopIfTrue="1" operator="equal">
      <formula>"E"</formula>
    </cfRule>
    <cfRule type="cellIs" dxfId="526" priority="267" stopIfTrue="1" operator="equal">
      <formula>"PT"</formula>
    </cfRule>
    <cfRule type="cellIs" dxfId="525" priority="268" stopIfTrue="1" operator="equal">
      <formula>"mt"</formula>
    </cfRule>
  </conditionalFormatting>
  <conditionalFormatting sqref="D14:AH14">
    <cfRule type="expression" dxfId="524" priority="262">
      <formula>COUNTIF($D$13:$AH$13,férié)</formula>
    </cfRule>
  </conditionalFormatting>
  <conditionalFormatting sqref="D15:AH15">
    <cfRule type="expression" dxfId="523" priority="259">
      <formula>D$13=""</formula>
    </cfRule>
    <cfRule type="expression" dxfId="522" priority="260">
      <formula>COUNTIF(JF,D$13)</formula>
    </cfRule>
    <cfRule type="expression" dxfId="521" priority="261">
      <formula>WEEKDAY(D$13,2)&gt;5</formula>
    </cfRule>
  </conditionalFormatting>
  <conditionalFormatting sqref="Q2:Q10">
    <cfRule type="cellIs" dxfId="520" priority="256" stopIfTrue="1" operator="equal">
      <formula>"cc"</formula>
    </cfRule>
    <cfRule type="cellIs" dxfId="519" priority="257" stopIfTrue="1" operator="equal">
      <formula>"cl"</formula>
    </cfRule>
    <cfRule type="cellIs" dxfId="518" priority="258" stopIfTrue="1" operator="equal">
      <formula>"m"</formula>
    </cfRule>
  </conditionalFormatting>
  <conditionalFormatting sqref="Q2:Q10">
    <cfRule type="cellIs" dxfId="517" priority="253" stopIfTrue="1" operator="equal">
      <formula>"F"</formula>
    </cfRule>
    <cfRule type="cellIs" dxfId="516" priority="254" stopIfTrue="1" operator="equal">
      <formula>"WK"</formula>
    </cfRule>
    <cfRule type="cellIs" dxfId="515" priority="255" stopIfTrue="1" operator="equal">
      <formula>"T"</formula>
    </cfRule>
  </conditionalFormatting>
  <conditionalFormatting sqref="Q2:Q4 Q6:Q10">
    <cfRule type="cellIs" dxfId="514" priority="247" stopIfTrue="1" operator="equal">
      <formula>"GV"</formula>
    </cfRule>
    <cfRule type="cellIs" dxfId="513" priority="248" stopIfTrue="1" operator="equal">
      <formula>"PC"</formula>
    </cfRule>
    <cfRule type="cellIs" dxfId="512" priority="249" stopIfTrue="1" operator="equal">
      <formula>"R"</formula>
    </cfRule>
    <cfRule type="cellIs" dxfId="511" priority="250" stopIfTrue="1" operator="equal">
      <formula>"E"</formula>
    </cfRule>
    <cfRule type="cellIs" dxfId="510" priority="251" stopIfTrue="1" operator="equal">
      <formula>"PT"</formula>
    </cfRule>
    <cfRule type="cellIs" dxfId="509" priority="252" stopIfTrue="1" operator="equal">
      <formula>"mt"</formula>
    </cfRule>
  </conditionalFormatting>
  <conditionalFormatting sqref="Q5">
    <cfRule type="cellIs" dxfId="508" priority="241" stopIfTrue="1" operator="equal">
      <formula>"GV"</formula>
    </cfRule>
    <cfRule type="cellIs" dxfId="507" priority="242" stopIfTrue="1" operator="equal">
      <formula>"PC"</formula>
    </cfRule>
    <cfRule type="cellIs" dxfId="506" priority="243" stopIfTrue="1" operator="equal">
      <formula>"R"</formula>
    </cfRule>
    <cfRule type="cellIs" dxfId="505" priority="244" stopIfTrue="1" operator="equal">
      <formula>"E"</formula>
    </cfRule>
    <cfRule type="cellIs" dxfId="504" priority="245" stopIfTrue="1" operator="equal">
      <formula>"PT"</formula>
    </cfRule>
    <cfRule type="cellIs" dxfId="503" priority="246" stopIfTrue="1" operator="equal">
      <formula>"mt"</formula>
    </cfRule>
  </conditionalFormatting>
  <conditionalFormatting sqref="D14:AH14">
    <cfRule type="expression" dxfId="502" priority="240">
      <formula>COUNTIF($D$13:$AH$13,férié)</formula>
    </cfRule>
  </conditionalFormatting>
  <conditionalFormatting sqref="D15:AH15">
    <cfRule type="expression" dxfId="501" priority="238">
      <formula>COUNTIF(JF,D$13)</formula>
    </cfRule>
    <cfRule type="expression" dxfId="500" priority="239">
      <formula>WEEKDAY(D$13,2)&gt;5</formula>
    </cfRule>
  </conditionalFormatting>
  <conditionalFormatting sqref="D13:AH15">
    <cfRule type="expression" dxfId="499" priority="237" stopIfTrue="1">
      <formula>D$13=""</formula>
    </cfRule>
  </conditionalFormatting>
  <conditionalFormatting sqref="Q2:Q4 Q6:Q10">
    <cfRule type="cellIs" dxfId="498" priority="231" stopIfTrue="1" operator="equal">
      <formula>"GV"</formula>
    </cfRule>
    <cfRule type="cellIs" dxfId="497" priority="232" stopIfTrue="1" operator="equal">
      <formula>"PC"</formula>
    </cfRule>
    <cfRule type="cellIs" dxfId="496" priority="233" stopIfTrue="1" operator="equal">
      <formula>"R"</formula>
    </cfRule>
    <cfRule type="cellIs" dxfId="495" priority="234" stopIfTrue="1" operator="equal">
      <formula>"E"</formula>
    </cfRule>
    <cfRule type="cellIs" dxfId="494" priority="235" stopIfTrue="1" operator="equal">
      <formula>"PT"</formula>
    </cfRule>
    <cfRule type="cellIs" dxfId="493" priority="236" stopIfTrue="1" operator="equal">
      <formula>"mt"</formula>
    </cfRule>
  </conditionalFormatting>
  <conditionalFormatting sqref="Q2:Q10">
    <cfRule type="cellIs" dxfId="492" priority="228" stopIfTrue="1" operator="equal">
      <formula>"cc"</formula>
    </cfRule>
    <cfRule type="cellIs" dxfId="491" priority="229" stopIfTrue="1" operator="equal">
      <formula>"cl"</formula>
    </cfRule>
    <cfRule type="cellIs" dxfId="490" priority="230" stopIfTrue="1" operator="equal">
      <formula>"m"</formula>
    </cfRule>
  </conditionalFormatting>
  <conditionalFormatting sqref="Q2:Q10">
    <cfRule type="cellIs" dxfId="489" priority="225" stopIfTrue="1" operator="equal">
      <formula>"F"</formula>
    </cfRule>
    <cfRule type="cellIs" dxfId="488" priority="226" stopIfTrue="1" operator="equal">
      <formula>"WK"</formula>
    </cfRule>
    <cfRule type="cellIs" dxfId="487" priority="227" stopIfTrue="1" operator="equal">
      <formula>"T"</formula>
    </cfRule>
  </conditionalFormatting>
  <conditionalFormatting sqref="Q5">
    <cfRule type="cellIs" dxfId="486" priority="219" stopIfTrue="1" operator="equal">
      <formula>"GV"</formula>
    </cfRule>
    <cfRule type="cellIs" dxfId="485" priority="220" stopIfTrue="1" operator="equal">
      <formula>"PC"</formula>
    </cfRule>
    <cfRule type="cellIs" dxfId="484" priority="221" stopIfTrue="1" operator="equal">
      <formula>"R"</formula>
    </cfRule>
    <cfRule type="cellIs" dxfId="483" priority="222" stopIfTrue="1" operator="equal">
      <formula>"E"</formula>
    </cfRule>
    <cfRule type="cellIs" dxfId="482" priority="223" stopIfTrue="1" operator="equal">
      <formula>"PT"</formula>
    </cfRule>
    <cfRule type="cellIs" dxfId="481" priority="224" stopIfTrue="1" operator="equal">
      <formula>"mt"</formula>
    </cfRule>
  </conditionalFormatting>
  <conditionalFormatting sqref="D14:AH14">
    <cfRule type="expression" dxfId="480" priority="218">
      <formula>COUNTIF($D$13:$AH$13,férié)</formula>
    </cfRule>
  </conditionalFormatting>
  <conditionalFormatting sqref="Q2:Q10">
    <cfRule type="cellIs" dxfId="479" priority="215" stopIfTrue="1" operator="equal">
      <formula>"cc"</formula>
    </cfRule>
    <cfRule type="cellIs" dxfId="478" priority="216" stopIfTrue="1" operator="equal">
      <formula>"cl"</formula>
    </cfRule>
    <cfRule type="cellIs" dxfId="477" priority="217" stopIfTrue="1" operator="equal">
      <formula>"m"</formula>
    </cfRule>
  </conditionalFormatting>
  <conditionalFormatting sqref="Q2:Q10">
    <cfRule type="cellIs" dxfId="476" priority="212" stopIfTrue="1" operator="equal">
      <formula>"F"</formula>
    </cfRule>
    <cfRule type="cellIs" dxfId="475" priority="213" stopIfTrue="1" operator="equal">
      <formula>"WK"</formula>
    </cfRule>
    <cfRule type="cellIs" dxfId="474" priority="214" stopIfTrue="1" operator="equal">
      <formula>"T"</formula>
    </cfRule>
  </conditionalFormatting>
  <conditionalFormatting sqref="Q2:Q4 Q6:Q10">
    <cfRule type="cellIs" dxfId="473" priority="206" stopIfTrue="1" operator="equal">
      <formula>"GV"</formula>
    </cfRule>
    <cfRule type="cellIs" dxfId="472" priority="207" stopIfTrue="1" operator="equal">
      <formula>"PC"</formula>
    </cfRule>
    <cfRule type="cellIs" dxfId="471" priority="208" stopIfTrue="1" operator="equal">
      <formula>"R"</formula>
    </cfRule>
    <cfRule type="cellIs" dxfId="470" priority="209" stopIfTrue="1" operator="equal">
      <formula>"E"</formula>
    </cfRule>
    <cfRule type="cellIs" dxfId="469" priority="210" stopIfTrue="1" operator="equal">
      <formula>"PT"</formula>
    </cfRule>
    <cfRule type="cellIs" dxfId="468" priority="211" stopIfTrue="1" operator="equal">
      <formula>"mt"</formula>
    </cfRule>
  </conditionalFormatting>
  <conditionalFormatting sqref="Q5">
    <cfRule type="cellIs" dxfId="467" priority="200" stopIfTrue="1" operator="equal">
      <formula>"GV"</formula>
    </cfRule>
    <cfRule type="cellIs" dxfId="466" priority="201" stopIfTrue="1" operator="equal">
      <formula>"PC"</formula>
    </cfRule>
    <cfRule type="cellIs" dxfId="465" priority="202" stopIfTrue="1" operator="equal">
      <formula>"R"</formula>
    </cfRule>
    <cfRule type="cellIs" dxfId="464" priority="203" stopIfTrue="1" operator="equal">
      <formula>"E"</formula>
    </cfRule>
    <cfRule type="cellIs" dxfId="463" priority="204" stopIfTrue="1" operator="equal">
      <formula>"PT"</formula>
    </cfRule>
    <cfRule type="cellIs" dxfId="462" priority="205" stopIfTrue="1" operator="equal">
      <formula>"mt"</formula>
    </cfRule>
  </conditionalFormatting>
  <conditionalFormatting sqref="D14:AH14">
    <cfRule type="expression" dxfId="461" priority="199">
      <formula>COUNTIF($D$13:$AH$13,férié)</formula>
    </cfRule>
  </conditionalFormatting>
  <conditionalFormatting sqref="Q2:Q10">
    <cfRule type="cellIs" dxfId="460" priority="194" stopIfTrue="1" operator="equal">
      <formula>"cc"</formula>
    </cfRule>
    <cfRule type="cellIs" dxfId="459" priority="195" stopIfTrue="1" operator="equal">
      <formula>"cl"</formula>
    </cfRule>
    <cfRule type="cellIs" dxfId="458" priority="196" stopIfTrue="1" operator="equal">
      <formula>"m"</formula>
    </cfRule>
  </conditionalFormatting>
  <conditionalFormatting sqref="Q2:Q10">
    <cfRule type="cellIs" dxfId="457" priority="191" stopIfTrue="1" operator="equal">
      <formula>"F"</formula>
    </cfRule>
    <cfRule type="cellIs" dxfId="456" priority="192" stopIfTrue="1" operator="equal">
      <formula>"WK"</formula>
    </cfRule>
    <cfRule type="cellIs" dxfId="455" priority="193" stopIfTrue="1" operator="equal">
      <formula>"T"</formula>
    </cfRule>
  </conditionalFormatting>
  <conditionalFormatting sqref="Q2:Q4 Q6:Q10">
    <cfRule type="cellIs" dxfId="454" priority="185" stopIfTrue="1" operator="equal">
      <formula>"GV"</formula>
    </cfRule>
    <cfRule type="cellIs" dxfId="453" priority="186" stopIfTrue="1" operator="equal">
      <formula>"PC"</formula>
    </cfRule>
    <cfRule type="cellIs" dxfId="452" priority="187" stopIfTrue="1" operator="equal">
      <formula>"R"</formula>
    </cfRule>
    <cfRule type="cellIs" dxfId="451" priority="188" stopIfTrue="1" operator="equal">
      <formula>"E"</formula>
    </cfRule>
    <cfRule type="cellIs" dxfId="450" priority="189" stopIfTrue="1" operator="equal">
      <formula>"PT"</formula>
    </cfRule>
    <cfRule type="cellIs" dxfId="449" priority="190" stopIfTrue="1" operator="equal">
      <formula>"mt"</formula>
    </cfRule>
  </conditionalFormatting>
  <conditionalFormatting sqref="Q5">
    <cfRule type="cellIs" dxfId="448" priority="179" stopIfTrue="1" operator="equal">
      <formula>"GV"</formula>
    </cfRule>
    <cfRule type="cellIs" dxfId="447" priority="180" stopIfTrue="1" operator="equal">
      <formula>"PC"</formula>
    </cfRule>
    <cfRule type="cellIs" dxfId="446" priority="181" stopIfTrue="1" operator="equal">
      <formula>"R"</formula>
    </cfRule>
    <cfRule type="cellIs" dxfId="445" priority="182" stopIfTrue="1" operator="equal">
      <formula>"E"</formula>
    </cfRule>
    <cfRule type="cellIs" dxfId="444" priority="183" stopIfTrue="1" operator="equal">
      <formula>"PT"</formula>
    </cfRule>
    <cfRule type="cellIs" dxfId="443" priority="184" stopIfTrue="1" operator="equal">
      <formula>"mt"</formula>
    </cfRule>
  </conditionalFormatting>
  <conditionalFormatting sqref="D14:AH14">
    <cfRule type="expression" dxfId="442" priority="178">
      <formula>COUNTIF($D$13:$AH$13,férié)</formula>
    </cfRule>
  </conditionalFormatting>
  <conditionalFormatting sqref="D16:AH16">
    <cfRule type="expression" dxfId="441" priority="64">
      <formula>D$13=""</formula>
    </cfRule>
    <cfRule type="expression" dxfId="440" priority="65">
      <formula>COUNTIF(JF,D$13)</formula>
    </cfRule>
    <cfRule type="expression" dxfId="439" priority="66">
      <formula>WEEKDAY(D$13,2)&gt;5</formula>
    </cfRule>
  </conditionalFormatting>
  <conditionalFormatting sqref="D16:AH16">
    <cfRule type="expression" dxfId="438" priority="62">
      <formula>COUNTIF(JF,D$13)</formula>
    </cfRule>
    <cfRule type="expression" dxfId="437" priority="63">
      <formula>WEEKDAY(D$13,2)&gt;5</formula>
    </cfRule>
  </conditionalFormatting>
  <conditionalFormatting sqref="D16:AH16">
    <cfRule type="expression" dxfId="436" priority="61" stopIfTrue="1">
      <formula>D$13=""</formula>
    </cfRule>
  </conditionalFormatting>
  <conditionalFormatting sqref="D17:AH17">
    <cfRule type="expression" dxfId="435" priority="58">
      <formula>D$13=""</formula>
    </cfRule>
    <cfRule type="expression" dxfId="434" priority="59">
      <formula>COUNTIF(JF,D$13)</formula>
    </cfRule>
    <cfRule type="expression" dxfId="433" priority="60">
      <formula>WEEKDAY(D$13,2)&gt;5</formula>
    </cfRule>
  </conditionalFormatting>
  <conditionalFormatting sqref="D17:AH17">
    <cfRule type="expression" dxfId="432" priority="56">
      <formula>COUNTIF(JF,D$13)</formula>
    </cfRule>
    <cfRule type="expression" dxfId="431" priority="57">
      <formula>WEEKDAY(D$13,2)&gt;5</formula>
    </cfRule>
  </conditionalFormatting>
  <conditionalFormatting sqref="D17:AH17">
    <cfRule type="expression" dxfId="430" priority="55" stopIfTrue="1">
      <formula>D$13=""</formula>
    </cfRule>
  </conditionalFormatting>
  <conditionalFormatting sqref="D18:AH18">
    <cfRule type="expression" dxfId="429" priority="46">
      <formula>D$13=""</formula>
    </cfRule>
    <cfRule type="expression" dxfId="428" priority="47">
      <formula>COUNTIF(JF,D$13)</formula>
    </cfRule>
    <cfRule type="expression" dxfId="427" priority="48">
      <formula>WEEKDAY(D$13,2)&gt;5</formula>
    </cfRule>
  </conditionalFormatting>
  <conditionalFormatting sqref="D18:AH18">
    <cfRule type="expression" dxfId="426" priority="44">
      <formula>COUNTIF(JF,D$13)</formula>
    </cfRule>
    <cfRule type="expression" dxfId="425" priority="45">
      <formula>WEEKDAY(D$13,2)&gt;5</formula>
    </cfRule>
  </conditionalFormatting>
  <conditionalFormatting sqref="D18:AH18">
    <cfRule type="expression" dxfId="424" priority="43" stopIfTrue="1">
      <formula>D$13=""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BC60"/>
  <sheetViews>
    <sheetView zoomScale="85" zoomScaleNormal="85" workbookViewId="0">
      <selection activeCell="A19" sqref="A19:AI19"/>
    </sheetView>
  </sheetViews>
  <sheetFormatPr baseColWidth="10" defaultColWidth="11.42578125" defaultRowHeight="12.75" outlineLevelRow="1" x14ac:dyDescent="0.2"/>
  <cols>
    <col min="1" max="2" width="17.140625" style="57" customWidth="1"/>
    <col min="3" max="3" width="17.140625" style="106" customWidth="1"/>
    <col min="4" max="4" width="6.28515625" style="4" customWidth="1"/>
    <col min="5" max="9" width="6.28515625" style="3" customWidth="1"/>
    <col min="10" max="34" width="6.28515625" style="4" customWidth="1"/>
    <col min="35" max="35" width="11.42578125" style="4"/>
    <col min="36" max="36" width="8.7109375" style="83" customWidth="1"/>
    <col min="37" max="16384" width="11.42578125" style="4"/>
  </cols>
  <sheetData>
    <row r="1" spans="1:55" ht="36" customHeight="1" x14ac:dyDescent="0.2">
      <c r="B1" s="64"/>
      <c r="C1" s="100"/>
      <c r="G1" s="52" t="s">
        <v>28</v>
      </c>
      <c r="J1" s="7"/>
      <c r="K1" s="7"/>
      <c r="L1" s="37"/>
      <c r="M1" s="37"/>
      <c r="N1" s="37"/>
      <c r="O1" s="37"/>
      <c r="P1" s="37"/>
      <c r="Q1" s="33"/>
      <c r="R1" s="3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27"/>
      <c r="B2" s="58"/>
      <c r="C2" s="101"/>
      <c r="D2" s="23"/>
      <c r="E2" s="23"/>
      <c r="F2" s="23"/>
      <c r="G2" s="23"/>
      <c r="H2" s="23"/>
      <c r="I2" s="23"/>
      <c r="J2" s="23"/>
      <c r="K2" s="23"/>
      <c r="L2" s="38"/>
      <c r="M2" s="12"/>
      <c r="N2" s="12"/>
      <c r="O2" s="34"/>
      <c r="P2" s="34"/>
      <c r="Q2" s="39"/>
      <c r="R2" s="34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J2" s="56"/>
    </row>
    <row r="3" spans="1:55" customFormat="1" x14ac:dyDescent="0.2">
      <c r="A3" s="58"/>
      <c r="B3" s="58"/>
      <c r="C3" s="101"/>
      <c r="D3" s="24"/>
      <c r="E3" s="24"/>
      <c r="F3" s="24"/>
      <c r="G3" s="24"/>
      <c r="H3" s="24"/>
      <c r="I3" s="24"/>
      <c r="J3" s="24"/>
      <c r="K3" s="24"/>
      <c r="L3" s="38"/>
      <c r="M3" s="12"/>
      <c r="N3" s="12"/>
      <c r="O3" s="35"/>
      <c r="P3" s="35"/>
      <c r="Q3" s="39"/>
      <c r="R3" s="35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J3" s="56"/>
    </row>
    <row r="4" spans="1:55" s="1" customFormat="1" x14ac:dyDescent="0.2">
      <c r="A4" s="59"/>
      <c r="B4" s="59"/>
      <c r="C4" s="102"/>
      <c r="D4" s="25"/>
      <c r="E4" s="25"/>
      <c r="F4" s="25"/>
      <c r="G4" s="25"/>
      <c r="H4" s="25"/>
      <c r="I4" s="25"/>
      <c r="J4" s="25"/>
      <c r="K4" s="25"/>
      <c r="L4" s="5"/>
      <c r="M4" s="12"/>
      <c r="N4" s="12"/>
      <c r="O4" s="25"/>
      <c r="P4" s="25"/>
      <c r="Q4" s="39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J4" s="84"/>
    </row>
    <row r="5" spans="1:55" s="1" customFormat="1" ht="18" x14ac:dyDescent="0.25">
      <c r="A5" s="59"/>
      <c r="B5" s="59"/>
      <c r="C5" s="102"/>
      <c r="D5" s="26"/>
      <c r="E5" s="26"/>
      <c r="F5" s="42"/>
      <c r="G5" s="43"/>
      <c r="H5" s="43"/>
      <c r="I5" s="43"/>
      <c r="J5" s="43"/>
      <c r="K5" s="43"/>
      <c r="L5" s="44"/>
      <c r="M5" s="44"/>
      <c r="N5" s="44"/>
      <c r="O5" s="43"/>
      <c r="P5" s="43"/>
      <c r="Q5" s="45"/>
      <c r="R5" s="43"/>
      <c r="S5" s="43"/>
      <c r="T5" s="43"/>
      <c r="U5" s="43"/>
      <c r="V5" s="43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J5" s="84"/>
    </row>
    <row r="6" spans="1:55" s="1" customFormat="1" x14ac:dyDescent="0.2">
      <c r="A6" s="59"/>
      <c r="B6" s="59"/>
      <c r="C6" s="102"/>
      <c r="D6" s="25"/>
      <c r="E6" s="25"/>
      <c r="F6" s="25"/>
      <c r="G6" s="25"/>
      <c r="H6" s="25"/>
      <c r="I6" s="25"/>
      <c r="J6" s="25"/>
      <c r="K6" s="25"/>
      <c r="L6" s="5"/>
      <c r="M6" s="12"/>
      <c r="N6" s="12"/>
      <c r="O6" s="25"/>
      <c r="P6" s="25"/>
      <c r="Q6" s="39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J6" s="84"/>
    </row>
    <row r="7" spans="1:55" s="1" customFormat="1" ht="18" x14ac:dyDescent="0.25">
      <c r="A7" s="59"/>
      <c r="B7" s="59"/>
      <c r="C7" s="102"/>
      <c r="D7" s="25"/>
      <c r="E7" s="25"/>
      <c r="F7" s="41"/>
      <c r="G7" s="46"/>
      <c r="H7" s="46"/>
      <c r="I7" s="46"/>
      <c r="J7" s="46"/>
      <c r="K7" s="46"/>
      <c r="L7" s="44"/>
      <c r="M7" s="44"/>
      <c r="N7" s="44"/>
      <c r="O7" s="46"/>
      <c r="P7" s="46"/>
      <c r="Q7" s="39"/>
      <c r="R7" s="25"/>
      <c r="S7" s="25"/>
      <c r="T7" s="25"/>
      <c r="U7" s="40"/>
      <c r="V7" s="41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J7" s="84"/>
    </row>
    <row r="8" spans="1:55" customFormat="1" x14ac:dyDescent="0.2">
      <c r="A8" s="58"/>
      <c r="B8" s="58"/>
      <c r="C8" s="101"/>
      <c r="D8" s="27"/>
      <c r="E8" s="28"/>
      <c r="F8" s="28"/>
      <c r="G8" s="28"/>
      <c r="H8" s="28"/>
      <c r="I8" s="28"/>
      <c r="J8" s="28"/>
      <c r="K8" s="28"/>
      <c r="L8" s="38"/>
      <c r="M8" s="12"/>
      <c r="N8" s="12"/>
      <c r="O8" s="28"/>
      <c r="P8" s="28"/>
      <c r="Q8" s="3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1"/>
      <c r="AJ8" s="84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58"/>
      <c r="B9" s="58"/>
      <c r="C9" s="101"/>
      <c r="D9" s="2"/>
      <c r="E9" s="2"/>
      <c r="F9" s="36"/>
      <c r="G9" s="36"/>
      <c r="H9" s="36"/>
      <c r="I9" s="36"/>
      <c r="J9" s="36"/>
      <c r="K9" s="36"/>
      <c r="L9" s="38"/>
      <c r="M9" s="12"/>
      <c r="N9" s="12"/>
      <c r="O9" s="36"/>
      <c r="P9" s="36"/>
      <c r="Q9" s="39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1"/>
      <c r="AJ9" s="84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58"/>
      <c r="B10" s="58"/>
      <c r="C10" s="101"/>
      <c r="D10" s="23"/>
      <c r="E10" s="23"/>
      <c r="F10" s="23"/>
      <c r="G10" s="23"/>
      <c r="H10" s="23"/>
      <c r="I10" s="23"/>
      <c r="J10" s="23"/>
      <c r="K10" s="23"/>
      <c r="L10" s="38"/>
      <c r="M10" s="12"/>
      <c r="N10" s="12"/>
      <c r="O10" s="34"/>
      <c r="P10" s="34"/>
      <c r="Q10" s="39"/>
      <c r="R10" s="34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J10" s="56"/>
    </row>
    <row r="11" spans="1:55" customFormat="1" ht="15" customHeight="1" x14ac:dyDescent="0.2">
      <c r="A11" s="60"/>
      <c r="B11" s="60"/>
      <c r="C11" s="101"/>
      <c r="E11" s="1"/>
      <c r="F11" s="1"/>
      <c r="G11" s="1"/>
      <c r="H11" s="1"/>
      <c r="I11" s="1"/>
      <c r="J11" s="29"/>
      <c r="K11" s="29"/>
      <c r="L11" s="29"/>
      <c r="M11" s="30"/>
      <c r="N11" s="29"/>
      <c r="O11" s="29"/>
      <c r="P11" s="29"/>
      <c r="Q11" s="29"/>
      <c r="R11" s="29"/>
      <c r="S11" s="29"/>
      <c r="T11" s="29"/>
      <c r="U11" s="30"/>
      <c r="V11" s="29"/>
      <c r="W11" s="29"/>
      <c r="X11" s="29"/>
      <c r="Y11" s="29"/>
      <c r="Z11" s="29"/>
      <c r="AA11" s="29"/>
      <c r="AB11" s="31"/>
      <c r="AC11" s="29"/>
      <c r="AD11" s="29"/>
      <c r="AE11" s="30"/>
      <c r="AF11" s="29"/>
      <c r="AG11" s="29"/>
      <c r="AH11" s="29"/>
      <c r="AJ11" s="56"/>
    </row>
    <row r="12" spans="1:55" ht="15.75" x14ac:dyDescent="0.25">
      <c r="A12" s="61"/>
      <c r="B12" s="61"/>
      <c r="C12" s="100"/>
      <c r="D12" s="108">
        <f>EDATE(DATE('année calendaire'!A1,10,1),0)</f>
        <v>40816</v>
      </c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10"/>
      <c r="AI12" s="77"/>
    </row>
    <row r="13" spans="1:55" s="3" customFormat="1" ht="12.75" customHeight="1" x14ac:dyDescent="0.2">
      <c r="A13" s="62"/>
      <c r="B13" s="62"/>
      <c r="C13" s="103"/>
      <c r="D13" s="32">
        <f>D12</f>
        <v>40816</v>
      </c>
      <c r="E13" s="32">
        <f>D13+1</f>
        <v>40817</v>
      </c>
      <c r="F13" s="32">
        <f>E13+1</f>
        <v>40818</v>
      </c>
      <c r="G13" s="32">
        <f>F13+1</f>
        <v>40819</v>
      </c>
      <c r="H13" s="32">
        <f t="shared" ref="H13:AC13" si="0">G13+1</f>
        <v>40820</v>
      </c>
      <c r="I13" s="32">
        <f t="shared" si="0"/>
        <v>40821</v>
      </c>
      <c r="J13" s="32">
        <f t="shared" si="0"/>
        <v>40822</v>
      </c>
      <c r="K13" s="32">
        <f t="shared" si="0"/>
        <v>40823</v>
      </c>
      <c r="L13" s="32">
        <f t="shared" si="0"/>
        <v>40824</v>
      </c>
      <c r="M13" s="32">
        <f t="shared" si="0"/>
        <v>40825</v>
      </c>
      <c r="N13" s="32">
        <f t="shared" si="0"/>
        <v>40826</v>
      </c>
      <c r="O13" s="32">
        <f t="shared" si="0"/>
        <v>40827</v>
      </c>
      <c r="P13" s="32">
        <f t="shared" si="0"/>
        <v>40828</v>
      </c>
      <c r="Q13" s="32">
        <f t="shared" si="0"/>
        <v>40829</v>
      </c>
      <c r="R13" s="32">
        <f t="shared" si="0"/>
        <v>40830</v>
      </c>
      <c r="S13" s="32">
        <f t="shared" si="0"/>
        <v>40831</v>
      </c>
      <c r="T13" s="32">
        <f t="shared" si="0"/>
        <v>40832</v>
      </c>
      <c r="U13" s="32">
        <f t="shared" si="0"/>
        <v>40833</v>
      </c>
      <c r="V13" s="32">
        <f t="shared" si="0"/>
        <v>40834</v>
      </c>
      <c r="W13" s="32">
        <f t="shared" si="0"/>
        <v>40835</v>
      </c>
      <c r="X13" s="32">
        <f t="shared" si="0"/>
        <v>40836</v>
      </c>
      <c r="Y13" s="32">
        <f t="shared" si="0"/>
        <v>40837</v>
      </c>
      <c r="Z13" s="32">
        <f t="shared" si="0"/>
        <v>40838</v>
      </c>
      <c r="AA13" s="32">
        <f t="shared" si="0"/>
        <v>40839</v>
      </c>
      <c r="AB13" s="32">
        <f t="shared" si="0"/>
        <v>40840</v>
      </c>
      <c r="AC13" s="32">
        <f t="shared" si="0"/>
        <v>40841</v>
      </c>
      <c r="AD13" s="32">
        <f>IF(AC13&lt;&gt;"",IF(AC13+1&lt;=EOMONTH(($D$12)*1,0),AC13+1,""),"")</f>
        <v>40842</v>
      </c>
      <c r="AE13" s="32">
        <f>IF(AD13="","",IF(MONTH(AD13+1)&lt;&gt;MONTH(AD13),"",AD13+1))</f>
        <v>40843</v>
      </c>
      <c r="AF13" s="32">
        <f t="shared" ref="AF13:AH13" si="1">IF(AE13="","",IF(MONTH(AE13+1)&lt;&gt;MONTH(AE13),"",AE13+1))</f>
        <v>40844</v>
      </c>
      <c r="AG13" s="32">
        <f t="shared" si="1"/>
        <v>40845</v>
      </c>
      <c r="AH13" s="32">
        <f t="shared" si="1"/>
        <v>40846</v>
      </c>
      <c r="AI13" s="77" t="s">
        <v>31</v>
      </c>
      <c r="AJ13" s="83" t="s">
        <v>52</v>
      </c>
    </row>
    <row r="14" spans="1:55" x14ac:dyDescent="0.2">
      <c r="A14" s="65" t="s">
        <v>29</v>
      </c>
      <c r="B14" s="65" t="s">
        <v>30</v>
      </c>
      <c r="C14" s="104" t="s">
        <v>14</v>
      </c>
      <c r="D14" s="47">
        <f>D13</f>
        <v>40816</v>
      </c>
      <c r="E14" s="47">
        <f t="shared" ref="E14:AH14" si="2">E13</f>
        <v>40817</v>
      </c>
      <c r="F14" s="47">
        <f t="shared" si="2"/>
        <v>40818</v>
      </c>
      <c r="G14" s="47">
        <f t="shared" si="2"/>
        <v>40819</v>
      </c>
      <c r="H14" s="47">
        <f t="shared" si="2"/>
        <v>40820</v>
      </c>
      <c r="I14" s="47">
        <f t="shared" si="2"/>
        <v>40821</v>
      </c>
      <c r="J14" s="47">
        <f t="shared" si="2"/>
        <v>40822</v>
      </c>
      <c r="K14" s="47">
        <f t="shared" si="2"/>
        <v>40823</v>
      </c>
      <c r="L14" s="47">
        <f t="shared" si="2"/>
        <v>40824</v>
      </c>
      <c r="M14" s="47">
        <f t="shared" si="2"/>
        <v>40825</v>
      </c>
      <c r="N14" s="47">
        <f t="shared" si="2"/>
        <v>40826</v>
      </c>
      <c r="O14" s="47">
        <f t="shared" si="2"/>
        <v>40827</v>
      </c>
      <c r="P14" s="47">
        <f t="shared" si="2"/>
        <v>40828</v>
      </c>
      <c r="Q14" s="47">
        <f t="shared" si="2"/>
        <v>40829</v>
      </c>
      <c r="R14" s="47">
        <f t="shared" si="2"/>
        <v>40830</v>
      </c>
      <c r="S14" s="47">
        <f t="shared" si="2"/>
        <v>40831</v>
      </c>
      <c r="T14" s="47">
        <f t="shared" si="2"/>
        <v>40832</v>
      </c>
      <c r="U14" s="47">
        <f t="shared" si="2"/>
        <v>40833</v>
      </c>
      <c r="V14" s="47">
        <f t="shared" si="2"/>
        <v>40834</v>
      </c>
      <c r="W14" s="47">
        <f t="shared" si="2"/>
        <v>40835</v>
      </c>
      <c r="X14" s="47">
        <f t="shared" si="2"/>
        <v>40836</v>
      </c>
      <c r="Y14" s="47">
        <f t="shared" si="2"/>
        <v>40837</v>
      </c>
      <c r="Z14" s="47">
        <f t="shared" si="2"/>
        <v>40838</v>
      </c>
      <c r="AA14" s="47">
        <f t="shared" si="2"/>
        <v>40839</v>
      </c>
      <c r="AB14" s="47">
        <f t="shared" si="2"/>
        <v>40840</v>
      </c>
      <c r="AC14" s="47">
        <f t="shared" si="2"/>
        <v>40841</v>
      </c>
      <c r="AD14" s="47">
        <f t="shared" si="2"/>
        <v>40842</v>
      </c>
      <c r="AE14" s="47">
        <f t="shared" si="2"/>
        <v>40843</v>
      </c>
      <c r="AF14" s="47">
        <f t="shared" si="2"/>
        <v>40844</v>
      </c>
      <c r="AG14" s="47">
        <f t="shared" si="2"/>
        <v>40845</v>
      </c>
      <c r="AH14" s="47">
        <f t="shared" si="2"/>
        <v>40846</v>
      </c>
      <c r="AI14" s="77"/>
    </row>
    <row r="15" spans="1:55" s="3" customFormat="1" ht="13.9" customHeight="1" outlineLevel="1" x14ac:dyDescent="0.2">
      <c r="A15" s="71" t="s">
        <v>34</v>
      </c>
      <c r="B15" s="71" t="s">
        <v>35</v>
      </c>
      <c r="C15" s="105">
        <v>39510</v>
      </c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7">
        <f>SUM(D15:AH15)</f>
        <v>0</v>
      </c>
      <c r="AJ15" s="85">
        <v>1</v>
      </c>
    </row>
    <row r="16" spans="1:55" x14ac:dyDescent="0.2">
      <c r="A16" s="71" t="s">
        <v>41</v>
      </c>
      <c r="B16" s="71" t="s">
        <v>42</v>
      </c>
      <c r="C16" s="105" t="s">
        <v>54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7">
        <f>SUM(D16:AH16)</f>
        <v>0</v>
      </c>
      <c r="AJ16" s="83">
        <v>2</v>
      </c>
    </row>
    <row r="17" spans="1:36" x14ac:dyDescent="0.2">
      <c r="A17" s="71" t="s">
        <v>45</v>
      </c>
      <c r="B17" s="71" t="s">
        <v>46</v>
      </c>
      <c r="C17" s="105">
        <v>39917</v>
      </c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7">
        <f>SUM(D17:AH17)</f>
        <v>0</v>
      </c>
      <c r="AJ17" s="83">
        <v>3</v>
      </c>
    </row>
    <row r="18" spans="1:36" x14ac:dyDescent="0.2">
      <c r="A18" s="71" t="s">
        <v>50</v>
      </c>
      <c r="B18" s="71" t="s">
        <v>57</v>
      </c>
      <c r="C18" s="105" t="s">
        <v>53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7">
        <f>SUM(D18:AH18)</f>
        <v>0</v>
      </c>
      <c r="AJ18" s="83">
        <v>4</v>
      </c>
    </row>
    <row r="19" spans="1:36" s="3" customFormat="1" x14ac:dyDescent="0.2">
      <c r="A19" s="63"/>
      <c r="B19" s="63"/>
      <c r="C19" s="10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J19" s="85"/>
    </row>
    <row r="20" spans="1:36" s="3" customFormat="1" x14ac:dyDescent="0.2">
      <c r="A20" s="63"/>
      <c r="B20" s="63"/>
      <c r="C20" s="10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J20" s="85"/>
    </row>
    <row r="21" spans="1:36" s="3" customFormat="1" x14ac:dyDescent="0.2">
      <c r="A21" s="63"/>
      <c r="B21" s="63"/>
      <c r="C21" s="10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J21" s="85"/>
    </row>
    <row r="22" spans="1:36" s="3" customFormat="1" x14ac:dyDescent="0.2">
      <c r="A22" s="63"/>
      <c r="B22" s="63"/>
      <c r="C22" s="107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J22" s="85"/>
    </row>
    <row r="23" spans="1:36" s="3" customFormat="1" x14ac:dyDescent="0.2">
      <c r="A23" s="63"/>
      <c r="B23" s="63"/>
      <c r="C23" s="10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J23" s="85"/>
    </row>
    <row r="24" spans="1:36" x14ac:dyDescent="0.2">
      <c r="D24" s="8"/>
      <c r="E24" s="5"/>
      <c r="F24" s="5"/>
      <c r="G24" s="5"/>
      <c r="H24" s="5"/>
      <c r="I24" s="5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</row>
    <row r="25" spans="1:36" ht="15.75" x14ac:dyDescent="0.25"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6" x14ac:dyDescent="0.2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6" x14ac:dyDescent="0.2"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1:36" s="3" customFormat="1" x14ac:dyDescent="0.2">
      <c r="A28" s="63"/>
      <c r="B28" s="63"/>
      <c r="C28" s="107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J28" s="85"/>
    </row>
    <row r="29" spans="1:36" s="3" customFormat="1" x14ac:dyDescent="0.2">
      <c r="A29" s="63"/>
      <c r="B29" s="63"/>
      <c r="C29" s="107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J29" s="85"/>
    </row>
    <row r="30" spans="1:36" s="3" customFormat="1" x14ac:dyDescent="0.2">
      <c r="A30" s="63"/>
      <c r="B30" s="63"/>
      <c r="C30" s="107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J30" s="85"/>
    </row>
    <row r="31" spans="1:36" s="3" customFormat="1" x14ac:dyDescent="0.2">
      <c r="A31" s="63"/>
      <c r="B31" s="63"/>
      <c r="C31" s="107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J31" s="85"/>
    </row>
    <row r="32" spans="1:36" x14ac:dyDescent="0.2">
      <c r="D32" s="8"/>
      <c r="E32" s="5"/>
      <c r="F32" s="5"/>
      <c r="G32" s="5"/>
      <c r="H32" s="5"/>
      <c r="I32" s="5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6" ht="15.75" x14ac:dyDescent="0.25"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36" x14ac:dyDescent="0.2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</row>
    <row r="35" spans="1:36" x14ac:dyDescent="0.2"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6" s="3" customFormat="1" x14ac:dyDescent="0.2">
      <c r="A36" s="63"/>
      <c r="B36" s="63"/>
      <c r="C36" s="107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J36" s="85"/>
    </row>
    <row r="37" spans="1:36" s="3" customFormat="1" x14ac:dyDescent="0.2">
      <c r="A37" s="63"/>
      <c r="B37" s="63"/>
      <c r="C37" s="107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J37" s="85"/>
    </row>
    <row r="38" spans="1:36" s="3" customFormat="1" x14ac:dyDescent="0.2">
      <c r="A38" s="63"/>
      <c r="B38" s="63"/>
      <c r="C38" s="107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J38" s="85"/>
    </row>
    <row r="39" spans="1:36" s="3" customFormat="1" x14ac:dyDescent="0.2">
      <c r="A39" s="63"/>
      <c r="B39" s="63"/>
      <c r="C39" s="107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J39" s="85"/>
    </row>
    <row r="40" spans="1:36" x14ac:dyDescent="0.2">
      <c r="D40" s="8"/>
      <c r="E40" s="5"/>
      <c r="F40" s="5"/>
      <c r="G40" s="5"/>
      <c r="H40" s="5"/>
      <c r="I40" s="5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6" ht="15.75" x14ac:dyDescent="0.25"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6" x14ac:dyDescent="0.2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6" x14ac:dyDescent="0.2"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  <row r="44" spans="1:36" s="3" customFormat="1" x14ac:dyDescent="0.2">
      <c r="A44" s="63"/>
      <c r="B44" s="63"/>
      <c r="C44" s="10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J44" s="85"/>
    </row>
    <row r="45" spans="1:36" s="3" customFormat="1" x14ac:dyDescent="0.2">
      <c r="A45" s="63"/>
      <c r="B45" s="63"/>
      <c r="C45" s="107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J45" s="85"/>
    </row>
    <row r="46" spans="1:36" s="3" customFormat="1" x14ac:dyDescent="0.2">
      <c r="A46" s="63"/>
      <c r="B46" s="63"/>
      <c r="C46" s="10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J46" s="85"/>
    </row>
    <row r="47" spans="1:36" s="3" customFormat="1" x14ac:dyDescent="0.2">
      <c r="A47" s="63"/>
      <c r="B47" s="63"/>
      <c r="C47" s="10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J47" s="85"/>
    </row>
    <row r="48" spans="1:36" x14ac:dyDescent="0.2">
      <c r="D48" s="8"/>
      <c r="E48" s="5"/>
      <c r="F48" s="5"/>
      <c r="G48" s="5"/>
      <c r="H48" s="5"/>
      <c r="I48" s="5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6" ht="15.75" x14ac:dyDescent="0.25"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6" x14ac:dyDescent="0.2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</row>
    <row r="51" spans="1:36" x14ac:dyDescent="0.2"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1:36" s="3" customFormat="1" x14ac:dyDescent="0.2">
      <c r="A52" s="63"/>
      <c r="B52" s="63"/>
      <c r="C52" s="10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J52" s="85"/>
    </row>
    <row r="53" spans="1:36" s="3" customFormat="1" x14ac:dyDescent="0.2">
      <c r="A53" s="63"/>
      <c r="B53" s="63"/>
      <c r="C53" s="107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J53" s="85"/>
    </row>
    <row r="54" spans="1:36" s="3" customFormat="1" x14ac:dyDescent="0.2">
      <c r="A54" s="63"/>
      <c r="B54" s="63"/>
      <c r="C54" s="10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J54" s="85"/>
    </row>
    <row r="55" spans="1:36" s="3" customFormat="1" x14ac:dyDescent="0.2">
      <c r="A55" s="63"/>
      <c r="B55" s="63"/>
      <c r="C55" s="10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J55" s="85"/>
    </row>
    <row r="56" spans="1:36" x14ac:dyDescent="0.2">
      <c r="D56" s="8"/>
      <c r="E56" s="5"/>
      <c r="F56" s="5"/>
      <c r="G56" s="5"/>
      <c r="H56" s="5"/>
      <c r="I56" s="5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6" x14ac:dyDescent="0.2">
      <c r="D57" s="8"/>
      <c r="E57" s="5"/>
      <c r="F57" s="5"/>
      <c r="G57" s="5"/>
      <c r="H57" s="5"/>
      <c r="I57" s="5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6" x14ac:dyDescent="0.2">
      <c r="D58" s="8"/>
      <c r="E58" s="5"/>
      <c r="F58" s="5"/>
      <c r="G58" s="5"/>
      <c r="H58" s="5"/>
      <c r="I58" s="5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  <row r="59" spans="1:36" x14ac:dyDescent="0.2">
      <c r="D59" s="8"/>
      <c r="E59" s="5"/>
      <c r="F59" s="5"/>
      <c r="G59" s="5"/>
      <c r="H59" s="5"/>
      <c r="I59" s="5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</row>
    <row r="60" spans="1:36" x14ac:dyDescent="0.2">
      <c r="D60" s="8"/>
      <c r="E60" s="5"/>
      <c r="F60" s="5"/>
      <c r="G60" s="5"/>
      <c r="H60" s="5"/>
      <c r="I60" s="5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</row>
  </sheetData>
  <mergeCells count="1">
    <mergeCell ref="D12:AH12"/>
  </mergeCells>
  <phoneticPr fontId="2" type="noConversion"/>
  <conditionalFormatting sqref="Q2:Q4 Q6:Q10">
    <cfRule type="cellIs" dxfId="423" priority="360" stopIfTrue="1" operator="equal">
      <formula>"GV"</formula>
    </cfRule>
    <cfRule type="cellIs" dxfId="422" priority="361" stopIfTrue="1" operator="equal">
      <formula>"PC"</formula>
    </cfRule>
    <cfRule type="cellIs" dxfId="421" priority="362" stopIfTrue="1" operator="equal">
      <formula>"R"</formula>
    </cfRule>
    <cfRule type="cellIs" dxfId="420" priority="363" stopIfTrue="1" operator="equal">
      <formula>"E"</formula>
    </cfRule>
    <cfRule type="cellIs" dxfId="419" priority="364" stopIfTrue="1" operator="equal">
      <formula>"PT"</formula>
    </cfRule>
    <cfRule type="cellIs" dxfId="418" priority="365" stopIfTrue="1" operator="equal">
      <formula>"mt"</formula>
    </cfRule>
  </conditionalFormatting>
  <conditionalFormatting sqref="Q2:Q10">
    <cfRule type="cellIs" dxfId="417" priority="417" stopIfTrue="1" operator="equal">
      <formula>"cc"</formula>
    </cfRule>
    <cfRule type="cellIs" dxfId="416" priority="418" stopIfTrue="1" operator="equal">
      <formula>"cl"</formula>
    </cfRule>
    <cfRule type="cellIs" dxfId="415" priority="419" stopIfTrue="1" operator="equal">
      <formula>"m"</formula>
    </cfRule>
  </conditionalFormatting>
  <conditionalFormatting sqref="Q2:Q10">
    <cfRule type="cellIs" dxfId="414" priority="414" stopIfTrue="1" operator="equal">
      <formula>"F"</formula>
    </cfRule>
    <cfRule type="cellIs" dxfId="413" priority="415" stopIfTrue="1" operator="equal">
      <formula>"WK"</formula>
    </cfRule>
    <cfRule type="cellIs" dxfId="412" priority="416" stopIfTrue="1" operator="equal">
      <formula>"T"</formula>
    </cfRule>
  </conditionalFormatting>
  <conditionalFormatting sqref="Q5">
    <cfRule type="cellIs" dxfId="411" priority="348" stopIfTrue="1" operator="equal">
      <formula>"GV"</formula>
    </cfRule>
    <cfRule type="cellIs" dxfId="410" priority="349" stopIfTrue="1" operator="equal">
      <formula>"PC"</formula>
    </cfRule>
    <cfRule type="cellIs" dxfId="409" priority="350" stopIfTrue="1" operator="equal">
      <formula>"R"</formula>
    </cfRule>
    <cfRule type="cellIs" dxfId="408" priority="351" stopIfTrue="1" operator="equal">
      <formula>"E"</formula>
    </cfRule>
    <cfRule type="cellIs" dxfId="407" priority="352" stopIfTrue="1" operator="equal">
      <formula>"PT"</formula>
    </cfRule>
    <cfRule type="cellIs" dxfId="406" priority="353" stopIfTrue="1" operator="equal">
      <formula>"mt"</formula>
    </cfRule>
  </conditionalFormatting>
  <conditionalFormatting sqref="D14:AH14">
    <cfRule type="expression" dxfId="405" priority="263">
      <formula>COUNTIF($D$13:$AH$13,férié)</formula>
    </cfRule>
  </conditionalFormatting>
  <conditionalFormatting sqref="Q2:Q10">
    <cfRule type="cellIs" dxfId="404" priority="260" stopIfTrue="1" operator="equal">
      <formula>"cc"</formula>
    </cfRule>
    <cfRule type="cellIs" dxfId="403" priority="261" stopIfTrue="1" operator="equal">
      <formula>"cl"</formula>
    </cfRule>
    <cfRule type="cellIs" dxfId="402" priority="262" stopIfTrue="1" operator="equal">
      <formula>"m"</formula>
    </cfRule>
  </conditionalFormatting>
  <conditionalFormatting sqref="Q2:Q10">
    <cfRule type="cellIs" dxfId="401" priority="257" stopIfTrue="1" operator="equal">
      <formula>"F"</formula>
    </cfRule>
    <cfRule type="cellIs" dxfId="400" priority="258" stopIfTrue="1" operator="equal">
      <formula>"WK"</formula>
    </cfRule>
    <cfRule type="cellIs" dxfId="399" priority="259" stopIfTrue="1" operator="equal">
      <formula>"T"</formula>
    </cfRule>
  </conditionalFormatting>
  <conditionalFormatting sqref="Q2:Q4 Q6:Q10">
    <cfRule type="cellIs" dxfId="398" priority="251" stopIfTrue="1" operator="equal">
      <formula>"GV"</formula>
    </cfRule>
    <cfRule type="cellIs" dxfId="397" priority="252" stopIfTrue="1" operator="equal">
      <formula>"PC"</formula>
    </cfRule>
    <cfRule type="cellIs" dxfId="396" priority="253" stopIfTrue="1" operator="equal">
      <formula>"R"</formula>
    </cfRule>
    <cfRule type="cellIs" dxfId="395" priority="254" stopIfTrue="1" operator="equal">
      <formula>"E"</formula>
    </cfRule>
    <cfRule type="cellIs" dxfId="394" priority="255" stopIfTrue="1" operator="equal">
      <formula>"PT"</formula>
    </cfRule>
    <cfRule type="cellIs" dxfId="393" priority="256" stopIfTrue="1" operator="equal">
      <formula>"mt"</formula>
    </cfRule>
  </conditionalFormatting>
  <conditionalFormatting sqref="Q5">
    <cfRule type="cellIs" dxfId="392" priority="245" stopIfTrue="1" operator="equal">
      <formula>"GV"</formula>
    </cfRule>
    <cfRule type="cellIs" dxfId="391" priority="246" stopIfTrue="1" operator="equal">
      <formula>"PC"</formula>
    </cfRule>
    <cfRule type="cellIs" dxfId="390" priority="247" stopIfTrue="1" operator="equal">
      <formula>"R"</formula>
    </cfRule>
    <cfRule type="cellIs" dxfId="389" priority="248" stopIfTrue="1" operator="equal">
      <formula>"E"</formula>
    </cfRule>
    <cfRule type="cellIs" dxfId="388" priority="249" stopIfTrue="1" operator="equal">
      <formula>"PT"</formula>
    </cfRule>
    <cfRule type="cellIs" dxfId="387" priority="250" stopIfTrue="1" operator="equal">
      <formula>"mt"</formula>
    </cfRule>
  </conditionalFormatting>
  <conditionalFormatting sqref="D14:AH14">
    <cfRule type="expression" dxfId="386" priority="244">
      <formula>COUNTIF($D$13:$AH$13,férié)</formula>
    </cfRule>
  </conditionalFormatting>
  <conditionalFormatting sqref="D15:AH15">
    <cfRule type="expression" dxfId="385" priority="241">
      <formula>D$13=""</formula>
    </cfRule>
    <cfRule type="expression" dxfId="384" priority="242">
      <formula>COUNTIF(JF,D$13)</formula>
    </cfRule>
    <cfRule type="expression" dxfId="383" priority="243">
      <formula>WEEKDAY(D$13,2)&gt;5</formula>
    </cfRule>
  </conditionalFormatting>
  <conditionalFormatting sqref="Q2:Q10">
    <cfRule type="cellIs" dxfId="382" priority="238" stopIfTrue="1" operator="equal">
      <formula>"cc"</formula>
    </cfRule>
    <cfRule type="cellIs" dxfId="381" priority="239" stopIfTrue="1" operator="equal">
      <formula>"cl"</formula>
    </cfRule>
    <cfRule type="cellIs" dxfId="380" priority="240" stopIfTrue="1" operator="equal">
      <formula>"m"</formula>
    </cfRule>
  </conditionalFormatting>
  <conditionalFormatting sqref="Q2:Q10">
    <cfRule type="cellIs" dxfId="379" priority="235" stopIfTrue="1" operator="equal">
      <formula>"F"</formula>
    </cfRule>
    <cfRule type="cellIs" dxfId="378" priority="236" stopIfTrue="1" operator="equal">
      <formula>"WK"</formula>
    </cfRule>
    <cfRule type="cellIs" dxfId="377" priority="237" stopIfTrue="1" operator="equal">
      <formula>"T"</formula>
    </cfRule>
  </conditionalFormatting>
  <conditionalFormatting sqref="Q2:Q4 Q6:Q10">
    <cfRule type="cellIs" dxfId="376" priority="229" stopIfTrue="1" operator="equal">
      <formula>"GV"</formula>
    </cfRule>
    <cfRule type="cellIs" dxfId="375" priority="230" stopIfTrue="1" operator="equal">
      <formula>"PC"</formula>
    </cfRule>
    <cfRule type="cellIs" dxfId="374" priority="231" stopIfTrue="1" operator="equal">
      <formula>"R"</formula>
    </cfRule>
    <cfRule type="cellIs" dxfId="373" priority="232" stopIfTrue="1" operator="equal">
      <formula>"E"</formula>
    </cfRule>
    <cfRule type="cellIs" dxfId="372" priority="233" stopIfTrue="1" operator="equal">
      <formula>"PT"</formula>
    </cfRule>
    <cfRule type="cellIs" dxfId="371" priority="234" stopIfTrue="1" operator="equal">
      <formula>"mt"</formula>
    </cfRule>
  </conditionalFormatting>
  <conditionalFormatting sqref="Q5">
    <cfRule type="cellIs" dxfId="370" priority="223" stopIfTrue="1" operator="equal">
      <formula>"GV"</formula>
    </cfRule>
    <cfRule type="cellIs" dxfId="369" priority="224" stopIfTrue="1" operator="equal">
      <formula>"PC"</formula>
    </cfRule>
    <cfRule type="cellIs" dxfId="368" priority="225" stopIfTrue="1" operator="equal">
      <formula>"R"</formula>
    </cfRule>
    <cfRule type="cellIs" dxfId="367" priority="226" stopIfTrue="1" operator="equal">
      <formula>"E"</formula>
    </cfRule>
    <cfRule type="cellIs" dxfId="366" priority="227" stopIfTrue="1" operator="equal">
      <formula>"PT"</formula>
    </cfRule>
    <cfRule type="cellIs" dxfId="365" priority="228" stopIfTrue="1" operator="equal">
      <formula>"mt"</formula>
    </cfRule>
  </conditionalFormatting>
  <conditionalFormatting sqref="D14:AH14">
    <cfRule type="expression" dxfId="364" priority="222">
      <formula>COUNTIF($D$13:$AH$13,férié)</formula>
    </cfRule>
  </conditionalFormatting>
  <conditionalFormatting sqref="D15:AH15">
    <cfRule type="expression" dxfId="363" priority="220">
      <formula>COUNTIF(JF,D$13)</formula>
    </cfRule>
    <cfRule type="expression" dxfId="362" priority="221">
      <formula>WEEKDAY(D$13,2)&gt;5</formula>
    </cfRule>
  </conditionalFormatting>
  <conditionalFormatting sqref="D13:AH15">
    <cfRule type="expression" dxfId="361" priority="219" stopIfTrue="1">
      <formula>D$13=""</formula>
    </cfRule>
  </conditionalFormatting>
  <conditionalFormatting sqref="Q2:Q4 Q6:Q10">
    <cfRule type="cellIs" dxfId="360" priority="213" stopIfTrue="1" operator="equal">
      <formula>"GV"</formula>
    </cfRule>
    <cfRule type="cellIs" dxfId="359" priority="214" stopIfTrue="1" operator="equal">
      <formula>"PC"</formula>
    </cfRule>
    <cfRule type="cellIs" dxfId="358" priority="215" stopIfTrue="1" operator="equal">
      <formula>"R"</formula>
    </cfRule>
    <cfRule type="cellIs" dxfId="357" priority="216" stopIfTrue="1" operator="equal">
      <formula>"E"</formula>
    </cfRule>
    <cfRule type="cellIs" dxfId="356" priority="217" stopIfTrue="1" operator="equal">
      <formula>"PT"</formula>
    </cfRule>
    <cfRule type="cellIs" dxfId="355" priority="218" stopIfTrue="1" operator="equal">
      <formula>"mt"</formula>
    </cfRule>
  </conditionalFormatting>
  <conditionalFormatting sqref="Q2:Q10">
    <cfRule type="cellIs" dxfId="354" priority="210" stopIfTrue="1" operator="equal">
      <formula>"cc"</formula>
    </cfRule>
    <cfRule type="cellIs" dxfId="353" priority="211" stopIfTrue="1" operator="equal">
      <formula>"cl"</formula>
    </cfRule>
    <cfRule type="cellIs" dxfId="352" priority="212" stopIfTrue="1" operator="equal">
      <formula>"m"</formula>
    </cfRule>
  </conditionalFormatting>
  <conditionalFormatting sqref="Q2:Q10">
    <cfRule type="cellIs" dxfId="351" priority="207" stopIfTrue="1" operator="equal">
      <formula>"F"</formula>
    </cfRule>
    <cfRule type="cellIs" dxfId="350" priority="208" stopIfTrue="1" operator="equal">
      <formula>"WK"</formula>
    </cfRule>
    <cfRule type="cellIs" dxfId="349" priority="209" stopIfTrue="1" operator="equal">
      <formula>"T"</formula>
    </cfRule>
  </conditionalFormatting>
  <conditionalFormatting sqref="Q5">
    <cfRule type="cellIs" dxfId="348" priority="201" stopIfTrue="1" operator="equal">
      <formula>"GV"</formula>
    </cfRule>
    <cfRule type="cellIs" dxfId="347" priority="202" stopIfTrue="1" operator="equal">
      <formula>"PC"</formula>
    </cfRule>
    <cfRule type="cellIs" dxfId="346" priority="203" stopIfTrue="1" operator="equal">
      <formula>"R"</formula>
    </cfRule>
    <cfRule type="cellIs" dxfId="345" priority="204" stopIfTrue="1" operator="equal">
      <formula>"E"</formula>
    </cfRule>
    <cfRule type="cellIs" dxfId="344" priority="205" stopIfTrue="1" operator="equal">
      <formula>"PT"</formula>
    </cfRule>
    <cfRule type="cellIs" dxfId="343" priority="206" stopIfTrue="1" operator="equal">
      <formula>"mt"</formula>
    </cfRule>
  </conditionalFormatting>
  <conditionalFormatting sqref="D14:AH14">
    <cfRule type="expression" dxfId="342" priority="200">
      <formula>COUNTIF($D$13:$AH$13,férié)</formula>
    </cfRule>
  </conditionalFormatting>
  <conditionalFormatting sqref="Q2:Q10">
    <cfRule type="cellIs" dxfId="341" priority="197" stopIfTrue="1" operator="equal">
      <formula>"cc"</formula>
    </cfRule>
    <cfRule type="cellIs" dxfId="340" priority="198" stopIfTrue="1" operator="equal">
      <formula>"cl"</formula>
    </cfRule>
    <cfRule type="cellIs" dxfId="339" priority="199" stopIfTrue="1" operator="equal">
      <formula>"m"</formula>
    </cfRule>
  </conditionalFormatting>
  <conditionalFormatting sqref="Q2:Q10">
    <cfRule type="cellIs" dxfId="338" priority="194" stopIfTrue="1" operator="equal">
      <formula>"F"</formula>
    </cfRule>
    <cfRule type="cellIs" dxfId="337" priority="195" stopIfTrue="1" operator="equal">
      <formula>"WK"</formula>
    </cfRule>
    <cfRule type="cellIs" dxfId="336" priority="196" stopIfTrue="1" operator="equal">
      <formula>"T"</formula>
    </cfRule>
  </conditionalFormatting>
  <conditionalFormatting sqref="Q2:Q4 Q6:Q10">
    <cfRule type="cellIs" dxfId="335" priority="188" stopIfTrue="1" operator="equal">
      <formula>"GV"</formula>
    </cfRule>
    <cfRule type="cellIs" dxfId="334" priority="189" stopIfTrue="1" operator="equal">
      <formula>"PC"</formula>
    </cfRule>
    <cfRule type="cellIs" dxfId="333" priority="190" stopIfTrue="1" operator="equal">
      <formula>"R"</formula>
    </cfRule>
    <cfRule type="cellIs" dxfId="332" priority="191" stopIfTrue="1" operator="equal">
      <formula>"E"</formula>
    </cfRule>
    <cfRule type="cellIs" dxfId="331" priority="192" stopIfTrue="1" operator="equal">
      <formula>"PT"</formula>
    </cfRule>
    <cfRule type="cellIs" dxfId="330" priority="193" stopIfTrue="1" operator="equal">
      <formula>"mt"</formula>
    </cfRule>
  </conditionalFormatting>
  <conditionalFormatting sqref="Q5">
    <cfRule type="cellIs" dxfId="329" priority="182" stopIfTrue="1" operator="equal">
      <formula>"GV"</formula>
    </cfRule>
    <cfRule type="cellIs" dxfId="328" priority="183" stopIfTrue="1" operator="equal">
      <formula>"PC"</formula>
    </cfRule>
    <cfRule type="cellIs" dxfId="327" priority="184" stopIfTrue="1" operator="equal">
      <formula>"R"</formula>
    </cfRule>
    <cfRule type="cellIs" dxfId="326" priority="185" stopIfTrue="1" operator="equal">
      <formula>"E"</formula>
    </cfRule>
    <cfRule type="cellIs" dxfId="325" priority="186" stopIfTrue="1" operator="equal">
      <formula>"PT"</formula>
    </cfRule>
    <cfRule type="cellIs" dxfId="324" priority="187" stopIfTrue="1" operator="equal">
      <formula>"mt"</formula>
    </cfRule>
  </conditionalFormatting>
  <conditionalFormatting sqref="D14:AH14">
    <cfRule type="expression" dxfId="323" priority="181">
      <formula>COUNTIF($D$13:$AH$13,férié)</formula>
    </cfRule>
  </conditionalFormatting>
  <conditionalFormatting sqref="Q2:Q10">
    <cfRule type="cellIs" dxfId="322" priority="176" stopIfTrue="1" operator="equal">
      <formula>"cc"</formula>
    </cfRule>
    <cfRule type="cellIs" dxfId="321" priority="177" stopIfTrue="1" operator="equal">
      <formula>"cl"</formula>
    </cfRule>
    <cfRule type="cellIs" dxfId="320" priority="178" stopIfTrue="1" operator="equal">
      <formula>"m"</formula>
    </cfRule>
  </conditionalFormatting>
  <conditionalFormatting sqref="Q2:Q10">
    <cfRule type="cellIs" dxfId="319" priority="173" stopIfTrue="1" operator="equal">
      <formula>"F"</formula>
    </cfRule>
    <cfRule type="cellIs" dxfId="318" priority="174" stopIfTrue="1" operator="equal">
      <formula>"WK"</formula>
    </cfRule>
    <cfRule type="cellIs" dxfId="317" priority="175" stopIfTrue="1" operator="equal">
      <formula>"T"</formula>
    </cfRule>
  </conditionalFormatting>
  <conditionalFormatting sqref="Q2:Q4 Q6:Q10">
    <cfRule type="cellIs" dxfId="316" priority="167" stopIfTrue="1" operator="equal">
      <formula>"GV"</formula>
    </cfRule>
    <cfRule type="cellIs" dxfId="315" priority="168" stopIfTrue="1" operator="equal">
      <formula>"PC"</formula>
    </cfRule>
    <cfRule type="cellIs" dxfId="314" priority="169" stopIfTrue="1" operator="equal">
      <formula>"R"</formula>
    </cfRule>
    <cfRule type="cellIs" dxfId="313" priority="170" stopIfTrue="1" operator="equal">
      <formula>"E"</formula>
    </cfRule>
    <cfRule type="cellIs" dxfId="312" priority="171" stopIfTrue="1" operator="equal">
      <formula>"PT"</formula>
    </cfRule>
    <cfRule type="cellIs" dxfId="311" priority="172" stopIfTrue="1" operator="equal">
      <formula>"mt"</formula>
    </cfRule>
  </conditionalFormatting>
  <conditionalFormatting sqref="Q5">
    <cfRule type="cellIs" dxfId="310" priority="161" stopIfTrue="1" operator="equal">
      <formula>"GV"</formula>
    </cfRule>
    <cfRule type="cellIs" dxfId="309" priority="162" stopIfTrue="1" operator="equal">
      <formula>"PC"</formula>
    </cfRule>
    <cfRule type="cellIs" dxfId="308" priority="163" stopIfTrue="1" operator="equal">
      <formula>"R"</formula>
    </cfRule>
    <cfRule type="cellIs" dxfId="307" priority="164" stopIfTrue="1" operator="equal">
      <formula>"E"</formula>
    </cfRule>
    <cfRule type="cellIs" dxfId="306" priority="165" stopIfTrue="1" operator="equal">
      <formula>"PT"</formula>
    </cfRule>
    <cfRule type="cellIs" dxfId="305" priority="166" stopIfTrue="1" operator="equal">
      <formula>"mt"</formula>
    </cfRule>
  </conditionalFormatting>
  <conditionalFormatting sqref="D14:AH14">
    <cfRule type="expression" dxfId="304" priority="160">
      <formula>COUNTIF($D$13:$AH$13,férié)</formula>
    </cfRule>
  </conditionalFormatting>
  <conditionalFormatting sqref="D16:AH16">
    <cfRule type="expression" dxfId="303" priority="64">
      <formula>D$13=""</formula>
    </cfRule>
    <cfRule type="expression" dxfId="302" priority="65">
      <formula>COUNTIF(JF,D$13)</formula>
    </cfRule>
    <cfRule type="expression" dxfId="301" priority="66">
      <formula>WEEKDAY(D$13,2)&gt;5</formula>
    </cfRule>
  </conditionalFormatting>
  <conditionalFormatting sqref="D16:AH16">
    <cfRule type="expression" dxfId="300" priority="62">
      <formula>COUNTIF(JF,D$13)</formula>
    </cfRule>
    <cfRule type="expression" dxfId="299" priority="63">
      <formula>WEEKDAY(D$13,2)&gt;5</formula>
    </cfRule>
  </conditionalFormatting>
  <conditionalFormatting sqref="D16:AH16">
    <cfRule type="expression" dxfId="298" priority="61" stopIfTrue="1">
      <formula>D$13=""</formula>
    </cfRule>
  </conditionalFormatting>
  <conditionalFormatting sqref="D17:AH17">
    <cfRule type="expression" dxfId="297" priority="58">
      <formula>D$13=""</formula>
    </cfRule>
    <cfRule type="expression" dxfId="296" priority="59">
      <formula>COUNTIF(JF,D$13)</formula>
    </cfRule>
    <cfRule type="expression" dxfId="295" priority="60">
      <formula>WEEKDAY(D$13,2)&gt;5</formula>
    </cfRule>
  </conditionalFormatting>
  <conditionalFormatting sqref="D17:AH17">
    <cfRule type="expression" dxfId="294" priority="56">
      <formula>COUNTIF(JF,D$13)</formula>
    </cfRule>
    <cfRule type="expression" dxfId="293" priority="57">
      <formula>WEEKDAY(D$13,2)&gt;5</formula>
    </cfRule>
  </conditionalFormatting>
  <conditionalFormatting sqref="D17:AH17">
    <cfRule type="expression" dxfId="292" priority="55" stopIfTrue="1">
      <formula>D$13=""</formula>
    </cfRule>
  </conditionalFormatting>
  <conditionalFormatting sqref="D18:AH18">
    <cfRule type="expression" dxfId="291" priority="46">
      <formula>D$13=""</formula>
    </cfRule>
    <cfRule type="expression" dxfId="290" priority="47">
      <formula>COUNTIF(JF,D$13)</formula>
    </cfRule>
    <cfRule type="expression" dxfId="289" priority="48">
      <formula>WEEKDAY(D$13,2)&gt;5</formula>
    </cfRule>
  </conditionalFormatting>
  <conditionalFormatting sqref="D18:AH18">
    <cfRule type="expression" dxfId="288" priority="44">
      <formula>COUNTIF(JF,D$13)</formula>
    </cfRule>
    <cfRule type="expression" dxfId="287" priority="45">
      <formula>WEEKDAY(D$13,2)&gt;5</formula>
    </cfRule>
  </conditionalFormatting>
  <conditionalFormatting sqref="D18:AH18">
    <cfRule type="expression" dxfId="286" priority="43" stopIfTrue="1">
      <formula>D$13=""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BC60"/>
  <sheetViews>
    <sheetView zoomScale="85" zoomScaleNormal="85" workbookViewId="0">
      <selection activeCell="A19" sqref="A19:AI19"/>
    </sheetView>
  </sheetViews>
  <sheetFormatPr baseColWidth="10" defaultColWidth="11.42578125" defaultRowHeight="12.75" outlineLevelRow="1" x14ac:dyDescent="0.2"/>
  <cols>
    <col min="1" max="2" width="17.140625" style="57" customWidth="1"/>
    <col min="3" max="3" width="17.140625" style="106" customWidth="1"/>
    <col min="4" max="4" width="6.28515625" style="4" customWidth="1"/>
    <col min="5" max="9" width="6.28515625" style="3" customWidth="1"/>
    <col min="10" max="34" width="6.28515625" style="4" customWidth="1"/>
    <col min="35" max="35" width="11.42578125" style="4"/>
    <col min="36" max="36" width="8.7109375" style="83" customWidth="1"/>
    <col min="37" max="16384" width="11.42578125" style="4"/>
  </cols>
  <sheetData>
    <row r="1" spans="1:55" ht="36" customHeight="1" x14ac:dyDescent="0.2">
      <c r="B1" s="64"/>
      <c r="C1" s="100"/>
      <c r="G1" s="52" t="s">
        <v>28</v>
      </c>
      <c r="J1" s="7"/>
      <c r="K1" s="7"/>
      <c r="L1" s="37"/>
      <c r="M1" s="37"/>
      <c r="N1" s="37"/>
      <c r="O1" s="37"/>
      <c r="P1" s="37"/>
      <c r="Q1" s="33"/>
      <c r="R1" s="3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27"/>
      <c r="B2" s="58"/>
      <c r="C2" s="101"/>
      <c r="D2" s="23"/>
      <c r="E2" s="23"/>
      <c r="F2" s="23"/>
      <c r="G2" s="23"/>
      <c r="H2" s="23"/>
      <c r="I2" s="23"/>
      <c r="J2" s="23"/>
      <c r="K2" s="23"/>
      <c r="L2" s="38"/>
      <c r="M2" s="12"/>
      <c r="N2" s="12"/>
      <c r="O2" s="34"/>
      <c r="P2" s="34"/>
      <c r="Q2" s="39"/>
      <c r="R2" s="34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J2" s="56"/>
    </row>
    <row r="3" spans="1:55" customFormat="1" x14ac:dyDescent="0.2">
      <c r="A3" s="58"/>
      <c r="B3" s="58"/>
      <c r="C3" s="101"/>
      <c r="D3" s="24"/>
      <c r="E3" s="24"/>
      <c r="F3" s="24"/>
      <c r="G3" s="24"/>
      <c r="H3" s="24"/>
      <c r="I3" s="24"/>
      <c r="J3" s="24"/>
      <c r="K3" s="24"/>
      <c r="L3" s="38"/>
      <c r="M3" s="12"/>
      <c r="N3" s="12"/>
      <c r="O3" s="35"/>
      <c r="P3" s="35"/>
      <c r="Q3" s="39"/>
      <c r="R3" s="35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J3" s="56"/>
    </row>
    <row r="4" spans="1:55" s="1" customFormat="1" x14ac:dyDescent="0.2">
      <c r="A4" s="59"/>
      <c r="B4" s="59"/>
      <c r="C4" s="102"/>
      <c r="D4" s="25"/>
      <c r="E4" s="25"/>
      <c r="F4" s="25"/>
      <c r="G4" s="25"/>
      <c r="H4" s="25"/>
      <c r="I4" s="25"/>
      <c r="J4" s="25"/>
      <c r="K4" s="25"/>
      <c r="L4" s="5"/>
      <c r="M4" s="12"/>
      <c r="N4" s="12"/>
      <c r="O4" s="25"/>
      <c r="P4" s="25"/>
      <c r="Q4" s="39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J4" s="84"/>
    </row>
    <row r="5" spans="1:55" s="1" customFormat="1" ht="18" x14ac:dyDescent="0.25">
      <c r="A5" s="59"/>
      <c r="B5" s="59"/>
      <c r="C5" s="102"/>
      <c r="D5" s="26"/>
      <c r="E5" s="26"/>
      <c r="F5" s="42"/>
      <c r="G5" s="43"/>
      <c r="H5" s="43"/>
      <c r="I5" s="43"/>
      <c r="J5" s="43"/>
      <c r="K5" s="43"/>
      <c r="L5" s="44"/>
      <c r="M5" s="44"/>
      <c r="N5" s="44"/>
      <c r="O5" s="43"/>
      <c r="P5" s="43"/>
      <c r="Q5" s="45"/>
      <c r="R5" s="43"/>
      <c r="S5" s="43"/>
      <c r="T5" s="43"/>
      <c r="U5" s="43"/>
      <c r="V5" s="43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J5" s="84"/>
    </row>
    <row r="6" spans="1:55" s="1" customFormat="1" x14ac:dyDescent="0.2">
      <c r="A6" s="59"/>
      <c r="B6" s="59"/>
      <c r="C6" s="102"/>
      <c r="D6" s="25"/>
      <c r="E6" s="25"/>
      <c r="F6" s="25"/>
      <c r="G6" s="25"/>
      <c r="H6" s="25"/>
      <c r="I6" s="25"/>
      <c r="J6" s="25"/>
      <c r="K6" s="25"/>
      <c r="L6" s="5"/>
      <c r="M6" s="12"/>
      <c r="N6" s="12"/>
      <c r="O6" s="25"/>
      <c r="P6" s="25"/>
      <c r="Q6" s="39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J6" s="84"/>
    </row>
    <row r="7" spans="1:55" s="1" customFormat="1" ht="18" x14ac:dyDescent="0.25">
      <c r="A7" s="59"/>
      <c r="B7" s="59"/>
      <c r="C7" s="102"/>
      <c r="D7" s="25"/>
      <c r="E7" s="25"/>
      <c r="F7" s="41"/>
      <c r="G7" s="46"/>
      <c r="H7" s="46"/>
      <c r="I7" s="46"/>
      <c r="J7" s="46"/>
      <c r="K7" s="46"/>
      <c r="L7" s="44"/>
      <c r="M7" s="44"/>
      <c r="N7" s="44"/>
      <c r="O7" s="46"/>
      <c r="P7" s="46"/>
      <c r="Q7" s="39"/>
      <c r="R7" s="25"/>
      <c r="S7" s="25"/>
      <c r="T7" s="25"/>
      <c r="U7" s="40"/>
      <c r="V7" s="41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J7" s="84"/>
    </row>
    <row r="8" spans="1:55" customFormat="1" x14ac:dyDescent="0.2">
      <c r="A8" s="58"/>
      <c r="B8" s="58"/>
      <c r="C8" s="101"/>
      <c r="D8" s="27"/>
      <c r="E8" s="28"/>
      <c r="F8" s="28"/>
      <c r="G8" s="28"/>
      <c r="H8" s="28"/>
      <c r="I8" s="28"/>
      <c r="J8" s="28"/>
      <c r="K8" s="28"/>
      <c r="L8" s="38"/>
      <c r="M8" s="12"/>
      <c r="N8" s="12"/>
      <c r="O8" s="28"/>
      <c r="P8" s="28"/>
      <c r="Q8" s="3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1"/>
      <c r="AJ8" s="84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58"/>
      <c r="B9" s="58"/>
      <c r="C9" s="101"/>
      <c r="D9" s="2"/>
      <c r="E9" s="2"/>
      <c r="F9" s="36"/>
      <c r="G9" s="36"/>
      <c r="H9" s="36"/>
      <c r="I9" s="36"/>
      <c r="J9" s="36"/>
      <c r="K9" s="36"/>
      <c r="L9" s="38"/>
      <c r="M9" s="12"/>
      <c r="N9" s="12"/>
      <c r="O9" s="36"/>
      <c r="P9" s="36"/>
      <c r="Q9" s="39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1"/>
      <c r="AJ9" s="84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58"/>
      <c r="B10" s="58"/>
      <c r="C10" s="101"/>
      <c r="D10" s="23"/>
      <c r="E10" s="23"/>
      <c r="F10" s="23"/>
      <c r="G10" s="23"/>
      <c r="H10" s="23"/>
      <c r="I10" s="23"/>
      <c r="J10" s="23"/>
      <c r="K10" s="23"/>
      <c r="L10" s="38"/>
      <c r="M10" s="12"/>
      <c r="N10" s="12"/>
      <c r="O10" s="34"/>
      <c r="P10" s="34"/>
      <c r="Q10" s="39"/>
      <c r="R10" s="34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J10" s="56"/>
    </row>
    <row r="11" spans="1:55" customFormat="1" ht="15" customHeight="1" x14ac:dyDescent="0.2">
      <c r="A11" s="60"/>
      <c r="B11" s="60"/>
      <c r="C11" s="101"/>
      <c r="E11" s="1"/>
      <c r="F11" s="1"/>
      <c r="G11" s="1"/>
      <c r="H11" s="1"/>
      <c r="I11" s="1"/>
      <c r="J11" s="29"/>
      <c r="K11" s="29"/>
      <c r="L11" s="29"/>
      <c r="M11" s="30"/>
      <c r="N11" s="29"/>
      <c r="O11" s="29"/>
      <c r="P11" s="29"/>
      <c r="Q11" s="29"/>
      <c r="R11" s="29"/>
      <c r="S11" s="29"/>
      <c r="T11" s="29"/>
      <c r="U11" s="30"/>
      <c r="V11" s="29"/>
      <c r="W11" s="29"/>
      <c r="X11" s="29"/>
      <c r="Y11" s="29"/>
      <c r="Z11" s="29"/>
      <c r="AA11" s="29"/>
      <c r="AB11" s="31"/>
      <c r="AC11" s="29"/>
      <c r="AD11" s="29"/>
      <c r="AE11" s="30"/>
      <c r="AF11" s="29"/>
      <c r="AG11" s="29"/>
      <c r="AH11" s="29"/>
      <c r="AJ11" s="56"/>
    </row>
    <row r="12" spans="1:55" ht="15.75" x14ac:dyDescent="0.25">
      <c r="A12" s="61"/>
      <c r="B12" s="61"/>
      <c r="C12" s="100"/>
      <c r="D12" s="108">
        <f>EDATE(DATE('année calendaire'!A1,11,1),0)</f>
        <v>40847</v>
      </c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10"/>
      <c r="AI12" s="77"/>
    </row>
    <row r="13" spans="1:55" s="3" customFormat="1" ht="12.75" customHeight="1" x14ac:dyDescent="0.2">
      <c r="A13" s="62"/>
      <c r="B13" s="62"/>
      <c r="C13" s="103"/>
      <c r="D13" s="32">
        <f>D12</f>
        <v>40847</v>
      </c>
      <c r="E13" s="32">
        <f>D13+1</f>
        <v>40848</v>
      </c>
      <c r="F13" s="32">
        <f>E13+1</f>
        <v>40849</v>
      </c>
      <c r="G13" s="32">
        <f>F13+1</f>
        <v>40850</v>
      </c>
      <c r="H13" s="32">
        <f t="shared" ref="H13:AC13" si="0">G13+1</f>
        <v>40851</v>
      </c>
      <c r="I13" s="32">
        <f t="shared" si="0"/>
        <v>40852</v>
      </c>
      <c r="J13" s="32">
        <f t="shared" si="0"/>
        <v>40853</v>
      </c>
      <c r="K13" s="32">
        <f t="shared" si="0"/>
        <v>40854</v>
      </c>
      <c r="L13" s="32">
        <f t="shared" si="0"/>
        <v>40855</v>
      </c>
      <c r="M13" s="32">
        <f t="shared" si="0"/>
        <v>40856</v>
      </c>
      <c r="N13" s="32">
        <f t="shared" si="0"/>
        <v>40857</v>
      </c>
      <c r="O13" s="32">
        <f t="shared" si="0"/>
        <v>40858</v>
      </c>
      <c r="P13" s="32">
        <f t="shared" si="0"/>
        <v>40859</v>
      </c>
      <c r="Q13" s="32">
        <f t="shared" si="0"/>
        <v>40860</v>
      </c>
      <c r="R13" s="32">
        <f t="shared" si="0"/>
        <v>40861</v>
      </c>
      <c r="S13" s="32">
        <f t="shared" si="0"/>
        <v>40862</v>
      </c>
      <c r="T13" s="32">
        <f t="shared" si="0"/>
        <v>40863</v>
      </c>
      <c r="U13" s="32">
        <f t="shared" si="0"/>
        <v>40864</v>
      </c>
      <c r="V13" s="32">
        <f t="shared" si="0"/>
        <v>40865</v>
      </c>
      <c r="W13" s="32">
        <f t="shared" si="0"/>
        <v>40866</v>
      </c>
      <c r="X13" s="32">
        <f t="shared" si="0"/>
        <v>40867</v>
      </c>
      <c r="Y13" s="32">
        <f t="shared" si="0"/>
        <v>40868</v>
      </c>
      <c r="Z13" s="32">
        <f t="shared" si="0"/>
        <v>40869</v>
      </c>
      <c r="AA13" s="32">
        <f t="shared" si="0"/>
        <v>40870</v>
      </c>
      <c r="AB13" s="32">
        <f t="shared" si="0"/>
        <v>40871</v>
      </c>
      <c r="AC13" s="32">
        <f t="shared" si="0"/>
        <v>40872</v>
      </c>
      <c r="AD13" s="32">
        <f>IF(AC13&lt;&gt;"",IF(AC13+1&lt;=EOMONTH(($D$12)*1,0),AC13+1,""),"")</f>
        <v>40873</v>
      </c>
      <c r="AE13" s="32">
        <f>IF(AD13="","",IF(MONTH(AD13+1)&lt;&gt;MONTH(AD13),"",AD13+1))</f>
        <v>40874</v>
      </c>
      <c r="AF13" s="32">
        <f t="shared" ref="AF13:AH13" si="1">IF(AE13="","",IF(MONTH(AE13+1)&lt;&gt;MONTH(AE13),"",AE13+1))</f>
        <v>40875</v>
      </c>
      <c r="AG13" s="32">
        <f t="shared" si="1"/>
        <v>40876</v>
      </c>
      <c r="AH13" s="32" t="str">
        <f t="shared" si="1"/>
        <v/>
      </c>
      <c r="AI13" s="77" t="s">
        <v>31</v>
      </c>
      <c r="AJ13" s="83" t="s">
        <v>52</v>
      </c>
    </row>
    <row r="14" spans="1:55" x14ac:dyDescent="0.2">
      <c r="A14" s="65" t="s">
        <v>29</v>
      </c>
      <c r="B14" s="65" t="s">
        <v>30</v>
      </c>
      <c r="C14" s="104" t="s">
        <v>14</v>
      </c>
      <c r="D14" s="47">
        <f>D13</f>
        <v>40847</v>
      </c>
      <c r="E14" s="47">
        <f t="shared" ref="E14:AH14" si="2">E13</f>
        <v>40848</v>
      </c>
      <c r="F14" s="47">
        <f t="shared" si="2"/>
        <v>40849</v>
      </c>
      <c r="G14" s="47">
        <f t="shared" si="2"/>
        <v>40850</v>
      </c>
      <c r="H14" s="47">
        <f t="shared" si="2"/>
        <v>40851</v>
      </c>
      <c r="I14" s="47">
        <f t="shared" si="2"/>
        <v>40852</v>
      </c>
      <c r="J14" s="47">
        <f t="shared" si="2"/>
        <v>40853</v>
      </c>
      <c r="K14" s="47">
        <f t="shared" si="2"/>
        <v>40854</v>
      </c>
      <c r="L14" s="47">
        <f t="shared" si="2"/>
        <v>40855</v>
      </c>
      <c r="M14" s="47">
        <f t="shared" si="2"/>
        <v>40856</v>
      </c>
      <c r="N14" s="47">
        <f t="shared" si="2"/>
        <v>40857</v>
      </c>
      <c r="O14" s="47">
        <f t="shared" si="2"/>
        <v>40858</v>
      </c>
      <c r="P14" s="47">
        <f t="shared" si="2"/>
        <v>40859</v>
      </c>
      <c r="Q14" s="47">
        <f t="shared" si="2"/>
        <v>40860</v>
      </c>
      <c r="R14" s="47">
        <f t="shared" si="2"/>
        <v>40861</v>
      </c>
      <c r="S14" s="47">
        <f t="shared" si="2"/>
        <v>40862</v>
      </c>
      <c r="T14" s="47">
        <f t="shared" si="2"/>
        <v>40863</v>
      </c>
      <c r="U14" s="47">
        <f t="shared" si="2"/>
        <v>40864</v>
      </c>
      <c r="V14" s="47">
        <f t="shared" si="2"/>
        <v>40865</v>
      </c>
      <c r="W14" s="47">
        <f t="shared" si="2"/>
        <v>40866</v>
      </c>
      <c r="X14" s="47">
        <f t="shared" si="2"/>
        <v>40867</v>
      </c>
      <c r="Y14" s="47">
        <f t="shared" si="2"/>
        <v>40868</v>
      </c>
      <c r="Z14" s="47">
        <f t="shared" si="2"/>
        <v>40869</v>
      </c>
      <c r="AA14" s="47">
        <f t="shared" si="2"/>
        <v>40870</v>
      </c>
      <c r="AB14" s="47">
        <f t="shared" si="2"/>
        <v>40871</v>
      </c>
      <c r="AC14" s="47">
        <f t="shared" si="2"/>
        <v>40872</v>
      </c>
      <c r="AD14" s="47">
        <f t="shared" si="2"/>
        <v>40873</v>
      </c>
      <c r="AE14" s="47">
        <f t="shared" si="2"/>
        <v>40874</v>
      </c>
      <c r="AF14" s="47">
        <f t="shared" si="2"/>
        <v>40875</v>
      </c>
      <c r="AG14" s="47">
        <f t="shared" si="2"/>
        <v>40876</v>
      </c>
      <c r="AH14" s="47" t="str">
        <f t="shared" si="2"/>
        <v/>
      </c>
      <c r="AI14" s="77"/>
    </row>
    <row r="15" spans="1:55" s="3" customFormat="1" ht="13.9" customHeight="1" outlineLevel="1" x14ac:dyDescent="0.2">
      <c r="A15" s="71" t="s">
        <v>34</v>
      </c>
      <c r="B15" s="71" t="s">
        <v>35</v>
      </c>
      <c r="C15" s="105">
        <v>39510</v>
      </c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7">
        <f>SUM(D15:AH15)</f>
        <v>0</v>
      </c>
      <c r="AJ15" s="85">
        <v>1</v>
      </c>
    </row>
    <row r="16" spans="1:55" x14ac:dyDescent="0.2">
      <c r="A16" s="71" t="s">
        <v>41</v>
      </c>
      <c r="B16" s="71" t="s">
        <v>42</v>
      </c>
      <c r="C16" s="105" t="s">
        <v>54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7">
        <f>SUM(D16:AH16)</f>
        <v>0</v>
      </c>
      <c r="AJ16" s="83">
        <v>2</v>
      </c>
    </row>
    <row r="17" spans="1:36" x14ac:dyDescent="0.2">
      <c r="A17" s="71" t="s">
        <v>45</v>
      </c>
      <c r="B17" s="71" t="s">
        <v>46</v>
      </c>
      <c r="C17" s="105">
        <v>39917</v>
      </c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7">
        <f>SUM(D17:AH17)</f>
        <v>0</v>
      </c>
      <c r="AJ17" s="83">
        <v>3</v>
      </c>
    </row>
    <row r="18" spans="1:36" x14ac:dyDescent="0.2">
      <c r="A18" s="71" t="s">
        <v>50</v>
      </c>
      <c r="B18" s="71" t="s">
        <v>57</v>
      </c>
      <c r="C18" s="105" t="s">
        <v>53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7">
        <f>SUM(D18:AH18)</f>
        <v>0</v>
      </c>
      <c r="AJ18" s="83">
        <v>4</v>
      </c>
    </row>
    <row r="19" spans="1:36" s="3" customFormat="1" x14ac:dyDescent="0.2">
      <c r="A19" s="63"/>
      <c r="B19" s="63"/>
      <c r="C19" s="10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J19" s="85"/>
    </row>
    <row r="20" spans="1:36" s="3" customFormat="1" x14ac:dyDescent="0.2">
      <c r="A20" s="63"/>
      <c r="B20" s="63"/>
      <c r="C20" s="10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J20" s="85"/>
    </row>
    <row r="21" spans="1:36" s="3" customFormat="1" x14ac:dyDescent="0.2">
      <c r="A21" s="63"/>
      <c r="B21" s="63"/>
      <c r="C21" s="10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J21" s="85"/>
    </row>
    <row r="22" spans="1:36" s="3" customFormat="1" x14ac:dyDescent="0.2">
      <c r="A22" s="63"/>
      <c r="B22" s="63"/>
      <c r="C22" s="107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J22" s="85"/>
    </row>
    <row r="23" spans="1:36" s="3" customFormat="1" x14ac:dyDescent="0.2">
      <c r="A23" s="63"/>
      <c r="B23" s="63"/>
      <c r="C23" s="10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J23" s="85"/>
    </row>
    <row r="24" spans="1:36" x14ac:dyDescent="0.2">
      <c r="D24" s="8"/>
      <c r="E24" s="5"/>
      <c r="F24" s="5"/>
      <c r="G24" s="5"/>
      <c r="H24" s="5"/>
      <c r="I24" s="5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</row>
    <row r="25" spans="1:36" ht="15.75" x14ac:dyDescent="0.25"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6" x14ac:dyDescent="0.2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6" x14ac:dyDescent="0.2"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1:36" s="3" customFormat="1" x14ac:dyDescent="0.2">
      <c r="A28" s="63"/>
      <c r="B28" s="63"/>
      <c r="C28" s="107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J28" s="85"/>
    </row>
    <row r="29" spans="1:36" s="3" customFormat="1" x14ac:dyDescent="0.2">
      <c r="A29" s="63"/>
      <c r="B29" s="63"/>
      <c r="C29" s="107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J29" s="85"/>
    </row>
    <row r="30" spans="1:36" s="3" customFormat="1" x14ac:dyDescent="0.2">
      <c r="A30" s="63"/>
      <c r="B30" s="63"/>
      <c r="C30" s="107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J30" s="85"/>
    </row>
    <row r="31" spans="1:36" s="3" customFormat="1" x14ac:dyDescent="0.2">
      <c r="A31" s="63"/>
      <c r="B31" s="63"/>
      <c r="C31" s="107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J31" s="85"/>
    </row>
    <row r="32" spans="1:36" x14ac:dyDescent="0.2">
      <c r="D32" s="8"/>
      <c r="E32" s="5"/>
      <c r="F32" s="5"/>
      <c r="G32" s="5"/>
      <c r="H32" s="5"/>
      <c r="I32" s="5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6" ht="15.75" x14ac:dyDescent="0.25"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36" x14ac:dyDescent="0.2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</row>
    <row r="35" spans="1:36" x14ac:dyDescent="0.2"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6" s="3" customFormat="1" x14ac:dyDescent="0.2">
      <c r="A36" s="63"/>
      <c r="B36" s="63"/>
      <c r="C36" s="107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J36" s="85"/>
    </row>
    <row r="37" spans="1:36" s="3" customFormat="1" x14ac:dyDescent="0.2">
      <c r="A37" s="63"/>
      <c r="B37" s="63"/>
      <c r="C37" s="107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J37" s="85"/>
    </row>
    <row r="38" spans="1:36" s="3" customFormat="1" x14ac:dyDescent="0.2">
      <c r="A38" s="63"/>
      <c r="B38" s="63"/>
      <c r="C38" s="107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J38" s="85"/>
    </row>
    <row r="39" spans="1:36" s="3" customFormat="1" x14ac:dyDescent="0.2">
      <c r="A39" s="63"/>
      <c r="B39" s="63"/>
      <c r="C39" s="107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J39" s="85"/>
    </row>
    <row r="40" spans="1:36" x14ac:dyDescent="0.2">
      <c r="D40" s="8"/>
      <c r="E40" s="5"/>
      <c r="F40" s="5"/>
      <c r="G40" s="5"/>
      <c r="H40" s="5"/>
      <c r="I40" s="5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6" ht="15.75" x14ac:dyDescent="0.25"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6" x14ac:dyDescent="0.2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6" x14ac:dyDescent="0.2"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  <row r="44" spans="1:36" s="3" customFormat="1" x14ac:dyDescent="0.2">
      <c r="A44" s="63"/>
      <c r="B44" s="63"/>
      <c r="C44" s="10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J44" s="85"/>
    </row>
    <row r="45" spans="1:36" s="3" customFormat="1" x14ac:dyDescent="0.2">
      <c r="A45" s="63"/>
      <c r="B45" s="63"/>
      <c r="C45" s="107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J45" s="85"/>
    </row>
    <row r="46" spans="1:36" s="3" customFormat="1" x14ac:dyDescent="0.2">
      <c r="A46" s="63"/>
      <c r="B46" s="63"/>
      <c r="C46" s="10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J46" s="85"/>
    </row>
    <row r="47" spans="1:36" s="3" customFormat="1" x14ac:dyDescent="0.2">
      <c r="A47" s="63"/>
      <c r="B47" s="63"/>
      <c r="C47" s="10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J47" s="85"/>
    </row>
    <row r="48" spans="1:36" x14ac:dyDescent="0.2">
      <c r="D48" s="8"/>
      <c r="E48" s="5"/>
      <c r="F48" s="5"/>
      <c r="G48" s="5"/>
      <c r="H48" s="5"/>
      <c r="I48" s="5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6" ht="15.75" x14ac:dyDescent="0.25"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6" x14ac:dyDescent="0.2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</row>
    <row r="51" spans="1:36" x14ac:dyDescent="0.2"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1:36" s="3" customFormat="1" x14ac:dyDescent="0.2">
      <c r="A52" s="63"/>
      <c r="B52" s="63"/>
      <c r="C52" s="10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J52" s="85"/>
    </row>
    <row r="53" spans="1:36" s="3" customFormat="1" x14ac:dyDescent="0.2">
      <c r="A53" s="63"/>
      <c r="B53" s="63"/>
      <c r="C53" s="107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J53" s="85"/>
    </row>
    <row r="54" spans="1:36" s="3" customFormat="1" x14ac:dyDescent="0.2">
      <c r="A54" s="63"/>
      <c r="B54" s="63"/>
      <c r="C54" s="10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J54" s="85"/>
    </row>
    <row r="55" spans="1:36" s="3" customFormat="1" x14ac:dyDescent="0.2">
      <c r="A55" s="63"/>
      <c r="B55" s="63"/>
      <c r="C55" s="10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J55" s="85"/>
    </row>
    <row r="56" spans="1:36" x14ac:dyDescent="0.2">
      <c r="D56" s="8"/>
      <c r="E56" s="5"/>
      <c r="F56" s="5"/>
      <c r="G56" s="5"/>
      <c r="H56" s="5"/>
      <c r="I56" s="5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6" x14ac:dyDescent="0.2">
      <c r="D57" s="8"/>
      <c r="E57" s="5"/>
      <c r="F57" s="5"/>
      <c r="G57" s="5"/>
      <c r="H57" s="5"/>
      <c r="I57" s="5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6" x14ac:dyDescent="0.2">
      <c r="D58" s="8"/>
      <c r="E58" s="5"/>
      <c r="F58" s="5"/>
      <c r="G58" s="5"/>
      <c r="H58" s="5"/>
      <c r="I58" s="5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  <row r="59" spans="1:36" x14ac:dyDescent="0.2">
      <c r="D59" s="8"/>
      <c r="E59" s="5"/>
      <c r="F59" s="5"/>
      <c r="G59" s="5"/>
      <c r="H59" s="5"/>
      <c r="I59" s="5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</row>
    <row r="60" spans="1:36" x14ac:dyDescent="0.2">
      <c r="D60" s="8"/>
      <c r="E60" s="5"/>
      <c r="F60" s="5"/>
      <c r="G60" s="5"/>
      <c r="H60" s="5"/>
      <c r="I60" s="5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</row>
  </sheetData>
  <mergeCells count="1">
    <mergeCell ref="D12:AH12"/>
  </mergeCells>
  <phoneticPr fontId="2" type="noConversion"/>
  <conditionalFormatting sqref="Q2:Q4 Q6:Q10">
    <cfRule type="cellIs" dxfId="285" priority="378" stopIfTrue="1" operator="equal">
      <formula>"GV"</formula>
    </cfRule>
    <cfRule type="cellIs" dxfId="284" priority="379" stopIfTrue="1" operator="equal">
      <formula>"PC"</formula>
    </cfRule>
    <cfRule type="cellIs" dxfId="283" priority="380" stopIfTrue="1" operator="equal">
      <formula>"R"</formula>
    </cfRule>
    <cfRule type="cellIs" dxfId="282" priority="381" stopIfTrue="1" operator="equal">
      <formula>"E"</formula>
    </cfRule>
    <cfRule type="cellIs" dxfId="281" priority="382" stopIfTrue="1" operator="equal">
      <formula>"PT"</formula>
    </cfRule>
    <cfRule type="cellIs" dxfId="280" priority="383" stopIfTrue="1" operator="equal">
      <formula>"mt"</formula>
    </cfRule>
  </conditionalFormatting>
  <conditionalFormatting sqref="Q2:Q10">
    <cfRule type="cellIs" dxfId="279" priority="435" stopIfTrue="1" operator="equal">
      <formula>"cc"</formula>
    </cfRule>
    <cfRule type="cellIs" dxfId="278" priority="436" stopIfTrue="1" operator="equal">
      <formula>"cl"</formula>
    </cfRule>
    <cfRule type="cellIs" dxfId="277" priority="437" stopIfTrue="1" operator="equal">
      <formula>"m"</formula>
    </cfRule>
  </conditionalFormatting>
  <conditionalFormatting sqref="Q2:Q10">
    <cfRule type="cellIs" dxfId="276" priority="432" stopIfTrue="1" operator="equal">
      <formula>"F"</formula>
    </cfRule>
    <cfRule type="cellIs" dxfId="275" priority="433" stopIfTrue="1" operator="equal">
      <formula>"WK"</formula>
    </cfRule>
    <cfRule type="cellIs" dxfId="274" priority="434" stopIfTrue="1" operator="equal">
      <formula>"T"</formula>
    </cfRule>
  </conditionalFormatting>
  <conditionalFormatting sqref="Q5">
    <cfRule type="cellIs" dxfId="273" priority="366" stopIfTrue="1" operator="equal">
      <formula>"GV"</formula>
    </cfRule>
    <cfRule type="cellIs" dxfId="272" priority="367" stopIfTrue="1" operator="equal">
      <formula>"PC"</formula>
    </cfRule>
    <cfRule type="cellIs" dxfId="271" priority="368" stopIfTrue="1" operator="equal">
      <formula>"R"</formula>
    </cfRule>
    <cfRule type="cellIs" dxfId="270" priority="369" stopIfTrue="1" operator="equal">
      <formula>"E"</formula>
    </cfRule>
    <cfRule type="cellIs" dxfId="269" priority="370" stopIfTrue="1" operator="equal">
      <formula>"PT"</formula>
    </cfRule>
    <cfRule type="cellIs" dxfId="268" priority="371" stopIfTrue="1" operator="equal">
      <formula>"mt"</formula>
    </cfRule>
  </conditionalFormatting>
  <conditionalFormatting sqref="D14:AH14">
    <cfRule type="expression" dxfId="267" priority="281">
      <formula>COUNTIF($D$13:$AH$13,férié)</formula>
    </cfRule>
  </conditionalFormatting>
  <conditionalFormatting sqref="Q2:Q10">
    <cfRule type="cellIs" dxfId="266" priority="278" stopIfTrue="1" operator="equal">
      <formula>"cc"</formula>
    </cfRule>
    <cfRule type="cellIs" dxfId="265" priority="279" stopIfTrue="1" operator="equal">
      <formula>"cl"</formula>
    </cfRule>
    <cfRule type="cellIs" dxfId="264" priority="280" stopIfTrue="1" operator="equal">
      <formula>"m"</formula>
    </cfRule>
  </conditionalFormatting>
  <conditionalFormatting sqref="Q2:Q10">
    <cfRule type="cellIs" dxfId="263" priority="275" stopIfTrue="1" operator="equal">
      <formula>"F"</formula>
    </cfRule>
    <cfRule type="cellIs" dxfId="262" priority="276" stopIfTrue="1" operator="equal">
      <formula>"WK"</formula>
    </cfRule>
    <cfRule type="cellIs" dxfId="261" priority="277" stopIfTrue="1" operator="equal">
      <formula>"T"</formula>
    </cfRule>
  </conditionalFormatting>
  <conditionalFormatting sqref="Q2:Q4 Q6:Q10">
    <cfRule type="cellIs" dxfId="260" priority="269" stopIfTrue="1" operator="equal">
      <formula>"GV"</formula>
    </cfRule>
    <cfRule type="cellIs" dxfId="259" priority="270" stopIfTrue="1" operator="equal">
      <formula>"PC"</formula>
    </cfRule>
    <cfRule type="cellIs" dxfId="258" priority="271" stopIfTrue="1" operator="equal">
      <formula>"R"</formula>
    </cfRule>
    <cfRule type="cellIs" dxfId="257" priority="272" stopIfTrue="1" operator="equal">
      <formula>"E"</formula>
    </cfRule>
    <cfRule type="cellIs" dxfId="256" priority="273" stopIfTrue="1" operator="equal">
      <formula>"PT"</formula>
    </cfRule>
    <cfRule type="cellIs" dxfId="255" priority="274" stopIfTrue="1" operator="equal">
      <formula>"mt"</formula>
    </cfRule>
  </conditionalFormatting>
  <conditionalFormatting sqref="Q5">
    <cfRule type="cellIs" dxfId="254" priority="263" stopIfTrue="1" operator="equal">
      <formula>"GV"</formula>
    </cfRule>
    <cfRule type="cellIs" dxfId="253" priority="264" stopIfTrue="1" operator="equal">
      <formula>"PC"</formula>
    </cfRule>
    <cfRule type="cellIs" dxfId="252" priority="265" stopIfTrue="1" operator="equal">
      <formula>"R"</formula>
    </cfRule>
    <cfRule type="cellIs" dxfId="251" priority="266" stopIfTrue="1" operator="equal">
      <formula>"E"</formula>
    </cfRule>
    <cfRule type="cellIs" dxfId="250" priority="267" stopIfTrue="1" operator="equal">
      <formula>"PT"</formula>
    </cfRule>
    <cfRule type="cellIs" dxfId="249" priority="268" stopIfTrue="1" operator="equal">
      <formula>"mt"</formula>
    </cfRule>
  </conditionalFormatting>
  <conditionalFormatting sqref="D14:AH14">
    <cfRule type="expression" dxfId="248" priority="262">
      <formula>COUNTIF($D$13:$AH$13,férié)</formula>
    </cfRule>
  </conditionalFormatting>
  <conditionalFormatting sqref="D15:AH15">
    <cfRule type="expression" dxfId="247" priority="259">
      <formula>D$13=""</formula>
    </cfRule>
    <cfRule type="expression" dxfId="246" priority="260">
      <formula>COUNTIF(JF,D$13)</formula>
    </cfRule>
    <cfRule type="expression" dxfId="245" priority="261">
      <formula>WEEKDAY(D$13,2)&gt;5</formula>
    </cfRule>
  </conditionalFormatting>
  <conditionalFormatting sqref="Q2:Q10">
    <cfRule type="cellIs" dxfId="244" priority="256" stopIfTrue="1" operator="equal">
      <formula>"cc"</formula>
    </cfRule>
    <cfRule type="cellIs" dxfId="243" priority="257" stopIfTrue="1" operator="equal">
      <formula>"cl"</formula>
    </cfRule>
    <cfRule type="cellIs" dxfId="242" priority="258" stopIfTrue="1" operator="equal">
      <formula>"m"</formula>
    </cfRule>
  </conditionalFormatting>
  <conditionalFormatting sqref="Q2:Q10">
    <cfRule type="cellIs" dxfId="241" priority="253" stopIfTrue="1" operator="equal">
      <formula>"F"</formula>
    </cfRule>
    <cfRule type="cellIs" dxfId="240" priority="254" stopIfTrue="1" operator="equal">
      <formula>"WK"</formula>
    </cfRule>
    <cfRule type="cellIs" dxfId="239" priority="255" stopIfTrue="1" operator="equal">
      <formula>"T"</formula>
    </cfRule>
  </conditionalFormatting>
  <conditionalFormatting sqref="Q2:Q4 Q6:Q10">
    <cfRule type="cellIs" dxfId="238" priority="247" stopIfTrue="1" operator="equal">
      <formula>"GV"</formula>
    </cfRule>
    <cfRule type="cellIs" dxfId="237" priority="248" stopIfTrue="1" operator="equal">
      <formula>"PC"</formula>
    </cfRule>
    <cfRule type="cellIs" dxfId="236" priority="249" stopIfTrue="1" operator="equal">
      <formula>"R"</formula>
    </cfRule>
    <cfRule type="cellIs" dxfId="235" priority="250" stopIfTrue="1" operator="equal">
      <formula>"E"</formula>
    </cfRule>
    <cfRule type="cellIs" dxfId="234" priority="251" stopIfTrue="1" operator="equal">
      <formula>"PT"</formula>
    </cfRule>
    <cfRule type="cellIs" dxfId="233" priority="252" stopIfTrue="1" operator="equal">
      <formula>"mt"</formula>
    </cfRule>
  </conditionalFormatting>
  <conditionalFormatting sqref="Q5">
    <cfRule type="cellIs" dxfId="232" priority="241" stopIfTrue="1" operator="equal">
      <formula>"GV"</formula>
    </cfRule>
    <cfRule type="cellIs" dxfId="231" priority="242" stopIfTrue="1" operator="equal">
      <formula>"PC"</formula>
    </cfRule>
    <cfRule type="cellIs" dxfId="230" priority="243" stopIfTrue="1" operator="equal">
      <formula>"R"</formula>
    </cfRule>
    <cfRule type="cellIs" dxfId="229" priority="244" stopIfTrue="1" operator="equal">
      <formula>"E"</formula>
    </cfRule>
    <cfRule type="cellIs" dxfId="228" priority="245" stopIfTrue="1" operator="equal">
      <formula>"PT"</formula>
    </cfRule>
    <cfRule type="cellIs" dxfId="227" priority="246" stopIfTrue="1" operator="equal">
      <formula>"mt"</formula>
    </cfRule>
  </conditionalFormatting>
  <conditionalFormatting sqref="D14:AH14">
    <cfRule type="expression" dxfId="226" priority="240">
      <formula>COUNTIF($D$13:$AH$13,férié)</formula>
    </cfRule>
  </conditionalFormatting>
  <conditionalFormatting sqref="D15:AH15">
    <cfRule type="expression" dxfId="225" priority="238">
      <formula>COUNTIF(JF,D$13)</formula>
    </cfRule>
    <cfRule type="expression" dxfId="224" priority="239">
      <formula>WEEKDAY(D$13,2)&gt;5</formula>
    </cfRule>
  </conditionalFormatting>
  <conditionalFormatting sqref="D13:AH15">
    <cfRule type="expression" dxfId="223" priority="237" stopIfTrue="1">
      <formula>D$13=""</formula>
    </cfRule>
  </conditionalFormatting>
  <conditionalFormatting sqref="Q2:Q4 Q6:Q10">
    <cfRule type="cellIs" dxfId="222" priority="231" stopIfTrue="1" operator="equal">
      <formula>"GV"</formula>
    </cfRule>
    <cfRule type="cellIs" dxfId="221" priority="232" stopIfTrue="1" operator="equal">
      <formula>"PC"</formula>
    </cfRule>
    <cfRule type="cellIs" dxfId="220" priority="233" stopIfTrue="1" operator="equal">
      <formula>"R"</formula>
    </cfRule>
    <cfRule type="cellIs" dxfId="219" priority="234" stopIfTrue="1" operator="equal">
      <formula>"E"</formula>
    </cfRule>
    <cfRule type="cellIs" dxfId="218" priority="235" stopIfTrue="1" operator="equal">
      <formula>"PT"</formula>
    </cfRule>
    <cfRule type="cellIs" dxfId="217" priority="236" stopIfTrue="1" operator="equal">
      <formula>"mt"</formula>
    </cfRule>
  </conditionalFormatting>
  <conditionalFormatting sqref="Q2:Q10">
    <cfRule type="cellIs" dxfId="216" priority="228" stopIfTrue="1" operator="equal">
      <formula>"cc"</formula>
    </cfRule>
    <cfRule type="cellIs" dxfId="215" priority="229" stopIfTrue="1" operator="equal">
      <formula>"cl"</formula>
    </cfRule>
    <cfRule type="cellIs" dxfId="214" priority="230" stopIfTrue="1" operator="equal">
      <formula>"m"</formula>
    </cfRule>
  </conditionalFormatting>
  <conditionalFormatting sqref="Q2:Q10">
    <cfRule type="cellIs" dxfId="213" priority="225" stopIfTrue="1" operator="equal">
      <formula>"F"</formula>
    </cfRule>
    <cfRule type="cellIs" dxfId="212" priority="226" stopIfTrue="1" operator="equal">
      <formula>"WK"</formula>
    </cfRule>
    <cfRule type="cellIs" dxfId="211" priority="227" stopIfTrue="1" operator="equal">
      <formula>"T"</formula>
    </cfRule>
  </conditionalFormatting>
  <conditionalFormatting sqref="Q5">
    <cfRule type="cellIs" dxfId="210" priority="219" stopIfTrue="1" operator="equal">
      <formula>"GV"</formula>
    </cfRule>
    <cfRule type="cellIs" dxfId="209" priority="220" stopIfTrue="1" operator="equal">
      <formula>"PC"</formula>
    </cfRule>
    <cfRule type="cellIs" dxfId="208" priority="221" stopIfTrue="1" operator="equal">
      <formula>"R"</formula>
    </cfRule>
    <cfRule type="cellIs" dxfId="207" priority="222" stopIfTrue="1" operator="equal">
      <formula>"E"</formula>
    </cfRule>
    <cfRule type="cellIs" dxfId="206" priority="223" stopIfTrue="1" operator="equal">
      <formula>"PT"</formula>
    </cfRule>
    <cfRule type="cellIs" dxfId="205" priority="224" stopIfTrue="1" operator="equal">
      <formula>"mt"</formula>
    </cfRule>
  </conditionalFormatting>
  <conditionalFormatting sqref="D14:AH14">
    <cfRule type="expression" dxfId="204" priority="218">
      <formula>COUNTIF($D$13:$AH$13,férié)</formula>
    </cfRule>
  </conditionalFormatting>
  <conditionalFormatting sqref="Q2:Q10">
    <cfRule type="cellIs" dxfId="203" priority="215" stopIfTrue="1" operator="equal">
      <formula>"cc"</formula>
    </cfRule>
    <cfRule type="cellIs" dxfId="202" priority="216" stopIfTrue="1" operator="equal">
      <formula>"cl"</formula>
    </cfRule>
    <cfRule type="cellIs" dxfId="201" priority="217" stopIfTrue="1" operator="equal">
      <formula>"m"</formula>
    </cfRule>
  </conditionalFormatting>
  <conditionalFormatting sqref="Q2:Q10">
    <cfRule type="cellIs" dxfId="200" priority="212" stopIfTrue="1" operator="equal">
      <formula>"F"</formula>
    </cfRule>
    <cfRule type="cellIs" dxfId="199" priority="213" stopIfTrue="1" operator="equal">
      <formula>"WK"</formula>
    </cfRule>
    <cfRule type="cellIs" dxfId="198" priority="214" stopIfTrue="1" operator="equal">
      <formula>"T"</formula>
    </cfRule>
  </conditionalFormatting>
  <conditionalFormatting sqref="Q2:Q4 Q6:Q10">
    <cfRule type="cellIs" dxfId="197" priority="206" stopIfTrue="1" operator="equal">
      <formula>"GV"</formula>
    </cfRule>
    <cfRule type="cellIs" dxfId="196" priority="207" stopIfTrue="1" operator="equal">
      <formula>"PC"</formula>
    </cfRule>
    <cfRule type="cellIs" dxfId="195" priority="208" stopIfTrue="1" operator="equal">
      <formula>"R"</formula>
    </cfRule>
    <cfRule type="cellIs" dxfId="194" priority="209" stopIfTrue="1" operator="equal">
      <formula>"E"</formula>
    </cfRule>
    <cfRule type="cellIs" dxfId="193" priority="210" stopIfTrue="1" operator="equal">
      <formula>"PT"</formula>
    </cfRule>
    <cfRule type="cellIs" dxfId="192" priority="211" stopIfTrue="1" operator="equal">
      <formula>"mt"</formula>
    </cfRule>
  </conditionalFormatting>
  <conditionalFormatting sqref="Q5">
    <cfRule type="cellIs" dxfId="191" priority="200" stopIfTrue="1" operator="equal">
      <formula>"GV"</formula>
    </cfRule>
    <cfRule type="cellIs" dxfId="190" priority="201" stopIfTrue="1" operator="equal">
      <formula>"PC"</formula>
    </cfRule>
    <cfRule type="cellIs" dxfId="189" priority="202" stopIfTrue="1" operator="equal">
      <formula>"R"</formula>
    </cfRule>
    <cfRule type="cellIs" dxfId="188" priority="203" stopIfTrue="1" operator="equal">
      <formula>"E"</formula>
    </cfRule>
    <cfRule type="cellIs" dxfId="187" priority="204" stopIfTrue="1" operator="equal">
      <formula>"PT"</formula>
    </cfRule>
    <cfRule type="cellIs" dxfId="186" priority="205" stopIfTrue="1" operator="equal">
      <formula>"mt"</formula>
    </cfRule>
  </conditionalFormatting>
  <conditionalFormatting sqref="D14:AH14">
    <cfRule type="expression" dxfId="185" priority="199">
      <formula>COUNTIF($D$13:$AH$13,férié)</formula>
    </cfRule>
  </conditionalFormatting>
  <conditionalFormatting sqref="Q2:Q10">
    <cfRule type="cellIs" dxfId="184" priority="194" stopIfTrue="1" operator="equal">
      <formula>"cc"</formula>
    </cfRule>
    <cfRule type="cellIs" dxfId="183" priority="195" stopIfTrue="1" operator="equal">
      <formula>"cl"</formula>
    </cfRule>
    <cfRule type="cellIs" dxfId="182" priority="196" stopIfTrue="1" operator="equal">
      <formula>"m"</formula>
    </cfRule>
  </conditionalFormatting>
  <conditionalFormatting sqref="Q2:Q10">
    <cfRule type="cellIs" dxfId="181" priority="191" stopIfTrue="1" operator="equal">
      <formula>"F"</formula>
    </cfRule>
    <cfRule type="cellIs" dxfId="180" priority="192" stopIfTrue="1" operator="equal">
      <formula>"WK"</formula>
    </cfRule>
    <cfRule type="cellIs" dxfId="179" priority="193" stopIfTrue="1" operator="equal">
      <formula>"T"</formula>
    </cfRule>
  </conditionalFormatting>
  <conditionalFormatting sqref="Q2:Q4 Q6:Q10">
    <cfRule type="cellIs" dxfId="178" priority="185" stopIfTrue="1" operator="equal">
      <formula>"GV"</formula>
    </cfRule>
    <cfRule type="cellIs" dxfId="177" priority="186" stopIfTrue="1" operator="equal">
      <formula>"PC"</formula>
    </cfRule>
    <cfRule type="cellIs" dxfId="176" priority="187" stopIfTrue="1" operator="equal">
      <formula>"R"</formula>
    </cfRule>
    <cfRule type="cellIs" dxfId="175" priority="188" stopIfTrue="1" operator="equal">
      <formula>"E"</formula>
    </cfRule>
    <cfRule type="cellIs" dxfId="174" priority="189" stopIfTrue="1" operator="equal">
      <formula>"PT"</formula>
    </cfRule>
    <cfRule type="cellIs" dxfId="173" priority="190" stopIfTrue="1" operator="equal">
      <formula>"mt"</formula>
    </cfRule>
  </conditionalFormatting>
  <conditionalFormatting sqref="Q5">
    <cfRule type="cellIs" dxfId="172" priority="179" stopIfTrue="1" operator="equal">
      <formula>"GV"</formula>
    </cfRule>
    <cfRule type="cellIs" dxfId="171" priority="180" stopIfTrue="1" operator="equal">
      <formula>"PC"</formula>
    </cfRule>
    <cfRule type="cellIs" dxfId="170" priority="181" stopIfTrue="1" operator="equal">
      <formula>"R"</formula>
    </cfRule>
    <cfRule type="cellIs" dxfId="169" priority="182" stopIfTrue="1" operator="equal">
      <formula>"E"</formula>
    </cfRule>
    <cfRule type="cellIs" dxfId="168" priority="183" stopIfTrue="1" operator="equal">
      <formula>"PT"</formula>
    </cfRule>
    <cfRule type="cellIs" dxfId="167" priority="184" stopIfTrue="1" operator="equal">
      <formula>"mt"</formula>
    </cfRule>
  </conditionalFormatting>
  <conditionalFormatting sqref="D14:AH14">
    <cfRule type="expression" dxfId="166" priority="178">
      <formula>COUNTIF($D$13:$AH$13,férié)</formula>
    </cfRule>
  </conditionalFormatting>
  <conditionalFormatting sqref="D16:AH16">
    <cfRule type="expression" dxfId="165" priority="64">
      <formula>D$13=""</formula>
    </cfRule>
    <cfRule type="expression" dxfId="164" priority="65">
      <formula>COUNTIF(JF,D$13)</formula>
    </cfRule>
    <cfRule type="expression" dxfId="163" priority="66">
      <formula>WEEKDAY(D$13,2)&gt;5</formula>
    </cfRule>
  </conditionalFormatting>
  <conditionalFormatting sqref="D16:AH16">
    <cfRule type="expression" dxfId="162" priority="62">
      <formula>COUNTIF(JF,D$13)</formula>
    </cfRule>
    <cfRule type="expression" dxfId="161" priority="63">
      <formula>WEEKDAY(D$13,2)&gt;5</formula>
    </cfRule>
  </conditionalFormatting>
  <conditionalFormatting sqref="D16:AH16">
    <cfRule type="expression" dxfId="160" priority="61" stopIfTrue="1">
      <formula>D$13=""</formula>
    </cfRule>
  </conditionalFormatting>
  <conditionalFormatting sqref="D17:AH17">
    <cfRule type="expression" dxfId="159" priority="58">
      <formula>D$13=""</formula>
    </cfRule>
    <cfRule type="expression" dxfId="158" priority="59">
      <formula>COUNTIF(JF,D$13)</formula>
    </cfRule>
    <cfRule type="expression" dxfId="157" priority="60">
      <formula>WEEKDAY(D$13,2)&gt;5</formula>
    </cfRule>
  </conditionalFormatting>
  <conditionalFormatting sqref="D17:AH17">
    <cfRule type="expression" dxfId="156" priority="56">
      <formula>COUNTIF(JF,D$13)</formula>
    </cfRule>
    <cfRule type="expression" dxfId="155" priority="57">
      <formula>WEEKDAY(D$13,2)&gt;5</formula>
    </cfRule>
  </conditionalFormatting>
  <conditionalFormatting sqref="D17:AH17">
    <cfRule type="expression" dxfId="154" priority="55" stopIfTrue="1">
      <formula>D$13=""</formula>
    </cfRule>
  </conditionalFormatting>
  <conditionalFormatting sqref="D18:AH18">
    <cfRule type="expression" dxfId="153" priority="46">
      <formula>D$13=""</formula>
    </cfRule>
    <cfRule type="expression" dxfId="152" priority="47">
      <formula>COUNTIF(JF,D$13)</formula>
    </cfRule>
    <cfRule type="expression" dxfId="151" priority="48">
      <formula>WEEKDAY(D$13,2)&gt;5</formula>
    </cfRule>
  </conditionalFormatting>
  <conditionalFormatting sqref="D18:AH18">
    <cfRule type="expression" dxfId="150" priority="44">
      <formula>COUNTIF(JF,D$13)</formula>
    </cfRule>
    <cfRule type="expression" dxfId="149" priority="45">
      <formula>WEEKDAY(D$13,2)&gt;5</formula>
    </cfRule>
  </conditionalFormatting>
  <conditionalFormatting sqref="D18:AH18">
    <cfRule type="expression" dxfId="148" priority="43" stopIfTrue="1">
      <formula>D$13=""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BC60"/>
  <sheetViews>
    <sheetView zoomScale="85" zoomScaleNormal="85" workbookViewId="0">
      <selection activeCell="A19" sqref="A19:AI19"/>
    </sheetView>
  </sheetViews>
  <sheetFormatPr baseColWidth="10" defaultColWidth="11.42578125" defaultRowHeight="12.75" outlineLevelRow="1" x14ac:dyDescent="0.2"/>
  <cols>
    <col min="1" max="2" width="17.140625" style="57" customWidth="1"/>
    <col min="3" max="3" width="17.140625" style="106" customWidth="1"/>
    <col min="4" max="4" width="6.28515625" style="4" customWidth="1"/>
    <col min="5" max="9" width="6.28515625" style="3" customWidth="1"/>
    <col min="10" max="34" width="6.28515625" style="4" customWidth="1"/>
    <col min="35" max="35" width="11.42578125" style="4"/>
    <col min="36" max="36" width="8.7109375" style="83" customWidth="1"/>
    <col min="37" max="16384" width="11.42578125" style="4"/>
  </cols>
  <sheetData>
    <row r="1" spans="1:55" ht="36" customHeight="1" x14ac:dyDescent="0.2">
      <c r="B1" s="64"/>
      <c r="C1" s="100"/>
      <c r="G1" s="52" t="s">
        <v>28</v>
      </c>
      <c r="J1" s="7"/>
      <c r="K1" s="7"/>
      <c r="L1" s="37"/>
      <c r="M1" s="37"/>
      <c r="N1" s="37"/>
      <c r="O1" s="37"/>
      <c r="P1" s="37"/>
      <c r="Q1" s="33"/>
      <c r="R1" s="3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55" customFormat="1" x14ac:dyDescent="0.2">
      <c r="A2" s="27"/>
      <c r="B2" s="58"/>
      <c r="C2" s="101"/>
      <c r="D2" s="23"/>
      <c r="E2" s="23"/>
      <c r="F2" s="23"/>
      <c r="G2" s="23"/>
      <c r="H2" s="23"/>
      <c r="I2" s="23"/>
      <c r="J2" s="23"/>
      <c r="K2" s="23"/>
      <c r="L2" s="38"/>
      <c r="M2" s="12"/>
      <c r="N2" s="12"/>
      <c r="O2" s="34"/>
      <c r="P2" s="34"/>
      <c r="Q2" s="39"/>
      <c r="R2" s="34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J2" s="56"/>
    </row>
    <row r="3" spans="1:55" customFormat="1" x14ac:dyDescent="0.2">
      <c r="A3" s="58"/>
      <c r="B3" s="58"/>
      <c r="C3" s="101"/>
      <c r="D3" s="24"/>
      <c r="E3" s="24"/>
      <c r="F3" s="24"/>
      <c r="G3" s="24"/>
      <c r="H3" s="24"/>
      <c r="I3" s="24"/>
      <c r="J3" s="24"/>
      <c r="K3" s="24"/>
      <c r="L3" s="38"/>
      <c r="M3" s="12"/>
      <c r="N3" s="12"/>
      <c r="O3" s="35"/>
      <c r="P3" s="35"/>
      <c r="Q3" s="39"/>
      <c r="R3" s="35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J3" s="56"/>
    </row>
    <row r="4" spans="1:55" s="1" customFormat="1" x14ac:dyDescent="0.2">
      <c r="A4" s="59"/>
      <c r="B4" s="59"/>
      <c r="C4" s="102"/>
      <c r="D4" s="25"/>
      <c r="E4" s="25"/>
      <c r="F4" s="25"/>
      <c r="G4" s="25"/>
      <c r="H4" s="25"/>
      <c r="I4" s="25"/>
      <c r="J4" s="25"/>
      <c r="K4" s="25"/>
      <c r="L4" s="5"/>
      <c r="M4" s="12"/>
      <c r="N4" s="12"/>
      <c r="O4" s="25"/>
      <c r="P4" s="25"/>
      <c r="Q4" s="39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J4" s="84"/>
    </row>
    <row r="5" spans="1:55" s="1" customFormat="1" ht="18" x14ac:dyDescent="0.25">
      <c r="A5" s="59"/>
      <c r="B5" s="59"/>
      <c r="C5" s="102"/>
      <c r="D5" s="26"/>
      <c r="E5" s="26"/>
      <c r="F5" s="42"/>
      <c r="G5" s="43"/>
      <c r="H5" s="43"/>
      <c r="I5" s="43"/>
      <c r="J5" s="43"/>
      <c r="K5" s="43"/>
      <c r="L5" s="44"/>
      <c r="M5" s="44"/>
      <c r="N5" s="44"/>
      <c r="O5" s="43"/>
      <c r="P5" s="43"/>
      <c r="Q5" s="45"/>
      <c r="R5" s="43"/>
      <c r="S5" s="43"/>
      <c r="T5" s="43"/>
      <c r="U5" s="43"/>
      <c r="V5" s="43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J5" s="84"/>
    </row>
    <row r="6" spans="1:55" s="1" customFormat="1" x14ac:dyDescent="0.2">
      <c r="A6" s="59"/>
      <c r="B6" s="59"/>
      <c r="C6" s="102"/>
      <c r="D6" s="25"/>
      <c r="E6" s="25"/>
      <c r="F6" s="25"/>
      <c r="G6" s="25"/>
      <c r="H6" s="25"/>
      <c r="I6" s="25"/>
      <c r="J6" s="25"/>
      <c r="K6" s="25"/>
      <c r="L6" s="5"/>
      <c r="M6" s="12"/>
      <c r="N6" s="12"/>
      <c r="O6" s="25"/>
      <c r="P6" s="25"/>
      <c r="Q6" s="39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J6" s="84"/>
    </row>
    <row r="7" spans="1:55" s="1" customFormat="1" ht="18" x14ac:dyDescent="0.25">
      <c r="A7" s="59"/>
      <c r="B7" s="59"/>
      <c r="C7" s="102"/>
      <c r="D7" s="25"/>
      <c r="E7" s="25"/>
      <c r="F7" s="41"/>
      <c r="G7" s="46"/>
      <c r="H7" s="46"/>
      <c r="I7" s="46"/>
      <c r="J7" s="46"/>
      <c r="K7" s="46"/>
      <c r="L7" s="44"/>
      <c r="M7" s="44"/>
      <c r="N7" s="44"/>
      <c r="O7" s="46"/>
      <c r="P7" s="46"/>
      <c r="Q7" s="39"/>
      <c r="R7" s="25"/>
      <c r="S7" s="25"/>
      <c r="T7" s="25"/>
      <c r="U7" s="40"/>
      <c r="V7" s="41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J7" s="84"/>
    </row>
    <row r="8" spans="1:55" customFormat="1" x14ac:dyDescent="0.2">
      <c r="A8" s="58"/>
      <c r="B8" s="58"/>
      <c r="C8" s="101"/>
      <c r="D8" s="27"/>
      <c r="E8" s="28"/>
      <c r="F8" s="28"/>
      <c r="G8" s="28"/>
      <c r="H8" s="28"/>
      <c r="I8" s="28"/>
      <c r="J8" s="28"/>
      <c r="K8" s="28"/>
      <c r="L8" s="38"/>
      <c r="M8" s="12"/>
      <c r="N8" s="12"/>
      <c r="O8" s="28"/>
      <c r="P8" s="28"/>
      <c r="Q8" s="3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1"/>
      <c r="AJ8" s="84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customFormat="1" ht="15.75" x14ac:dyDescent="0.25">
      <c r="A9" s="58"/>
      <c r="B9" s="58"/>
      <c r="C9" s="101"/>
      <c r="D9" s="2"/>
      <c r="E9" s="2"/>
      <c r="F9" s="36"/>
      <c r="G9" s="36"/>
      <c r="H9" s="36"/>
      <c r="I9" s="36"/>
      <c r="J9" s="36"/>
      <c r="K9" s="36"/>
      <c r="L9" s="38"/>
      <c r="M9" s="12"/>
      <c r="N9" s="12"/>
      <c r="O9" s="36"/>
      <c r="P9" s="36"/>
      <c r="Q9" s="39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1"/>
      <c r="AJ9" s="84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customFormat="1" x14ac:dyDescent="0.2">
      <c r="A10" s="58"/>
      <c r="B10" s="58"/>
      <c r="C10" s="101"/>
      <c r="D10" s="23"/>
      <c r="E10" s="23"/>
      <c r="F10" s="23"/>
      <c r="G10" s="23"/>
      <c r="H10" s="23"/>
      <c r="I10" s="23"/>
      <c r="J10" s="23"/>
      <c r="K10" s="23"/>
      <c r="L10" s="38"/>
      <c r="M10" s="12"/>
      <c r="N10" s="12"/>
      <c r="O10" s="34"/>
      <c r="P10" s="34"/>
      <c r="Q10" s="39"/>
      <c r="R10" s="34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J10" s="56"/>
    </row>
    <row r="11" spans="1:55" customFormat="1" ht="15" customHeight="1" x14ac:dyDescent="0.2">
      <c r="A11" s="60"/>
      <c r="B11" s="60"/>
      <c r="C11" s="101"/>
      <c r="E11" s="1"/>
      <c r="F11" s="1"/>
      <c r="G11" s="1"/>
      <c r="H11" s="1"/>
      <c r="I11" s="1"/>
      <c r="J11" s="29"/>
      <c r="K11" s="29"/>
      <c r="L11" s="29"/>
      <c r="M11" s="30"/>
      <c r="N11" s="29"/>
      <c r="O11" s="29"/>
      <c r="P11" s="29"/>
      <c r="Q11" s="29"/>
      <c r="R11" s="29"/>
      <c r="S11" s="29"/>
      <c r="T11" s="29"/>
      <c r="U11" s="30"/>
      <c r="V11" s="29"/>
      <c r="W11" s="29"/>
      <c r="X11" s="29"/>
      <c r="Y11" s="29"/>
      <c r="Z11" s="29"/>
      <c r="AA11" s="29"/>
      <c r="AB11" s="31"/>
      <c r="AC11" s="29"/>
      <c r="AD11" s="29"/>
      <c r="AE11" s="30"/>
      <c r="AF11" s="29"/>
      <c r="AG11" s="29"/>
      <c r="AH11" s="29"/>
      <c r="AJ11" s="56"/>
    </row>
    <row r="12" spans="1:55" ht="15.75" x14ac:dyDescent="0.25">
      <c r="A12" s="61"/>
      <c r="B12" s="61"/>
      <c r="C12" s="100"/>
      <c r="D12" s="108">
        <f>EDATE(DATE('année calendaire'!A1,12,1),0)</f>
        <v>40877</v>
      </c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10"/>
      <c r="AI12" s="77"/>
    </row>
    <row r="13" spans="1:55" s="3" customFormat="1" ht="12.75" customHeight="1" x14ac:dyDescent="0.2">
      <c r="A13" s="62"/>
      <c r="B13" s="62"/>
      <c r="C13" s="103"/>
      <c r="D13" s="32">
        <f>D12</f>
        <v>40877</v>
      </c>
      <c r="E13" s="32">
        <f>D13+1</f>
        <v>40878</v>
      </c>
      <c r="F13" s="32">
        <f>E13+1</f>
        <v>40879</v>
      </c>
      <c r="G13" s="32">
        <f>F13+1</f>
        <v>40880</v>
      </c>
      <c r="H13" s="32">
        <f t="shared" ref="H13:AC13" si="0">G13+1</f>
        <v>40881</v>
      </c>
      <c r="I13" s="32">
        <f t="shared" si="0"/>
        <v>40882</v>
      </c>
      <c r="J13" s="32">
        <f t="shared" si="0"/>
        <v>40883</v>
      </c>
      <c r="K13" s="32">
        <f t="shared" si="0"/>
        <v>40884</v>
      </c>
      <c r="L13" s="32">
        <f t="shared" si="0"/>
        <v>40885</v>
      </c>
      <c r="M13" s="32">
        <f t="shared" si="0"/>
        <v>40886</v>
      </c>
      <c r="N13" s="32">
        <f t="shared" si="0"/>
        <v>40887</v>
      </c>
      <c r="O13" s="32">
        <f t="shared" si="0"/>
        <v>40888</v>
      </c>
      <c r="P13" s="32">
        <f t="shared" si="0"/>
        <v>40889</v>
      </c>
      <c r="Q13" s="32">
        <f t="shared" si="0"/>
        <v>40890</v>
      </c>
      <c r="R13" s="32">
        <f t="shared" si="0"/>
        <v>40891</v>
      </c>
      <c r="S13" s="32">
        <f t="shared" si="0"/>
        <v>40892</v>
      </c>
      <c r="T13" s="32">
        <f t="shared" si="0"/>
        <v>40893</v>
      </c>
      <c r="U13" s="32">
        <f t="shared" si="0"/>
        <v>40894</v>
      </c>
      <c r="V13" s="32">
        <f t="shared" si="0"/>
        <v>40895</v>
      </c>
      <c r="W13" s="32">
        <f t="shared" si="0"/>
        <v>40896</v>
      </c>
      <c r="X13" s="32">
        <f t="shared" si="0"/>
        <v>40897</v>
      </c>
      <c r="Y13" s="32">
        <f t="shared" si="0"/>
        <v>40898</v>
      </c>
      <c r="Z13" s="32">
        <f t="shared" si="0"/>
        <v>40899</v>
      </c>
      <c r="AA13" s="32">
        <f t="shared" si="0"/>
        <v>40900</v>
      </c>
      <c r="AB13" s="32">
        <f t="shared" si="0"/>
        <v>40901</v>
      </c>
      <c r="AC13" s="32">
        <f t="shared" si="0"/>
        <v>40902</v>
      </c>
      <c r="AD13" s="32">
        <f>IF(AC13&lt;&gt;"",IF(AC13+1&lt;=EOMONTH(($D$12)*1,0),AC13+1,""),"")</f>
        <v>40903</v>
      </c>
      <c r="AE13" s="32">
        <f>IF(AD13="","",IF(MONTH(AD13+1)&lt;&gt;MONTH(AD13),"",AD13+1))</f>
        <v>40904</v>
      </c>
      <c r="AF13" s="32">
        <f t="shared" ref="AF13:AH13" si="1">IF(AE13="","",IF(MONTH(AE13+1)&lt;&gt;MONTH(AE13),"",AE13+1))</f>
        <v>40905</v>
      </c>
      <c r="AG13" s="32">
        <f t="shared" si="1"/>
        <v>40906</v>
      </c>
      <c r="AH13" s="32">
        <f t="shared" si="1"/>
        <v>40907</v>
      </c>
      <c r="AI13" s="77" t="s">
        <v>31</v>
      </c>
      <c r="AJ13" s="83" t="s">
        <v>52</v>
      </c>
    </row>
    <row r="14" spans="1:55" x14ac:dyDescent="0.2">
      <c r="A14" s="65" t="s">
        <v>29</v>
      </c>
      <c r="B14" s="65" t="s">
        <v>30</v>
      </c>
      <c r="C14" s="104" t="s">
        <v>14</v>
      </c>
      <c r="D14" s="47">
        <f>D13</f>
        <v>40877</v>
      </c>
      <c r="E14" s="47">
        <f t="shared" ref="E14:AH14" si="2">E13</f>
        <v>40878</v>
      </c>
      <c r="F14" s="47">
        <f t="shared" si="2"/>
        <v>40879</v>
      </c>
      <c r="G14" s="47">
        <f t="shared" si="2"/>
        <v>40880</v>
      </c>
      <c r="H14" s="47">
        <f t="shared" si="2"/>
        <v>40881</v>
      </c>
      <c r="I14" s="47">
        <f t="shared" si="2"/>
        <v>40882</v>
      </c>
      <c r="J14" s="47">
        <f t="shared" si="2"/>
        <v>40883</v>
      </c>
      <c r="K14" s="47">
        <f t="shared" si="2"/>
        <v>40884</v>
      </c>
      <c r="L14" s="47">
        <f t="shared" si="2"/>
        <v>40885</v>
      </c>
      <c r="M14" s="47">
        <f t="shared" si="2"/>
        <v>40886</v>
      </c>
      <c r="N14" s="47">
        <f t="shared" si="2"/>
        <v>40887</v>
      </c>
      <c r="O14" s="47">
        <f t="shared" si="2"/>
        <v>40888</v>
      </c>
      <c r="P14" s="47">
        <f t="shared" si="2"/>
        <v>40889</v>
      </c>
      <c r="Q14" s="47">
        <f t="shared" si="2"/>
        <v>40890</v>
      </c>
      <c r="R14" s="47">
        <f t="shared" si="2"/>
        <v>40891</v>
      </c>
      <c r="S14" s="47">
        <f t="shared" si="2"/>
        <v>40892</v>
      </c>
      <c r="T14" s="47">
        <f t="shared" si="2"/>
        <v>40893</v>
      </c>
      <c r="U14" s="47">
        <f t="shared" si="2"/>
        <v>40894</v>
      </c>
      <c r="V14" s="47">
        <f t="shared" si="2"/>
        <v>40895</v>
      </c>
      <c r="W14" s="47">
        <f t="shared" si="2"/>
        <v>40896</v>
      </c>
      <c r="X14" s="47">
        <f t="shared" si="2"/>
        <v>40897</v>
      </c>
      <c r="Y14" s="47">
        <f t="shared" si="2"/>
        <v>40898</v>
      </c>
      <c r="Z14" s="47">
        <f t="shared" si="2"/>
        <v>40899</v>
      </c>
      <c r="AA14" s="47">
        <f t="shared" si="2"/>
        <v>40900</v>
      </c>
      <c r="AB14" s="47">
        <f t="shared" si="2"/>
        <v>40901</v>
      </c>
      <c r="AC14" s="47">
        <f t="shared" si="2"/>
        <v>40902</v>
      </c>
      <c r="AD14" s="47">
        <f t="shared" si="2"/>
        <v>40903</v>
      </c>
      <c r="AE14" s="47">
        <f t="shared" si="2"/>
        <v>40904</v>
      </c>
      <c r="AF14" s="47">
        <f t="shared" si="2"/>
        <v>40905</v>
      </c>
      <c r="AG14" s="47">
        <f t="shared" si="2"/>
        <v>40906</v>
      </c>
      <c r="AH14" s="47">
        <f t="shared" si="2"/>
        <v>40907</v>
      </c>
      <c r="AI14" s="77"/>
    </row>
    <row r="15" spans="1:55" s="3" customFormat="1" ht="13.9" customHeight="1" outlineLevel="1" x14ac:dyDescent="0.2">
      <c r="A15" s="71" t="s">
        <v>34</v>
      </c>
      <c r="B15" s="71" t="s">
        <v>35</v>
      </c>
      <c r="C15" s="105">
        <v>39510</v>
      </c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7">
        <f>SUM(D15:AH15)</f>
        <v>0</v>
      </c>
      <c r="AJ15" s="85">
        <v>1</v>
      </c>
    </row>
    <row r="16" spans="1:55" x14ac:dyDescent="0.2">
      <c r="A16" s="71" t="s">
        <v>41</v>
      </c>
      <c r="B16" s="71" t="s">
        <v>42</v>
      </c>
      <c r="C16" s="105" t="s">
        <v>54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7">
        <f>SUM(D16:AH16)</f>
        <v>0</v>
      </c>
      <c r="AJ16" s="83">
        <v>2</v>
      </c>
    </row>
    <row r="17" spans="1:36" x14ac:dyDescent="0.2">
      <c r="A17" s="71" t="s">
        <v>45</v>
      </c>
      <c r="B17" s="71" t="s">
        <v>46</v>
      </c>
      <c r="C17" s="105">
        <v>39917</v>
      </c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7">
        <f>SUM(D17:AH17)</f>
        <v>0</v>
      </c>
      <c r="AJ17" s="83">
        <v>3</v>
      </c>
    </row>
    <row r="18" spans="1:36" x14ac:dyDescent="0.2">
      <c r="A18" s="71" t="s">
        <v>50</v>
      </c>
      <c r="B18" s="71" t="s">
        <v>57</v>
      </c>
      <c r="C18" s="105" t="s">
        <v>53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7">
        <f>SUM(D18:AH18)</f>
        <v>0</v>
      </c>
      <c r="AJ18" s="83">
        <v>4</v>
      </c>
    </row>
    <row r="19" spans="1:36" s="3" customFormat="1" x14ac:dyDescent="0.2">
      <c r="A19" s="63"/>
      <c r="B19" s="63"/>
      <c r="C19" s="10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J19" s="85"/>
    </row>
    <row r="20" spans="1:36" s="3" customFormat="1" x14ac:dyDescent="0.2">
      <c r="A20" s="63"/>
      <c r="B20" s="63"/>
      <c r="C20" s="10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J20" s="85"/>
    </row>
    <row r="21" spans="1:36" s="3" customFormat="1" x14ac:dyDescent="0.2">
      <c r="A21" s="63"/>
      <c r="B21" s="63"/>
      <c r="C21" s="10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J21" s="85"/>
    </row>
    <row r="22" spans="1:36" s="3" customFormat="1" x14ac:dyDescent="0.2">
      <c r="A22" s="63"/>
      <c r="B22" s="63"/>
      <c r="C22" s="107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J22" s="85"/>
    </row>
    <row r="23" spans="1:36" s="3" customFormat="1" x14ac:dyDescent="0.2">
      <c r="A23" s="63"/>
      <c r="B23" s="63"/>
      <c r="C23" s="10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J23" s="85"/>
    </row>
    <row r="24" spans="1:36" x14ac:dyDescent="0.2">
      <c r="D24" s="8"/>
      <c r="E24" s="5"/>
      <c r="F24" s="5"/>
      <c r="G24" s="5"/>
      <c r="H24" s="5"/>
      <c r="I24" s="5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</row>
    <row r="25" spans="1:36" ht="15.75" x14ac:dyDescent="0.25"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6" x14ac:dyDescent="0.2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6" x14ac:dyDescent="0.2"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1:36" s="3" customFormat="1" x14ac:dyDescent="0.2">
      <c r="A28" s="63"/>
      <c r="B28" s="63"/>
      <c r="C28" s="107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J28" s="85"/>
    </row>
    <row r="29" spans="1:36" s="3" customFormat="1" x14ac:dyDescent="0.2">
      <c r="A29" s="63"/>
      <c r="B29" s="63"/>
      <c r="C29" s="107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J29" s="85"/>
    </row>
    <row r="30" spans="1:36" s="3" customFormat="1" x14ac:dyDescent="0.2">
      <c r="A30" s="63"/>
      <c r="B30" s="63"/>
      <c r="C30" s="107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J30" s="85"/>
    </row>
    <row r="31" spans="1:36" s="3" customFormat="1" x14ac:dyDescent="0.2">
      <c r="A31" s="63"/>
      <c r="B31" s="63"/>
      <c r="C31" s="107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J31" s="85"/>
    </row>
    <row r="32" spans="1:36" x14ac:dyDescent="0.2">
      <c r="D32" s="8"/>
      <c r="E32" s="5"/>
      <c r="F32" s="5"/>
      <c r="G32" s="5"/>
      <c r="H32" s="5"/>
      <c r="I32" s="5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6" ht="15.75" x14ac:dyDescent="0.25"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36" x14ac:dyDescent="0.2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</row>
    <row r="35" spans="1:36" x14ac:dyDescent="0.2"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6" s="3" customFormat="1" x14ac:dyDescent="0.2">
      <c r="A36" s="63"/>
      <c r="B36" s="63"/>
      <c r="C36" s="107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J36" s="85"/>
    </row>
    <row r="37" spans="1:36" s="3" customFormat="1" x14ac:dyDescent="0.2">
      <c r="A37" s="63"/>
      <c r="B37" s="63"/>
      <c r="C37" s="107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J37" s="85"/>
    </row>
    <row r="38" spans="1:36" s="3" customFormat="1" x14ac:dyDescent="0.2">
      <c r="A38" s="63"/>
      <c r="B38" s="63"/>
      <c r="C38" s="107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J38" s="85"/>
    </row>
    <row r="39" spans="1:36" s="3" customFormat="1" x14ac:dyDescent="0.2">
      <c r="A39" s="63"/>
      <c r="B39" s="63"/>
      <c r="C39" s="107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J39" s="85"/>
    </row>
    <row r="40" spans="1:36" x14ac:dyDescent="0.2">
      <c r="D40" s="8"/>
      <c r="E40" s="5"/>
      <c r="F40" s="5"/>
      <c r="G40" s="5"/>
      <c r="H40" s="5"/>
      <c r="I40" s="5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6" ht="15.75" x14ac:dyDescent="0.25"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6" x14ac:dyDescent="0.2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6" x14ac:dyDescent="0.2"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  <row r="44" spans="1:36" s="3" customFormat="1" x14ac:dyDescent="0.2">
      <c r="A44" s="63"/>
      <c r="B44" s="63"/>
      <c r="C44" s="10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J44" s="85"/>
    </row>
    <row r="45" spans="1:36" s="3" customFormat="1" x14ac:dyDescent="0.2">
      <c r="A45" s="63"/>
      <c r="B45" s="63"/>
      <c r="C45" s="107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J45" s="85"/>
    </row>
    <row r="46" spans="1:36" s="3" customFormat="1" x14ac:dyDescent="0.2">
      <c r="A46" s="63"/>
      <c r="B46" s="63"/>
      <c r="C46" s="10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J46" s="85"/>
    </row>
    <row r="47" spans="1:36" s="3" customFormat="1" x14ac:dyDescent="0.2">
      <c r="A47" s="63"/>
      <c r="B47" s="63"/>
      <c r="C47" s="10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J47" s="85"/>
    </row>
    <row r="48" spans="1:36" x14ac:dyDescent="0.2">
      <c r="D48" s="8"/>
      <c r="E48" s="5"/>
      <c r="F48" s="5"/>
      <c r="G48" s="5"/>
      <c r="H48" s="5"/>
      <c r="I48" s="5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</row>
    <row r="49" spans="1:36" ht="15.75" x14ac:dyDescent="0.25"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6" x14ac:dyDescent="0.2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</row>
    <row r="51" spans="1:36" x14ac:dyDescent="0.2"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1:36" s="3" customFormat="1" x14ac:dyDescent="0.2">
      <c r="A52" s="63"/>
      <c r="B52" s="63"/>
      <c r="C52" s="10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J52" s="85"/>
    </row>
    <row r="53" spans="1:36" s="3" customFormat="1" x14ac:dyDescent="0.2">
      <c r="A53" s="63"/>
      <c r="B53" s="63"/>
      <c r="C53" s="107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J53" s="85"/>
    </row>
    <row r="54" spans="1:36" s="3" customFormat="1" x14ac:dyDescent="0.2">
      <c r="A54" s="63"/>
      <c r="B54" s="63"/>
      <c r="C54" s="10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J54" s="85"/>
    </row>
    <row r="55" spans="1:36" s="3" customFormat="1" x14ac:dyDescent="0.2">
      <c r="A55" s="63"/>
      <c r="B55" s="63"/>
      <c r="C55" s="10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J55" s="85"/>
    </row>
    <row r="56" spans="1:36" x14ac:dyDescent="0.2">
      <c r="D56" s="8"/>
      <c r="E56" s="5"/>
      <c r="F56" s="5"/>
      <c r="G56" s="5"/>
      <c r="H56" s="5"/>
      <c r="I56" s="5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</row>
    <row r="57" spans="1:36" x14ac:dyDescent="0.2">
      <c r="D57" s="8"/>
      <c r="E57" s="5"/>
      <c r="F57" s="5"/>
      <c r="G57" s="5"/>
      <c r="H57" s="5"/>
      <c r="I57" s="5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</row>
    <row r="58" spans="1:36" x14ac:dyDescent="0.2">
      <c r="D58" s="8"/>
      <c r="E58" s="5"/>
      <c r="F58" s="5"/>
      <c r="G58" s="5"/>
      <c r="H58" s="5"/>
      <c r="I58" s="5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</row>
    <row r="59" spans="1:36" x14ac:dyDescent="0.2">
      <c r="D59" s="8"/>
      <c r="E59" s="5"/>
      <c r="F59" s="5"/>
      <c r="G59" s="5"/>
      <c r="H59" s="5"/>
      <c r="I59" s="5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</row>
    <row r="60" spans="1:36" x14ac:dyDescent="0.2">
      <c r="D60" s="8"/>
      <c r="E60" s="5"/>
      <c r="F60" s="5"/>
      <c r="G60" s="5"/>
      <c r="H60" s="5"/>
      <c r="I60" s="5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</row>
  </sheetData>
  <mergeCells count="1">
    <mergeCell ref="D12:AH12"/>
  </mergeCells>
  <phoneticPr fontId="2" type="noConversion"/>
  <conditionalFormatting sqref="Q2:Q4 Q6:Q10">
    <cfRule type="cellIs" dxfId="147" priority="414" stopIfTrue="1" operator="equal">
      <formula>"GV"</formula>
    </cfRule>
    <cfRule type="cellIs" dxfId="146" priority="415" stopIfTrue="1" operator="equal">
      <formula>"PC"</formula>
    </cfRule>
    <cfRule type="cellIs" dxfId="145" priority="416" stopIfTrue="1" operator="equal">
      <formula>"R"</formula>
    </cfRule>
    <cfRule type="cellIs" dxfId="144" priority="417" stopIfTrue="1" operator="equal">
      <formula>"E"</formula>
    </cfRule>
    <cfRule type="cellIs" dxfId="143" priority="418" stopIfTrue="1" operator="equal">
      <formula>"PT"</formula>
    </cfRule>
    <cfRule type="cellIs" dxfId="142" priority="419" stopIfTrue="1" operator="equal">
      <formula>"mt"</formula>
    </cfRule>
  </conditionalFormatting>
  <conditionalFormatting sqref="Q2:Q10">
    <cfRule type="cellIs" dxfId="141" priority="471" stopIfTrue="1" operator="equal">
      <formula>"cc"</formula>
    </cfRule>
    <cfRule type="cellIs" dxfId="140" priority="472" stopIfTrue="1" operator="equal">
      <formula>"cl"</formula>
    </cfRule>
    <cfRule type="cellIs" dxfId="139" priority="473" stopIfTrue="1" operator="equal">
      <formula>"m"</formula>
    </cfRule>
  </conditionalFormatting>
  <conditionalFormatting sqref="Q2:Q10">
    <cfRule type="cellIs" dxfId="138" priority="468" stopIfTrue="1" operator="equal">
      <formula>"F"</formula>
    </cfRule>
    <cfRule type="cellIs" dxfId="137" priority="469" stopIfTrue="1" operator="equal">
      <formula>"WK"</formula>
    </cfRule>
    <cfRule type="cellIs" dxfId="136" priority="470" stopIfTrue="1" operator="equal">
      <formula>"T"</formula>
    </cfRule>
  </conditionalFormatting>
  <conditionalFormatting sqref="Q5">
    <cfRule type="cellIs" dxfId="135" priority="402" stopIfTrue="1" operator="equal">
      <formula>"GV"</formula>
    </cfRule>
    <cfRule type="cellIs" dxfId="134" priority="403" stopIfTrue="1" operator="equal">
      <formula>"PC"</formula>
    </cfRule>
    <cfRule type="cellIs" dxfId="133" priority="404" stopIfTrue="1" operator="equal">
      <formula>"R"</formula>
    </cfRule>
    <cfRule type="cellIs" dxfId="132" priority="405" stopIfTrue="1" operator="equal">
      <formula>"E"</formula>
    </cfRule>
    <cfRule type="cellIs" dxfId="131" priority="406" stopIfTrue="1" operator="equal">
      <formula>"PT"</formula>
    </cfRule>
    <cfRule type="cellIs" dxfId="130" priority="407" stopIfTrue="1" operator="equal">
      <formula>"mt"</formula>
    </cfRule>
  </conditionalFormatting>
  <conditionalFormatting sqref="D14:AH14">
    <cfRule type="expression" dxfId="129" priority="317">
      <formula>COUNTIF($D$13:$AH$13,férié)</formula>
    </cfRule>
  </conditionalFormatting>
  <conditionalFormatting sqref="Q2:Q10">
    <cfRule type="cellIs" dxfId="128" priority="314" stopIfTrue="1" operator="equal">
      <formula>"cc"</formula>
    </cfRule>
    <cfRule type="cellIs" dxfId="127" priority="315" stopIfTrue="1" operator="equal">
      <formula>"cl"</formula>
    </cfRule>
    <cfRule type="cellIs" dxfId="126" priority="316" stopIfTrue="1" operator="equal">
      <formula>"m"</formula>
    </cfRule>
  </conditionalFormatting>
  <conditionalFormatting sqref="Q2:Q10">
    <cfRule type="cellIs" dxfId="125" priority="311" stopIfTrue="1" operator="equal">
      <formula>"F"</formula>
    </cfRule>
    <cfRule type="cellIs" dxfId="124" priority="312" stopIfTrue="1" operator="equal">
      <formula>"WK"</formula>
    </cfRule>
    <cfRule type="cellIs" dxfId="123" priority="313" stopIfTrue="1" operator="equal">
      <formula>"T"</formula>
    </cfRule>
  </conditionalFormatting>
  <conditionalFormatting sqref="Q2:Q4 Q6:Q10">
    <cfRule type="cellIs" dxfId="122" priority="305" stopIfTrue="1" operator="equal">
      <formula>"GV"</formula>
    </cfRule>
    <cfRule type="cellIs" dxfId="121" priority="306" stopIfTrue="1" operator="equal">
      <formula>"PC"</formula>
    </cfRule>
    <cfRule type="cellIs" dxfId="120" priority="307" stopIfTrue="1" operator="equal">
      <formula>"R"</formula>
    </cfRule>
    <cfRule type="cellIs" dxfId="119" priority="308" stopIfTrue="1" operator="equal">
      <formula>"E"</formula>
    </cfRule>
    <cfRule type="cellIs" dxfId="118" priority="309" stopIfTrue="1" operator="equal">
      <formula>"PT"</formula>
    </cfRule>
    <cfRule type="cellIs" dxfId="117" priority="310" stopIfTrue="1" operator="equal">
      <formula>"mt"</formula>
    </cfRule>
  </conditionalFormatting>
  <conditionalFormatting sqref="Q5">
    <cfRule type="cellIs" dxfId="116" priority="299" stopIfTrue="1" operator="equal">
      <formula>"GV"</formula>
    </cfRule>
    <cfRule type="cellIs" dxfId="115" priority="300" stopIfTrue="1" operator="equal">
      <formula>"PC"</formula>
    </cfRule>
    <cfRule type="cellIs" dxfId="114" priority="301" stopIfTrue="1" operator="equal">
      <formula>"R"</formula>
    </cfRule>
    <cfRule type="cellIs" dxfId="113" priority="302" stopIfTrue="1" operator="equal">
      <formula>"E"</formula>
    </cfRule>
    <cfRule type="cellIs" dxfId="112" priority="303" stopIfTrue="1" operator="equal">
      <formula>"PT"</formula>
    </cfRule>
    <cfRule type="cellIs" dxfId="111" priority="304" stopIfTrue="1" operator="equal">
      <formula>"mt"</formula>
    </cfRule>
  </conditionalFormatting>
  <conditionalFormatting sqref="D14:AH14">
    <cfRule type="expression" dxfId="110" priority="298">
      <formula>COUNTIF($D$13:$AH$13,férié)</formula>
    </cfRule>
  </conditionalFormatting>
  <conditionalFormatting sqref="D15:AH15">
    <cfRule type="expression" dxfId="109" priority="295">
      <formula>D$13=""</formula>
    </cfRule>
    <cfRule type="expression" dxfId="108" priority="296">
      <formula>COUNTIF(JF,D$13)</formula>
    </cfRule>
    <cfRule type="expression" dxfId="107" priority="297">
      <formula>WEEKDAY(D$13,2)&gt;5</formula>
    </cfRule>
  </conditionalFormatting>
  <conditionalFormatting sqref="Q2:Q10">
    <cfRule type="cellIs" dxfId="106" priority="292" stopIfTrue="1" operator="equal">
      <formula>"cc"</formula>
    </cfRule>
    <cfRule type="cellIs" dxfId="105" priority="293" stopIfTrue="1" operator="equal">
      <formula>"cl"</formula>
    </cfRule>
    <cfRule type="cellIs" dxfId="104" priority="294" stopIfTrue="1" operator="equal">
      <formula>"m"</formula>
    </cfRule>
  </conditionalFormatting>
  <conditionalFormatting sqref="Q2:Q10">
    <cfRule type="cellIs" dxfId="103" priority="289" stopIfTrue="1" operator="equal">
      <formula>"F"</formula>
    </cfRule>
    <cfRule type="cellIs" dxfId="102" priority="290" stopIfTrue="1" operator="equal">
      <formula>"WK"</formula>
    </cfRule>
    <cfRule type="cellIs" dxfId="101" priority="291" stopIfTrue="1" operator="equal">
      <formula>"T"</formula>
    </cfRule>
  </conditionalFormatting>
  <conditionalFormatting sqref="Q2:Q4 Q6:Q10">
    <cfRule type="cellIs" dxfId="100" priority="283" stopIfTrue="1" operator="equal">
      <formula>"GV"</formula>
    </cfRule>
    <cfRule type="cellIs" dxfId="99" priority="284" stopIfTrue="1" operator="equal">
      <formula>"PC"</formula>
    </cfRule>
    <cfRule type="cellIs" dxfId="98" priority="285" stopIfTrue="1" operator="equal">
      <formula>"R"</formula>
    </cfRule>
    <cfRule type="cellIs" dxfId="97" priority="286" stopIfTrue="1" operator="equal">
      <formula>"E"</formula>
    </cfRule>
    <cfRule type="cellIs" dxfId="96" priority="287" stopIfTrue="1" operator="equal">
      <formula>"PT"</formula>
    </cfRule>
    <cfRule type="cellIs" dxfId="95" priority="288" stopIfTrue="1" operator="equal">
      <formula>"mt"</formula>
    </cfRule>
  </conditionalFormatting>
  <conditionalFormatting sqref="Q5">
    <cfRule type="cellIs" dxfId="94" priority="277" stopIfTrue="1" operator="equal">
      <formula>"GV"</formula>
    </cfRule>
    <cfRule type="cellIs" dxfId="93" priority="278" stopIfTrue="1" operator="equal">
      <formula>"PC"</formula>
    </cfRule>
    <cfRule type="cellIs" dxfId="92" priority="279" stopIfTrue="1" operator="equal">
      <formula>"R"</formula>
    </cfRule>
    <cfRule type="cellIs" dxfId="91" priority="280" stopIfTrue="1" operator="equal">
      <formula>"E"</formula>
    </cfRule>
    <cfRule type="cellIs" dxfId="90" priority="281" stopIfTrue="1" operator="equal">
      <formula>"PT"</formula>
    </cfRule>
    <cfRule type="cellIs" dxfId="89" priority="282" stopIfTrue="1" operator="equal">
      <formula>"mt"</formula>
    </cfRule>
  </conditionalFormatting>
  <conditionalFormatting sqref="D14:AH14">
    <cfRule type="expression" dxfId="88" priority="276">
      <formula>COUNTIF($D$13:$AH$13,férié)</formula>
    </cfRule>
  </conditionalFormatting>
  <conditionalFormatting sqref="D15:AH15">
    <cfRule type="expression" dxfId="87" priority="274">
      <formula>COUNTIF(JF,D$13)</formula>
    </cfRule>
    <cfRule type="expression" dxfId="86" priority="275">
      <formula>WEEKDAY(D$13,2)&gt;5</formula>
    </cfRule>
  </conditionalFormatting>
  <conditionalFormatting sqref="D13:AH15">
    <cfRule type="expression" dxfId="85" priority="273" stopIfTrue="1">
      <formula>D$13=""</formula>
    </cfRule>
  </conditionalFormatting>
  <conditionalFormatting sqref="Q2:Q4 Q6:Q10">
    <cfRule type="cellIs" dxfId="84" priority="267" stopIfTrue="1" operator="equal">
      <formula>"GV"</formula>
    </cfRule>
    <cfRule type="cellIs" dxfId="83" priority="268" stopIfTrue="1" operator="equal">
      <formula>"PC"</formula>
    </cfRule>
    <cfRule type="cellIs" dxfId="82" priority="269" stopIfTrue="1" operator="equal">
      <formula>"R"</formula>
    </cfRule>
    <cfRule type="cellIs" dxfId="81" priority="270" stopIfTrue="1" operator="equal">
      <formula>"E"</formula>
    </cfRule>
    <cfRule type="cellIs" dxfId="80" priority="271" stopIfTrue="1" operator="equal">
      <formula>"PT"</formula>
    </cfRule>
    <cfRule type="cellIs" dxfId="79" priority="272" stopIfTrue="1" operator="equal">
      <formula>"mt"</formula>
    </cfRule>
  </conditionalFormatting>
  <conditionalFormatting sqref="Q2:Q10">
    <cfRule type="cellIs" dxfId="78" priority="264" stopIfTrue="1" operator="equal">
      <formula>"cc"</formula>
    </cfRule>
    <cfRule type="cellIs" dxfId="77" priority="265" stopIfTrue="1" operator="equal">
      <formula>"cl"</formula>
    </cfRule>
    <cfRule type="cellIs" dxfId="76" priority="266" stopIfTrue="1" operator="equal">
      <formula>"m"</formula>
    </cfRule>
  </conditionalFormatting>
  <conditionalFormatting sqref="Q2:Q10">
    <cfRule type="cellIs" dxfId="75" priority="261" stopIfTrue="1" operator="equal">
      <formula>"F"</formula>
    </cfRule>
    <cfRule type="cellIs" dxfId="74" priority="262" stopIfTrue="1" operator="equal">
      <formula>"WK"</formula>
    </cfRule>
    <cfRule type="cellIs" dxfId="73" priority="263" stopIfTrue="1" operator="equal">
      <formula>"T"</formula>
    </cfRule>
  </conditionalFormatting>
  <conditionalFormatting sqref="Q5">
    <cfRule type="cellIs" dxfId="72" priority="255" stopIfTrue="1" operator="equal">
      <formula>"GV"</formula>
    </cfRule>
    <cfRule type="cellIs" dxfId="71" priority="256" stopIfTrue="1" operator="equal">
      <formula>"PC"</formula>
    </cfRule>
    <cfRule type="cellIs" dxfId="70" priority="257" stopIfTrue="1" operator="equal">
      <formula>"R"</formula>
    </cfRule>
    <cfRule type="cellIs" dxfId="69" priority="258" stopIfTrue="1" operator="equal">
      <formula>"E"</formula>
    </cfRule>
    <cfRule type="cellIs" dxfId="68" priority="259" stopIfTrue="1" operator="equal">
      <formula>"PT"</formula>
    </cfRule>
    <cfRule type="cellIs" dxfId="67" priority="260" stopIfTrue="1" operator="equal">
      <formula>"mt"</formula>
    </cfRule>
  </conditionalFormatting>
  <conditionalFormatting sqref="D14:AH14">
    <cfRule type="expression" dxfId="66" priority="254">
      <formula>COUNTIF($D$13:$AH$13,férié)</formula>
    </cfRule>
  </conditionalFormatting>
  <conditionalFormatting sqref="Q2:Q10">
    <cfRule type="cellIs" dxfId="65" priority="251" stopIfTrue="1" operator="equal">
      <formula>"cc"</formula>
    </cfRule>
    <cfRule type="cellIs" dxfId="64" priority="252" stopIfTrue="1" operator="equal">
      <formula>"cl"</formula>
    </cfRule>
    <cfRule type="cellIs" dxfId="63" priority="253" stopIfTrue="1" operator="equal">
      <formula>"m"</formula>
    </cfRule>
  </conditionalFormatting>
  <conditionalFormatting sqref="Q2:Q10">
    <cfRule type="cellIs" dxfId="62" priority="248" stopIfTrue="1" operator="equal">
      <formula>"F"</formula>
    </cfRule>
    <cfRule type="cellIs" dxfId="61" priority="249" stopIfTrue="1" operator="equal">
      <formula>"WK"</formula>
    </cfRule>
    <cfRule type="cellIs" dxfId="60" priority="250" stopIfTrue="1" operator="equal">
      <formula>"T"</formula>
    </cfRule>
  </conditionalFormatting>
  <conditionalFormatting sqref="Q2:Q4 Q6:Q10">
    <cfRule type="cellIs" dxfId="59" priority="242" stopIfTrue="1" operator="equal">
      <formula>"GV"</formula>
    </cfRule>
    <cfRule type="cellIs" dxfId="58" priority="243" stopIfTrue="1" operator="equal">
      <formula>"PC"</formula>
    </cfRule>
    <cfRule type="cellIs" dxfId="57" priority="244" stopIfTrue="1" operator="equal">
      <formula>"R"</formula>
    </cfRule>
    <cfRule type="cellIs" dxfId="56" priority="245" stopIfTrue="1" operator="equal">
      <formula>"E"</formula>
    </cfRule>
    <cfRule type="cellIs" dxfId="55" priority="246" stopIfTrue="1" operator="equal">
      <formula>"PT"</formula>
    </cfRule>
    <cfRule type="cellIs" dxfId="54" priority="247" stopIfTrue="1" operator="equal">
      <formula>"mt"</formula>
    </cfRule>
  </conditionalFormatting>
  <conditionalFormatting sqref="Q5">
    <cfRule type="cellIs" dxfId="53" priority="236" stopIfTrue="1" operator="equal">
      <formula>"GV"</formula>
    </cfRule>
    <cfRule type="cellIs" dxfId="52" priority="237" stopIfTrue="1" operator="equal">
      <formula>"PC"</formula>
    </cfRule>
    <cfRule type="cellIs" dxfId="51" priority="238" stopIfTrue="1" operator="equal">
      <formula>"R"</formula>
    </cfRule>
    <cfRule type="cellIs" dxfId="50" priority="239" stopIfTrue="1" operator="equal">
      <formula>"E"</formula>
    </cfRule>
    <cfRule type="cellIs" dxfId="49" priority="240" stopIfTrue="1" operator="equal">
      <formula>"PT"</formula>
    </cfRule>
    <cfRule type="cellIs" dxfId="48" priority="241" stopIfTrue="1" operator="equal">
      <formula>"mt"</formula>
    </cfRule>
  </conditionalFormatting>
  <conditionalFormatting sqref="D14:AH14">
    <cfRule type="expression" dxfId="47" priority="235">
      <formula>COUNTIF($D$13:$AH$13,férié)</formula>
    </cfRule>
  </conditionalFormatting>
  <conditionalFormatting sqref="Q2:Q10">
    <cfRule type="cellIs" dxfId="46" priority="230" stopIfTrue="1" operator="equal">
      <formula>"cc"</formula>
    </cfRule>
    <cfRule type="cellIs" dxfId="45" priority="231" stopIfTrue="1" operator="equal">
      <formula>"cl"</formula>
    </cfRule>
    <cfRule type="cellIs" dxfId="44" priority="232" stopIfTrue="1" operator="equal">
      <formula>"m"</formula>
    </cfRule>
  </conditionalFormatting>
  <conditionalFormatting sqref="Q2:Q10">
    <cfRule type="cellIs" dxfId="43" priority="227" stopIfTrue="1" operator="equal">
      <formula>"F"</formula>
    </cfRule>
    <cfRule type="cellIs" dxfId="42" priority="228" stopIfTrue="1" operator="equal">
      <formula>"WK"</formula>
    </cfRule>
    <cfRule type="cellIs" dxfId="41" priority="229" stopIfTrue="1" operator="equal">
      <formula>"T"</formula>
    </cfRule>
  </conditionalFormatting>
  <conditionalFormatting sqref="Q2:Q4 Q6:Q10">
    <cfRule type="cellIs" dxfId="40" priority="221" stopIfTrue="1" operator="equal">
      <formula>"GV"</formula>
    </cfRule>
    <cfRule type="cellIs" dxfId="39" priority="222" stopIfTrue="1" operator="equal">
      <formula>"PC"</formula>
    </cfRule>
    <cfRule type="cellIs" dxfId="38" priority="223" stopIfTrue="1" operator="equal">
      <formula>"R"</formula>
    </cfRule>
    <cfRule type="cellIs" dxfId="37" priority="224" stopIfTrue="1" operator="equal">
      <formula>"E"</formula>
    </cfRule>
    <cfRule type="cellIs" dxfId="36" priority="225" stopIfTrue="1" operator="equal">
      <formula>"PT"</formula>
    </cfRule>
    <cfRule type="cellIs" dxfId="35" priority="226" stopIfTrue="1" operator="equal">
      <formula>"mt"</formula>
    </cfRule>
  </conditionalFormatting>
  <conditionalFormatting sqref="Q5">
    <cfRule type="cellIs" dxfId="34" priority="215" stopIfTrue="1" operator="equal">
      <formula>"GV"</formula>
    </cfRule>
    <cfRule type="cellIs" dxfId="33" priority="216" stopIfTrue="1" operator="equal">
      <formula>"PC"</formula>
    </cfRule>
    <cfRule type="cellIs" dxfId="32" priority="217" stopIfTrue="1" operator="equal">
      <formula>"R"</formula>
    </cfRule>
    <cfRule type="cellIs" dxfId="31" priority="218" stopIfTrue="1" operator="equal">
      <formula>"E"</formula>
    </cfRule>
    <cfRule type="cellIs" dxfId="30" priority="219" stopIfTrue="1" operator="equal">
      <formula>"PT"</formula>
    </cfRule>
    <cfRule type="cellIs" dxfId="29" priority="220" stopIfTrue="1" operator="equal">
      <formula>"mt"</formula>
    </cfRule>
  </conditionalFormatting>
  <conditionalFormatting sqref="D14:AH14">
    <cfRule type="expression" dxfId="28" priority="214">
      <formula>COUNTIF($D$13:$AH$13,férié)</formula>
    </cfRule>
  </conditionalFormatting>
  <conditionalFormatting sqref="D16:AH16">
    <cfRule type="expression" dxfId="27" priority="64">
      <formula>D$13=""</formula>
    </cfRule>
    <cfRule type="expression" dxfId="26" priority="65">
      <formula>COUNTIF(JF,D$13)</formula>
    </cfRule>
    <cfRule type="expression" dxfId="25" priority="66">
      <formula>WEEKDAY(D$13,2)&gt;5</formula>
    </cfRule>
  </conditionalFormatting>
  <conditionalFormatting sqref="D16:AH16">
    <cfRule type="expression" dxfId="24" priority="62">
      <formula>COUNTIF(JF,D$13)</formula>
    </cfRule>
    <cfRule type="expression" dxfId="23" priority="63">
      <formula>WEEKDAY(D$13,2)&gt;5</formula>
    </cfRule>
  </conditionalFormatting>
  <conditionalFormatting sqref="D16:AH16">
    <cfRule type="expression" dxfId="22" priority="61" stopIfTrue="1">
      <formula>D$13=""</formula>
    </cfRule>
  </conditionalFormatting>
  <conditionalFormatting sqref="D17:AH17">
    <cfRule type="expression" dxfId="21" priority="58">
      <formula>D$13=""</formula>
    </cfRule>
    <cfRule type="expression" dxfId="20" priority="59">
      <formula>COUNTIF(JF,D$13)</formula>
    </cfRule>
    <cfRule type="expression" dxfId="19" priority="60">
      <formula>WEEKDAY(D$13,2)&gt;5</formula>
    </cfRule>
  </conditionalFormatting>
  <conditionalFormatting sqref="D17:AH17">
    <cfRule type="expression" dxfId="18" priority="56">
      <formula>COUNTIF(JF,D$13)</formula>
    </cfRule>
    <cfRule type="expression" dxfId="17" priority="57">
      <formula>WEEKDAY(D$13,2)&gt;5</formula>
    </cfRule>
  </conditionalFormatting>
  <conditionalFormatting sqref="D17:AH17">
    <cfRule type="expression" dxfId="16" priority="55" stopIfTrue="1">
      <formula>D$13=""</formula>
    </cfRule>
  </conditionalFormatting>
  <conditionalFormatting sqref="D18:AH18">
    <cfRule type="expression" dxfId="15" priority="46">
      <formula>D$13=""</formula>
    </cfRule>
    <cfRule type="expression" dxfId="14" priority="47">
      <formula>COUNTIF(JF,D$13)</formula>
    </cfRule>
    <cfRule type="expression" dxfId="13" priority="48">
      <formula>WEEKDAY(D$13,2)&gt;5</formula>
    </cfRule>
  </conditionalFormatting>
  <conditionalFormatting sqref="D18:AH18">
    <cfRule type="expression" dxfId="12" priority="44">
      <formula>COUNTIF(JF,D$13)</formula>
    </cfRule>
    <cfRule type="expression" dxfId="11" priority="45">
      <formula>WEEKDAY(D$13,2)&gt;5</formula>
    </cfRule>
  </conditionalFormatting>
  <conditionalFormatting sqref="D18:AH18">
    <cfRule type="expression" dxfId="10" priority="43" stopIfTrue="1">
      <formula>D$13=""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2:M44"/>
  <sheetViews>
    <sheetView zoomScale="85" zoomScaleNormal="85" workbookViewId="0">
      <selection activeCell="C13" sqref="C13"/>
    </sheetView>
  </sheetViews>
  <sheetFormatPr baseColWidth="10" defaultRowHeight="12.75" x14ac:dyDescent="0.2"/>
  <sheetData>
    <row r="2" spans="1:13" x14ac:dyDescent="0.2">
      <c r="A2" s="48" t="s">
        <v>12</v>
      </c>
      <c r="B2" s="76" t="str">
        <f>janv!A15</f>
        <v>Cappou</v>
      </c>
    </row>
    <row r="3" spans="1:13" x14ac:dyDescent="0.2">
      <c r="A3" s="48" t="s">
        <v>13</v>
      </c>
      <c r="B3" s="76" t="s">
        <v>38</v>
      </c>
    </row>
    <row r="4" spans="1:13" x14ac:dyDescent="0.2">
      <c r="A4" s="48" t="s">
        <v>14</v>
      </c>
      <c r="C4" s="53" t="s">
        <v>38</v>
      </c>
    </row>
    <row r="5" spans="1:13" x14ac:dyDescent="0.2">
      <c r="A5" s="48" t="s">
        <v>15</v>
      </c>
      <c r="E5" s="53" t="s">
        <v>38</v>
      </c>
    </row>
    <row r="6" spans="1:13" x14ac:dyDescent="0.2">
      <c r="A6" s="48" t="s">
        <v>16</v>
      </c>
      <c r="E6" s="53" t="s">
        <v>38</v>
      </c>
    </row>
    <row r="7" spans="1:13" x14ac:dyDescent="0.2">
      <c r="A7" s="48" t="s">
        <v>17</v>
      </c>
    </row>
    <row r="11" spans="1:13" x14ac:dyDescent="0.2">
      <c r="A11" s="68" t="s">
        <v>39</v>
      </c>
      <c r="B11" s="69">
        <f>Année_Calendaire</f>
        <v>2015</v>
      </c>
    </row>
    <row r="13" spans="1:13" x14ac:dyDescent="0.2">
      <c r="A13" s="51"/>
      <c r="B13" s="49">
        <f>EDATE(DATE('année calendaire'!A1,1,1),0)</f>
        <v>40543</v>
      </c>
      <c r="C13" s="49">
        <f>EDATE(DATE('année calendaire'!$A$1,2,1),0)</f>
        <v>40574</v>
      </c>
      <c r="D13" s="49">
        <f>EDATE(DATE('année calendaire'!$A$1,3,1),0)</f>
        <v>40602</v>
      </c>
      <c r="E13" s="49">
        <f>EDATE(DATE('année calendaire'!$A$1,4,1),0)</f>
        <v>40633</v>
      </c>
      <c r="F13" s="49">
        <f>EDATE(DATE('année calendaire'!$A$1,5,1),0)</f>
        <v>40663</v>
      </c>
      <c r="G13" s="49">
        <f>EDATE(DATE('année calendaire'!$A$1,6,1),0)</f>
        <v>40694</v>
      </c>
      <c r="H13" s="49">
        <f>EDATE(DATE('année calendaire'!$A$1,7,1),0)</f>
        <v>40724</v>
      </c>
      <c r="I13" s="49">
        <f>EDATE(DATE('année calendaire'!$A$1,8,1),0)</f>
        <v>40755</v>
      </c>
      <c r="J13" s="49">
        <f>EDATE(DATE('année calendaire'!$A$1,9,1),0)</f>
        <v>40786</v>
      </c>
      <c r="K13" s="49">
        <f>EDATE(DATE('année calendaire'!$A$1,10,1),0)</f>
        <v>40816</v>
      </c>
      <c r="L13" s="49">
        <f>EDATE(DATE('année calendaire'!$A$1,11,1),0)</f>
        <v>40847</v>
      </c>
      <c r="M13" s="49">
        <f>EDATE(DATE('année calendaire'!$A$1,12,1),0)</f>
        <v>40877</v>
      </c>
    </row>
    <row r="14" spans="1:13" x14ac:dyDescent="0.2">
      <c r="A14" s="50">
        <v>1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</row>
    <row r="15" spans="1:13" x14ac:dyDescent="0.2">
      <c r="A15" s="50">
        <v>2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</row>
    <row r="16" spans="1:13" x14ac:dyDescent="0.2">
      <c r="A16" s="50">
        <v>3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</row>
    <row r="17" spans="1:13" x14ac:dyDescent="0.2">
      <c r="A17" s="50">
        <v>4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</row>
    <row r="18" spans="1:13" x14ac:dyDescent="0.2">
      <c r="A18" s="50">
        <v>5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</row>
    <row r="19" spans="1:13" x14ac:dyDescent="0.2">
      <c r="A19" s="50">
        <v>6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</row>
    <row r="20" spans="1:13" x14ac:dyDescent="0.2">
      <c r="A20" s="50">
        <v>7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</row>
    <row r="21" spans="1:13" x14ac:dyDescent="0.2">
      <c r="A21" s="50">
        <v>8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</row>
    <row r="22" spans="1:13" x14ac:dyDescent="0.2">
      <c r="A22" s="50">
        <v>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</row>
    <row r="23" spans="1:13" x14ac:dyDescent="0.2">
      <c r="A23" s="50">
        <v>10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</row>
    <row r="24" spans="1:13" x14ac:dyDescent="0.2">
      <c r="A24" s="50">
        <v>11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</row>
    <row r="25" spans="1:13" x14ac:dyDescent="0.2">
      <c r="A25" s="50">
        <v>12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</row>
    <row r="26" spans="1:13" x14ac:dyDescent="0.2">
      <c r="A26" s="50">
        <v>13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</row>
    <row r="27" spans="1:13" x14ac:dyDescent="0.2">
      <c r="A27" s="50">
        <v>14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</row>
    <row r="28" spans="1:13" x14ac:dyDescent="0.2">
      <c r="A28" s="50">
        <v>15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</row>
    <row r="29" spans="1:13" x14ac:dyDescent="0.2">
      <c r="A29" s="50">
        <v>16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</row>
    <row r="30" spans="1:13" x14ac:dyDescent="0.2">
      <c r="A30" s="50">
        <v>17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</row>
    <row r="31" spans="1:13" x14ac:dyDescent="0.2">
      <c r="A31" s="50">
        <v>18</v>
      </c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</row>
    <row r="32" spans="1:13" x14ac:dyDescent="0.2">
      <c r="A32" s="50">
        <v>19</v>
      </c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</row>
    <row r="33" spans="1:13" x14ac:dyDescent="0.2">
      <c r="A33" s="50">
        <v>20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</row>
    <row r="34" spans="1:13" x14ac:dyDescent="0.2">
      <c r="A34" s="50">
        <v>21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</row>
    <row r="35" spans="1:13" x14ac:dyDescent="0.2">
      <c r="A35" s="50">
        <v>22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</row>
    <row r="36" spans="1:13" x14ac:dyDescent="0.2">
      <c r="A36" s="50">
        <v>23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</row>
    <row r="37" spans="1:13" x14ac:dyDescent="0.2">
      <c r="A37" s="50">
        <v>24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</row>
    <row r="38" spans="1:13" x14ac:dyDescent="0.2">
      <c r="A38" s="50">
        <v>25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2">
      <c r="A39" s="50">
        <v>26</v>
      </c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2">
      <c r="A40" s="50">
        <v>27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2">
      <c r="A41" s="50">
        <v>28</v>
      </c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2">
      <c r="A42" s="50">
        <v>29</v>
      </c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 x14ac:dyDescent="0.2">
      <c r="A43" s="50">
        <v>30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x14ac:dyDescent="0.2">
      <c r="A44" s="50">
        <v>31</v>
      </c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</sheetData>
  <conditionalFormatting sqref="B14:M44">
    <cfRule type="expression" dxfId="9" priority="1">
      <formula>COUNTIF(JF,DATE(Année_Calendaire,MONTH(B$13),$A14))</formula>
    </cfRule>
    <cfRule type="expression" dxfId="8" priority="3">
      <formula>WEEKDAY(DATE(Année_Calendaire,MONTH(B$13),$A14),2)&gt;5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2:M44"/>
  <sheetViews>
    <sheetView zoomScale="85" zoomScaleNormal="85" workbookViewId="0">
      <selection activeCell="E6" sqref="E6"/>
    </sheetView>
  </sheetViews>
  <sheetFormatPr baseColWidth="10" defaultRowHeight="12.75" x14ac:dyDescent="0.2"/>
  <sheetData>
    <row r="2" spans="1:13" x14ac:dyDescent="0.2">
      <c r="A2" s="48" t="s">
        <v>12</v>
      </c>
      <c r="B2" s="76" t="s">
        <v>34</v>
      </c>
    </row>
    <row r="3" spans="1:13" x14ac:dyDescent="0.2">
      <c r="A3" s="48" t="s">
        <v>13</v>
      </c>
      <c r="B3" s="76" t="s">
        <v>35</v>
      </c>
    </row>
    <row r="4" spans="1:13" x14ac:dyDescent="0.2">
      <c r="A4" s="48" t="s">
        <v>14</v>
      </c>
      <c r="C4" s="53">
        <v>39510</v>
      </c>
    </row>
    <row r="5" spans="1:13" x14ac:dyDescent="0.2">
      <c r="A5" s="48" t="s">
        <v>15</v>
      </c>
      <c r="E5" s="53">
        <v>40179</v>
      </c>
    </row>
    <row r="6" spans="1:13" x14ac:dyDescent="0.2">
      <c r="A6" s="48" t="s">
        <v>16</v>
      </c>
      <c r="E6" s="53" t="s">
        <v>38</v>
      </c>
    </row>
    <row r="7" spans="1:13" x14ac:dyDescent="0.2">
      <c r="A7" s="48" t="s">
        <v>17</v>
      </c>
    </row>
    <row r="11" spans="1:13" x14ac:dyDescent="0.2">
      <c r="A11" s="68" t="s">
        <v>39</v>
      </c>
      <c r="B11" s="69">
        <f>Année_Calendaire</f>
        <v>2015</v>
      </c>
    </row>
    <row r="13" spans="1:13" x14ac:dyDescent="0.2">
      <c r="A13" s="51"/>
      <c r="B13" s="49">
        <f>EDATE(DATE('année calendaire'!A1,1,1),0)</f>
        <v>40543</v>
      </c>
      <c r="C13" s="49">
        <f>EDATE(DATE('année calendaire'!$A$1,2,1),0)</f>
        <v>40574</v>
      </c>
      <c r="D13" s="49">
        <f>EDATE(DATE('année calendaire'!$A$1,3,1),0)</f>
        <v>40602</v>
      </c>
      <c r="E13" s="49">
        <f>EDATE(DATE('année calendaire'!$A$1,4,1),0)</f>
        <v>40633</v>
      </c>
      <c r="F13" s="49">
        <f>EDATE(DATE('année calendaire'!$A$1,5,1),0)</f>
        <v>40663</v>
      </c>
      <c r="G13" s="49">
        <f>EDATE(DATE('année calendaire'!$A$1,6,1),0)</f>
        <v>40694</v>
      </c>
      <c r="H13" s="49">
        <f>EDATE(DATE('année calendaire'!$A$1,7,1),0)</f>
        <v>40724</v>
      </c>
      <c r="I13" s="49">
        <f>EDATE(DATE('année calendaire'!$A$1,8,1),0)</f>
        <v>40755</v>
      </c>
      <c r="J13" s="49">
        <f>EDATE(DATE('année calendaire'!$A$1,9,1),0)</f>
        <v>40786</v>
      </c>
      <c r="K13" s="49">
        <f>EDATE(DATE('année calendaire'!$A$1,10,1),0)</f>
        <v>40816</v>
      </c>
      <c r="L13" s="49">
        <f>EDATE(DATE('année calendaire'!$A$1,11,1),0)</f>
        <v>40847</v>
      </c>
      <c r="M13" s="49">
        <f>EDATE(DATE('année calendaire'!$A$1,12,1),0)</f>
        <v>40877</v>
      </c>
    </row>
    <row r="14" spans="1:13" x14ac:dyDescent="0.2">
      <c r="A14" s="50">
        <v>1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</row>
    <row r="15" spans="1:13" x14ac:dyDescent="0.2">
      <c r="A15" s="50">
        <v>2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</row>
    <row r="16" spans="1:13" x14ac:dyDescent="0.2">
      <c r="A16" s="50">
        <v>3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</row>
    <row r="17" spans="1:13" x14ac:dyDescent="0.2">
      <c r="A17" s="50">
        <v>4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</row>
    <row r="18" spans="1:13" x14ac:dyDescent="0.2">
      <c r="A18" s="50">
        <v>5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</row>
    <row r="19" spans="1:13" x14ac:dyDescent="0.2">
      <c r="A19" s="50">
        <v>6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</row>
    <row r="20" spans="1:13" x14ac:dyDescent="0.2">
      <c r="A20" s="50">
        <v>7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</row>
    <row r="21" spans="1:13" x14ac:dyDescent="0.2">
      <c r="A21" s="50">
        <v>8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</row>
    <row r="22" spans="1:13" x14ac:dyDescent="0.2">
      <c r="A22" s="50">
        <v>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</row>
    <row r="23" spans="1:13" x14ac:dyDescent="0.2">
      <c r="A23" s="50">
        <v>10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</row>
    <row r="24" spans="1:13" x14ac:dyDescent="0.2">
      <c r="A24" s="50">
        <v>11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</row>
    <row r="25" spans="1:13" x14ac:dyDescent="0.2">
      <c r="A25" s="50">
        <v>12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</row>
    <row r="26" spans="1:13" x14ac:dyDescent="0.2">
      <c r="A26" s="50">
        <v>13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</row>
    <row r="27" spans="1:13" x14ac:dyDescent="0.2">
      <c r="A27" s="50">
        <v>14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</row>
    <row r="28" spans="1:13" x14ac:dyDescent="0.2">
      <c r="A28" s="50">
        <v>15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</row>
    <row r="29" spans="1:13" x14ac:dyDescent="0.2">
      <c r="A29" s="50">
        <v>16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</row>
    <row r="30" spans="1:13" x14ac:dyDescent="0.2">
      <c r="A30" s="50">
        <v>17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</row>
    <row r="31" spans="1:13" x14ac:dyDescent="0.2">
      <c r="A31" s="50">
        <v>18</v>
      </c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</row>
    <row r="32" spans="1:13" x14ac:dyDescent="0.2">
      <c r="A32" s="50">
        <v>19</v>
      </c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</row>
    <row r="33" spans="1:13" x14ac:dyDescent="0.2">
      <c r="A33" s="50">
        <v>20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</row>
    <row r="34" spans="1:13" x14ac:dyDescent="0.2">
      <c r="A34" s="50">
        <v>21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</row>
    <row r="35" spans="1:13" x14ac:dyDescent="0.2">
      <c r="A35" s="50">
        <v>22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</row>
    <row r="36" spans="1:13" x14ac:dyDescent="0.2">
      <c r="A36" s="50">
        <v>23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</row>
    <row r="37" spans="1:13" x14ac:dyDescent="0.2">
      <c r="A37" s="50">
        <v>24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</row>
    <row r="38" spans="1:13" x14ac:dyDescent="0.2">
      <c r="A38" s="50">
        <v>25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2">
      <c r="A39" s="50">
        <v>26</v>
      </c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2">
      <c r="A40" s="50">
        <v>27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2">
      <c r="A41" s="50">
        <v>28</v>
      </c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2">
      <c r="A42" s="50">
        <v>29</v>
      </c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 x14ac:dyDescent="0.2">
      <c r="A43" s="50">
        <v>30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x14ac:dyDescent="0.2">
      <c r="A44" s="50">
        <v>31</v>
      </c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</sheetData>
  <conditionalFormatting sqref="B14:M44">
    <cfRule type="expression" dxfId="7" priority="1">
      <formula>COUNTIF(JF,DATE(Année_Calendaire,MONTH(B$13),$A14))</formula>
    </cfRule>
    <cfRule type="expression" dxfId="6" priority="2">
      <formula>WEEKDAY(DATE(Année_Calendaire,MONTH(B$13),$A14),2)&gt;5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2:M44"/>
  <sheetViews>
    <sheetView topLeftCell="A10" zoomScale="85" zoomScaleNormal="85" workbookViewId="0">
      <selection activeCell="G44" sqref="G44"/>
    </sheetView>
  </sheetViews>
  <sheetFormatPr baseColWidth="10" defaultRowHeight="12.75" x14ac:dyDescent="0.2"/>
  <sheetData>
    <row r="2" spans="1:13" x14ac:dyDescent="0.2">
      <c r="A2" s="48" t="s">
        <v>12</v>
      </c>
      <c r="B2" s="76" t="s">
        <v>41</v>
      </c>
    </row>
    <row r="3" spans="1:13" x14ac:dyDescent="0.2">
      <c r="A3" s="48" t="s">
        <v>13</v>
      </c>
      <c r="B3" s="76" t="s">
        <v>42</v>
      </c>
    </row>
    <row r="4" spans="1:13" x14ac:dyDescent="0.2">
      <c r="A4" s="48" t="s">
        <v>14</v>
      </c>
      <c r="C4" s="53">
        <v>40067</v>
      </c>
    </row>
    <row r="5" spans="1:13" x14ac:dyDescent="0.2">
      <c r="A5" s="48" t="s">
        <v>15</v>
      </c>
      <c r="E5" s="53">
        <v>40179</v>
      </c>
    </row>
    <row r="6" spans="1:13" x14ac:dyDescent="0.2">
      <c r="A6" s="48" t="s">
        <v>16</v>
      </c>
      <c r="E6" s="53" t="s">
        <v>38</v>
      </c>
    </row>
    <row r="7" spans="1:13" x14ac:dyDescent="0.2">
      <c r="A7" s="48" t="s">
        <v>17</v>
      </c>
    </row>
    <row r="11" spans="1:13" x14ac:dyDescent="0.2">
      <c r="A11" s="68" t="s">
        <v>39</v>
      </c>
      <c r="B11" s="69">
        <f>Année_Calendaire</f>
        <v>2015</v>
      </c>
    </row>
    <row r="13" spans="1:13" x14ac:dyDescent="0.2">
      <c r="A13" s="51"/>
      <c r="B13" s="49">
        <f>EDATE(DATE('année calendaire'!A1,1,1),0)</f>
        <v>40543</v>
      </c>
      <c r="C13" s="49">
        <f>EDATE(DATE('année calendaire'!$A$1,2,1),0)</f>
        <v>40574</v>
      </c>
      <c r="D13" s="49">
        <f>EDATE(DATE('année calendaire'!$A$1,3,1),0)</f>
        <v>40602</v>
      </c>
      <c r="E13" s="49">
        <f>EDATE(DATE('année calendaire'!$A$1,4,1),0)</f>
        <v>40633</v>
      </c>
      <c r="F13" s="49">
        <f>EDATE(DATE('année calendaire'!$A$1,5,1),0)</f>
        <v>40663</v>
      </c>
      <c r="G13" s="49">
        <f>EDATE(DATE('année calendaire'!$A$1,6,1),0)</f>
        <v>40694</v>
      </c>
      <c r="H13" s="49">
        <f>EDATE(DATE('année calendaire'!$A$1,7,1),0)</f>
        <v>40724</v>
      </c>
      <c r="I13" s="49">
        <f>EDATE(DATE('année calendaire'!$A$1,8,1),0)</f>
        <v>40755</v>
      </c>
      <c r="J13" s="49">
        <f>EDATE(DATE('année calendaire'!$A$1,9,1),0)</f>
        <v>40786</v>
      </c>
      <c r="K13" s="49">
        <f>EDATE(DATE('année calendaire'!$A$1,10,1),0)</f>
        <v>40816</v>
      </c>
      <c r="L13" s="49">
        <f>EDATE(DATE('année calendaire'!$A$1,11,1),0)</f>
        <v>40847</v>
      </c>
      <c r="M13" s="49">
        <f>EDATE(DATE('année calendaire'!$A$1,12,1),0)</f>
        <v>40877</v>
      </c>
    </row>
    <row r="14" spans="1:13" x14ac:dyDescent="0.2">
      <c r="A14" s="50">
        <v>1</v>
      </c>
      <c r="B14" s="55"/>
      <c r="C14" s="55"/>
      <c r="D14" s="55"/>
      <c r="E14" s="55"/>
      <c r="F14" s="55"/>
      <c r="G14" s="55">
        <v>1</v>
      </c>
      <c r="H14" s="55"/>
      <c r="I14" s="55"/>
      <c r="J14" s="55"/>
      <c r="K14" s="55"/>
      <c r="L14" s="55"/>
      <c r="M14" s="55"/>
    </row>
    <row r="15" spans="1:13" x14ac:dyDescent="0.2">
      <c r="A15" s="50">
        <v>2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</row>
    <row r="16" spans="1:13" x14ac:dyDescent="0.2">
      <c r="A16" s="50">
        <v>3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</row>
    <row r="17" spans="1:13" x14ac:dyDescent="0.2">
      <c r="A17" s="50">
        <v>4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</row>
    <row r="18" spans="1:13" x14ac:dyDescent="0.2">
      <c r="A18" s="50">
        <v>5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</row>
    <row r="19" spans="1:13" x14ac:dyDescent="0.2">
      <c r="A19" s="50">
        <v>6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</row>
    <row r="20" spans="1:13" x14ac:dyDescent="0.2">
      <c r="A20" s="50">
        <v>7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</row>
    <row r="21" spans="1:13" x14ac:dyDescent="0.2">
      <c r="A21" s="50">
        <v>8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</row>
    <row r="22" spans="1:13" x14ac:dyDescent="0.2">
      <c r="A22" s="50">
        <v>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</row>
    <row r="23" spans="1:13" x14ac:dyDescent="0.2">
      <c r="A23" s="50">
        <v>10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</row>
    <row r="24" spans="1:13" x14ac:dyDescent="0.2">
      <c r="A24" s="50">
        <v>11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</row>
    <row r="25" spans="1:13" x14ac:dyDescent="0.2">
      <c r="A25" s="50">
        <v>12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</row>
    <row r="26" spans="1:13" x14ac:dyDescent="0.2">
      <c r="A26" s="50">
        <v>13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</row>
    <row r="27" spans="1:13" x14ac:dyDescent="0.2">
      <c r="A27" s="50">
        <v>14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</row>
    <row r="28" spans="1:13" x14ac:dyDescent="0.2">
      <c r="A28" s="50">
        <v>15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</row>
    <row r="29" spans="1:13" x14ac:dyDescent="0.2">
      <c r="A29" s="50">
        <v>16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</row>
    <row r="30" spans="1:13" x14ac:dyDescent="0.2">
      <c r="A30" s="50">
        <v>17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</row>
    <row r="31" spans="1:13" x14ac:dyDescent="0.2">
      <c r="A31" s="50">
        <v>18</v>
      </c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</row>
    <row r="32" spans="1:13" x14ac:dyDescent="0.2">
      <c r="A32" s="50">
        <v>19</v>
      </c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</row>
    <row r="33" spans="1:13" x14ac:dyDescent="0.2">
      <c r="A33" s="50">
        <v>20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</row>
    <row r="34" spans="1:13" x14ac:dyDescent="0.2">
      <c r="A34" s="50">
        <v>21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</row>
    <row r="35" spans="1:13" x14ac:dyDescent="0.2">
      <c r="A35" s="50">
        <v>22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</row>
    <row r="36" spans="1:13" x14ac:dyDescent="0.2">
      <c r="A36" s="50">
        <v>23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</row>
    <row r="37" spans="1:13" x14ac:dyDescent="0.2">
      <c r="A37" s="50">
        <v>24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</row>
    <row r="38" spans="1:13" x14ac:dyDescent="0.2">
      <c r="A38" s="50">
        <v>25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2">
      <c r="A39" s="50">
        <v>26</v>
      </c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2">
      <c r="A40" s="50">
        <v>27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2">
      <c r="A41" s="50">
        <v>28</v>
      </c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2">
      <c r="A42" s="50">
        <v>29</v>
      </c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 x14ac:dyDescent="0.2">
      <c r="A43" s="50">
        <v>30</v>
      </c>
      <c r="B43" s="55"/>
      <c r="C43" s="55"/>
      <c r="D43" s="55"/>
      <c r="E43" s="55"/>
      <c r="F43" s="55">
        <v>1</v>
      </c>
      <c r="G43" s="55"/>
      <c r="H43" s="55"/>
      <c r="I43" s="55"/>
      <c r="J43" s="55"/>
      <c r="K43" s="55"/>
      <c r="L43" s="55"/>
      <c r="M43" s="55"/>
    </row>
    <row r="44" spans="1:13" x14ac:dyDescent="0.2">
      <c r="A44" s="50">
        <v>31</v>
      </c>
      <c r="B44" s="55"/>
      <c r="C44" s="55"/>
      <c r="D44" s="55"/>
      <c r="E44" s="55"/>
      <c r="F44" s="55">
        <v>1</v>
      </c>
      <c r="G44" s="55"/>
      <c r="H44" s="55"/>
      <c r="I44" s="55"/>
      <c r="J44" s="55"/>
      <c r="K44" s="55"/>
      <c r="L44" s="55"/>
      <c r="M44" s="55"/>
    </row>
  </sheetData>
  <conditionalFormatting sqref="B14:M44">
    <cfRule type="expression" dxfId="5" priority="1">
      <formula>COUNTIF(JF,DATE(Année_Calendaire,MONTH(B$13),$A14))</formula>
    </cfRule>
    <cfRule type="expression" dxfId="4" priority="2">
      <formula>WEEKDAY(DATE(Année_Calendaire,MONTH(B$13),$A14),2)&gt;5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2:M44"/>
  <sheetViews>
    <sheetView zoomScale="85" zoomScaleNormal="85" workbookViewId="0">
      <selection activeCell="G42" sqref="G42"/>
    </sheetView>
  </sheetViews>
  <sheetFormatPr baseColWidth="10" defaultRowHeight="12.75" x14ac:dyDescent="0.2"/>
  <sheetData>
    <row r="2" spans="1:13" x14ac:dyDescent="0.2">
      <c r="A2" s="48" t="s">
        <v>12</v>
      </c>
      <c r="B2" s="76" t="s">
        <v>45</v>
      </c>
    </row>
    <row r="3" spans="1:13" x14ac:dyDescent="0.2">
      <c r="A3" s="48" t="s">
        <v>13</v>
      </c>
      <c r="B3" s="76" t="s">
        <v>46</v>
      </c>
    </row>
    <row r="4" spans="1:13" x14ac:dyDescent="0.2">
      <c r="A4" s="48" t="s">
        <v>14</v>
      </c>
      <c r="C4" s="53">
        <v>39917</v>
      </c>
    </row>
    <row r="5" spans="1:13" x14ac:dyDescent="0.2">
      <c r="A5" s="48" t="s">
        <v>15</v>
      </c>
      <c r="E5" s="53">
        <v>40179</v>
      </c>
    </row>
    <row r="6" spans="1:13" x14ac:dyDescent="0.2">
      <c r="A6" s="48" t="s">
        <v>16</v>
      </c>
      <c r="E6" s="53" t="s">
        <v>38</v>
      </c>
    </row>
    <row r="7" spans="1:13" x14ac:dyDescent="0.2">
      <c r="A7" s="48" t="s">
        <v>17</v>
      </c>
    </row>
    <row r="11" spans="1:13" x14ac:dyDescent="0.2">
      <c r="A11" s="68" t="s">
        <v>39</v>
      </c>
      <c r="B11" s="69">
        <f>Année_Calendaire</f>
        <v>2015</v>
      </c>
    </row>
    <row r="13" spans="1:13" x14ac:dyDescent="0.2">
      <c r="A13" s="51"/>
      <c r="B13" s="49">
        <f>EDATE(DATE('année calendaire'!A1,1,1),0)</f>
        <v>40543</v>
      </c>
      <c r="C13" s="49">
        <f>EDATE(DATE('année calendaire'!$A$1,2,1),0)</f>
        <v>40574</v>
      </c>
      <c r="D13" s="49">
        <f>EDATE(DATE('année calendaire'!$A$1,3,1),0)</f>
        <v>40602</v>
      </c>
      <c r="E13" s="49">
        <f>EDATE(DATE('année calendaire'!$A$1,4,1),0)</f>
        <v>40633</v>
      </c>
      <c r="F13" s="49">
        <f>EDATE(DATE('année calendaire'!$A$1,5,1),0)</f>
        <v>40663</v>
      </c>
      <c r="G13" s="49">
        <f>EDATE(DATE('année calendaire'!$A$1,6,1),0)</f>
        <v>40694</v>
      </c>
      <c r="H13" s="49">
        <f>EDATE(DATE('année calendaire'!$A$1,7,1),0)</f>
        <v>40724</v>
      </c>
      <c r="I13" s="49">
        <f>EDATE(DATE('année calendaire'!$A$1,8,1),0)</f>
        <v>40755</v>
      </c>
      <c r="J13" s="49">
        <f>EDATE(DATE('année calendaire'!$A$1,9,1),0)</f>
        <v>40786</v>
      </c>
      <c r="K13" s="49">
        <f>EDATE(DATE('année calendaire'!$A$1,10,1),0)</f>
        <v>40816</v>
      </c>
      <c r="L13" s="49">
        <f>EDATE(DATE('année calendaire'!$A$1,11,1),0)</f>
        <v>40847</v>
      </c>
      <c r="M13" s="49">
        <f>EDATE(DATE('année calendaire'!$A$1,12,1),0)</f>
        <v>40877</v>
      </c>
    </row>
    <row r="14" spans="1:13" x14ac:dyDescent="0.2">
      <c r="A14" s="50">
        <v>1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</row>
    <row r="15" spans="1:13" x14ac:dyDescent="0.2">
      <c r="A15" s="50">
        <v>2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</row>
    <row r="16" spans="1:13" x14ac:dyDescent="0.2">
      <c r="A16" s="50">
        <v>3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</row>
    <row r="17" spans="1:13" x14ac:dyDescent="0.2">
      <c r="A17" s="50">
        <v>4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</row>
    <row r="18" spans="1:13" x14ac:dyDescent="0.2">
      <c r="A18" s="50">
        <v>5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</row>
    <row r="19" spans="1:13" x14ac:dyDescent="0.2">
      <c r="A19" s="50">
        <v>6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</row>
    <row r="20" spans="1:13" x14ac:dyDescent="0.2">
      <c r="A20" s="50">
        <v>7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</row>
    <row r="21" spans="1:13" x14ac:dyDescent="0.2">
      <c r="A21" s="50">
        <v>8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</row>
    <row r="22" spans="1:13" x14ac:dyDescent="0.2">
      <c r="A22" s="50">
        <v>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</row>
    <row r="23" spans="1:13" x14ac:dyDescent="0.2">
      <c r="A23" s="50">
        <v>10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</row>
    <row r="24" spans="1:13" x14ac:dyDescent="0.2">
      <c r="A24" s="50">
        <v>11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</row>
    <row r="25" spans="1:13" x14ac:dyDescent="0.2">
      <c r="A25" s="50">
        <v>12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</row>
    <row r="26" spans="1:13" x14ac:dyDescent="0.2">
      <c r="A26" s="50">
        <v>13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</row>
    <row r="27" spans="1:13" x14ac:dyDescent="0.2">
      <c r="A27" s="50">
        <v>14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</row>
    <row r="28" spans="1:13" x14ac:dyDescent="0.2">
      <c r="A28" s="50">
        <v>15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</row>
    <row r="29" spans="1:13" x14ac:dyDescent="0.2">
      <c r="A29" s="50">
        <v>16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</row>
    <row r="30" spans="1:13" x14ac:dyDescent="0.2">
      <c r="A30" s="50">
        <v>17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</row>
    <row r="31" spans="1:13" x14ac:dyDescent="0.2">
      <c r="A31" s="50">
        <v>18</v>
      </c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</row>
    <row r="32" spans="1:13" x14ac:dyDescent="0.2">
      <c r="A32" s="50">
        <v>19</v>
      </c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</row>
    <row r="33" spans="1:13" x14ac:dyDescent="0.2">
      <c r="A33" s="50">
        <v>20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</row>
    <row r="34" spans="1:13" x14ac:dyDescent="0.2">
      <c r="A34" s="50">
        <v>21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</row>
    <row r="35" spans="1:13" x14ac:dyDescent="0.2">
      <c r="A35" s="50">
        <v>22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</row>
    <row r="36" spans="1:13" x14ac:dyDescent="0.2">
      <c r="A36" s="50">
        <v>23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</row>
    <row r="37" spans="1:13" x14ac:dyDescent="0.2">
      <c r="A37" s="50">
        <v>24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</row>
    <row r="38" spans="1:13" x14ac:dyDescent="0.2">
      <c r="A38" s="50">
        <v>25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2">
      <c r="A39" s="50">
        <v>26</v>
      </c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2">
      <c r="A40" s="50">
        <v>27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2">
      <c r="A41" s="50">
        <v>28</v>
      </c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2">
      <c r="A42" s="50">
        <v>29</v>
      </c>
      <c r="B42" s="55"/>
      <c r="C42" s="55"/>
      <c r="D42" s="55"/>
      <c r="E42" s="55"/>
      <c r="F42" s="55">
        <v>1</v>
      </c>
      <c r="G42" s="55"/>
      <c r="H42" s="55"/>
      <c r="I42" s="55"/>
      <c r="J42" s="55"/>
      <c r="K42" s="55"/>
      <c r="L42" s="55"/>
      <c r="M42" s="55"/>
    </row>
    <row r="43" spans="1:13" x14ac:dyDescent="0.2">
      <c r="A43" s="50">
        <v>30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x14ac:dyDescent="0.2">
      <c r="A44" s="50">
        <v>31</v>
      </c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</sheetData>
  <conditionalFormatting sqref="B14:M44">
    <cfRule type="expression" dxfId="3" priority="1">
      <formula>COUNTIF(JF,DATE(Année_Calendaire,MONTH(B$13),$A14))</formula>
    </cfRule>
    <cfRule type="expression" dxfId="2" priority="2">
      <formula>WEEKDAY(DATE(Année_Calendaire,MONTH(B$13),$A14),2)&gt;5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2:M44"/>
  <sheetViews>
    <sheetView zoomScale="85" zoomScaleNormal="85" workbookViewId="0">
      <selection activeCell="P18" sqref="P18"/>
    </sheetView>
  </sheetViews>
  <sheetFormatPr baseColWidth="10" defaultRowHeight="12.75" x14ac:dyDescent="0.2"/>
  <sheetData>
    <row r="2" spans="1:13" x14ac:dyDescent="0.2">
      <c r="A2" s="48" t="s">
        <v>12</v>
      </c>
      <c r="B2" s="76" t="s">
        <v>50</v>
      </c>
    </row>
    <row r="3" spans="1:13" x14ac:dyDescent="0.2">
      <c r="A3" s="48" t="s">
        <v>13</v>
      </c>
      <c r="B3" s="76" t="s">
        <v>57</v>
      </c>
    </row>
    <row r="4" spans="1:13" x14ac:dyDescent="0.2">
      <c r="A4" s="48" t="s">
        <v>14</v>
      </c>
      <c r="C4" s="53" t="s">
        <v>53</v>
      </c>
    </row>
    <row r="5" spans="1:13" x14ac:dyDescent="0.2">
      <c r="A5" s="48" t="s">
        <v>15</v>
      </c>
      <c r="E5" s="53" t="s">
        <v>55</v>
      </c>
    </row>
    <row r="6" spans="1:13" x14ac:dyDescent="0.2">
      <c r="A6" s="48" t="s">
        <v>16</v>
      </c>
      <c r="E6" s="53" t="s">
        <v>56</v>
      </c>
    </row>
    <row r="7" spans="1:13" x14ac:dyDescent="0.2">
      <c r="A7" s="48" t="s">
        <v>17</v>
      </c>
    </row>
    <row r="11" spans="1:13" x14ac:dyDescent="0.2">
      <c r="A11" s="68" t="s">
        <v>39</v>
      </c>
      <c r="B11" s="69">
        <f>Année_Calendaire</f>
        <v>2015</v>
      </c>
    </row>
    <row r="13" spans="1:13" x14ac:dyDescent="0.2">
      <c r="A13" s="51"/>
      <c r="B13" s="49">
        <f>EDATE(DATE('année calendaire'!A1,1,1),0)</f>
        <v>40543</v>
      </c>
      <c r="C13" s="49">
        <f>EDATE(DATE('année calendaire'!$A$1,2,1),0)</f>
        <v>40574</v>
      </c>
      <c r="D13" s="49">
        <f>EDATE(DATE('année calendaire'!$A$1,3,1),0)</f>
        <v>40602</v>
      </c>
      <c r="E13" s="49">
        <f>EDATE(DATE('année calendaire'!$A$1,4,1),0)</f>
        <v>40633</v>
      </c>
      <c r="F13" s="49">
        <f>EDATE(DATE('année calendaire'!$A$1,5,1),0)</f>
        <v>40663</v>
      </c>
      <c r="G13" s="49">
        <f>EDATE(DATE('année calendaire'!$A$1,6,1),0)</f>
        <v>40694</v>
      </c>
      <c r="H13" s="49">
        <f>EDATE(DATE('année calendaire'!$A$1,7,1),0)</f>
        <v>40724</v>
      </c>
      <c r="I13" s="49">
        <f>EDATE(DATE('année calendaire'!$A$1,8,1),0)</f>
        <v>40755</v>
      </c>
      <c r="J13" s="49">
        <f>EDATE(DATE('année calendaire'!$A$1,9,1),0)</f>
        <v>40786</v>
      </c>
      <c r="K13" s="49">
        <f>EDATE(DATE('année calendaire'!$A$1,10,1),0)</f>
        <v>40816</v>
      </c>
      <c r="L13" s="49">
        <f>EDATE(DATE('année calendaire'!$A$1,11,1),0)</f>
        <v>40847</v>
      </c>
      <c r="M13" s="49">
        <f>EDATE(DATE('année calendaire'!$A$1,12,1),0)</f>
        <v>40877</v>
      </c>
    </row>
    <row r="14" spans="1:13" x14ac:dyDescent="0.2">
      <c r="A14" s="50">
        <v>1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</row>
    <row r="15" spans="1:13" x14ac:dyDescent="0.2">
      <c r="A15" s="50">
        <v>2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</row>
    <row r="16" spans="1:13" x14ac:dyDescent="0.2">
      <c r="A16" s="50">
        <v>3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</row>
    <row r="17" spans="1:13" x14ac:dyDescent="0.2">
      <c r="A17" s="50">
        <v>4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</row>
    <row r="18" spans="1:13" x14ac:dyDescent="0.2">
      <c r="A18" s="50">
        <v>5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</row>
    <row r="19" spans="1:13" x14ac:dyDescent="0.2">
      <c r="A19" s="50">
        <v>6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</row>
    <row r="20" spans="1:13" x14ac:dyDescent="0.2">
      <c r="A20" s="50">
        <v>7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</row>
    <row r="21" spans="1:13" x14ac:dyDescent="0.2">
      <c r="A21" s="50">
        <v>8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</row>
    <row r="22" spans="1:13" x14ac:dyDescent="0.2">
      <c r="A22" s="50">
        <v>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</row>
    <row r="23" spans="1:13" x14ac:dyDescent="0.2">
      <c r="A23" s="50">
        <v>10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</row>
    <row r="24" spans="1:13" x14ac:dyDescent="0.2">
      <c r="A24" s="50">
        <v>11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</row>
    <row r="25" spans="1:13" x14ac:dyDescent="0.2">
      <c r="A25" s="50">
        <v>12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</row>
    <row r="26" spans="1:13" x14ac:dyDescent="0.2">
      <c r="A26" s="50">
        <v>13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</row>
    <row r="27" spans="1:13" x14ac:dyDescent="0.2">
      <c r="A27" s="50">
        <v>14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</row>
    <row r="28" spans="1:13" x14ac:dyDescent="0.2">
      <c r="A28" s="50">
        <v>15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</row>
    <row r="29" spans="1:13" x14ac:dyDescent="0.2">
      <c r="A29" s="50">
        <v>16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</row>
    <row r="30" spans="1:13" x14ac:dyDescent="0.2">
      <c r="A30" s="50">
        <v>17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</row>
    <row r="31" spans="1:13" x14ac:dyDescent="0.2">
      <c r="A31" s="50">
        <v>18</v>
      </c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</row>
    <row r="32" spans="1:13" x14ac:dyDescent="0.2">
      <c r="A32" s="50">
        <v>19</v>
      </c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</row>
    <row r="33" spans="1:13" x14ac:dyDescent="0.2">
      <c r="A33" s="50">
        <v>20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</row>
    <row r="34" spans="1:13" x14ac:dyDescent="0.2">
      <c r="A34" s="50">
        <v>21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</row>
    <row r="35" spans="1:13" x14ac:dyDescent="0.2">
      <c r="A35" s="50">
        <v>22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</row>
    <row r="36" spans="1:13" x14ac:dyDescent="0.2">
      <c r="A36" s="50">
        <v>23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</row>
    <row r="37" spans="1:13" x14ac:dyDescent="0.2">
      <c r="A37" s="50">
        <v>24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</row>
    <row r="38" spans="1:13" x14ac:dyDescent="0.2">
      <c r="A38" s="50">
        <v>25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2">
      <c r="A39" s="50">
        <v>26</v>
      </c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2">
      <c r="A40" s="50">
        <v>27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2">
      <c r="A41" s="50">
        <v>28</v>
      </c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2">
      <c r="A42" s="50">
        <v>29</v>
      </c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 x14ac:dyDescent="0.2">
      <c r="A43" s="50">
        <v>30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x14ac:dyDescent="0.2">
      <c r="A44" s="50">
        <v>31</v>
      </c>
      <c r="B44" s="55"/>
      <c r="C44" s="55"/>
      <c r="D44" s="55"/>
      <c r="E44" s="55"/>
      <c r="F44" s="55">
        <v>1</v>
      </c>
      <c r="G44" s="55"/>
      <c r="H44" s="55"/>
      <c r="I44" s="55"/>
      <c r="J44" s="55"/>
      <c r="K44" s="55"/>
      <c r="L44" s="55"/>
      <c r="M44" s="55"/>
    </row>
  </sheetData>
  <conditionalFormatting sqref="B14:M44">
    <cfRule type="expression" dxfId="1" priority="1">
      <formula>COUNTIF(JF,DATE(Année_Calendaire,MONTH(B$13),$A14))</formula>
    </cfRule>
    <cfRule type="expression" dxfId="0" priority="2">
      <formula>WEEKDAY(DATE(Année_Calendaire,MONTH(B$13),$A14),2)&gt;5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G19"/>
  <sheetViews>
    <sheetView workbookViewId="0">
      <selection activeCell="M37" sqref="M37"/>
    </sheetView>
  </sheetViews>
  <sheetFormatPr baseColWidth="10" defaultRowHeight="12.75" x14ac:dyDescent="0.2"/>
  <cols>
    <col min="1" max="1" width="20.7109375" customWidth="1"/>
    <col min="2" max="2" width="20" customWidth="1"/>
    <col min="4" max="4" width="11.5703125" customWidth="1"/>
    <col min="5" max="5" width="23.85546875" customWidth="1"/>
    <col min="6" max="6" width="11.5703125" customWidth="1"/>
    <col min="7" max="7" width="15" customWidth="1"/>
  </cols>
  <sheetData>
    <row r="1" spans="1:7" x14ac:dyDescent="0.2">
      <c r="A1" s="112">
        <v>2015</v>
      </c>
      <c r="B1" s="113"/>
      <c r="D1" s="18"/>
      <c r="E1" s="19"/>
      <c r="F1" s="111"/>
      <c r="G1" s="111"/>
    </row>
    <row r="2" spans="1:7" x14ac:dyDescent="0.2">
      <c r="A2" s="114"/>
      <c r="B2" s="115"/>
      <c r="D2" s="20"/>
      <c r="E2" s="17"/>
      <c r="F2" s="111"/>
      <c r="G2" s="111"/>
    </row>
    <row r="3" spans="1:7" x14ac:dyDescent="0.2">
      <c r="A3" s="14">
        <f>("01/01/"&amp;Année_Calendaire)*1</f>
        <v>40543</v>
      </c>
      <c r="B3" s="15" t="s">
        <v>0</v>
      </c>
      <c r="D3" s="20"/>
      <c r="E3" s="17"/>
      <c r="F3" s="12"/>
      <c r="G3" s="12"/>
    </row>
    <row r="4" spans="1:7" x14ac:dyDescent="0.2">
      <c r="A4" s="14">
        <f>IF(MOD(19*MOD(A1,19)+24,30)+MOD(2*MOD(A1,4)+4*MOD(A1,7)+6* MOD(19*MOD(A1,19)+24,30)+5,7)-9&lt;=0,DATE(A1,3,22+MOD(19*MOD(A1, 19)+24,30)+MOD(2*MOD(A1,4)+4*MOD(A1,7)+6*MOD(19*MOD(A1,19)+24, 30)+5,7)),DATE(A1,4,MOD(19*MOD(A1,19)+24,30)+MOD(2*MOD(A1,4)+4* MOD(A1,7)+6*MOD(19*MOD(A1,19)+24,30)+5,7)-9))</f>
        <v>40637</v>
      </c>
      <c r="B4" s="15" t="s">
        <v>1</v>
      </c>
      <c r="D4" s="20"/>
      <c r="E4" s="17"/>
      <c r="F4" s="21"/>
      <c r="G4" s="12"/>
    </row>
    <row r="5" spans="1:7" x14ac:dyDescent="0.2">
      <c r="A5" s="14">
        <f>A4+1</f>
        <v>40638</v>
      </c>
      <c r="B5" s="15" t="s">
        <v>2</v>
      </c>
      <c r="D5" s="20"/>
      <c r="E5" s="17"/>
      <c r="F5" s="12"/>
      <c r="G5" s="21"/>
    </row>
    <row r="6" spans="1:7" x14ac:dyDescent="0.2">
      <c r="A6" s="14">
        <f>("01/05/"&amp;Année_Calendaire)*1</f>
        <v>40663</v>
      </c>
      <c r="B6" s="15" t="s">
        <v>3</v>
      </c>
      <c r="D6" s="20"/>
      <c r="E6" s="17"/>
      <c r="F6" s="12"/>
      <c r="G6" s="12"/>
    </row>
    <row r="7" spans="1:7" x14ac:dyDescent="0.2">
      <c r="A7" s="14">
        <f>A4+39</f>
        <v>40676</v>
      </c>
      <c r="B7" s="15" t="s">
        <v>4</v>
      </c>
      <c r="D7" s="20"/>
      <c r="E7" s="17"/>
      <c r="F7" s="12"/>
      <c r="G7" s="12"/>
    </row>
    <row r="8" spans="1:7" x14ac:dyDescent="0.2">
      <c r="A8" s="14">
        <f>A4+49</f>
        <v>40686</v>
      </c>
      <c r="B8" s="15" t="s">
        <v>5</v>
      </c>
      <c r="D8" s="20"/>
      <c r="E8" s="17"/>
      <c r="F8" s="21"/>
      <c r="G8" s="12"/>
    </row>
    <row r="9" spans="1:7" x14ac:dyDescent="0.2">
      <c r="A9" s="14">
        <f>A4+50</f>
        <v>40687</v>
      </c>
      <c r="B9" s="15" t="s">
        <v>6</v>
      </c>
      <c r="D9" s="20"/>
      <c r="E9" s="17"/>
      <c r="F9" s="21"/>
      <c r="G9" s="12"/>
    </row>
    <row r="10" spans="1:7" x14ac:dyDescent="0.2">
      <c r="A10" s="14">
        <f>("14/07/"&amp;Année_Calendaire)*1</f>
        <v>40737</v>
      </c>
      <c r="B10" s="15" t="s">
        <v>7</v>
      </c>
      <c r="D10" s="20"/>
      <c r="E10" s="17"/>
      <c r="F10" s="21"/>
      <c r="G10" s="12"/>
    </row>
    <row r="11" spans="1:7" x14ac:dyDescent="0.2">
      <c r="A11" s="14">
        <f>("15/08/"&amp;Année_Calendaire)*1</f>
        <v>40769</v>
      </c>
      <c r="B11" s="15" t="s">
        <v>8</v>
      </c>
      <c r="D11" s="20"/>
      <c r="E11" s="17"/>
      <c r="F11" s="21"/>
      <c r="G11" s="12"/>
    </row>
    <row r="12" spans="1:7" x14ac:dyDescent="0.2">
      <c r="A12" s="14">
        <f>("27/09/"&amp;Année_Calendaire)*1</f>
        <v>40812</v>
      </c>
      <c r="B12" s="16" t="s">
        <v>33</v>
      </c>
      <c r="D12" s="20"/>
      <c r="E12" s="17"/>
      <c r="F12" s="21"/>
      <c r="G12" s="12"/>
    </row>
    <row r="13" spans="1:7" x14ac:dyDescent="0.2">
      <c r="A13" s="14">
        <f>("01/11/"&amp;Année_Calendaire)*1</f>
        <v>40847</v>
      </c>
      <c r="B13" s="15" t="s">
        <v>9</v>
      </c>
      <c r="D13" s="20"/>
      <c r="E13" s="17"/>
      <c r="F13" s="21"/>
      <c r="G13" s="12"/>
    </row>
    <row r="14" spans="1:7" x14ac:dyDescent="0.2">
      <c r="A14" s="14">
        <f>("11/11/"&amp;Année_Calendaire)*1</f>
        <v>40857</v>
      </c>
      <c r="B14" s="15" t="s">
        <v>10</v>
      </c>
      <c r="D14" s="20"/>
      <c r="E14" s="17"/>
      <c r="F14" s="21"/>
      <c r="G14" s="12"/>
    </row>
    <row r="15" spans="1:7" x14ac:dyDescent="0.2">
      <c r="A15" s="14">
        <f>("25/12/"&amp;Année_Calendaire)*1</f>
        <v>40901</v>
      </c>
      <c r="B15" s="15" t="s">
        <v>11</v>
      </c>
      <c r="D15" s="20"/>
      <c r="E15" s="17"/>
      <c r="F15" s="22"/>
      <c r="G15" s="12"/>
    </row>
    <row r="16" spans="1:7" x14ac:dyDescent="0.2">
      <c r="A16" s="14">
        <f>A15+7</f>
        <v>40908</v>
      </c>
      <c r="B16" s="13">
        <v>0</v>
      </c>
      <c r="D16" s="20"/>
      <c r="E16" s="17"/>
      <c r="F16" s="22"/>
      <c r="G16" s="12"/>
    </row>
    <row r="17" spans="1:7" x14ac:dyDescent="0.2">
      <c r="A17" s="14"/>
      <c r="B17" s="15"/>
      <c r="D17" s="20"/>
      <c r="E17" s="17"/>
      <c r="F17" s="22"/>
      <c r="G17" s="12"/>
    </row>
    <row r="18" spans="1:7" x14ac:dyDescent="0.2">
      <c r="A18" s="14"/>
      <c r="B18" s="15"/>
      <c r="D18" s="12"/>
      <c r="E18" s="12"/>
      <c r="F18" s="12"/>
      <c r="G18" s="12"/>
    </row>
    <row r="19" spans="1:7" x14ac:dyDescent="0.2">
      <c r="A19" s="14"/>
      <c r="B19" s="15"/>
    </row>
  </sheetData>
  <mergeCells count="2">
    <mergeCell ref="F1:G2"/>
    <mergeCell ref="A1:B2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H10"/>
  <sheetViews>
    <sheetView workbookViewId="0">
      <selection activeCell="G20" sqref="G20"/>
    </sheetView>
  </sheetViews>
  <sheetFormatPr baseColWidth="10" defaultRowHeight="15" x14ac:dyDescent="0.25"/>
  <cols>
    <col min="1" max="1" width="14.140625" style="99" customWidth="1"/>
    <col min="2" max="2" width="15.42578125" style="99" customWidth="1"/>
    <col min="3" max="3" width="15.5703125" style="99" customWidth="1"/>
    <col min="4" max="4" width="15.85546875" style="99" customWidth="1"/>
    <col min="5" max="5" width="14.42578125" style="99" bestFit="1" customWidth="1"/>
    <col min="6" max="6" width="8.140625" style="99" customWidth="1"/>
    <col min="7" max="7" width="11.42578125" style="86"/>
    <col min="8" max="8" width="39.85546875" style="86" customWidth="1"/>
    <col min="9" max="16384" width="11.42578125" style="86"/>
  </cols>
  <sheetData>
    <row r="1" spans="1:8" ht="43.5" customHeight="1" thickBot="1" x14ac:dyDescent="0.3">
      <c r="A1" s="90" t="s">
        <v>67</v>
      </c>
      <c r="B1" s="91" t="s">
        <v>66</v>
      </c>
      <c r="C1" s="91" t="s">
        <v>65</v>
      </c>
      <c r="D1" s="91" t="s">
        <v>64</v>
      </c>
      <c r="E1" s="94" t="s">
        <v>63</v>
      </c>
      <c r="F1" s="93" t="s">
        <v>52</v>
      </c>
      <c r="G1" s="89"/>
      <c r="H1" s="88" t="s">
        <v>62</v>
      </c>
    </row>
    <row r="2" spans="1:8" x14ac:dyDescent="0.25">
      <c r="A2" s="96" t="s">
        <v>68</v>
      </c>
      <c r="B2" s="96" t="s">
        <v>69</v>
      </c>
      <c r="C2" s="96"/>
      <c r="D2" s="96">
        <v>0</v>
      </c>
      <c r="E2" s="96"/>
      <c r="F2" s="92">
        <v>1</v>
      </c>
      <c r="G2" s="87"/>
      <c r="H2" s="116" t="s">
        <v>61</v>
      </c>
    </row>
    <row r="3" spans="1:8" x14ac:dyDescent="0.25">
      <c r="A3" s="96" t="s">
        <v>70</v>
      </c>
      <c r="B3" s="96" t="s">
        <v>73</v>
      </c>
      <c r="C3" s="96"/>
      <c r="D3" s="96">
        <v>3</v>
      </c>
      <c r="E3" s="96"/>
      <c r="F3" s="92">
        <v>2</v>
      </c>
      <c r="G3" s="87"/>
      <c r="H3" s="117"/>
    </row>
    <row r="4" spans="1:8" x14ac:dyDescent="0.25">
      <c r="A4" s="96" t="s">
        <v>71</v>
      </c>
      <c r="B4" s="96" t="s">
        <v>74</v>
      </c>
      <c r="C4" s="96"/>
      <c r="D4" s="96">
        <v>1</v>
      </c>
      <c r="E4" s="96"/>
      <c r="F4" s="92">
        <v>3</v>
      </c>
      <c r="G4" s="87"/>
      <c r="H4" s="118" t="s">
        <v>60</v>
      </c>
    </row>
    <row r="5" spans="1:8" x14ac:dyDescent="0.25">
      <c r="A5" s="96" t="s">
        <v>72</v>
      </c>
      <c r="B5" s="96" t="s">
        <v>75</v>
      </c>
      <c r="C5" s="96"/>
      <c r="D5" s="96">
        <v>1</v>
      </c>
      <c r="E5" s="96"/>
      <c r="F5" s="92">
        <v>4</v>
      </c>
      <c r="G5" s="87"/>
      <c r="H5" s="118"/>
    </row>
    <row r="6" spans="1:8" x14ac:dyDescent="0.25">
      <c r="A6" s="96"/>
      <c r="B6" s="96"/>
      <c r="C6" s="96"/>
      <c r="D6" s="96"/>
      <c r="E6" s="96"/>
      <c r="F6" s="92"/>
      <c r="G6" s="87"/>
      <c r="H6" s="118" t="s">
        <v>59</v>
      </c>
    </row>
    <row r="7" spans="1:8" x14ac:dyDescent="0.25">
      <c r="A7" s="95"/>
      <c r="B7" s="95"/>
      <c r="C7" s="96"/>
      <c r="D7" s="96"/>
      <c r="E7" s="96"/>
      <c r="F7" s="92"/>
      <c r="G7" s="87"/>
      <c r="H7" s="118"/>
    </row>
    <row r="8" spans="1:8" x14ac:dyDescent="0.25">
      <c r="A8" s="95"/>
      <c r="B8" s="95"/>
      <c r="C8" s="96"/>
      <c r="D8" s="97"/>
      <c r="E8" s="98"/>
      <c r="F8" s="92"/>
      <c r="G8" s="87"/>
      <c r="H8" s="118" t="s">
        <v>58</v>
      </c>
    </row>
    <row r="9" spans="1:8" x14ac:dyDescent="0.25">
      <c r="A9" s="95"/>
      <c r="B9" s="95"/>
      <c r="C9" s="96"/>
      <c r="D9" s="96"/>
      <c r="E9" s="96"/>
      <c r="F9" s="92"/>
      <c r="G9" s="87"/>
      <c r="H9" s="118"/>
    </row>
    <row r="10" spans="1:8" x14ac:dyDescent="0.25">
      <c r="A10" s="96"/>
      <c r="B10" s="96"/>
      <c r="C10" s="96"/>
      <c r="D10" s="96"/>
      <c r="E10" s="96"/>
      <c r="F10" s="92"/>
      <c r="G10" s="87"/>
      <c r="H10" s="87"/>
    </row>
  </sheetData>
  <mergeCells count="4">
    <mergeCell ref="H2:H3"/>
    <mergeCell ref="H4:H5"/>
    <mergeCell ref="H6:H7"/>
    <mergeCell ref="H8:H9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5</vt:i4>
      </vt:variant>
    </vt:vector>
  </HeadingPairs>
  <TitlesOfParts>
    <vt:vector size="27" baseType="lpstr">
      <vt:lpstr>mémo</vt:lpstr>
      <vt:lpstr>Menu</vt:lpstr>
      <vt:lpstr>0-5 ans</vt:lpstr>
      <vt:lpstr>janv</vt:lpstr>
      <vt:lpstr>fev</vt:lpstr>
      <vt:lpstr>mars</vt:lpstr>
      <vt:lpstr>avril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FicheM</vt:lpstr>
      <vt:lpstr>1</vt:lpstr>
      <vt:lpstr>2</vt:lpstr>
      <vt:lpstr>3</vt:lpstr>
      <vt:lpstr>4</vt:lpstr>
      <vt:lpstr>année calendaire</vt:lpstr>
      <vt:lpstr>Annexe One</vt:lpstr>
      <vt:lpstr>Année_Calendaire</vt:lpstr>
      <vt:lpstr>JF</vt:lpstr>
      <vt:lpstr>Pâques</vt:lpstr>
      <vt:lpstr>Pentecôte</vt:lpstr>
      <vt:lpstr>mai!Zone_d_impression</vt:lpstr>
    </vt:vector>
  </TitlesOfParts>
  <Company>CVFE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AnneC</dc:creator>
  <cp:lastModifiedBy>gmb</cp:lastModifiedBy>
  <cp:lastPrinted>2014-01-14T06:55:29Z</cp:lastPrinted>
  <dcterms:created xsi:type="dcterms:W3CDTF">2006-12-20T10:58:30Z</dcterms:created>
  <dcterms:modified xsi:type="dcterms:W3CDTF">2015-06-01T20:38:44Z</dcterms:modified>
</cp:coreProperties>
</file>