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15" windowHeight="8925"/>
  </bookViews>
  <sheets>
    <sheet name="LIVRES" sheetId="6" r:id="rId1"/>
    <sheet name="Adherents" sheetId="5" r:id="rId2"/>
    <sheet name="ListingPrets" sheetId="7" r:id="rId3"/>
    <sheet name="Retard" sheetId="8" r:id="rId4"/>
  </sheets>
  <functionGroups builtInGroupCount="18"/>
  <definedNames>
    <definedName name="_xlnm._FilterDatabase" localSheetId="0" hidden="1">LIVRES!$A$2:$G$2</definedName>
    <definedName name="ADHERENTS">Adherents!$A$1:$A$4</definedName>
    <definedName name="Btn_Cmde">15790320</definedName>
    <definedName name="Deja_Fait">TRUE</definedName>
    <definedName name="DIMANCHE">3754751</definedName>
    <definedName name="f_nom">OFFSET(p_nom,0,0,COUNTA(l_nom),1)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_nom">Adherents!$A:$A</definedName>
    <definedName name="Large">20</definedName>
    <definedName name="LUNDI">13037551</definedName>
    <definedName name="MARDI">13037551</definedName>
    <definedName name="MERCREDI">13037551</definedName>
    <definedName name="N°">LIVRES!$B$3:$B$40</definedName>
    <definedName name="p_nom">Adherents!$A$1</definedName>
    <definedName name="SAMEDI">3754751</definedName>
    <definedName name="Territoires">LIVRES!$B$3:$B$40</definedName>
    <definedName name="TITRES">LIVRES!$B$3:$B$40</definedName>
    <definedName name="TOUS">13037551</definedName>
    <definedName name="VENDREDI">13037551</definedName>
    <definedName name="WEEKEND">13037551</definedName>
    <definedName name="Zoom">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6" l="1"/>
  <c r="D13" i="6"/>
  <c r="J5" i="6" l="1"/>
  <c r="J4" i="6" l="1"/>
  <c r="D9" i="6" l="1"/>
  <c r="D10" i="6"/>
  <c r="D11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9" i="6"/>
  <c r="F10" i="6"/>
  <c r="F11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D4" i="6" l="1"/>
  <c r="F6" i="6"/>
  <c r="F12" i="6"/>
  <c r="D5" i="6"/>
  <c r="F8" i="6"/>
  <c r="F5" i="6"/>
  <c r="D8" i="6"/>
  <c r="F7" i="6"/>
  <c r="D7" i="6"/>
  <c r="D6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<sst xmlns="http://schemas.openxmlformats.org/spreadsheetml/2006/main" count="224" uniqueCount="194">
  <si>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</si>
  <si>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</si>
  <si>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</si>
  <si>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</si>
  <si>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</si>
  <si>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</si>
  <si>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</si>
  <si>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</si>
  <si>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</si>
  <si>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</si>
  <si>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</si>
  <si>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</si>
  <si>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</si>
  <si>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</si>
  <si>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</si>
  <si>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</si>
  <si>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</si>
  <si>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</si>
  <si>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</si>
  <si>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</si>
  <si>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</si>
  <si>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</si>
  <si>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</si>
  <si>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</si>
  <si>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</si>
  <si>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</si>
  <si>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</si>
  <si>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</si>
  <si>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</si>
  <si>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</si>
  <si>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</si>
  <si>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</si>
  <si>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</si>
  <si>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</si>
  <si>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</si>
  <si>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</si>
  <si>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</si>
  <si>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</si>
  <si>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</si>
  <si>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</si>
  <si>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</si>
  <si>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</si>
  <si>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</si>
  <si>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</si>
  <si>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</si>
  <si>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</si>
  <si>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</si>
  <si>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</si>
  <si>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</si>
  <si>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</si>
  <si>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</si>
  <si>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</si>
  <si>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</si>
  <si>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</si>
  <si>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</si>
  <si>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</si>
  <si>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</si>
  <si>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</si>
  <si>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</si>
  <si>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</si>
  <si>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</si>
  <si>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</si>
  <si>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</si>
  <si>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</si>
  <si>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</si>
  <si>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</si>
  <si>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</si>
  <si>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</si>
  <si>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</si>
  <si>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</si>
  <si>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</si>
  <si>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</si>
  <si>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</si>
  <si>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</si>
  <si>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</si>
  <si>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</si>
  <si>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</si>
  <si>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</si>
  <si>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</si>
  <si>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</si>
  <si>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</si>
  <si>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</si>
  <si>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</si>
  <si>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</si>
  <si>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</si>
  <si>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</si>
  <si>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</si>
  <si>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</si>
  <si>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</si>
  <si>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</si>
  <si>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</si>
  <si>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</si>
  <si>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</si>
  <si>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</si>
  <si>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</si>
  <si>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</si>
  <si>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</si>
  <si>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</si>
  <si>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</si>
  <si>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</si>
  <si>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</si>
  <si>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</si>
  <si>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</si>
  <si>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</si>
  <si>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</si>
  <si>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</si>
  <si>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</si>
  <si>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</si>
  <si>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</si>
  <si>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</si>
  <si>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</si>
  <si>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</si>
  <si>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</si>
  <si>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</si>
  <si>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</si>
  <si>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</si>
  <si>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</si>
  <si>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</si>
  <si>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</si>
  <si>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</si>
  <si>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</si>
  <si>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</si>
  <si>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</si>
  <si>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</si>
  <si>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</si>
  <si>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</si>
  <si>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</si>
  <si>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</si>
  <si>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</si>
  <si>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</si>
  <si>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</si>
  <si>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</si>
  <si>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</si>
  <si>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</si>
  <si>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</si>
  <si>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</si>
  <si>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</si>
  <si>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</si>
  <si>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</si>
  <si>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</si>
  <si>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</si>
  <si>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</si>
  <si>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</si>
  <si>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</si>
  <si>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</si>
  <si>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</si>
  <si>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</si>
  <si>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</si>
  <si>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</si>
  <si>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</si>
  <si>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</si>
  <si>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</si>
  <si>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</si>
  <si>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</si>
  <si>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</si>
  <si>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</si>
  <si>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</si>
  <si>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</si>
  <si>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</si>
  <si>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</si>
  <si>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</si>
  <si>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</si>
  <si>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</si>
  <si>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</si>
  <si>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</si>
  <si>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</si>
  <si>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</si>
  <si>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</si>
  <si>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</si>
  <si>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</si>
  <si>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</si>
  <si>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</si>
  <si>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</si>
  <si>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</si>
  <si>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</si>
  <si>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</si>
  <si>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</si>
  <si>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</si>
  <si>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</si>
  <si>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</si>
  <si>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</si>
  <si>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</si>
  <si>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</si>
  <si>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</si>
  <si>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</si>
  <si>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</si>
  <si>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</si>
  <si>
    <t>15/01/2015</t>
  </si>
  <si>
    <t>26/01/2015</t>
  </si>
  <si>
    <t>16/01/2015</t>
  </si>
  <si>
    <t>23/01/2015</t>
  </si>
  <si>
    <t>10/01/2015</t>
  </si>
  <si>
    <t>08/09/2015</t>
  </si>
  <si>
    <t>15/12/2015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</si>
</sst>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200025</xdr:rowOff>
        </xdr:from>
        <xdr:to>
          <xdr:col>8</xdr:col>
          <xdr:colOff>2228850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10" dataDxfId="8" headerRowBorderDxfId="9" tableBorderDxfId="7" totalsRowBorderDxfId="6">
  <tableColumns count="6">
    <tableColumn id="1" name="Titre" dataDxfId="5"/>
    <tableColumn id="2" name="Sortie le:" dataDxfId="4"/>
    <tableColumn id="3" name="Nbre de jour sortie" dataDxfId="3">
      <calculatedColumnFormula>IF(ISBLANK(C3),"",IF(E3&gt;0,E3-C3,$J$1-C3))</calculatedColumnFormula>
    </tableColumn>
    <tableColumn id="4" name="Rentré le:" dataDxfId="2"/>
    <tableColumn id="5" name="Nbre de jour rentré" dataDxfId="1">
      <calculatedColumnFormula>IF(ISBLANK(E3),"",$J$1-E3)</calculatedColumnFormula>
    </tableColumn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tabSelected="1" workbookViewId="0">
      <selection activeCell="F11" sqref="F11"/>
    </sheetView>
  </sheetViews>
  <sheetFormatPr baseColWidth="10" defaultRowHeight="15" x14ac:dyDescent="0.25"/>
  <cols>
    <col min="1" max="1" width="10.42578125" bestFit="1" customWidth="1"/>
    <col min="2" max="2" width="6.140625" style="2" bestFit="1" customWidth="1"/>
    <col min="3" max="3" width="10.7109375" style="31" bestFit="1" customWidth="1"/>
    <col min="4" max="4" width="17.85546875" style="2" bestFit="1" customWidth="1"/>
    <col min="5" max="5" width="10.7109375" style="2" bestFit="1" customWidth="1"/>
    <col min="6" max="6" width="18.28515625" style="2" bestFit="1" customWidth="1"/>
    <col min="7" max="7" width="11.5703125" style="2" bestFit="1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15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42369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5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163</v>
      </c>
    </row>
    <row r="5" spans="1:10" x14ac:dyDescent="0.25">
      <c r="A5" s="36"/>
      <c r="B5" s="8" t="s">
        <v>23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14</v>
      </c>
      <c r="J5" s="23">
        <f>SUMPRODUCT(--(C3:C166&gt;0)*(E3:E166=""))</f>
        <v>1</v>
      </c>
    </row>
    <row r="6" spans="1:10" x14ac:dyDescent="0.25">
      <c r="A6" s="36"/>
      <c r="B6" s="8" t="s">
        <v>24</v>
      </c>
      <c r="C6" s="3" t="s">
        <v>191</v>
      </c>
      <c r="D6" s="5">
        <f t="shared" si="0"/>
        <v>6</v>
      </c>
      <c r="E6" s="3" t="s">
        <v>189</v>
      </c>
      <c r="F6" s="1">
        <f ca="1">IF(ISBLANK(E6),"",$J$1-E6)</f>
        <v>349</v>
      </c>
      <c r="G6" s="9" t="s">
        <v>184</v>
      </c>
      <c r="I6" s="18" t="s">
        <v>8</v>
      </c>
      <c r="J6" s="23">
        <f ca="1">COUNTIF(D3:D166,"&gt;90")</f>
        <v>2</v>
      </c>
    </row>
    <row r="7" spans="1:10" x14ac:dyDescent="0.25">
      <c r="A7" s="36"/>
      <c r="B7" s="8" t="s">
        <v>20</v>
      </c>
      <c r="C7" s="3">
        <v>42248</v>
      </c>
      <c r="D7" s="5">
        <f t="shared" ca="1" si="0"/>
        <v>121</v>
      </c>
      <c r="E7" s="3"/>
      <c r="F7" s="1" t="str">
        <f t="shared" si="1"/>
        <v/>
      </c>
      <c r="G7" s="9" t="s">
        <v>185</v>
      </c>
      <c r="I7" s="18" t="s">
        <v>5</v>
      </c>
      <c r="J7" s="23">
        <f ca="1">SUMPRODUCT(($F$3:$F$166&gt;=60)*($F$3:$F$166&lt;90))</f>
        <v>0</v>
      </c>
    </row>
    <row r="8" spans="1:10" x14ac:dyDescent="0.25">
      <c r="A8" s="36"/>
      <c r="B8" s="8" t="s">
        <v>25</v>
      </c>
      <c r="C8" s="3" t="s">
        <v>192</v>
      </c>
      <c r="D8" s="5">
        <f t="shared" si="0"/>
        <v>98</v>
      </c>
      <c r="E8" s="3" t="s">
        <v>193</v>
      </c>
      <c r="F8" s="1">
        <f t="shared" ca="1" si="1"/>
        <v>16</v>
      </c>
      <c r="G8" s="9" t="s">
        <v>185</v>
      </c>
      <c r="I8" s="18" t="s">
        <v>4</v>
      </c>
      <c r="J8" s="21">
        <f ca="1">SUMPRODUCT(($F$3:$F$166&gt;=90)*($F$3:$F$166&lt;120))</f>
        <v>0</v>
      </c>
    </row>
    <row r="9" spans="1:10" x14ac:dyDescent="0.25">
      <c r="A9" s="36"/>
      <c r="B9" s="8" t="s">
        <v>26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 ca="1">COUNTIF(F3:F166,"&gt;=120")</f>
        <v>1</v>
      </c>
    </row>
    <row r="10" spans="1:10" x14ac:dyDescent="0.25">
      <c r="A10" s="36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29</v>
      </c>
      <c r="C12" s="3"/>
      <c r="D12" s="5" t="str">
        <f t="shared" si="0"/>
        <v/>
      </c>
      <c r="E12" s="3"/>
      <c r="F12" s="1" t="str">
        <f t="shared" si="1"/>
        <v/>
      </c>
      <c r="G12" s="9"/>
    </row>
    <row r="13" spans="1:10" x14ac:dyDescent="0.25">
      <c r="A13" s="36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9" x14ac:dyDescent="0.25">
      <c r="A17" s="36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9" x14ac:dyDescent="0.25">
      <c r="A18" s="36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9" x14ac:dyDescent="0.25">
      <c r="A19" s="36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9" x14ac:dyDescent="0.25">
      <c r="A20" s="36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  <c r="I20" s="29"/>
    </row>
    <row r="21" spans="1:9" x14ac:dyDescent="0.25">
      <c r="A21" s="36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9" x14ac:dyDescent="0.25">
      <c r="A22" s="36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9" x14ac:dyDescent="0.25">
      <c r="A23" s="36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9" x14ac:dyDescent="0.25">
      <c r="A24" s="36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9" x14ac:dyDescent="0.25">
      <c r="A25" s="36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9" x14ac:dyDescent="0.25">
      <c r="A26" s="36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9" x14ac:dyDescent="0.25">
      <c r="A27" s="36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9" x14ac:dyDescent="0.25">
      <c r="A28" s="36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9" x14ac:dyDescent="0.25">
      <c r="A29" s="36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9" x14ac:dyDescent="0.25">
      <c r="A30" s="36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9" x14ac:dyDescent="0.25">
      <c r="A31" s="36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9" x14ac:dyDescent="0.25">
      <c r="A32" s="36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conditionalFormatting sqref="D3:D40">
    <cfRule type="expression" dxfId="11" priority="1">
      <formula>D3:D166&gt;120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200025</xdr:rowOff>
                  </from>
                  <to>
                    <xdr:col>8</xdr:col>
                    <xdr:colOff>2228850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A5" sqref="A5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/>
    </row>
    <row r="5" spans="1:1" ht="15.75" x14ac:dyDescent="0.25">
      <c r="A5" s="7"/>
    </row>
    <row r="6" spans="1:1" ht="15.75" x14ac:dyDescent="0.25">
      <c r="A6" s="7"/>
    </row>
    <row r="7" spans="1:1" ht="15.75" x14ac:dyDescent="0.25">
      <c r="A7" s="7"/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activeCell="G17" sqref="G17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2" spans="1:4" x14ac:dyDescent="0.25">
      <c r="A2" t="s">
        <v>24</v>
      </c>
      <c r="B2" t="s">
        <v>187</v>
      </c>
      <c r="C2" t="s">
        <v>188</v>
      </c>
      <c r="D2" t="s">
        <v>185</v>
      </c>
    </row>
    <row r="3" spans="1:4" x14ac:dyDescent="0.25">
      <c r="A3" t="s">
        <v>20</v>
      </c>
      <c r="B3" t="s">
        <v>187</v>
      </c>
      <c r="C3" t="s">
        <v>190</v>
      </c>
      <c r="D3" t="s">
        <v>186</v>
      </c>
    </row>
    <row r="4" spans="1:4" x14ac:dyDescent="0.25">
      <c r="A4" t="s">
        <v>24</v>
      </c>
      <c r="B4" t="s">
        <v>191</v>
      </c>
      <c r="C4" t="s">
        <v>189</v>
      </c>
      <c r="D4" t="s">
        <v>184</v>
      </c>
    </row>
    <row r="5" spans="1:4" x14ac:dyDescent="0.25">
      <c r="A5" t="s">
        <v>25</v>
      </c>
      <c r="B5" t="s">
        <v>192</v>
      </c>
      <c r="C5" t="s">
        <v>193</v>
      </c>
      <c r="D5" t="s">
        <v>185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D41"/>
  <sheetViews>
    <sheetView workbookViewId="0">
      <selection activeCell="D16" sqref="D16"/>
    </sheetView>
  </sheetViews>
  <sheetFormatPr baseColWidth="10" defaultRowHeight="15" x14ac:dyDescent="0.25"/>
  <cols>
    <col min="1" max="1" width="14" customWidth="1"/>
    <col min="2" max="2" width="16.7109375" customWidth="1"/>
    <col min="3" max="3" width="17.85546875" bestFit="1" customWidth="1"/>
    <col min="4" max="4" width="20.42578125" customWidth="1"/>
  </cols>
  <sheetData>
    <row r="1" spans="1:4" x14ac:dyDescent="0.25">
      <c r="A1" s="16" t="s">
        <v>10</v>
      </c>
      <c r="B1" s="16" t="s">
        <v>0</v>
      </c>
      <c r="C1" s="16" t="s">
        <v>2</v>
      </c>
      <c r="D1" s="16" t="s">
        <v>9</v>
      </c>
    </row>
    <row r="2" spans="1:4" x14ac:dyDescent="0.25">
      <c r="A2" t="s">
        <v>20</v>
      </c>
      <c r="B2" s="29">
        <v>42013</v>
      </c>
      <c r="C2">
        <v>121</v>
      </c>
      <c r="D2" t="s">
        <v>185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LIVRES</vt:lpstr>
      <vt:lpstr>Adherents</vt:lpstr>
      <vt:lpstr>ListingPrets</vt:lpstr>
      <vt:lpstr>Retard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gmb</cp:lastModifiedBy>
  <cp:lastPrinted>2014-05-04T14:48:30Z</cp:lastPrinted>
  <dcterms:created xsi:type="dcterms:W3CDTF">2014-05-04T13:29:04Z</dcterms:created>
  <dcterms:modified xsi:type="dcterms:W3CDTF">2015-12-31T15:15:32Z</dcterms:modified>
</cp:coreProperties>
</file>