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wdp" ContentType="image/vnd.ms-photo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0595" windowHeight="5670" activeTab="2"/>
  </bookViews>
  <sheets>
    <sheet name="BASE" sheetId="2" r:id="rId1"/>
    <sheet name="Feuil1" sheetId="5" r:id="rId2"/>
    <sheet name="RBT IJ SECU" sheetId="1" r:id="rId3"/>
    <sheet name="RECAP" sheetId="3" r:id="rId4"/>
    <sheet name="ARCHIVE" sheetId="6" r:id="rId5"/>
  </sheets>
  <definedNames>
    <definedName name="_xlnm._FilterDatabase" localSheetId="4" hidden="1">ARCHIVE!$A$4:$AZ$94</definedName>
    <definedName name="_xlnm._FilterDatabase" localSheetId="2" hidden="1">'RBT IJ SECU'!$A$4:$AZ$95</definedName>
    <definedName name="DROIT2" localSheetId="4">ARCHIVE!$A$5:$B$101</definedName>
    <definedName name="DROIT2">'RBT IJ SECU'!$A$6:$B$102</definedName>
    <definedName name="ETAB2">BASE!$D$1:$D$23</definedName>
    <definedName name="IJSS1" localSheetId="4">ARCHIVE!$S$5:$T$39</definedName>
    <definedName name="IJSS1">'RBT IJ SECU'!$S$6:$T$40</definedName>
    <definedName name="LISTESIEGE">BASE!$A$1:$D$11</definedName>
    <definedName name="SECU2">BASE!$A$1:$A$23</definedName>
    <definedName name="SECUSIEGE">BASE!$A$1:$A$11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5" i="6" l="1"/>
  <c r="F5" i="6" s="1"/>
  <c r="M5" i="6"/>
  <c r="N5" i="6" s="1"/>
  <c r="AY5" i="6" s="1"/>
  <c r="H5" i="6" s="1"/>
  <c r="Q5" i="6"/>
  <c r="W5" i="6"/>
  <c r="AC5" i="6"/>
  <c r="AI5" i="6"/>
  <c r="AO5" i="6"/>
  <c r="AU5" i="6"/>
  <c r="C5" i="1"/>
  <c r="D5" i="1"/>
  <c r="F94" i="6" l="1"/>
  <c r="F93" i="6"/>
  <c r="F92" i="6"/>
  <c r="F91" i="6"/>
  <c r="F90" i="6"/>
  <c r="F89" i="6"/>
  <c r="F88" i="6"/>
  <c r="F87" i="6"/>
  <c r="F86" i="6"/>
  <c r="F85" i="6"/>
  <c r="F84" i="6"/>
  <c r="F83" i="6"/>
  <c r="F82" i="6"/>
  <c r="F81" i="6"/>
  <c r="F80" i="6"/>
  <c r="F79" i="6"/>
  <c r="F78" i="6"/>
  <c r="B78" i="6"/>
  <c r="F77" i="6"/>
  <c r="B77" i="6"/>
  <c r="F76" i="6"/>
  <c r="B76" i="6"/>
  <c r="F75" i="6"/>
  <c r="B75" i="6"/>
  <c r="F74" i="6"/>
  <c r="B74" i="6"/>
  <c r="F73" i="6"/>
  <c r="B73" i="6"/>
  <c r="F72" i="6"/>
  <c r="B72" i="6"/>
  <c r="F71" i="6"/>
  <c r="B71" i="6"/>
  <c r="F70" i="6"/>
  <c r="B70" i="6"/>
  <c r="F69" i="6"/>
  <c r="B69" i="6"/>
  <c r="F68" i="6"/>
  <c r="B68" i="6"/>
  <c r="F67" i="6"/>
  <c r="B67" i="6"/>
  <c r="F66" i="6"/>
  <c r="B66" i="6"/>
  <c r="F65" i="6"/>
  <c r="B65" i="6"/>
  <c r="F64" i="6"/>
  <c r="B64" i="6"/>
  <c r="F63" i="6"/>
  <c r="B63" i="6"/>
  <c r="F62" i="6"/>
  <c r="B62" i="6"/>
  <c r="F61" i="6"/>
  <c r="B61" i="6"/>
  <c r="F60" i="6"/>
  <c r="B60" i="6"/>
  <c r="F59" i="6"/>
  <c r="B59" i="6"/>
  <c r="F58" i="6"/>
  <c r="B58" i="6"/>
  <c r="F57" i="6"/>
  <c r="B57" i="6"/>
  <c r="F56" i="6"/>
  <c r="B56" i="6"/>
  <c r="F55" i="6"/>
  <c r="B55" i="6"/>
  <c r="F54" i="6"/>
  <c r="B54" i="6"/>
  <c r="F53" i="6"/>
  <c r="B53" i="6"/>
  <c r="F52" i="6"/>
  <c r="B52" i="6"/>
  <c r="F51" i="6"/>
  <c r="B51" i="6"/>
  <c r="F50" i="6"/>
  <c r="B50" i="6"/>
  <c r="F49" i="6"/>
  <c r="B49" i="6"/>
  <c r="F48" i="6"/>
  <c r="B48" i="6"/>
  <c r="F47" i="6"/>
  <c r="B47" i="6"/>
  <c r="F46" i="6"/>
  <c r="B46" i="6"/>
  <c r="F45" i="6"/>
  <c r="B45" i="6"/>
  <c r="F44" i="6"/>
  <c r="B44" i="6"/>
  <c r="F43" i="6"/>
  <c r="B43" i="6"/>
  <c r="F42" i="6"/>
  <c r="B42" i="6"/>
  <c r="F41" i="6"/>
  <c r="B41" i="6"/>
  <c r="F40" i="6"/>
  <c r="B40" i="6"/>
  <c r="AU39" i="6"/>
  <c r="AO39" i="6"/>
  <c r="AI39" i="6"/>
  <c r="AC39" i="6"/>
  <c r="W39" i="6"/>
  <c r="Q39" i="6"/>
  <c r="K39" i="6"/>
  <c r="M39" i="6" s="1"/>
  <c r="F39" i="6"/>
  <c r="B39" i="6"/>
  <c r="AU38" i="6"/>
  <c r="AO38" i="6"/>
  <c r="AI38" i="6"/>
  <c r="AC38" i="6"/>
  <c r="W38" i="6"/>
  <c r="Q38" i="6"/>
  <c r="K38" i="6"/>
  <c r="AU37" i="6"/>
  <c r="AO37" i="6"/>
  <c r="AI37" i="6"/>
  <c r="AC37" i="6"/>
  <c r="W37" i="6"/>
  <c r="Q37" i="6"/>
  <c r="K37" i="6"/>
  <c r="M37" i="6" s="1"/>
  <c r="B37" i="6"/>
  <c r="AU36" i="6"/>
  <c r="AO36" i="6"/>
  <c r="AI36" i="6"/>
  <c r="AC36" i="6"/>
  <c r="W36" i="6"/>
  <c r="Q36" i="6"/>
  <c r="K36" i="6"/>
  <c r="F36" i="6"/>
  <c r="AU35" i="6"/>
  <c r="AO35" i="6"/>
  <c r="AI35" i="6"/>
  <c r="AC35" i="6"/>
  <c r="W35" i="6"/>
  <c r="Q35" i="6"/>
  <c r="K35" i="6"/>
  <c r="M35" i="6" s="1"/>
  <c r="B35" i="6"/>
  <c r="AU34" i="6"/>
  <c r="AO34" i="6"/>
  <c r="AI34" i="6"/>
  <c r="AC34" i="6"/>
  <c r="W34" i="6"/>
  <c r="Q34" i="6"/>
  <c r="K34" i="6"/>
  <c r="AU33" i="6"/>
  <c r="AO33" i="6"/>
  <c r="AI33" i="6"/>
  <c r="AC33" i="6"/>
  <c r="W33" i="6"/>
  <c r="Q33" i="6"/>
  <c r="M33" i="6"/>
  <c r="K33" i="6"/>
  <c r="F33" i="6"/>
  <c r="B33" i="6"/>
  <c r="AU32" i="6"/>
  <c r="AO32" i="6"/>
  <c r="AI32" i="6"/>
  <c r="AC32" i="6"/>
  <c r="W32" i="6"/>
  <c r="Q32" i="6"/>
  <c r="K32" i="6"/>
  <c r="F32" i="6" s="1"/>
  <c r="AU31" i="6"/>
  <c r="AO31" i="6"/>
  <c r="AI31" i="6"/>
  <c r="AC31" i="6"/>
  <c r="W31" i="6"/>
  <c r="Q31" i="6"/>
  <c r="K31" i="6"/>
  <c r="M31" i="6" s="1"/>
  <c r="B31" i="6"/>
  <c r="AU30" i="6"/>
  <c r="AO30" i="6"/>
  <c r="AI30" i="6"/>
  <c r="AC30" i="6"/>
  <c r="W30" i="6"/>
  <c r="Q30" i="6"/>
  <c r="K30" i="6"/>
  <c r="AU29" i="6"/>
  <c r="AO29" i="6"/>
  <c r="AI29" i="6"/>
  <c r="AC29" i="6"/>
  <c r="W29" i="6"/>
  <c r="Q29" i="6"/>
  <c r="K29" i="6"/>
  <c r="M29" i="6" s="1"/>
  <c r="AU28" i="6"/>
  <c r="AO28" i="6"/>
  <c r="AI28" i="6"/>
  <c r="AC28" i="6"/>
  <c r="W28" i="6"/>
  <c r="Q28" i="6"/>
  <c r="K28" i="6"/>
  <c r="F28" i="6" s="1"/>
  <c r="AU27" i="6"/>
  <c r="AO27" i="6"/>
  <c r="AI27" i="6"/>
  <c r="AC27" i="6"/>
  <c r="W27" i="6"/>
  <c r="Q27" i="6"/>
  <c r="K27" i="6"/>
  <c r="M27" i="6" s="1"/>
  <c r="AU26" i="6"/>
  <c r="AO26" i="6"/>
  <c r="AI26" i="6"/>
  <c r="AC26" i="6"/>
  <c r="W26" i="6"/>
  <c r="Q26" i="6"/>
  <c r="K26" i="6"/>
  <c r="AU25" i="6"/>
  <c r="AO25" i="6"/>
  <c r="AI25" i="6"/>
  <c r="AC25" i="6"/>
  <c r="W25" i="6"/>
  <c r="Q25" i="6"/>
  <c r="K25" i="6"/>
  <c r="M25" i="6" s="1"/>
  <c r="AU24" i="6"/>
  <c r="AO24" i="6"/>
  <c r="AI24" i="6"/>
  <c r="AC24" i="6"/>
  <c r="W24" i="6"/>
  <c r="Q24" i="6"/>
  <c r="K24" i="6"/>
  <c r="F24" i="6" s="1"/>
  <c r="AU23" i="6"/>
  <c r="AO23" i="6"/>
  <c r="AI23" i="6"/>
  <c r="AC23" i="6"/>
  <c r="W23" i="6"/>
  <c r="Q23" i="6"/>
  <c r="K23" i="6"/>
  <c r="M23" i="6" s="1"/>
  <c r="AU22" i="6"/>
  <c r="AO22" i="6"/>
  <c r="AI22" i="6"/>
  <c r="AC22" i="6"/>
  <c r="W22" i="6"/>
  <c r="Q22" i="6"/>
  <c r="K22" i="6"/>
  <c r="AU21" i="6"/>
  <c r="AO21" i="6"/>
  <c r="AI21" i="6"/>
  <c r="AC21" i="6"/>
  <c r="W21" i="6"/>
  <c r="Q21" i="6"/>
  <c r="K21" i="6"/>
  <c r="M21" i="6" s="1"/>
  <c r="AU20" i="6"/>
  <c r="AO20" i="6"/>
  <c r="AI20" i="6"/>
  <c r="AC20" i="6"/>
  <c r="W20" i="6"/>
  <c r="Q20" i="6"/>
  <c r="K20" i="6"/>
  <c r="F20" i="6" s="1"/>
  <c r="AU19" i="6"/>
  <c r="AO19" i="6"/>
  <c r="AI19" i="6"/>
  <c r="AC19" i="6"/>
  <c r="W19" i="6"/>
  <c r="Q19" i="6"/>
  <c r="K19" i="6"/>
  <c r="M19" i="6" s="1"/>
  <c r="AU18" i="6"/>
  <c r="AO18" i="6"/>
  <c r="AI18" i="6"/>
  <c r="AC18" i="6"/>
  <c r="W18" i="6"/>
  <c r="Q18" i="6"/>
  <c r="K18" i="6"/>
  <c r="AU17" i="6"/>
  <c r="AO17" i="6"/>
  <c r="AI17" i="6"/>
  <c r="AC17" i="6"/>
  <c r="W17" i="6"/>
  <c r="Q17" i="6"/>
  <c r="K17" i="6"/>
  <c r="M17" i="6" s="1"/>
  <c r="AU16" i="6"/>
  <c r="AO16" i="6"/>
  <c r="AI16" i="6"/>
  <c r="AC16" i="6"/>
  <c r="W16" i="6"/>
  <c r="Q16" i="6"/>
  <c r="K16" i="6"/>
  <c r="F16" i="6" s="1"/>
  <c r="AU15" i="6"/>
  <c r="AO15" i="6"/>
  <c r="AI15" i="6"/>
  <c r="AC15" i="6"/>
  <c r="W15" i="6"/>
  <c r="Q15" i="6"/>
  <c r="K15" i="6"/>
  <c r="M15" i="6" s="1"/>
  <c r="AU14" i="6"/>
  <c r="AO14" i="6"/>
  <c r="AI14" i="6"/>
  <c r="AC14" i="6"/>
  <c r="W14" i="6"/>
  <c r="Q14" i="6"/>
  <c r="K14" i="6"/>
  <c r="AU13" i="6"/>
  <c r="AO13" i="6"/>
  <c r="AI13" i="6"/>
  <c r="AC13" i="6"/>
  <c r="W13" i="6"/>
  <c r="Q13" i="6"/>
  <c r="K13" i="6"/>
  <c r="M13" i="6" s="1"/>
  <c r="AU12" i="6"/>
  <c r="AO12" i="6"/>
  <c r="AI12" i="6"/>
  <c r="AC12" i="6"/>
  <c r="W12" i="6"/>
  <c r="Q12" i="6"/>
  <c r="K12" i="6"/>
  <c r="M12" i="6" s="1"/>
  <c r="AU11" i="6"/>
  <c r="AO11" i="6"/>
  <c r="AI11" i="6"/>
  <c r="AC11" i="6"/>
  <c r="W11" i="6"/>
  <c r="Q11" i="6"/>
  <c r="K11" i="6"/>
  <c r="M11" i="6" s="1"/>
  <c r="AU10" i="6"/>
  <c r="AO10" i="6"/>
  <c r="AI10" i="6"/>
  <c r="AC10" i="6"/>
  <c r="W10" i="6"/>
  <c r="Q10" i="6"/>
  <c r="K10" i="6"/>
  <c r="M10" i="6" s="1"/>
  <c r="AU9" i="6"/>
  <c r="AO9" i="6"/>
  <c r="AI9" i="6"/>
  <c r="AC9" i="6"/>
  <c r="W9" i="6"/>
  <c r="Q9" i="6"/>
  <c r="K9" i="6"/>
  <c r="M9" i="6" s="1"/>
  <c r="AU8" i="6"/>
  <c r="AO8" i="6"/>
  <c r="AI8" i="6"/>
  <c r="AC8" i="6"/>
  <c r="W8" i="6"/>
  <c r="Q8" i="6"/>
  <c r="K8" i="6"/>
  <c r="M8" i="6" s="1"/>
  <c r="AU7" i="6"/>
  <c r="AO7" i="6"/>
  <c r="AI7" i="6"/>
  <c r="AC7" i="6"/>
  <c r="W7" i="6"/>
  <c r="Q7" i="6"/>
  <c r="K7" i="6"/>
  <c r="M7" i="6" s="1"/>
  <c r="AU6" i="6"/>
  <c r="AO6" i="6"/>
  <c r="AI6" i="6"/>
  <c r="AC6" i="6"/>
  <c r="W6" i="6"/>
  <c r="Q6" i="6"/>
  <c r="K6" i="6"/>
  <c r="M6" i="6" s="1"/>
  <c r="B17" i="6" l="1"/>
  <c r="B23" i="6"/>
  <c r="B15" i="6"/>
  <c r="F17" i="6"/>
  <c r="B19" i="6"/>
  <c r="B21" i="6"/>
  <c r="F23" i="6"/>
  <c r="B25" i="6"/>
  <c r="F6" i="6"/>
  <c r="B13" i="6"/>
  <c r="F15" i="6"/>
  <c r="F25" i="6"/>
  <c r="B27" i="6"/>
  <c r="B29" i="6"/>
  <c r="F31" i="6"/>
  <c r="F8" i="6"/>
  <c r="N8" i="6"/>
  <c r="AY8" i="6" s="1"/>
  <c r="H8" i="6" s="1"/>
  <c r="F10" i="6"/>
  <c r="N10" i="6"/>
  <c r="AY10" i="6" s="1"/>
  <c r="H10" i="6" s="1"/>
  <c r="F12" i="6"/>
  <c r="N12" i="6"/>
  <c r="AY12" i="6" s="1"/>
  <c r="H12" i="6" s="1"/>
  <c r="F13" i="6"/>
  <c r="N17" i="6"/>
  <c r="AY17" i="6" s="1"/>
  <c r="H17" i="6" s="1"/>
  <c r="F19" i="6"/>
  <c r="F21" i="6"/>
  <c r="N25" i="6"/>
  <c r="AY25" i="6" s="1"/>
  <c r="H25" i="6" s="1"/>
  <c r="F27" i="6"/>
  <c r="F29" i="6"/>
  <c r="N33" i="6"/>
  <c r="AY33" i="6" s="1"/>
  <c r="H33" i="6" s="1"/>
  <c r="F35" i="6"/>
  <c r="F37" i="6"/>
  <c r="N13" i="6"/>
  <c r="AY13" i="6" s="1"/>
  <c r="H13" i="6" s="1"/>
  <c r="N21" i="6"/>
  <c r="AY21" i="6" s="1"/>
  <c r="H21" i="6" s="1"/>
  <c r="N29" i="6"/>
  <c r="AY29" i="6" s="1"/>
  <c r="H29" i="6" s="1"/>
  <c r="N37" i="6"/>
  <c r="AY37" i="6" s="1"/>
  <c r="H37" i="6" s="1"/>
  <c r="N6" i="6"/>
  <c r="AY6" i="6" s="1"/>
  <c r="H6" i="6" s="1"/>
  <c r="M14" i="6"/>
  <c r="B14" i="6"/>
  <c r="M18" i="6"/>
  <c r="B18" i="6"/>
  <c r="M22" i="6"/>
  <c r="B22" i="6"/>
  <c r="M26" i="6"/>
  <c r="B26" i="6"/>
  <c r="M30" i="6"/>
  <c r="B30" i="6"/>
  <c r="M34" i="6"/>
  <c r="B34" i="6"/>
  <c r="M38" i="6"/>
  <c r="B38" i="6"/>
  <c r="F7" i="6"/>
  <c r="N7" i="6"/>
  <c r="AY7" i="6" s="1"/>
  <c r="H7" i="6" s="1"/>
  <c r="F9" i="6"/>
  <c r="N9" i="6"/>
  <c r="AY9" i="6" s="1"/>
  <c r="H9" i="6" s="1"/>
  <c r="F11" i="6"/>
  <c r="N11" i="6"/>
  <c r="AY11" i="6" s="1"/>
  <c r="H11" i="6" s="1"/>
  <c r="F14" i="6"/>
  <c r="N14" i="6"/>
  <c r="AY14" i="6" s="1"/>
  <c r="H14" i="6" s="1"/>
  <c r="N15" i="6"/>
  <c r="AY15" i="6" s="1"/>
  <c r="H15" i="6" s="1"/>
  <c r="M16" i="6"/>
  <c r="N16" i="6" s="1"/>
  <c r="AY16" i="6" s="1"/>
  <c r="H16" i="6" s="1"/>
  <c r="B16" i="6"/>
  <c r="F18" i="6"/>
  <c r="N18" i="6"/>
  <c r="AY18" i="6" s="1"/>
  <c r="H18" i="6" s="1"/>
  <c r="N19" i="6"/>
  <c r="AY19" i="6" s="1"/>
  <c r="H19" i="6" s="1"/>
  <c r="M20" i="6"/>
  <c r="N20" i="6" s="1"/>
  <c r="AY20" i="6" s="1"/>
  <c r="H20" i="6" s="1"/>
  <c r="B20" i="6"/>
  <c r="F22" i="6"/>
  <c r="N22" i="6"/>
  <c r="AY22" i="6" s="1"/>
  <c r="H22" i="6" s="1"/>
  <c r="N23" i="6"/>
  <c r="AY23" i="6" s="1"/>
  <c r="H23" i="6" s="1"/>
  <c r="M24" i="6"/>
  <c r="N24" i="6" s="1"/>
  <c r="AY24" i="6" s="1"/>
  <c r="H24" i="6" s="1"/>
  <c r="B24" i="6"/>
  <c r="F26" i="6"/>
  <c r="N26" i="6"/>
  <c r="AY26" i="6" s="1"/>
  <c r="H26" i="6" s="1"/>
  <c r="N27" i="6"/>
  <c r="AY27" i="6" s="1"/>
  <c r="H27" i="6" s="1"/>
  <c r="M28" i="6"/>
  <c r="N28" i="6" s="1"/>
  <c r="AY28" i="6" s="1"/>
  <c r="H28" i="6" s="1"/>
  <c r="B28" i="6"/>
  <c r="F30" i="6"/>
  <c r="N30" i="6"/>
  <c r="AY30" i="6" s="1"/>
  <c r="H30" i="6" s="1"/>
  <c r="N31" i="6"/>
  <c r="AY31" i="6" s="1"/>
  <c r="H31" i="6" s="1"/>
  <c r="M32" i="6"/>
  <c r="N32" i="6" s="1"/>
  <c r="AY32" i="6" s="1"/>
  <c r="H32" i="6" s="1"/>
  <c r="B32" i="6"/>
  <c r="F34" i="6"/>
  <c r="N34" i="6"/>
  <c r="AY34" i="6" s="1"/>
  <c r="H34" i="6" s="1"/>
  <c r="N35" i="6"/>
  <c r="AY35" i="6" s="1"/>
  <c r="H35" i="6" s="1"/>
  <c r="M36" i="6"/>
  <c r="N36" i="6" s="1"/>
  <c r="AY36" i="6" s="1"/>
  <c r="H36" i="6" s="1"/>
  <c r="B36" i="6"/>
  <c r="F38" i="6"/>
  <c r="N38" i="6"/>
  <c r="AY38" i="6" s="1"/>
  <c r="H38" i="6" s="1"/>
  <c r="N39" i="6"/>
  <c r="AY39" i="6" s="1"/>
  <c r="H39" i="6" s="1"/>
  <c r="C6" i="1"/>
  <c r="C7" i="1"/>
  <c r="C8" i="1"/>
  <c r="C9" i="1"/>
  <c r="C10" i="1"/>
  <c r="C11" i="1"/>
  <c r="C12" i="1"/>
  <c r="C13" i="1"/>
  <c r="D6" i="1"/>
  <c r="D7" i="1"/>
  <c r="D8" i="1"/>
  <c r="D9" i="1"/>
  <c r="D10" i="1"/>
  <c r="D11" i="1"/>
  <c r="D12" i="1"/>
  <c r="D13" i="1"/>
  <c r="K5" i="1" l="1"/>
  <c r="B5" i="1" s="1"/>
  <c r="M5" i="1"/>
  <c r="Q5" i="1"/>
  <c r="W5" i="1"/>
  <c r="AC5" i="1"/>
  <c r="AI5" i="1"/>
  <c r="AO5" i="1"/>
  <c r="AU5" i="1"/>
  <c r="AU40" i="1"/>
  <c r="AU39" i="1"/>
  <c r="AU38" i="1"/>
  <c r="AU37" i="1"/>
  <c r="AU36" i="1"/>
  <c r="AU35" i="1"/>
  <c r="AU34" i="1"/>
  <c r="AU33" i="1"/>
  <c r="AU32" i="1"/>
  <c r="AU31" i="1"/>
  <c r="AU30" i="1"/>
  <c r="AU29" i="1"/>
  <c r="AU28" i="1"/>
  <c r="AU27" i="1"/>
  <c r="AU26" i="1"/>
  <c r="AU25" i="1"/>
  <c r="AU24" i="1"/>
  <c r="AU23" i="1"/>
  <c r="AU22" i="1"/>
  <c r="AU21" i="1"/>
  <c r="AU20" i="1"/>
  <c r="AU19" i="1"/>
  <c r="AU18" i="1"/>
  <c r="AU17" i="1"/>
  <c r="AU16" i="1"/>
  <c r="AU15" i="1"/>
  <c r="AU14" i="1"/>
  <c r="AU13" i="1"/>
  <c r="AU12" i="1"/>
  <c r="AU11" i="1"/>
  <c r="AU10" i="1"/>
  <c r="AU9" i="1"/>
  <c r="AU8" i="1"/>
  <c r="AU7" i="1"/>
  <c r="AU6" i="1"/>
  <c r="AO40" i="1"/>
  <c r="AO39" i="1"/>
  <c r="AO38" i="1"/>
  <c r="AO37" i="1"/>
  <c r="AO36" i="1"/>
  <c r="AO35" i="1"/>
  <c r="AO34" i="1"/>
  <c r="AO33" i="1"/>
  <c r="AO32" i="1"/>
  <c r="AO31" i="1"/>
  <c r="AO30" i="1"/>
  <c r="AO29" i="1"/>
  <c r="AO28" i="1"/>
  <c r="AO27" i="1"/>
  <c r="AO26" i="1"/>
  <c r="AO25" i="1"/>
  <c r="AO24" i="1"/>
  <c r="AO23" i="1"/>
  <c r="AO22" i="1"/>
  <c r="AO21" i="1"/>
  <c r="AO20" i="1"/>
  <c r="AO19" i="1"/>
  <c r="AO18" i="1"/>
  <c r="AO17" i="1"/>
  <c r="AO16" i="1"/>
  <c r="AO15" i="1"/>
  <c r="AO14" i="1"/>
  <c r="AO13" i="1"/>
  <c r="AO12" i="1"/>
  <c r="AO11" i="1"/>
  <c r="AO10" i="1"/>
  <c r="AO9" i="1"/>
  <c r="AO8" i="1"/>
  <c r="AO7" i="1"/>
  <c r="AO6" i="1"/>
  <c r="AI40" i="1"/>
  <c r="AI39" i="1"/>
  <c r="AI38" i="1"/>
  <c r="AI37" i="1"/>
  <c r="AI36" i="1"/>
  <c r="AI35" i="1"/>
  <c r="AI34" i="1"/>
  <c r="AI33" i="1"/>
  <c r="AI32" i="1"/>
  <c r="AI31" i="1"/>
  <c r="AI30" i="1"/>
  <c r="AI29" i="1"/>
  <c r="AI28" i="1"/>
  <c r="AI27" i="1"/>
  <c r="AI26" i="1"/>
  <c r="AI25" i="1"/>
  <c r="AI24" i="1"/>
  <c r="AI23" i="1"/>
  <c r="AI22" i="1"/>
  <c r="AI21" i="1"/>
  <c r="AI20" i="1"/>
  <c r="AI19" i="1"/>
  <c r="AI18" i="1"/>
  <c r="AI17" i="1"/>
  <c r="AI16" i="1"/>
  <c r="AI15" i="1"/>
  <c r="AI14" i="1"/>
  <c r="AI13" i="1"/>
  <c r="AI12" i="1"/>
  <c r="AI11" i="1"/>
  <c r="AI10" i="1"/>
  <c r="AI9" i="1"/>
  <c r="AI8" i="1"/>
  <c r="AI7" i="1"/>
  <c r="AI6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C8" i="1"/>
  <c r="AC7" i="1"/>
  <c r="AC6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W7" i="1"/>
  <c r="W6" i="1"/>
  <c r="J8" i="3"/>
  <c r="J9" i="3" s="1"/>
  <c r="K8" i="3"/>
  <c r="K9" i="3" s="1"/>
  <c r="L8" i="3"/>
  <c r="L9" i="3" s="1"/>
  <c r="M8" i="3"/>
  <c r="M9" i="3" s="1"/>
  <c r="N8" i="3"/>
  <c r="N9" i="3" s="1"/>
  <c r="O8" i="3"/>
  <c r="O9" i="3" s="1"/>
  <c r="Q6" i="1"/>
  <c r="Q7" i="1"/>
  <c r="Q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I8" i="3"/>
  <c r="H8" i="3"/>
  <c r="K6" i="1"/>
  <c r="M6" i="1" s="1"/>
  <c r="N6" i="1" s="1"/>
  <c r="K7" i="1"/>
  <c r="M7" i="1" s="1"/>
  <c r="N7" i="1" s="1"/>
  <c r="K8" i="1"/>
  <c r="M8" i="1" s="1"/>
  <c r="N8" i="1" s="1"/>
  <c r="K9" i="1"/>
  <c r="M9" i="1" s="1"/>
  <c r="N9" i="1" s="1"/>
  <c r="K10" i="1"/>
  <c r="M10" i="1" s="1"/>
  <c r="N10" i="1" s="1"/>
  <c r="K11" i="1"/>
  <c r="M11" i="1" s="1"/>
  <c r="N11" i="1" s="1"/>
  <c r="K12" i="1"/>
  <c r="M12" i="1" s="1"/>
  <c r="N12" i="1" s="1"/>
  <c r="K13" i="1"/>
  <c r="M13" i="1" s="1"/>
  <c r="N13" i="1" s="1"/>
  <c r="K14" i="1"/>
  <c r="B14" i="1" s="1"/>
  <c r="K15" i="1"/>
  <c r="B15" i="1" s="1"/>
  <c r="K16" i="1"/>
  <c r="B16" i="1" s="1"/>
  <c r="K17" i="1"/>
  <c r="B17" i="1" s="1"/>
  <c r="K18" i="1"/>
  <c r="B18" i="1" s="1"/>
  <c r="K19" i="1"/>
  <c r="B19" i="1" s="1"/>
  <c r="K20" i="1"/>
  <c r="B20" i="1" s="1"/>
  <c r="K21" i="1"/>
  <c r="F21" i="1" s="1"/>
  <c r="K22" i="1"/>
  <c r="F22" i="1" s="1"/>
  <c r="K23" i="1"/>
  <c r="F23" i="1" s="1"/>
  <c r="K24" i="1"/>
  <c r="F24" i="1" s="1"/>
  <c r="K25" i="1"/>
  <c r="B25" i="1" s="1"/>
  <c r="K26" i="1"/>
  <c r="B26" i="1" s="1"/>
  <c r="K27" i="1"/>
  <c r="B27" i="1" s="1"/>
  <c r="K28" i="1"/>
  <c r="F28" i="1" s="1"/>
  <c r="K29" i="1"/>
  <c r="F29" i="1" s="1"/>
  <c r="K30" i="1"/>
  <c r="F30" i="1" s="1"/>
  <c r="K31" i="1"/>
  <c r="B31" i="1" s="1"/>
  <c r="K32" i="1"/>
  <c r="B32" i="1" s="1"/>
  <c r="K33" i="1"/>
  <c r="F33" i="1" s="1"/>
  <c r="K34" i="1"/>
  <c r="M34" i="1" s="1"/>
  <c r="N34" i="1" s="1"/>
  <c r="K35" i="1"/>
  <c r="B35" i="1" s="1"/>
  <c r="K36" i="1"/>
  <c r="B36" i="1" s="1"/>
  <c r="K37" i="1"/>
  <c r="M37" i="1" s="1"/>
  <c r="N37" i="1" s="1"/>
  <c r="K38" i="1"/>
  <c r="F38" i="1" s="1"/>
  <c r="K39" i="1"/>
  <c r="B39" i="1" s="1"/>
  <c r="K40" i="1"/>
  <c r="B40" i="1" s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F41" i="1"/>
  <c r="F42" i="1"/>
  <c r="F43" i="1"/>
  <c r="F44" i="1"/>
  <c r="F45" i="1"/>
  <c r="F46" i="1"/>
  <c r="F47" i="1"/>
  <c r="F48" i="1"/>
  <c r="F49" i="1"/>
  <c r="F50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F89" i="1"/>
  <c r="F90" i="1"/>
  <c r="F91" i="1"/>
  <c r="F92" i="1"/>
  <c r="F93" i="1"/>
  <c r="F94" i="1"/>
  <c r="F95" i="1"/>
  <c r="A14" i="3"/>
  <c r="B14" i="3"/>
  <c r="C14" i="3"/>
  <c r="A15" i="3"/>
  <c r="B15" i="3"/>
  <c r="C15" i="3"/>
  <c r="A16" i="3"/>
  <c r="B16" i="3"/>
  <c r="C16" i="3"/>
  <c r="A17" i="3"/>
  <c r="B17" i="3"/>
  <c r="C17" i="3"/>
  <c r="A18" i="3"/>
  <c r="B18" i="3"/>
  <c r="C18" i="3"/>
  <c r="A19" i="3"/>
  <c r="B19" i="3"/>
  <c r="C19" i="3"/>
  <c r="A3" i="3"/>
  <c r="B3" i="3"/>
  <c r="C3" i="3"/>
  <c r="A13" i="3"/>
  <c r="B13" i="3"/>
  <c r="C13" i="3"/>
  <c r="B4" i="3"/>
  <c r="C4" i="3"/>
  <c r="B5" i="3"/>
  <c r="C5" i="3"/>
  <c r="B6" i="3"/>
  <c r="C6" i="3"/>
  <c r="B7" i="3"/>
  <c r="C7" i="3"/>
  <c r="B8" i="3"/>
  <c r="C8" i="3"/>
  <c r="B9" i="3"/>
  <c r="C9" i="3"/>
  <c r="B10" i="3"/>
  <c r="C10" i="3"/>
  <c r="B11" i="3"/>
  <c r="C11" i="3"/>
  <c r="B12" i="3"/>
  <c r="C12" i="3"/>
  <c r="A4" i="3"/>
  <c r="A5" i="3"/>
  <c r="A6" i="3"/>
  <c r="A7" i="3"/>
  <c r="A8" i="3"/>
  <c r="A9" i="3"/>
  <c r="A10" i="3"/>
  <c r="A11" i="3"/>
  <c r="A12" i="3"/>
  <c r="N5" i="1" l="1"/>
  <c r="AY5" i="1" s="1"/>
  <c r="H5" i="1" s="1"/>
  <c r="F5" i="1"/>
  <c r="M14" i="1"/>
  <c r="N14" i="1" s="1"/>
  <c r="AY14" i="1" s="1"/>
  <c r="H14" i="1" s="1"/>
  <c r="M15" i="1"/>
  <c r="N15" i="1" s="1"/>
  <c r="AY15" i="1" s="1"/>
  <c r="H15" i="1" s="1"/>
  <c r="M17" i="1"/>
  <c r="N17" i="1" s="1"/>
  <c r="AY17" i="1" s="1"/>
  <c r="H17" i="1" s="1"/>
  <c r="M23" i="1"/>
  <c r="N23" i="1" s="1"/>
  <c r="AY23" i="1" s="1"/>
  <c r="H23" i="1" s="1"/>
  <c r="M22" i="1"/>
  <c r="N22" i="1" s="1"/>
  <c r="AY22" i="1" s="1"/>
  <c r="H22" i="1" s="1"/>
  <c r="M16" i="1"/>
  <c r="N16" i="1" s="1"/>
  <c r="AY16" i="1" s="1"/>
  <c r="H16" i="1" s="1"/>
  <c r="M31" i="1"/>
  <c r="N31" i="1" s="1"/>
  <c r="AY31" i="1" s="1"/>
  <c r="H31" i="1" s="1"/>
  <c r="M30" i="1"/>
  <c r="N30" i="1" s="1"/>
  <c r="AY30" i="1" s="1"/>
  <c r="H30" i="1" s="1"/>
  <c r="M26" i="1"/>
  <c r="N26" i="1" s="1"/>
  <c r="AY26" i="1" s="1"/>
  <c r="H26" i="1" s="1"/>
  <c r="M27" i="1"/>
  <c r="N27" i="1" s="1"/>
  <c r="AY27" i="1" s="1"/>
  <c r="H27" i="1" s="1"/>
  <c r="M19" i="1"/>
  <c r="N19" i="1" s="1"/>
  <c r="AY19" i="1" s="1"/>
  <c r="H19" i="1" s="1"/>
  <c r="M29" i="1"/>
  <c r="N29" i="1" s="1"/>
  <c r="AY29" i="1" s="1"/>
  <c r="H29" i="1" s="1"/>
  <c r="M21" i="1"/>
  <c r="N21" i="1" s="1"/>
  <c r="AY21" i="1" s="1"/>
  <c r="H21" i="1" s="1"/>
  <c r="M36" i="1"/>
  <c r="N36" i="1" s="1"/>
  <c r="AY36" i="1" s="1"/>
  <c r="H36" i="1" s="1"/>
  <c r="M28" i="1"/>
  <c r="N28" i="1" s="1"/>
  <c r="AY28" i="1" s="1"/>
  <c r="H28" i="1" s="1"/>
  <c r="M24" i="1"/>
  <c r="N24" i="1" s="1"/>
  <c r="AY24" i="1" s="1"/>
  <c r="H24" i="1" s="1"/>
  <c r="M20" i="1"/>
  <c r="N20" i="1" s="1"/>
  <c r="AY20" i="1" s="1"/>
  <c r="H20" i="1" s="1"/>
  <c r="M25" i="1"/>
  <c r="N25" i="1" s="1"/>
  <c r="AY25" i="1" s="1"/>
  <c r="H25" i="1" s="1"/>
  <c r="M18" i="1"/>
  <c r="N18" i="1" s="1"/>
  <c r="AY18" i="1" s="1"/>
  <c r="H18" i="1" s="1"/>
  <c r="AY11" i="1"/>
  <c r="H11" i="1" s="1"/>
  <c r="AY7" i="1"/>
  <c r="H7" i="1" s="1"/>
  <c r="AY12" i="1"/>
  <c r="H12" i="1" s="1"/>
  <c r="AY8" i="1"/>
  <c r="H8" i="1" s="1"/>
  <c r="AY37" i="1"/>
  <c r="H37" i="1" s="1"/>
  <c r="AY13" i="1"/>
  <c r="H13" i="1" s="1"/>
  <c r="AY9" i="1"/>
  <c r="H9" i="1" s="1"/>
  <c r="AY34" i="1"/>
  <c r="H34" i="1" s="1"/>
  <c r="AY10" i="1"/>
  <c r="H10" i="1" s="1"/>
  <c r="AY6" i="1"/>
  <c r="H6" i="1" s="1"/>
  <c r="F31" i="1"/>
  <c r="F26" i="1"/>
  <c r="M38" i="1"/>
  <c r="N38" i="1" s="1"/>
  <c r="AY38" i="1" s="1"/>
  <c r="H38" i="1" s="1"/>
  <c r="B38" i="1"/>
  <c r="B22" i="1"/>
  <c r="B34" i="1"/>
  <c r="F34" i="1"/>
  <c r="B30" i="1"/>
  <c r="B21" i="1"/>
  <c r="B29" i="1"/>
  <c r="F25" i="1"/>
  <c r="M40" i="1"/>
  <c r="N40" i="1" s="1"/>
  <c r="AY40" i="1" s="1"/>
  <c r="H40" i="1" s="1"/>
  <c r="B37" i="1"/>
  <c r="H9" i="3"/>
  <c r="F37" i="1"/>
  <c r="M33" i="1"/>
  <c r="N33" i="1" s="1"/>
  <c r="AY33" i="1" s="1"/>
  <c r="H33" i="1" s="1"/>
  <c r="B33" i="1"/>
  <c r="M39" i="1"/>
  <c r="N39" i="1" s="1"/>
  <c r="AY39" i="1" s="1"/>
  <c r="H39" i="1" s="1"/>
  <c r="M35" i="1"/>
  <c r="N35" i="1" s="1"/>
  <c r="AY35" i="1" s="1"/>
  <c r="H35" i="1" s="1"/>
  <c r="B23" i="1"/>
  <c r="B28" i="1"/>
  <c r="M32" i="1"/>
  <c r="N32" i="1" s="1"/>
  <c r="AY32" i="1" s="1"/>
  <c r="H32" i="1" s="1"/>
  <c r="F39" i="1"/>
  <c r="F27" i="1"/>
  <c r="F35" i="1"/>
  <c r="F19" i="1"/>
  <c r="B24" i="1"/>
  <c r="F40" i="1"/>
  <c r="F36" i="1"/>
  <c r="F32" i="1"/>
  <c r="F20" i="1"/>
  <c r="I9" i="3" l="1"/>
  <c r="F8" i="1" l="1"/>
  <c r="F9" i="1"/>
  <c r="F10" i="1"/>
  <c r="F11" i="1"/>
  <c r="F12" i="1"/>
  <c r="F13" i="1"/>
  <c r="F14" i="1"/>
  <c r="F15" i="1"/>
  <c r="F16" i="1"/>
  <c r="F17" i="1"/>
  <c r="F18" i="1"/>
  <c r="B8" i="1"/>
  <c r="B9" i="1"/>
  <c r="B10" i="1"/>
  <c r="B11" i="1"/>
  <c r="B12" i="1"/>
  <c r="B13" i="1"/>
  <c r="F6" i="1"/>
  <c r="F7" i="1"/>
  <c r="B7" i="1" l="1"/>
  <c r="B6" i="1"/>
  <c r="D8" i="3" l="1"/>
  <c r="D19" i="3"/>
  <c r="D10" i="3"/>
  <c r="D3" i="3"/>
  <c r="D5" i="3"/>
  <c r="D11" i="3"/>
  <c r="D17" i="3"/>
  <c r="D9" i="3"/>
  <c r="D4" i="3"/>
  <c r="D14" i="3"/>
  <c r="D16" i="3"/>
  <c r="D13" i="3"/>
  <c r="D12" i="3"/>
  <c r="D15" i="3"/>
  <c r="D6" i="3"/>
  <c r="D18" i="3"/>
  <c r="D7" i="3"/>
  <c r="D20" i="3" l="1"/>
</calcChain>
</file>

<file path=xl/sharedStrings.xml><?xml version="1.0" encoding="utf-8"?>
<sst xmlns="http://schemas.openxmlformats.org/spreadsheetml/2006/main" count="173" uniqueCount="63">
  <si>
    <t>N° Sécu</t>
  </si>
  <si>
    <t xml:space="preserve">Nom </t>
  </si>
  <si>
    <t>Prénom</t>
  </si>
  <si>
    <t>ETAB</t>
  </si>
  <si>
    <t>Nbre de jours d'arrêts</t>
  </si>
  <si>
    <t>TOTAL ETAB</t>
  </si>
  <si>
    <t>TYPE</t>
  </si>
  <si>
    <t>ETAT</t>
  </si>
  <si>
    <t>MA</t>
  </si>
  <si>
    <t>MA BIS</t>
  </si>
  <si>
    <t>AT</t>
  </si>
  <si>
    <t>AT BIS</t>
  </si>
  <si>
    <t>MAT</t>
  </si>
  <si>
    <t>MAT BIS</t>
  </si>
  <si>
    <t>MTT</t>
  </si>
  <si>
    <t>RUPTURE</t>
  </si>
  <si>
    <t>EDUC</t>
  </si>
  <si>
    <t>MA-1</t>
  </si>
  <si>
    <t>MAT-1</t>
  </si>
  <si>
    <t>PAT</t>
  </si>
  <si>
    <t>NEW</t>
  </si>
  <si>
    <t>RG</t>
  </si>
  <si>
    <t>EC</t>
  </si>
  <si>
    <t>RD</t>
  </si>
  <si>
    <t>Ecart de jours</t>
  </si>
  <si>
    <t>A masquer copie K</t>
  </si>
  <si>
    <t>NB DE JOURS A INDMENISE</t>
  </si>
  <si>
    <t>N° SECU</t>
  </si>
  <si>
    <t>NOM</t>
  </si>
  <si>
    <t>PRENOM</t>
  </si>
  <si>
    <t>NB JOURS D'ARRÊT</t>
  </si>
  <si>
    <t>DATE D'ATTESTATION</t>
  </si>
  <si>
    <t>JOURS DE CARENCE</t>
  </si>
  <si>
    <t>-</t>
  </si>
  <si>
    <t>SUIVI DES ARRÊTS MALADIE</t>
  </si>
  <si>
    <t>SALARIE</t>
  </si>
  <si>
    <t>ARRÊT</t>
  </si>
  <si>
    <t>PERIODE D'INDEMNISATION</t>
  </si>
  <si>
    <t xml:space="preserve">TOTAL IJ NET </t>
  </si>
  <si>
    <t xml:space="preserve">DATE DU VIREMENT </t>
  </si>
  <si>
    <t>MOIS PAIE</t>
  </si>
  <si>
    <t>1ER PAIEMENT</t>
  </si>
  <si>
    <t>NB DE JOURS</t>
  </si>
  <si>
    <t>INTEGRATION IJSS PAIE - SIEGE</t>
  </si>
  <si>
    <t>2E PAIEMENT</t>
  </si>
  <si>
    <t>3E PAIEMENT</t>
  </si>
  <si>
    <t>4E PAIEMENT</t>
  </si>
  <si>
    <t>5E PAIEMENT</t>
  </si>
  <si>
    <t>6E PAIEMENT</t>
  </si>
  <si>
    <t>DATE FIN</t>
  </si>
  <si>
    <t>DATE DEBUT</t>
  </si>
  <si>
    <t>A ARCHIVER</t>
  </si>
  <si>
    <t>exemple1</t>
  </si>
  <si>
    <t>exemple2</t>
  </si>
  <si>
    <t>exemple3</t>
  </si>
  <si>
    <t>exemple4</t>
  </si>
  <si>
    <t>exemple5</t>
  </si>
  <si>
    <t>exemple6</t>
  </si>
  <si>
    <t>exemple7</t>
  </si>
  <si>
    <t>exemple8</t>
  </si>
  <si>
    <t>exemple9</t>
  </si>
  <si>
    <t>exemple10</t>
  </si>
  <si>
    <t>exemple11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</si>
</sst>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\-yy;@"/>
  </numFmts>
  <fonts count="19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MS Sans Serif"/>
      <charset val="1"/>
    </font>
    <font>
      <b/>
      <sz val="10"/>
      <color theme="0"/>
      <name val="Calibri"/>
      <family val="2"/>
      <scheme val="minor"/>
    </font>
    <font>
      <b/>
      <sz val="11"/>
      <color theme="4"/>
      <name val="Calibri"/>
      <family val="2"/>
      <scheme val="minor"/>
    </font>
    <font>
      <b/>
      <sz val="8"/>
      <color theme="0"/>
      <name val="Calibri"/>
      <family val="2"/>
      <scheme val="minor"/>
    </font>
    <font>
      <b/>
      <sz val="16"/>
      <color theme="4"/>
      <name val="Narkisim"/>
      <family val="2"/>
      <charset val="177"/>
    </font>
    <font>
      <b/>
      <sz val="11"/>
      <color theme="0"/>
      <name val="Narkisim"/>
      <family val="2"/>
      <charset val="177"/>
    </font>
    <font>
      <sz val="11"/>
      <color theme="1"/>
      <name val="Narkisim"/>
      <family val="2"/>
      <charset val="177"/>
    </font>
    <font>
      <sz val="10"/>
      <color theme="1"/>
      <name val="Calibri"/>
      <family val="2"/>
      <scheme val="minor"/>
    </font>
    <font>
      <b/>
      <sz val="12"/>
      <color theme="4"/>
      <name val="FangSong"/>
      <family val="3"/>
    </font>
    <font>
      <b/>
      <sz val="11"/>
      <color theme="7" tint="-0.499984740745262"/>
      <name val="Narkisim"/>
      <family val="2"/>
      <charset val="177"/>
    </font>
    <font>
      <b/>
      <sz val="8"/>
      <color theme="7" tint="-0.499984740745262"/>
      <name val="Calibri"/>
      <family val="2"/>
      <scheme val="minor"/>
    </font>
    <font>
      <b/>
      <sz val="11"/>
      <color theme="8" tint="-0.499984740745262"/>
      <name val="Narkisim"/>
      <family val="2"/>
      <charset val="177"/>
    </font>
    <font>
      <b/>
      <sz val="8"/>
      <color theme="8" tint="-0.499984740745262"/>
      <name val="Calibri"/>
      <family val="2"/>
      <scheme val="minor"/>
    </font>
    <font>
      <b/>
      <sz val="11"/>
      <color theme="9" tint="-0.499984740745262"/>
      <name val="Narkisim"/>
      <family val="2"/>
      <charset val="177"/>
    </font>
    <font>
      <b/>
      <sz val="8"/>
      <color theme="9" tint="-0.499984740745262"/>
      <name val="Calibri"/>
      <family val="2"/>
      <scheme val="minor"/>
    </font>
  </fonts>
  <fills count="1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39997558519241921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 style="thin">
        <color theme="4" tint="-0.499984740745262"/>
      </left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 style="thin">
        <color theme="4" tint="-0.499984740745262"/>
      </bottom>
      <diagonal/>
    </border>
    <border>
      <left/>
      <right/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/>
      <bottom style="thin">
        <color theme="4" tint="-0.499984740745262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4" tint="-0.499984740745262"/>
      </left>
      <right/>
      <top/>
      <bottom style="thin">
        <color theme="4" tint="-0.499984740745262"/>
      </bottom>
      <diagonal/>
    </border>
    <border>
      <left style="thin">
        <color theme="4" tint="-0.499984740745262"/>
      </left>
      <right style="thin">
        <color theme="4" tint="-0.499984740745262"/>
      </right>
      <top style="thin">
        <color theme="4" tint="-0.499984740745262"/>
      </top>
      <bottom/>
      <diagonal/>
    </border>
    <border>
      <left style="thin">
        <color theme="4" tint="-0.499984740745262"/>
      </left>
      <right style="thin">
        <color theme="4" tint="-0.499984740745262"/>
      </right>
      <top/>
      <bottom/>
      <diagonal/>
    </border>
    <border>
      <left/>
      <right style="thin">
        <color theme="4" tint="-0.499984740745262"/>
      </right>
      <top style="thin">
        <color theme="4" tint="-0.499984740745262"/>
      </top>
      <bottom style="thin">
        <color theme="4" tint="-0.499984740745262"/>
      </bottom>
      <diagonal/>
    </border>
    <border>
      <left/>
      <right/>
      <top style="thin">
        <color theme="4" tint="-0.499984740745262"/>
      </top>
      <bottom/>
      <diagonal/>
    </border>
    <border>
      <left/>
      <right style="thin">
        <color theme="4" tint="-0.499984740745262"/>
      </right>
      <top style="thin">
        <color theme="4" tint="-0.499984740745262"/>
      </top>
      <bottom/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70">
    <xf numFmtId="0" fontId="0" fillId="0" borderId="0" xfId="0"/>
    <xf numFmtId="1" fontId="0" fillId="0" borderId="0" xfId="0" applyNumberFormat="1"/>
    <xf numFmtId="1" fontId="4" fillId="2" borderId="1" xfId="2" applyNumberFormat="1" applyFont="1" applyFill="1" applyBorder="1" applyAlignment="1" applyProtection="1">
      <alignment horizontal="left" vertical="top" wrapText="1"/>
    </xf>
    <xf numFmtId="0" fontId="4" fillId="2" borderId="1" xfId="2" applyNumberFormat="1" applyFont="1" applyFill="1" applyBorder="1" applyAlignment="1" applyProtection="1">
      <alignment horizontal="left" vertical="top" wrapText="1"/>
    </xf>
    <xf numFmtId="0" fontId="0" fillId="0" borderId="1" xfId="0" applyBorder="1"/>
    <xf numFmtId="1" fontId="0" fillId="0" borderId="2" xfId="0" applyNumberFormat="1" applyBorder="1"/>
    <xf numFmtId="0" fontId="0" fillId="0" borderId="2" xfId="0" applyBorder="1"/>
    <xf numFmtId="0" fontId="6" fillId="5" borderId="2" xfId="0" applyFont="1" applyFill="1" applyBorder="1"/>
    <xf numFmtId="0" fontId="0" fillId="0" borderId="0" xfId="0" applyBorder="1"/>
    <xf numFmtId="1" fontId="0" fillId="0" borderId="3" xfId="0" applyNumberFormat="1" applyBorder="1"/>
    <xf numFmtId="1" fontId="0" fillId="0" borderId="4" xfId="0" applyNumberFormat="1" applyBorder="1"/>
    <xf numFmtId="0" fontId="0" fillId="0" borderId="2" xfId="0" applyNumberFormat="1" applyBorder="1"/>
    <xf numFmtId="1" fontId="2" fillId="0" borderId="2" xfId="0" applyNumberFormat="1" applyFont="1" applyBorder="1" applyAlignment="1">
      <alignment horizontal="center" vertical="center"/>
    </xf>
    <xf numFmtId="14" fontId="0" fillId="4" borderId="2" xfId="0" applyNumberFormat="1" applyFill="1" applyBorder="1"/>
    <xf numFmtId="1" fontId="0" fillId="4" borderId="2" xfId="0" applyNumberFormat="1" applyFill="1" applyBorder="1"/>
    <xf numFmtId="0" fontId="0" fillId="4" borderId="2" xfId="0" applyFill="1" applyBorder="1"/>
    <xf numFmtId="14" fontId="0" fillId="4" borderId="2" xfId="0" applyNumberFormat="1" applyFill="1" applyBorder="1" applyAlignment="1">
      <alignment horizontal="center" vertical="center"/>
    </xf>
    <xf numFmtId="17" fontId="0" fillId="0" borderId="0" xfId="0" applyNumberFormat="1"/>
    <xf numFmtId="0" fontId="10" fillId="0" borderId="0" xfId="0" applyFont="1"/>
    <xf numFmtId="164" fontId="0" fillId="0" borderId="0" xfId="0" applyNumberFormat="1"/>
    <xf numFmtId="1" fontId="11" fillId="0" borderId="3" xfId="0" applyNumberFormat="1" applyFont="1" applyBorder="1"/>
    <xf numFmtId="1" fontId="11" fillId="0" borderId="4" xfId="0" applyNumberFormat="1" applyFont="1" applyBorder="1"/>
    <xf numFmtId="0" fontId="11" fillId="0" borderId="2" xfId="0" applyFont="1" applyBorder="1"/>
    <xf numFmtId="0" fontId="11" fillId="0" borderId="0" xfId="0" applyFont="1"/>
    <xf numFmtId="1" fontId="0" fillId="4" borderId="3" xfId="0" applyNumberFormat="1" applyFill="1" applyBorder="1"/>
    <xf numFmtId="0" fontId="0" fillId="9" borderId="2" xfId="0" applyFill="1" applyBorder="1"/>
    <xf numFmtId="164" fontId="0" fillId="9" borderId="2" xfId="0" applyNumberFormat="1" applyFill="1" applyBorder="1"/>
    <xf numFmtId="0" fontId="0" fillId="8" borderId="2" xfId="0" applyFill="1" applyBorder="1"/>
    <xf numFmtId="164" fontId="0" fillId="8" borderId="2" xfId="0" applyNumberFormat="1" applyFill="1" applyBorder="1"/>
    <xf numFmtId="0" fontId="0" fillId="7" borderId="2" xfId="0" applyFill="1" applyBorder="1"/>
    <xf numFmtId="164" fontId="0" fillId="7" borderId="2" xfId="0" applyNumberFormat="1" applyFill="1" applyBorder="1"/>
    <xf numFmtId="0" fontId="0" fillId="0" borderId="3" xfId="0" applyNumberFormat="1" applyBorder="1"/>
    <xf numFmtId="0" fontId="0" fillId="0" borderId="7" xfId="0" applyBorder="1"/>
    <xf numFmtId="0" fontId="1" fillId="3" borderId="8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 wrapText="1"/>
    </xf>
    <xf numFmtId="0" fontId="17" fillId="14" borderId="6" xfId="0" applyFont="1" applyFill="1" applyBorder="1" applyAlignment="1">
      <alignment horizontal="center"/>
    </xf>
    <xf numFmtId="0" fontId="15" fillId="12" borderId="6" xfId="0" applyFont="1" applyFill="1" applyBorder="1" applyAlignment="1">
      <alignment horizontal="center"/>
    </xf>
    <xf numFmtId="0" fontId="13" fillId="11" borderId="6" xfId="0" applyFont="1" applyFill="1" applyBorder="1" applyAlignment="1">
      <alignment horizontal="center"/>
    </xf>
    <xf numFmtId="0" fontId="9" fillId="6" borderId="0" xfId="0" applyFont="1" applyFill="1" applyAlignment="1">
      <alignment horizont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14" fillId="10" borderId="2" xfId="0" applyFont="1" applyFill="1" applyBorder="1" applyAlignment="1">
      <alignment vertical="center" wrapText="1"/>
    </xf>
    <xf numFmtId="0" fontId="16" fillId="13" borderId="2" xfId="0" applyFont="1" applyFill="1" applyBorder="1" applyAlignment="1">
      <alignment vertical="center" wrapText="1"/>
    </xf>
    <xf numFmtId="0" fontId="18" fillId="15" borderId="2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7" fillId="14" borderId="3" xfId="0" applyFont="1" applyFill="1" applyBorder="1" applyAlignment="1">
      <alignment horizontal="center"/>
    </xf>
    <xf numFmtId="0" fontId="17" fillId="14" borderId="4" xfId="0" applyFont="1" applyFill="1" applyBorder="1" applyAlignment="1">
      <alignment horizontal="center"/>
    </xf>
    <xf numFmtId="0" fontId="17" fillId="14" borderId="11" xfId="0" applyFont="1" applyFill="1" applyBorder="1" applyAlignment="1">
      <alignment horizontal="center"/>
    </xf>
    <xf numFmtId="0" fontId="15" fillId="12" borderId="3" xfId="0" applyFont="1" applyFill="1" applyBorder="1" applyAlignment="1">
      <alignment horizontal="center"/>
    </xf>
    <xf numFmtId="0" fontId="15" fillId="12" borderId="4" xfId="0" applyFont="1" applyFill="1" applyBorder="1" applyAlignment="1">
      <alignment horizontal="center"/>
    </xf>
    <xf numFmtId="0" fontId="15" fillId="12" borderId="11" xfId="0" applyFont="1" applyFill="1" applyBorder="1" applyAlignment="1">
      <alignment horizontal="center"/>
    </xf>
    <xf numFmtId="0" fontId="13" fillId="11" borderId="3" xfId="0" applyFont="1" applyFill="1" applyBorder="1" applyAlignment="1">
      <alignment horizontal="center"/>
    </xf>
    <xf numFmtId="0" fontId="13" fillId="11" borderId="4" xfId="0" applyFont="1" applyFill="1" applyBorder="1" applyAlignment="1">
      <alignment horizontal="center"/>
    </xf>
    <xf numFmtId="0" fontId="13" fillId="11" borderId="11" xfId="0" applyFont="1" applyFill="1" applyBorder="1" applyAlignment="1">
      <alignment horizontal="center"/>
    </xf>
    <xf numFmtId="0" fontId="9" fillId="6" borderId="12" xfId="0" applyFont="1" applyFill="1" applyBorder="1" applyAlignment="1">
      <alignment horizontal="center"/>
    </xf>
    <xf numFmtId="0" fontId="9" fillId="6" borderId="13" xfId="0" applyFont="1" applyFill="1" applyBorder="1" applyAlignment="1">
      <alignment horizontal="center"/>
    </xf>
    <xf numFmtId="0" fontId="14" fillId="10" borderId="2" xfId="0" applyFont="1" applyFill="1" applyBorder="1" applyAlignment="1">
      <alignment horizontal="centerContinuous" vertical="center" wrapText="1"/>
    </xf>
    <xf numFmtId="0" fontId="16" fillId="13" borderId="2" xfId="0" applyFont="1" applyFill="1" applyBorder="1" applyAlignment="1">
      <alignment horizontal="centerContinuous" vertical="center" wrapText="1"/>
    </xf>
    <xf numFmtId="0" fontId="18" fillId="15" borderId="2" xfId="0" applyFont="1" applyFill="1" applyBorder="1" applyAlignment="1">
      <alignment horizontal="centerContinuous" vertical="center" wrapText="1"/>
    </xf>
    <xf numFmtId="0" fontId="8" fillId="5" borderId="6" xfId="0" applyFont="1" applyFill="1" applyBorder="1" applyAlignment="1">
      <alignment horizontal="center"/>
    </xf>
    <xf numFmtId="0" fontId="8" fillId="5" borderId="2" xfId="0" applyFont="1" applyFill="1" applyBorder="1" applyAlignment="1">
      <alignment horizontal="center"/>
    </xf>
    <xf numFmtId="17" fontId="5" fillId="3" borderId="2" xfId="0" applyNumberFormat="1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12" fillId="5" borderId="5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1" fontId="6" fillId="5" borderId="3" xfId="0" applyNumberFormat="1" applyFont="1" applyFill="1" applyBorder="1" applyAlignment="1">
      <alignment horizontal="center"/>
    </xf>
    <xf numFmtId="1" fontId="6" fillId="5" borderId="4" xfId="0" applyNumberFormat="1" applyFont="1" applyFill="1" applyBorder="1" applyAlignment="1">
      <alignment horizontal="center"/>
    </xf>
  </cellXfs>
  <cellStyles count="3">
    <cellStyle name="Monétaire [0] 2" xfId="2"/>
    <cellStyle name="Normal" xfId="0" builtinId="0"/>
    <cellStyle name="Normal 2" xfId="1"/>
  </cellStyles>
  <dxfs count="29">
    <dxf>
      <font>
        <color theme="0" tint="-0.499984740745262"/>
      </font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0" tint="-0.499984740745262"/>
      </font>
      <fill>
        <patternFill>
          <bgColor theme="0" tint="-0.14996795556505021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4" tint="0.79998168889431442"/>
      </font>
      <fill>
        <patternFill>
          <bgColor theme="4"/>
        </patternFill>
      </fill>
    </dxf>
    <dxf>
      <font>
        <color theme="4"/>
      </font>
      <fill>
        <patternFill>
          <bgColor theme="4" tint="0.79998168889431442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6500"/>
      </font>
      <fill>
        <patternFill>
          <bgColor rgb="FFFFEB9C"/>
        </patternFill>
      </fill>
    </dxf>
    <dxf>
      <font>
        <color theme="7"/>
      </font>
      <fill>
        <patternFill>
          <bgColor theme="7" tint="-0.499984740745262"/>
        </patternFill>
      </fill>
    </dxf>
    <dxf>
      <font>
        <color theme="4" tint="0.79998168889431442"/>
      </font>
      <fill>
        <patternFill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microsoft.com/office/2007/relationships/hdphoto" Target="../media/hdphoto1.wdp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6" name="Image 5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0</xdr:row>
      <xdr:rowOff>9525</xdr:rowOff>
    </xdr:from>
    <xdr:to>
      <xdr:col>10</xdr:col>
      <xdr:colOff>47625</xdr:colOff>
      <xdr:row>0</xdr:row>
      <xdr:rowOff>628650</xdr:rowOff>
    </xdr:to>
    <xdr:sp macro="" textlink="">
      <xdr:nvSpPr>
        <xdr:cNvPr id="2" name="Rectangle 1"/>
        <xdr:cNvSpPr/>
      </xdr:nvSpPr>
      <xdr:spPr>
        <a:xfrm>
          <a:off x="57150" y="9525"/>
          <a:ext cx="6067425" cy="619125"/>
        </a:xfrm>
        <a:prstGeom prst="rect">
          <a:avLst/>
        </a:prstGeom>
        <a:ln w="28575"/>
      </xdr:spPr>
      <xdr:style>
        <a:lnRef idx="2">
          <a:schemeClr val="accent1"/>
        </a:lnRef>
        <a:fillRef idx="1">
          <a:schemeClr val="lt1"/>
        </a:fillRef>
        <a:effectRef idx="0">
          <a:schemeClr val="accent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oneCell">
    <xdr:from>
      <xdr:col>0</xdr:col>
      <xdr:colOff>219074</xdr:colOff>
      <xdr:row>0</xdr:row>
      <xdr:rowOff>0</xdr:rowOff>
    </xdr:from>
    <xdr:to>
      <xdr:col>0</xdr:col>
      <xdr:colOff>838199</xdr:colOff>
      <xdr:row>0</xdr:row>
      <xdr:rowOff>619125</xdr:rowOff>
    </xdr:to>
    <xdr:pic macro="[0]!Toutafficher">
      <xdr:nvPicPr>
        <xdr:cNvPr id="3" name="Image 2" descr="Afficher l'image d'origine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BEBA8EAE-BF5A-486C-A8C5-ECC9F3942E4B}">
              <a14:imgProps xmlns:a14="http://schemas.microsoft.com/office/drawing/2010/main">
                <a14:imgLayer r:embed="rId2">
                  <a14:imgEffect>
                    <a14:backgroundRemoval t="0" b="98750" l="3500" r="98250">
                      <a14:foregroundMark x1="80500" y1="27500" x2="87000" y2="48000"/>
                      <a14:foregroundMark x1="48750" y1="14250" x2="52000" y2="45250"/>
                    </a14:backgroundRemoval>
                  </a14:imgEffect>
                </a14:imgLayer>
              </a14:imgProps>
            </a:ex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4" y="0"/>
          <a:ext cx="619125" cy="6191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0</xdr:col>
      <xdr:colOff>876300</xdr:colOff>
      <xdr:row>0</xdr:row>
      <xdr:rowOff>66675</xdr:rowOff>
    </xdr:from>
    <xdr:to>
      <xdr:col>3</xdr:col>
      <xdr:colOff>704850</xdr:colOff>
      <xdr:row>0</xdr:row>
      <xdr:rowOff>561975</xdr:rowOff>
    </xdr:to>
    <xdr:sp macro="" textlink="">
      <xdr:nvSpPr>
        <xdr:cNvPr id="4" name="ZoneTexte 3"/>
        <xdr:cNvSpPr txBox="1"/>
      </xdr:nvSpPr>
      <xdr:spPr>
        <a:xfrm>
          <a:off x="876300" y="66675"/>
          <a:ext cx="1695450" cy="4953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 b="0" cap="none" spc="0">
              <a:ln w="0"/>
              <a:solidFill>
                <a:schemeClr val="accent1"/>
              </a:solidFill>
              <a:effectLst>
                <a:outerShdw blurRad="38100" dist="25400" dir="5400000" algn="ctr" rotWithShape="0">
                  <a:srgbClr val="6E747A">
                    <a:alpha val="43000"/>
                  </a:srgbClr>
                </a:outerShdw>
              </a:effectLst>
            </a:rPr>
            <a:t>Pour supprimer tous les filtres clique ici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Sillage">
      <a:dk1>
        <a:sysClr val="windowText" lastClr="000000"/>
      </a:dk1>
      <a:lt1>
        <a:sysClr val="window" lastClr="FFFFFF"/>
      </a:lt1>
      <a:dk2>
        <a:srgbClr val="212745"/>
      </a:dk2>
      <a:lt2>
        <a:srgbClr val="B4DCFA"/>
      </a:lt2>
      <a:accent1>
        <a:srgbClr val="4E67C8"/>
      </a:accent1>
      <a:accent2>
        <a:srgbClr val="5ECCF3"/>
      </a:accent2>
      <a:accent3>
        <a:srgbClr val="A7EA52"/>
      </a:accent3>
      <a:accent4>
        <a:srgbClr val="5DCEAF"/>
      </a:accent4>
      <a:accent5>
        <a:srgbClr val="FF8021"/>
      </a:accent5>
      <a:accent6>
        <a:srgbClr val="F14124"/>
      </a:accent6>
      <a:hlink>
        <a:srgbClr val="56C7AA"/>
      </a:hlink>
      <a:folHlink>
        <a:srgbClr val="59A8D1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N32"/>
  <sheetViews>
    <sheetView workbookViewId="0">
      <selection activeCell="C13" sqref="C13"/>
    </sheetView>
  </sheetViews>
  <sheetFormatPr baseColWidth="10" defaultRowHeight="15"/>
  <cols>
    <col min="1" max="1" width="18.7109375" bestFit="1" customWidth="1"/>
  </cols>
  <sheetData>
    <row r="1" spans="1:14">
      <c r="A1" s="2">
        <v>1111111111111</v>
      </c>
      <c r="B1" s="3" t="s">
        <v>52</v>
      </c>
      <c r="C1" s="3" t="s">
        <v>52</v>
      </c>
      <c r="D1" s="4">
        <v>1</v>
      </c>
      <c r="H1" s="17">
        <v>42491</v>
      </c>
      <c r="J1">
        <v>1</v>
      </c>
      <c r="L1" t="s">
        <v>10</v>
      </c>
      <c r="M1">
        <v>0</v>
      </c>
      <c r="N1" t="s">
        <v>21</v>
      </c>
    </row>
    <row r="2" spans="1:14">
      <c r="A2" s="2">
        <v>1111111111112</v>
      </c>
      <c r="B2" s="3" t="s">
        <v>53</v>
      </c>
      <c r="C2" s="3" t="s">
        <v>53</v>
      </c>
      <c r="D2" s="4">
        <v>1</v>
      </c>
      <c r="H2" s="17">
        <v>42522</v>
      </c>
      <c r="J2">
        <v>11</v>
      </c>
      <c r="L2" t="s">
        <v>11</v>
      </c>
      <c r="M2">
        <v>0</v>
      </c>
      <c r="N2" t="s">
        <v>22</v>
      </c>
    </row>
    <row r="3" spans="1:14">
      <c r="A3" s="2">
        <v>1111111111113</v>
      </c>
      <c r="B3" s="3" t="s">
        <v>54</v>
      </c>
      <c r="C3" s="3" t="s">
        <v>54</v>
      </c>
      <c r="D3" s="4">
        <v>1</v>
      </c>
      <c r="H3" s="17">
        <v>42552</v>
      </c>
      <c r="J3">
        <v>12</v>
      </c>
      <c r="L3" t="s">
        <v>16</v>
      </c>
      <c r="M3">
        <v>0</v>
      </c>
      <c r="N3" t="s">
        <v>16</v>
      </c>
    </row>
    <row r="4" spans="1:14">
      <c r="A4" s="2">
        <v>1111111111114</v>
      </c>
      <c r="B4" s="3" t="s">
        <v>55</v>
      </c>
      <c r="C4" s="3" t="s">
        <v>55</v>
      </c>
      <c r="D4" s="4">
        <v>1</v>
      </c>
      <c r="H4" s="17">
        <v>42583</v>
      </c>
      <c r="J4">
        <v>13</v>
      </c>
      <c r="L4" t="s">
        <v>8</v>
      </c>
      <c r="M4">
        <v>3</v>
      </c>
      <c r="N4" t="s">
        <v>17</v>
      </c>
    </row>
    <row r="5" spans="1:14">
      <c r="A5" s="2">
        <v>1111111111115</v>
      </c>
      <c r="B5" s="3" t="s">
        <v>56</v>
      </c>
      <c r="C5" s="3" t="s">
        <v>56</v>
      </c>
      <c r="D5" s="4">
        <v>1</v>
      </c>
      <c r="H5" s="17">
        <v>42614</v>
      </c>
      <c r="J5">
        <v>14</v>
      </c>
      <c r="L5" t="s">
        <v>9</v>
      </c>
      <c r="M5">
        <v>0</v>
      </c>
      <c r="N5" t="s">
        <v>18</v>
      </c>
    </row>
    <row r="6" spans="1:14">
      <c r="A6" s="2">
        <v>1111111111116</v>
      </c>
      <c r="B6" s="3" t="s">
        <v>57</v>
      </c>
      <c r="C6" s="3" t="s">
        <v>57</v>
      </c>
      <c r="D6" s="4">
        <v>1</v>
      </c>
      <c r="H6" s="17">
        <v>42644</v>
      </c>
      <c r="J6">
        <v>22</v>
      </c>
      <c r="L6" t="s">
        <v>17</v>
      </c>
      <c r="M6">
        <v>3</v>
      </c>
      <c r="N6" t="s">
        <v>14</v>
      </c>
    </row>
    <row r="7" spans="1:14">
      <c r="A7" s="2">
        <v>1111111111117</v>
      </c>
      <c r="B7" s="3" t="s">
        <v>58</v>
      </c>
      <c r="C7" s="3" t="s">
        <v>58</v>
      </c>
      <c r="D7" s="4">
        <v>1</v>
      </c>
      <c r="H7" s="17">
        <v>42675</v>
      </c>
      <c r="J7">
        <v>31</v>
      </c>
      <c r="L7" t="s">
        <v>12</v>
      </c>
      <c r="M7">
        <v>0</v>
      </c>
      <c r="N7" t="s">
        <v>23</v>
      </c>
    </row>
    <row r="8" spans="1:14">
      <c r="A8" s="2">
        <v>1111111111118</v>
      </c>
      <c r="B8" s="3" t="s">
        <v>59</v>
      </c>
      <c r="C8" s="3" t="s">
        <v>59</v>
      </c>
      <c r="D8" s="4">
        <v>1</v>
      </c>
      <c r="H8" s="17">
        <v>42705</v>
      </c>
      <c r="J8">
        <v>32</v>
      </c>
      <c r="L8" t="s">
        <v>13</v>
      </c>
      <c r="M8">
        <v>0</v>
      </c>
    </row>
    <row r="9" spans="1:14">
      <c r="A9" s="2">
        <v>1111111111119</v>
      </c>
      <c r="B9" s="3" t="s">
        <v>60</v>
      </c>
      <c r="C9" s="3" t="s">
        <v>60</v>
      </c>
      <c r="D9" s="4">
        <v>1</v>
      </c>
      <c r="H9" s="17">
        <v>42736</v>
      </c>
      <c r="J9">
        <v>33</v>
      </c>
      <c r="L9" t="s">
        <v>18</v>
      </c>
      <c r="M9">
        <v>0</v>
      </c>
    </row>
    <row r="10" spans="1:14">
      <c r="A10" s="2">
        <v>1111111111120</v>
      </c>
      <c r="B10" s="3" t="s">
        <v>61</v>
      </c>
      <c r="C10" s="3" t="s">
        <v>61</v>
      </c>
      <c r="D10" s="4">
        <v>1</v>
      </c>
      <c r="H10" s="17">
        <v>42767</v>
      </c>
      <c r="L10" t="s">
        <v>14</v>
      </c>
      <c r="M10">
        <v>0</v>
      </c>
    </row>
    <row r="11" spans="1:14">
      <c r="A11" s="2">
        <v>1111111111121</v>
      </c>
      <c r="B11" s="3" t="s">
        <v>62</v>
      </c>
      <c r="C11" s="3" t="s">
        <v>62</v>
      </c>
      <c r="D11" s="4">
        <v>1</v>
      </c>
      <c r="H11" s="17">
        <v>42795</v>
      </c>
      <c r="L11" t="s">
        <v>19</v>
      </c>
      <c r="M11">
        <v>0</v>
      </c>
    </row>
    <row r="12" spans="1:14">
      <c r="A12" s="1"/>
      <c r="H12" s="17">
        <v>42826</v>
      </c>
      <c r="L12" t="s">
        <v>15</v>
      </c>
      <c r="M12">
        <v>0</v>
      </c>
    </row>
    <row r="13" spans="1:14">
      <c r="A13" s="1"/>
      <c r="H13" s="17">
        <v>42856</v>
      </c>
      <c r="L13" t="s">
        <v>20</v>
      </c>
      <c r="M13">
        <v>0</v>
      </c>
    </row>
    <row r="14" spans="1:14">
      <c r="A14" s="1"/>
      <c r="H14" s="17">
        <v>42887</v>
      </c>
    </row>
    <row r="15" spans="1:14">
      <c r="A15" s="1"/>
      <c r="H15" s="17">
        <v>42917</v>
      </c>
    </row>
    <row r="16" spans="1:14">
      <c r="A16" s="1"/>
      <c r="H16" s="17">
        <v>42948</v>
      </c>
    </row>
    <row r="17" spans="1:8">
      <c r="A17" s="1"/>
      <c r="H17" s="17">
        <v>42979</v>
      </c>
    </row>
    <row r="18" spans="1:8">
      <c r="A18" s="1"/>
      <c r="H18" s="17">
        <v>43009</v>
      </c>
    </row>
    <row r="19" spans="1:8">
      <c r="A19" s="1"/>
      <c r="H19" s="17">
        <v>43040</v>
      </c>
    </row>
    <row r="20" spans="1:8">
      <c r="A20" s="1"/>
      <c r="H20" s="17">
        <v>43070</v>
      </c>
    </row>
    <row r="21" spans="1:8">
      <c r="A21" s="1"/>
      <c r="H21" s="17">
        <v>43101</v>
      </c>
    </row>
    <row r="22" spans="1:8">
      <c r="A22" s="1"/>
      <c r="H22" s="17">
        <v>43132</v>
      </c>
    </row>
    <row r="23" spans="1:8">
      <c r="A23" s="1"/>
      <c r="H23" s="17">
        <v>43160</v>
      </c>
    </row>
    <row r="24" spans="1:8">
      <c r="H24" s="17">
        <v>43191</v>
      </c>
    </row>
    <row r="25" spans="1:8">
      <c r="H25" s="17">
        <v>43221</v>
      </c>
    </row>
    <row r="26" spans="1:8">
      <c r="H26" s="17">
        <v>43252</v>
      </c>
    </row>
    <row r="27" spans="1:8">
      <c r="H27" s="17">
        <v>43282</v>
      </c>
    </row>
    <row r="28" spans="1:8">
      <c r="H28" s="17">
        <v>43313</v>
      </c>
    </row>
    <row r="29" spans="1:8">
      <c r="H29" s="17">
        <v>43344</v>
      </c>
    </row>
    <row r="30" spans="1:8">
      <c r="H30" s="17">
        <v>43374</v>
      </c>
    </row>
    <row r="31" spans="1:8">
      <c r="H31" s="17">
        <v>43405</v>
      </c>
    </row>
    <row r="32" spans="1:8">
      <c r="H32" s="17">
        <v>43435</v>
      </c>
    </row>
  </sheetData>
  <sortState ref="L1:L12">
    <sortCondition ref="L1"/>
  </sortState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B5:B7"/>
  <sheetViews>
    <sheetView workbookViewId="0">
      <selection activeCell="C11" sqref="C11:C12"/>
    </sheetView>
  </sheetViews>
  <sheetFormatPr baseColWidth="10" defaultRowHeight="15"/>
  <sheetData>
    <row r="5" spans="2:2">
      <c r="B5">
        <v>1</v>
      </c>
    </row>
    <row r="6" spans="2:2">
      <c r="B6">
        <v>2</v>
      </c>
    </row>
    <row r="7" spans="2:2">
      <c r="B7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AZ95"/>
  <sheetViews>
    <sheetView tabSelected="1" zoomScaleNormal="100" workbookViewId="0">
      <selection activeCell="C5" sqref="C5"/>
    </sheetView>
  </sheetViews>
  <sheetFormatPr baseColWidth="10" defaultRowHeight="15"/>
  <cols>
    <col min="1" max="1" width="17.28515625" customWidth="1"/>
    <col min="2" max="2" width="10.7109375" hidden="1" customWidth="1"/>
    <col min="3" max="5" width="10.7109375" customWidth="1"/>
    <col min="6" max="6" width="10.7109375" hidden="1" customWidth="1"/>
    <col min="7" max="7" width="10.7109375" customWidth="1"/>
    <col min="8" max="8" width="7.5703125" customWidth="1"/>
    <col min="9" max="10" width="11.7109375" customWidth="1"/>
    <col min="11" max="11" width="10.7109375" customWidth="1"/>
    <col min="12" max="12" width="11.7109375" customWidth="1"/>
    <col min="13" max="14" width="10.7109375" customWidth="1"/>
  </cols>
  <sheetData>
    <row r="1" spans="1:52" ht="59.25" customHeight="1">
      <c r="A1" s="8"/>
      <c r="B1" s="8"/>
      <c r="C1" s="8"/>
      <c r="D1" s="8"/>
      <c r="E1" s="8"/>
      <c r="F1" s="8"/>
      <c r="G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52" ht="20.25">
      <c r="A2" s="61" t="s">
        <v>34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2"/>
      <c r="Z2" s="62"/>
      <c r="AA2" s="62"/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2"/>
      <c r="AY2" s="62"/>
    </row>
    <row r="3" spans="1:52" ht="15" customHeight="1">
      <c r="A3" s="39" t="s">
        <v>35</v>
      </c>
      <c r="B3" s="39"/>
      <c r="C3" s="39"/>
      <c r="D3" s="39"/>
      <c r="E3" s="39"/>
      <c r="F3" s="18"/>
      <c r="G3" s="39" t="s">
        <v>36</v>
      </c>
      <c r="H3" s="39"/>
      <c r="I3" s="39"/>
      <c r="J3" s="39"/>
      <c r="K3" s="39"/>
      <c r="L3" s="39"/>
      <c r="M3" s="39"/>
      <c r="N3" s="39"/>
      <c r="O3" s="38" t="s">
        <v>41</v>
      </c>
      <c r="P3" s="38"/>
      <c r="Q3" s="38"/>
      <c r="R3" s="38"/>
      <c r="S3" s="38"/>
      <c r="T3" s="38"/>
      <c r="U3" s="37" t="s">
        <v>44</v>
      </c>
      <c r="V3" s="37"/>
      <c r="W3" s="37"/>
      <c r="X3" s="37"/>
      <c r="Y3" s="37"/>
      <c r="Z3" s="37"/>
      <c r="AA3" s="36" t="s">
        <v>45</v>
      </c>
      <c r="AB3" s="36"/>
      <c r="AC3" s="36"/>
      <c r="AD3" s="36"/>
      <c r="AE3" s="36"/>
      <c r="AF3" s="36"/>
      <c r="AG3" s="38" t="s">
        <v>46</v>
      </c>
      <c r="AH3" s="38"/>
      <c r="AI3" s="38"/>
      <c r="AJ3" s="38"/>
      <c r="AK3" s="38"/>
      <c r="AL3" s="38"/>
      <c r="AM3" s="37" t="s">
        <v>47</v>
      </c>
      <c r="AN3" s="37"/>
      <c r="AO3" s="37"/>
      <c r="AP3" s="37"/>
      <c r="AQ3" s="37"/>
      <c r="AR3" s="37"/>
      <c r="AS3" s="36" t="s">
        <v>48</v>
      </c>
      <c r="AT3" s="36"/>
      <c r="AU3" s="36"/>
      <c r="AV3" s="36"/>
      <c r="AW3" s="36"/>
      <c r="AX3" s="36"/>
      <c r="AY3" s="33" t="s">
        <v>24</v>
      </c>
      <c r="AZ3" s="35" t="s">
        <v>51</v>
      </c>
    </row>
    <row r="4" spans="1:52" ht="28.5" customHeight="1">
      <c r="A4" s="41" t="s">
        <v>27</v>
      </c>
      <c r="B4" s="40" t="s">
        <v>25</v>
      </c>
      <c r="C4" s="34" t="s">
        <v>28</v>
      </c>
      <c r="D4" s="34" t="s">
        <v>29</v>
      </c>
      <c r="E4" s="34" t="s">
        <v>3</v>
      </c>
      <c r="F4" s="40" t="s">
        <v>25</v>
      </c>
      <c r="G4" s="34" t="s">
        <v>6</v>
      </c>
      <c r="H4" s="34" t="s">
        <v>7</v>
      </c>
      <c r="I4" s="34" t="s">
        <v>50</v>
      </c>
      <c r="J4" s="34" t="s">
        <v>49</v>
      </c>
      <c r="K4" s="34" t="s">
        <v>30</v>
      </c>
      <c r="L4" s="34" t="s">
        <v>31</v>
      </c>
      <c r="M4" s="34" t="s">
        <v>32</v>
      </c>
      <c r="N4" s="34" t="s">
        <v>26</v>
      </c>
      <c r="O4" s="58" t="s">
        <v>37</v>
      </c>
      <c r="P4" s="58"/>
      <c r="Q4" s="42" t="s">
        <v>42</v>
      </c>
      <c r="R4" s="42" t="s">
        <v>39</v>
      </c>
      <c r="S4" s="42" t="s">
        <v>40</v>
      </c>
      <c r="T4" s="42" t="s">
        <v>38</v>
      </c>
      <c r="U4" s="59" t="s">
        <v>37</v>
      </c>
      <c r="V4" s="59"/>
      <c r="W4" s="43" t="s">
        <v>42</v>
      </c>
      <c r="X4" s="43" t="s">
        <v>39</v>
      </c>
      <c r="Y4" s="43" t="s">
        <v>40</v>
      </c>
      <c r="Z4" s="43" t="s">
        <v>38</v>
      </c>
      <c r="AA4" s="60" t="s">
        <v>37</v>
      </c>
      <c r="AB4" s="60"/>
      <c r="AC4" s="44" t="s">
        <v>42</v>
      </c>
      <c r="AD4" s="44" t="s">
        <v>39</v>
      </c>
      <c r="AE4" s="44" t="s">
        <v>40</v>
      </c>
      <c r="AF4" s="44" t="s">
        <v>38</v>
      </c>
      <c r="AG4" s="58" t="s">
        <v>37</v>
      </c>
      <c r="AH4" s="58"/>
      <c r="AI4" s="42" t="s">
        <v>42</v>
      </c>
      <c r="AJ4" s="42" t="s">
        <v>39</v>
      </c>
      <c r="AK4" s="42" t="s">
        <v>40</v>
      </c>
      <c r="AL4" s="42" t="s">
        <v>38</v>
      </c>
      <c r="AM4" s="59" t="s">
        <v>37</v>
      </c>
      <c r="AN4" s="59"/>
      <c r="AO4" s="43" t="s">
        <v>42</v>
      </c>
      <c r="AP4" s="43" t="s">
        <v>39</v>
      </c>
      <c r="AQ4" s="43" t="s">
        <v>40</v>
      </c>
      <c r="AR4" s="43" t="s">
        <v>38</v>
      </c>
      <c r="AS4" s="60" t="s">
        <v>37</v>
      </c>
      <c r="AT4" s="60"/>
      <c r="AU4" s="44" t="s">
        <v>42</v>
      </c>
      <c r="AV4" s="44" t="s">
        <v>39</v>
      </c>
      <c r="AW4" s="44" t="s">
        <v>40</v>
      </c>
      <c r="AX4" s="44" t="s">
        <v>38</v>
      </c>
      <c r="AY4" s="46"/>
      <c r="AZ4" s="46"/>
    </row>
    <row r="5" spans="1:52">
      <c r="A5" s="5">
        <v>1111111111111</v>
      </c>
      <c r="B5" s="1">
        <f>+K5</f>
        <v>11</v>
      </c>
      <c r="C5" s="11" t="str">
        <f>VLOOKUP(A5,BASE!$A$1:$C$23,2)</f>
        <v>exemple1</v>
      </c>
      <c r="D5" s="6" t="str">
        <f>VLOOKUP(A5,BASE!$A$1:$C$23,3)</f>
        <v>exemple1</v>
      </c>
      <c r="E5" s="6">
        <v>1</v>
      </c>
      <c r="F5" s="5">
        <f>+K5</f>
        <v>11</v>
      </c>
      <c r="G5" s="5" t="s">
        <v>19</v>
      </c>
      <c r="H5" s="12" t="str">
        <f>+IF(G5="EDUC","EDUC",IF(G5="MA-1","MA-1",IF(G5="RUPTURE","RD",IF(G5="MTT","MTT",IF(AY5=0,"RG","EC")))))</f>
        <v>EC</v>
      </c>
      <c r="I5" s="13">
        <v>42422</v>
      </c>
      <c r="J5" s="13">
        <v>42432</v>
      </c>
      <c r="K5" s="14">
        <f>+IF(ISBLANK(I5),0,J5-I5+1)</f>
        <v>11</v>
      </c>
      <c r="L5" s="16">
        <v>42444</v>
      </c>
      <c r="M5" s="15">
        <f>+IF(K5&gt;=3,IF(G5=BASE!$L$4,BASE!$M$4,0),'RBT IJ SECU'!K5)</f>
        <v>0</v>
      </c>
      <c r="N5" s="24">
        <f>+K5-M5</f>
        <v>11</v>
      </c>
      <c r="O5" s="25"/>
      <c r="P5" s="25"/>
      <c r="Q5" s="25">
        <f>+IF(ISBLANK(O5),0,P5-O5+1)</f>
        <v>0</v>
      </c>
      <c r="R5" s="25"/>
      <c r="S5" s="26"/>
      <c r="T5" s="25"/>
      <c r="U5" s="27"/>
      <c r="V5" s="27"/>
      <c r="W5" s="27">
        <f>+IF(ISBLANK(U5),0,V5-U5+1)</f>
        <v>0</v>
      </c>
      <c r="X5" s="27"/>
      <c r="Y5" s="28"/>
      <c r="Z5" s="27"/>
      <c r="AA5" s="29"/>
      <c r="AB5" s="29"/>
      <c r="AC5" s="29">
        <f>+IF(ISBLANK(AA5),0,AB5-AA5+1)</f>
        <v>0</v>
      </c>
      <c r="AD5" s="29"/>
      <c r="AE5" s="30"/>
      <c r="AF5" s="29"/>
      <c r="AG5" s="25"/>
      <c r="AH5" s="25"/>
      <c r="AI5" s="25">
        <f>+IF(ISBLANK(AG5),0,AH5-AG5+1)</f>
        <v>0</v>
      </c>
      <c r="AJ5" s="25"/>
      <c r="AK5" s="26"/>
      <c r="AL5" s="25"/>
      <c r="AM5" s="27"/>
      <c r="AN5" s="27"/>
      <c r="AO5" s="27">
        <f>+IF(ISBLANK(AM5),0,AN5-AM5+1)</f>
        <v>0</v>
      </c>
      <c r="AP5" s="27"/>
      <c r="AQ5" s="28"/>
      <c r="AR5" s="27"/>
      <c r="AS5" s="29"/>
      <c r="AT5" s="29"/>
      <c r="AU5" s="29">
        <f>+IF(ISBLANK(AS5),0,AT5-AS5+1)</f>
        <v>0</v>
      </c>
      <c r="AV5" s="29"/>
      <c r="AW5" s="30"/>
      <c r="AX5" s="29"/>
      <c r="AY5" s="9">
        <f>+N5-Q5-W5-AC5-AI5-AO5-AU5</f>
        <v>11</v>
      </c>
      <c r="AZ5" s="32"/>
    </row>
    <row r="6" spans="1:52">
      <c r="A6" s="5">
        <v>1111111111112</v>
      </c>
      <c r="B6" s="1">
        <f t="shared" ref="B6:B69" si="0">+K6</f>
        <v>1</v>
      </c>
      <c r="C6" s="11" t="str">
        <f>VLOOKUP(A6,BASE!$A$1:$C$23,2)</f>
        <v>exemple2</v>
      </c>
      <c r="D6" s="6" t="str">
        <f>VLOOKUP(A6,BASE!$A$1:$C$23,3)</f>
        <v>exemple2</v>
      </c>
      <c r="E6" s="6">
        <v>1</v>
      </c>
      <c r="F6" s="5">
        <f t="shared" ref="F6:F69" si="1">+K6</f>
        <v>1</v>
      </c>
      <c r="G6" s="5" t="s">
        <v>8</v>
      </c>
      <c r="H6" s="12" t="str">
        <f t="shared" ref="H6:H40" si="2">+IF(G6="EDUC","EDUC",IF(G6="MA-1","MA-1",IF(G6="RUPTURE","RD",IF(G6="MTT","MTT",IF(AY6=0,"RG","EC")))))</f>
        <v>RG</v>
      </c>
      <c r="I6" s="13">
        <v>42638</v>
      </c>
      <c r="J6" s="13">
        <v>42638</v>
      </c>
      <c r="K6" s="14">
        <f t="shared" ref="K6:K40" si="3">+IF(ISBLANK(I6),0,J6-I6+1)</f>
        <v>1</v>
      </c>
      <c r="L6" s="16" t="s">
        <v>33</v>
      </c>
      <c r="M6" s="15">
        <f>+IF(K6&gt;=3,IF(G6=BASE!$L$4,BASE!$M$4,0),'RBT IJ SECU'!K6)</f>
        <v>1</v>
      </c>
      <c r="N6" s="24">
        <f t="shared" ref="N6:N13" si="4">+K6-M6</f>
        <v>0</v>
      </c>
      <c r="O6" s="25"/>
      <c r="P6" s="25"/>
      <c r="Q6" s="25">
        <f t="shared" ref="Q6:Q40" si="5">+IF(ISBLANK(O6),0,P6-O6+1)</f>
        <v>0</v>
      </c>
      <c r="R6" s="25"/>
      <c r="S6" s="26"/>
      <c r="T6" s="25"/>
      <c r="U6" s="27"/>
      <c r="V6" s="27"/>
      <c r="W6" s="27">
        <f t="shared" ref="W6:W40" si="6">+IF(ISBLANK(U6),0,V6-U6+1)</f>
        <v>0</v>
      </c>
      <c r="X6" s="27"/>
      <c r="Y6" s="28"/>
      <c r="Z6" s="27"/>
      <c r="AA6" s="29"/>
      <c r="AB6" s="29"/>
      <c r="AC6" s="29">
        <f t="shared" ref="AC6:AC40" si="7">+IF(ISBLANK(AA6),0,AB6-AA6+1)</f>
        <v>0</v>
      </c>
      <c r="AD6" s="29"/>
      <c r="AE6" s="30"/>
      <c r="AF6" s="29"/>
      <c r="AG6" s="25"/>
      <c r="AH6" s="25"/>
      <c r="AI6" s="25">
        <f t="shared" ref="AI6:AI40" si="8">+IF(ISBLANK(AG6),0,AH6-AG6+1)</f>
        <v>0</v>
      </c>
      <c r="AJ6" s="25"/>
      <c r="AK6" s="26"/>
      <c r="AL6" s="25"/>
      <c r="AM6" s="27"/>
      <c r="AN6" s="27"/>
      <c r="AO6" s="27">
        <f t="shared" ref="AO6:AO40" si="9">+IF(ISBLANK(AM6),0,AN6-AM6+1)</f>
        <v>0</v>
      </c>
      <c r="AP6" s="27"/>
      <c r="AQ6" s="28"/>
      <c r="AR6" s="27"/>
      <c r="AS6" s="29"/>
      <c r="AT6" s="29"/>
      <c r="AU6" s="29">
        <f t="shared" ref="AU6:AU40" si="10">+IF(ISBLANK(AS6),0,AT6-AS6+1)</f>
        <v>0</v>
      </c>
      <c r="AV6" s="29"/>
      <c r="AW6" s="30"/>
      <c r="AX6" s="29"/>
      <c r="AY6" s="31">
        <f t="shared" ref="AY6:AY40" si="11">+N6-Q6-W6-AC6-AI6-AO6-AU6</f>
        <v>0</v>
      </c>
      <c r="AZ6" s="32"/>
    </row>
    <row r="7" spans="1:52">
      <c r="A7" s="5">
        <v>1111111111113</v>
      </c>
      <c r="B7" s="1">
        <f t="shared" si="0"/>
        <v>3</v>
      </c>
      <c r="C7" s="11" t="str">
        <f>VLOOKUP(A7,BASE!$A$1:$C$23,2)</f>
        <v>exemple3</v>
      </c>
      <c r="D7" s="6" t="str">
        <f>VLOOKUP(A7,BASE!$A$1:$C$23,3)</f>
        <v>exemple3</v>
      </c>
      <c r="E7" s="6">
        <v>1</v>
      </c>
      <c r="F7" s="5">
        <f t="shared" si="1"/>
        <v>3</v>
      </c>
      <c r="G7" s="5" t="s">
        <v>8</v>
      </c>
      <c r="H7" s="12" t="str">
        <f t="shared" si="2"/>
        <v>RG</v>
      </c>
      <c r="I7" s="13">
        <v>42450</v>
      </c>
      <c r="J7" s="13">
        <v>42452</v>
      </c>
      <c r="K7" s="14">
        <f t="shared" si="3"/>
        <v>3</v>
      </c>
      <c r="L7" s="16" t="s">
        <v>33</v>
      </c>
      <c r="M7" s="15">
        <f>+IF(K7&gt;=3,IF(G7=BASE!$L$4,BASE!$M$4,0),'RBT IJ SECU'!K7)</f>
        <v>3</v>
      </c>
      <c r="N7" s="24">
        <f t="shared" si="4"/>
        <v>0</v>
      </c>
      <c r="O7" s="25"/>
      <c r="P7" s="25"/>
      <c r="Q7" s="25">
        <f t="shared" si="5"/>
        <v>0</v>
      </c>
      <c r="R7" s="25"/>
      <c r="S7" s="26"/>
      <c r="T7" s="25"/>
      <c r="U7" s="27"/>
      <c r="V7" s="27"/>
      <c r="W7" s="27">
        <f t="shared" si="6"/>
        <v>0</v>
      </c>
      <c r="X7" s="27"/>
      <c r="Y7" s="28"/>
      <c r="Z7" s="27"/>
      <c r="AA7" s="29"/>
      <c r="AB7" s="29"/>
      <c r="AC7" s="29">
        <f t="shared" si="7"/>
        <v>0</v>
      </c>
      <c r="AD7" s="29"/>
      <c r="AE7" s="30"/>
      <c r="AF7" s="29"/>
      <c r="AG7" s="25"/>
      <c r="AH7" s="25"/>
      <c r="AI7" s="25">
        <f t="shared" si="8"/>
        <v>0</v>
      </c>
      <c r="AJ7" s="25"/>
      <c r="AK7" s="26"/>
      <c r="AL7" s="25"/>
      <c r="AM7" s="27"/>
      <c r="AN7" s="27"/>
      <c r="AO7" s="27">
        <f t="shared" si="9"/>
        <v>0</v>
      </c>
      <c r="AP7" s="27"/>
      <c r="AQ7" s="28"/>
      <c r="AR7" s="27"/>
      <c r="AS7" s="29"/>
      <c r="AT7" s="29"/>
      <c r="AU7" s="29">
        <f t="shared" si="10"/>
        <v>0</v>
      </c>
      <c r="AV7" s="29"/>
      <c r="AW7" s="30"/>
      <c r="AX7" s="29"/>
      <c r="AY7" s="31">
        <f t="shared" si="11"/>
        <v>0</v>
      </c>
      <c r="AZ7" s="32"/>
    </row>
    <row r="8" spans="1:52">
      <c r="A8" s="5">
        <v>1111111111114</v>
      </c>
      <c r="B8" s="1">
        <f t="shared" si="0"/>
        <v>1</v>
      </c>
      <c r="C8" s="11" t="str">
        <f>VLOOKUP(A8,BASE!$A$1:$C$23,2)</f>
        <v>exemple4</v>
      </c>
      <c r="D8" s="6" t="str">
        <f>VLOOKUP(A8,BASE!$A$1:$C$23,3)</f>
        <v>exemple4</v>
      </c>
      <c r="E8" s="6">
        <v>1</v>
      </c>
      <c r="F8" s="5">
        <f t="shared" si="1"/>
        <v>1</v>
      </c>
      <c r="G8" s="5" t="s">
        <v>8</v>
      </c>
      <c r="H8" s="12" t="str">
        <f t="shared" si="2"/>
        <v>RG</v>
      </c>
      <c r="I8" s="13">
        <v>42164</v>
      </c>
      <c r="J8" s="13">
        <v>42164</v>
      </c>
      <c r="K8" s="14">
        <f t="shared" si="3"/>
        <v>1</v>
      </c>
      <c r="L8" s="16" t="s">
        <v>33</v>
      </c>
      <c r="M8" s="15">
        <f>+IF(K8&gt;=3,IF(G8=BASE!$L$4,BASE!$M$4,0),'RBT IJ SECU'!K8)</f>
        <v>1</v>
      </c>
      <c r="N8" s="24">
        <f t="shared" si="4"/>
        <v>0</v>
      </c>
      <c r="O8" s="25"/>
      <c r="P8" s="25"/>
      <c r="Q8" s="25">
        <f t="shared" si="5"/>
        <v>0</v>
      </c>
      <c r="R8" s="25"/>
      <c r="S8" s="26"/>
      <c r="T8" s="25"/>
      <c r="U8" s="27"/>
      <c r="V8" s="27"/>
      <c r="W8" s="27">
        <f t="shared" si="6"/>
        <v>0</v>
      </c>
      <c r="X8" s="27"/>
      <c r="Y8" s="28"/>
      <c r="Z8" s="27"/>
      <c r="AA8" s="29"/>
      <c r="AB8" s="29"/>
      <c r="AC8" s="29">
        <f t="shared" si="7"/>
        <v>0</v>
      </c>
      <c r="AD8" s="29"/>
      <c r="AE8" s="30"/>
      <c r="AF8" s="29"/>
      <c r="AG8" s="25"/>
      <c r="AH8" s="25"/>
      <c r="AI8" s="25">
        <f t="shared" si="8"/>
        <v>0</v>
      </c>
      <c r="AJ8" s="25"/>
      <c r="AK8" s="26"/>
      <c r="AL8" s="25"/>
      <c r="AM8" s="27"/>
      <c r="AN8" s="27"/>
      <c r="AO8" s="27">
        <f t="shared" si="9"/>
        <v>0</v>
      </c>
      <c r="AP8" s="27"/>
      <c r="AQ8" s="28"/>
      <c r="AR8" s="27"/>
      <c r="AS8" s="29"/>
      <c r="AT8" s="29"/>
      <c r="AU8" s="29">
        <f t="shared" si="10"/>
        <v>0</v>
      </c>
      <c r="AV8" s="29"/>
      <c r="AW8" s="30"/>
      <c r="AX8" s="29"/>
      <c r="AY8" s="31">
        <f t="shared" si="11"/>
        <v>0</v>
      </c>
      <c r="AZ8" s="32"/>
    </row>
    <row r="9" spans="1:52">
      <c r="A9" s="5">
        <v>1111111111115</v>
      </c>
      <c r="B9" s="1">
        <f t="shared" si="0"/>
        <v>2</v>
      </c>
      <c r="C9" s="11" t="str">
        <f>VLOOKUP(A9,BASE!$A$1:$C$23,2)</f>
        <v>exemple5</v>
      </c>
      <c r="D9" s="6" t="str">
        <f>VLOOKUP(A9,BASE!$A$1:$C$23,3)</f>
        <v>exemple5</v>
      </c>
      <c r="E9" s="6">
        <v>1</v>
      </c>
      <c r="F9" s="5">
        <f t="shared" si="1"/>
        <v>2</v>
      </c>
      <c r="G9" s="5" t="s">
        <v>8</v>
      </c>
      <c r="H9" s="12" t="str">
        <f t="shared" si="2"/>
        <v>RG</v>
      </c>
      <c r="I9" s="13">
        <v>42264</v>
      </c>
      <c r="J9" s="13">
        <v>42265</v>
      </c>
      <c r="K9" s="14">
        <f t="shared" si="3"/>
        <v>2</v>
      </c>
      <c r="L9" s="16" t="s">
        <v>33</v>
      </c>
      <c r="M9" s="15">
        <f>+IF(K9&gt;=3,IF(G9=BASE!$L$4,BASE!$M$4,0),'RBT IJ SECU'!K9)</f>
        <v>2</v>
      </c>
      <c r="N9" s="24">
        <f t="shared" si="4"/>
        <v>0</v>
      </c>
      <c r="O9" s="25"/>
      <c r="P9" s="25"/>
      <c r="Q9" s="25">
        <f t="shared" si="5"/>
        <v>0</v>
      </c>
      <c r="R9" s="25"/>
      <c r="S9" s="26"/>
      <c r="T9" s="25"/>
      <c r="U9" s="27"/>
      <c r="V9" s="27"/>
      <c r="W9" s="27">
        <f t="shared" si="6"/>
        <v>0</v>
      </c>
      <c r="X9" s="27"/>
      <c r="Y9" s="28"/>
      <c r="Z9" s="27"/>
      <c r="AA9" s="29"/>
      <c r="AB9" s="29"/>
      <c r="AC9" s="29">
        <f t="shared" si="7"/>
        <v>0</v>
      </c>
      <c r="AD9" s="29"/>
      <c r="AE9" s="30"/>
      <c r="AF9" s="29"/>
      <c r="AG9" s="25"/>
      <c r="AH9" s="25"/>
      <c r="AI9" s="25">
        <f t="shared" si="8"/>
        <v>0</v>
      </c>
      <c r="AJ9" s="25"/>
      <c r="AK9" s="26"/>
      <c r="AL9" s="25"/>
      <c r="AM9" s="27"/>
      <c r="AN9" s="27"/>
      <c r="AO9" s="27">
        <f t="shared" si="9"/>
        <v>0</v>
      </c>
      <c r="AP9" s="27"/>
      <c r="AQ9" s="28"/>
      <c r="AR9" s="27"/>
      <c r="AS9" s="29"/>
      <c r="AT9" s="29"/>
      <c r="AU9" s="29">
        <f t="shared" si="10"/>
        <v>0</v>
      </c>
      <c r="AV9" s="29"/>
      <c r="AW9" s="30"/>
      <c r="AX9" s="29"/>
      <c r="AY9" s="31">
        <f t="shared" si="11"/>
        <v>0</v>
      </c>
      <c r="AZ9" s="32"/>
    </row>
    <row r="10" spans="1:52">
      <c r="A10" s="5">
        <v>1111111111116</v>
      </c>
      <c r="B10" s="1">
        <f t="shared" si="0"/>
        <v>6</v>
      </c>
      <c r="C10" s="11" t="str">
        <f>VLOOKUP(A10,BASE!$A$1:$C$23,2)</f>
        <v>exemple6</v>
      </c>
      <c r="D10" s="6" t="str">
        <f>VLOOKUP(A10,BASE!$A$1:$C$23,3)</f>
        <v>exemple6</v>
      </c>
      <c r="E10" s="6">
        <v>1</v>
      </c>
      <c r="F10" s="5">
        <f t="shared" si="1"/>
        <v>6</v>
      </c>
      <c r="G10" s="5" t="s">
        <v>8</v>
      </c>
      <c r="H10" s="12" t="str">
        <f t="shared" si="2"/>
        <v>EC</v>
      </c>
      <c r="I10" s="13">
        <v>42283</v>
      </c>
      <c r="J10" s="13">
        <v>42288</v>
      </c>
      <c r="K10" s="14">
        <f t="shared" si="3"/>
        <v>6</v>
      </c>
      <c r="L10" s="16">
        <v>42288</v>
      </c>
      <c r="M10" s="15">
        <f>+IF(K10&gt;=3,IF(G10=BASE!$L$4,BASE!$M$4,0),'RBT IJ SECU'!K10)</f>
        <v>3</v>
      </c>
      <c r="N10" s="24">
        <f t="shared" si="4"/>
        <v>3</v>
      </c>
      <c r="O10" s="25"/>
      <c r="P10" s="25"/>
      <c r="Q10" s="25">
        <f t="shared" si="5"/>
        <v>0</v>
      </c>
      <c r="R10" s="25"/>
      <c r="S10" s="26"/>
      <c r="T10" s="25"/>
      <c r="U10" s="27"/>
      <c r="V10" s="27"/>
      <c r="W10" s="27">
        <f t="shared" si="6"/>
        <v>0</v>
      </c>
      <c r="X10" s="27"/>
      <c r="Y10" s="28"/>
      <c r="Z10" s="27"/>
      <c r="AA10" s="29"/>
      <c r="AB10" s="29"/>
      <c r="AC10" s="29">
        <f t="shared" si="7"/>
        <v>0</v>
      </c>
      <c r="AD10" s="29"/>
      <c r="AE10" s="30"/>
      <c r="AF10" s="29"/>
      <c r="AG10" s="25"/>
      <c r="AH10" s="25"/>
      <c r="AI10" s="25">
        <f t="shared" si="8"/>
        <v>0</v>
      </c>
      <c r="AJ10" s="25"/>
      <c r="AK10" s="26"/>
      <c r="AL10" s="25"/>
      <c r="AM10" s="27"/>
      <c r="AN10" s="27"/>
      <c r="AO10" s="27">
        <f t="shared" si="9"/>
        <v>0</v>
      </c>
      <c r="AP10" s="27"/>
      <c r="AQ10" s="28"/>
      <c r="AR10" s="27"/>
      <c r="AS10" s="29"/>
      <c r="AT10" s="29"/>
      <c r="AU10" s="29">
        <f t="shared" si="10"/>
        <v>0</v>
      </c>
      <c r="AV10" s="29"/>
      <c r="AW10" s="30"/>
      <c r="AX10" s="29"/>
      <c r="AY10" s="31">
        <f t="shared" si="11"/>
        <v>3</v>
      </c>
      <c r="AZ10" s="32"/>
    </row>
    <row r="11" spans="1:52">
      <c r="A11" s="5">
        <v>1111111111117</v>
      </c>
      <c r="B11" s="1">
        <f t="shared" si="0"/>
        <v>3</v>
      </c>
      <c r="C11" s="11" t="str">
        <f>VLOOKUP(A11,BASE!$A$1:$C$23,2)</f>
        <v>exemple7</v>
      </c>
      <c r="D11" s="6" t="str">
        <f>VLOOKUP(A11,BASE!$A$1:$C$23,3)</f>
        <v>exemple7</v>
      </c>
      <c r="E11" s="6">
        <v>1</v>
      </c>
      <c r="F11" s="5">
        <f t="shared" si="1"/>
        <v>3</v>
      </c>
      <c r="G11" s="5" t="s">
        <v>8</v>
      </c>
      <c r="H11" s="12" t="str">
        <f t="shared" si="2"/>
        <v>RG</v>
      </c>
      <c r="I11" s="13">
        <v>42311</v>
      </c>
      <c r="J11" s="13">
        <v>42313</v>
      </c>
      <c r="K11" s="14">
        <f t="shared" si="3"/>
        <v>3</v>
      </c>
      <c r="L11" s="16" t="s">
        <v>33</v>
      </c>
      <c r="M11" s="15">
        <f>+IF(K11&gt;=3,IF(G11=BASE!$L$4,BASE!$M$4,0),'RBT IJ SECU'!K11)</f>
        <v>3</v>
      </c>
      <c r="N11" s="24">
        <f t="shared" si="4"/>
        <v>0</v>
      </c>
      <c r="O11" s="25"/>
      <c r="P11" s="25"/>
      <c r="Q11" s="25">
        <f t="shared" si="5"/>
        <v>0</v>
      </c>
      <c r="R11" s="25"/>
      <c r="S11" s="26"/>
      <c r="T11" s="25"/>
      <c r="U11" s="27"/>
      <c r="V11" s="27"/>
      <c r="W11" s="27">
        <f t="shared" si="6"/>
        <v>0</v>
      </c>
      <c r="X11" s="27"/>
      <c r="Y11" s="28"/>
      <c r="Z11" s="27"/>
      <c r="AA11" s="29"/>
      <c r="AB11" s="29"/>
      <c r="AC11" s="29">
        <f t="shared" si="7"/>
        <v>0</v>
      </c>
      <c r="AD11" s="29"/>
      <c r="AE11" s="30"/>
      <c r="AF11" s="29"/>
      <c r="AG11" s="25"/>
      <c r="AH11" s="25"/>
      <c r="AI11" s="25">
        <f t="shared" si="8"/>
        <v>0</v>
      </c>
      <c r="AJ11" s="25"/>
      <c r="AK11" s="26"/>
      <c r="AL11" s="25"/>
      <c r="AM11" s="27"/>
      <c r="AN11" s="27"/>
      <c r="AO11" s="27">
        <f t="shared" si="9"/>
        <v>0</v>
      </c>
      <c r="AP11" s="27"/>
      <c r="AQ11" s="28"/>
      <c r="AR11" s="27"/>
      <c r="AS11" s="29"/>
      <c r="AT11" s="29"/>
      <c r="AU11" s="29">
        <f t="shared" si="10"/>
        <v>0</v>
      </c>
      <c r="AV11" s="29"/>
      <c r="AW11" s="30"/>
      <c r="AX11" s="29"/>
      <c r="AY11" s="31">
        <f t="shared" si="11"/>
        <v>0</v>
      </c>
      <c r="AZ11" s="32"/>
    </row>
    <row r="12" spans="1:52">
      <c r="A12" s="5">
        <v>1111111111118</v>
      </c>
      <c r="B12" s="1">
        <f t="shared" si="0"/>
        <v>3</v>
      </c>
      <c r="C12" s="11" t="str">
        <f>VLOOKUP(A12,BASE!$A$1:$C$23,2)</f>
        <v>exemple8</v>
      </c>
      <c r="D12" s="6" t="str">
        <f>VLOOKUP(A12,BASE!$A$1:$C$23,3)</f>
        <v>exemple8</v>
      </c>
      <c r="E12" s="6">
        <v>1</v>
      </c>
      <c r="F12" s="5">
        <f t="shared" si="1"/>
        <v>3</v>
      </c>
      <c r="G12" s="5" t="s">
        <v>8</v>
      </c>
      <c r="H12" s="12" t="str">
        <f t="shared" si="2"/>
        <v>RG</v>
      </c>
      <c r="I12" s="13">
        <v>42492</v>
      </c>
      <c r="J12" s="13">
        <v>42494</v>
      </c>
      <c r="K12" s="14">
        <f t="shared" si="3"/>
        <v>3</v>
      </c>
      <c r="L12" s="16" t="s">
        <v>33</v>
      </c>
      <c r="M12" s="15">
        <f>+IF(K12&gt;=3,IF(G12=BASE!$L$4,BASE!$M$4,0),'RBT IJ SECU'!K12)</f>
        <v>3</v>
      </c>
      <c r="N12" s="24">
        <f t="shared" si="4"/>
        <v>0</v>
      </c>
      <c r="O12" s="25"/>
      <c r="P12" s="25"/>
      <c r="Q12" s="25">
        <f t="shared" si="5"/>
        <v>0</v>
      </c>
      <c r="R12" s="25"/>
      <c r="S12" s="26"/>
      <c r="T12" s="25"/>
      <c r="U12" s="27"/>
      <c r="V12" s="27"/>
      <c r="W12" s="27">
        <f t="shared" si="6"/>
        <v>0</v>
      </c>
      <c r="X12" s="27"/>
      <c r="Y12" s="28"/>
      <c r="Z12" s="27"/>
      <c r="AA12" s="29"/>
      <c r="AB12" s="29"/>
      <c r="AC12" s="29">
        <f t="shared" si="7"/>
        <v>0</v>
      </c>
      <c r="AD12" s="29"/>
      <c r="AE12" s="30"/>
      <c r="AF12" s="29"/>
      <c r="AG12" s="25"/>
      <c r="AH12" s="25"/>
      <c r="AI12" s="25">
        <f t="shared" si="8"/>
        <v>0</v>
      </c>
      <c r="AJ12" s="25"/>
      <c r="AK12" s="26"/>
      <c r="AL12" s="25"/>
      <c r="AM12" s="27"/>
      <c r="AN12" s="27"/>
      <c r="AO12" s="27">
        <f t="shared" si="9"/>
        <v>0</v>
      </c>
      <c r="AP12" s="27"/>
      <c r="AQ12" s="28"/>
      <c r="AR12" s="27"/>
      <c r="AS12" s="29"/>
      <c r="AT12" s="29"/>
      <c r="AU12" s="29">
        <f t="shared" si="10"/>
        <v>0</v>
      </c>
      <c r="AV12" s="29"/>
      <c r="AW12" s="30"/>
      <c r="AX12" s="29"/>
      <c r="AY12" s="31">
        <f t="shared" si="11"/>
        <v>0</v>
      </c>
      <c r="AZ12" s="32"/>
    </row>
    <row r="13" spans="1:52">
      <c r="A13" s="5">
        <v>1111111111119</v>
      </c>
      <c r="B13" s="1">
        <f t="shared" si="0"/>
        <v>8</v>
      </c>
      <c r="C13" s="11" t="str">
        <f>VLOOKUP(A13,BASE!$A$1:$C$23,2)</f>
        <v>exemple9</v>
      </c>
      <c r="D13" s="6" t="str">
        <f>VLOOKUP(A13,BASE!$A$1:$C$23,3)</f>
        <v>exemple9</v>
      </c>
      <c r="E13" s="6">
        <v>1</v>
      </c>
      <c r="F13" s="5">
        <f t="shared" si="1"/>
        <v>8</v>
      </c>
      <c r="G13" s="5" t="s">
        <v>8</v>
      </c>
      <c r="H13" s="12" t="str">
        <f t="shared" si="2"/>
        <v>EC</v>
      </c>
      <c r="I13" s="13">
        <v>42195</v>
      </c>
      <c r="J13" s="13">
        <v>42202</v>
      </c>
      <c r="K13" s="14">
        <f t="shared" si="3"/>
        <v>8</v>
      </c>
      <c r="L13" s="16">
        <v>42198</v>
      </c>
      <c r="M13" s="15">
        <f>+IF(K13&gt;=3,IF(G13=BASE!$L$4,BASE!$M$4,0),'RBT IJ SECU'!K13)</f>
        <v>3</v>
      </c>
      <c r="N13" s="24">
        <f t="shared" si="4"/>
        <v>5</v>
      </c>
      <c r="O13" s="25"/>
      <c r="P13" s="25"/>
      <c r="Q13" s="25">
        <f t="shared" si="5"/>
        <v>0</v>
      </c>
      <c r="R13" s="25"/>
      <c r="S13" s="26"/>
      <c r="T13" s="25"/>
      <c r="U13" s="27"/>
      <c r="V13" s="27"/>
      <c r="W13" s="27">
        <f t="shared" si="6"/>
        <v>0</v>
      </c>
      <c r="X13" s="27"/>
      <c r="Y13" s="28"/>
      <c r="Z13" s="27"/>
      <c r="AA13" s="29"/>
      <c r="AB13" s="29"/>
      <c r="AC13" s="29">
        <f t="shared" si="7"/>
        <v>0</v>
      </c>
      <c r="AD13" s="29"/>
      <c r="AE13" s="30"/>
      <c r="AF13" s="29"/>
      <c r="AG13" s="25"/>
      <c r="AH13" s="25"/>
      <c r="AI13" s="25">
        <f t="shared" si="8"/>
        <v>0</v>
      </c>
      <c r="AJ13" s="25"/>
      <c r="AK13" s="26"/>
      <c r="AL13" s="25"/>
      <c r="AM13" s="27"/>
      <c r="AN13" s="27"/>
      <c r="AO13" s="27">
        <f t="shared" si="9"/>
        <v>0</v>
      </c>
      <c r="AP13" s="27"/>
      <c r="AQ13" s="28"/>
      <c r="AR13" s="27"/>
      <c r="AS13" s="29"/>
      <c r="AT13" s="29"/>
      <c r="AU13" s="29">
        <f t="shared" si="10"/>
        <v>0</v>
      </c>
      <c r="AV13" s="29"/>
      <c r="AW13" s="30"/>
      <c r="AX13" s="29"/>
      <c r="AY13" s="31">
        <f t="shared" si="11"/>
        <v>5</v>
      </c>
      <c r="AZ13" s="32"/>
    </row>
    <row r="14" spans="1:52">
      <c r="A14" s="5"/>
      <c r="B14" s="1">
        <f t="shared" si="0"/>
        <v>0</v>
      </c>
      <c r="C14" s="11"/>
      <c r="D14" s="6"/>
      <c r="E14" s="6">
        <v>1</v>
      </c>
      <c r="F14" s="5">
        <f t="shared" si="1"/>
        <v>0</v>
      </c>
      <c r="G14" s="5"/>
      <c r="H14" s="12" t="str">
        <f t="shared" si="2"/>
        <v>RG</v>
      </c>
      <c r="I14" s="13"/>
      <c r="J14" s="13"/>
      <c r="K14" s="14">
        <f t="shared" si="3"/>
        <v>0</v>
      </c>
      <c r="L14" s="16"/>
      <c r="M14" s="15">
        <f>+IF(K14&gt;=3,IF(G14=BASE!$L$4,BASE!$M$4,0),'RBT IJ SECU'!K14)</f>
        <v>0</v>
      </c>
      <c r="N14" s="24">
        <f t="shared" ref="N14:N40" si="12">+K14-M14</f>
        <v>0</v>
      </c>
      <c r="O14" s="25"/>
      <c r="P14" s="25"/>
      <c r="Q14" s="25">
        <f t="shared" si="5"/>
        <v>0</v>
      </c>
      <c r="R14" s="25"/>
      <c r="S14" s="26"/>
      <c r="T14" s="25"/>
      <c r="U14" s="27"/>
      <c r="V14" s="27"/>
      <c r="W14" s="27">
        <f t="shared" si="6"/>
        <v>0</v>
      </c>
      <c r="X14" s="27"/>
      <c r="Y14" s="28"/>
      <c r="Z14" s="27"/>
      <c r="AA14" s="29"/>
      <c r="AB14" s="29"/>
      <c r="AC14" s="29">
        <f t="shared" si="7"/>
        <v>0</v>
      </c>
      <c r="AD14" s="29"/>
      <c r="AE14" s="30"/>
      <c r="AF14" s="29"/>
      <c r="AG14" s="25"/>
      <c r="AH14" s="25"/>
      <c r="AI14" s="25">
        <f t="shared" si="8"/>
        <v>0</v>
      </c>
      <c r="AJ14" s="25"/>
      <c r="AK14" s="26"/>
      <c r="AL14" s="25"/>
      <c r="AM14" s="27"/>
      <c r="AN14" s="27"/>
      <c r="AO14" s="27">
        <f t="shared" si="9"/>
        <v>0</v>
      </c>
      <c r="AP14" s="27"/>
      <c r="AQ14" s="28"/>
      <c r="AR14" s="27"/>
      <c r="AS14" s="29"/>
      <c r="AT14" s="29"/>
      <c r="AU14" s="29">
        <f t="shared" si="10"/>
        <v>0</v>
      </c>
      <c r="AV14" s="29"/>
      <c r="AW14" s="30"/>
      <c r="AX14" s="29"/>
      <c r="AY14" s="31">
        <f t="shared" si="11"/>
        <v>0</v>
      </c>
      <c r="AZ14" s="32"/>
    </row>
    <row r="15" spans="1:52">
      <c r="A15" s="5"/>
      <c r="B15" s="1">
        <f t="shared" si="0"/>
        <v>0</v>
      </c>
      <c r="C15" s="11"/>
      <c r="D15" s="6"/>
      <c r="E15" s="6">
        <v>1</v>
      </c>
      <c r="F15" s="5">
        <f t="shared" si="1"/>
        <v>0</v>
      </c>
      <c r="G15" s="5"/>
      <c r="H15" s="12" t="str">
        <f t="shared" si="2"/>
        <v>RG</v>
      </c>
      <c r="I15" s="13"/>
      <c r="J15" s="13"/>
      <c r="K15" s="14">
        <f t="shared" si="3"/>
        <v>0</v>
      </c>
      <c r="L15" s="16"/>
      <c r="M15" s="15">
        <f>+IF(K15&gt;=3,IF(G15=BASE!$L$4,BASE!$M$4,0),'RBT IJ SECU'!K15)</f>
        <v>0</v>
      </c>
      <c r="N15" s="24">
        <f t="shared" si="12"/>
        <v>0</v>
      </c>
      <c r="O15" s="25"/>
      <c r="P15" s="25"/>
      <c r="Q15" s="25">
        <f t="shared" si="5"/>
        <v>0</v>
      </c>
      <c r="R15" s="25"/>
      <c r="S15" s="26"/>
      <c r="T15" s="25"/>
      <c r="U15" s="27"/>
      <c r="V15" s="27"/>
      <c r="W15" s="27">
        <f t="shared" si="6"/>
        <v>0</v>
      </c>
      <c r="X15" s="27"/>
      <c r="Y15" s="28"/>
      <c r="Z15" s="27"/>
      <c r="AA15" s="29"/>
      <c r="AB15" s="29"/>
      <c r="AC15" s="29">
        <f t="shared" si="7"/>
        <v>0</v>
      </c>
      <c r="AD15" s="29"/>
      <c r="AE15" s="30"/>
      <c r="AF15" s="29"/>
      <c r="AG15" s="25"/>
      <c r="AH15" s="25"/>
      <c r="AI15" s="25">
        <f t="shared" si="8"/>
        <v>0</v>
      </c>
      <c r="AJ15" s="25"/>
      <c r="AK15" s="26"/>
      <c r="AL15" s="25"/>
      <c r="AM15" s="27"/>
      <c r="AN15" s="27"/>
      <c r="AO15" s="27">
        <f t="shared" si="9"/>
        <v>0</v>
      </c>
      <c r="AP15" s="27"/>
      <c r="AQ15" s="28"/>
      <c r="AR15" s="27"/>
      <c r="AS15" s="29"/>
      <c r="AT15" s="29"/>
      <c r="AU15" s="29">
        <f t="shared" si="10"/>
        <v>0</v>
      </c>
      <c r="AV15" s="29"/>
      <c r="AW15" s="30"/>
      <c r="AX15" s="29"/>
      <c r="AY15" s="31">
        <f t="shared" si="11"/>
        <v>0</v>
      </c>
      <c r="AZ15" s="32"/>
    </row>
    <row r="16" spans="1:52">
      <c r="A16" s="5"/>
      <c r="B16" s="1">
        <f t="shared" si="0"/>
        <v>0</v>
      </c>
      <c r="C16" s="11"/>
      <c r="D16" s="6"/>
      <c r="E16" s="6">
        <v>1</v>
      </c>
      <c r="F16" s="5">
        <f t="shared" si="1"/>
        <v>0</v>
      </c>
      <c r="G16" s="5"/>
      <c r="H16" s="12" t="str">
        <f t="shared" si="2"/>
        <v>RG</v>
      </c>
      <c r="I16" s="13"/>
      <c r="J16" s="13"/>
      <c r="K16" s="14">
        <f t="shared" si="3"/>
        <v>0</v>
      </c>
      <c r="L16" s="16"/>
      <c r="M16" s="15">
        <f>+IF(K16&gt;=3,IF(G16=BASE!$L$4,BASE!$M$4,0),'RBT IJ SECU'!K16)</f>
        <v>0</v>
      </c>
      <c r="N16" s="24">
        <f t="shared" si="12"/>
        <v>0</v>
      </c>
      <c r="O16" s="25"/>
      <c r="P16" s="25"/>
      <c r="Q16" s="25">
        <f t="shared" si="5"/>
        <v>0</v>
      </c>
      <c r="R16" s="25"/>
      <c r="S16" s="26"/>
      <c r="T16" s="25"/>
      <c r="U16" s="27"/>
      <c r="V16" s="27"/>
      <c r="W16" s="27">
        <f t="shared" si="6"/>
        <v>0</v>
      </c>
      <c r="X16" s="27"/>
      <c r="Y16" s="28"/>
      <c r="Z16" s="27"/>
      <c r="AA16" s="29"/>
      <c r="AB16" s="29"/>
      <c r="AC16" s="29">
        <f t="shared" si="7"/>
        <v>0</v>
      </c>
      <c r="AD16" s="29"/>
      <c r="AE16" s="30"/>
      <c r="AF16" s="29"/>
      <c r="AG16" s="25"/>
      <c r="AH16" s="25"/>
      <c r="AI16" s="25">
        <f t="shared" si="8"/>
        <v>0</v>
      </c>
      <c r="AJ16" s="25"/>
      <c r="AK16" s="26"/>
      <c r="AL16" s="25"/>
      <c r="AM16" s="27"/>
      <c r="AN16" s="27"/>
      <c r="AO16" s="27">
        <f t="shared" si="9"/>
        <v>0</v>
      </c>
      <c r="AP16" s="27"/>
      <c r="AQ16" s="28"/>
      <c r="AR16" s="27"/>
      <c r="AS16" s="29"/>
      <c r="AT16" s="29"/>
      <c r="AU16" s="29">
        <f t="shared" si="10"/>
        <v>0</v>
      </c>
      <c r="AV16" s="29"/>
      <c r="AW16" s="30"/>
      <c r="AX16" s="29"/>
      <c r="AY16" s="31">
        <f t="shared" si="11"/>
        <v>0</v>
      </c>
      <c r="AZ16" s="32"/>
    </row>
    <row r="17" spans="1:52">
      <c r="A17" s="5"/>
      <c r="B17" s="1">
        <f t="shared" si="0"/>
        <v>0</v>
      </c>
      <c r="C17" s="11"/>
      <c r="D17" s="6"/>
      <c r="E17" s="6">
        <v>1</v>
      </c>
      <c r="F17" s="5">
        <f t="shared" si="1"/>
        <v>0</v>
      </c>
      <c r="G17" s="5"/>
      <c r="H17" s="12" t="str">
        <f t="shared" si="2"/>
        <v>RG</v>
      </c>
      <c r="I17" s="13"/>
      <c r="J17" s="13"/>
      <c r="K17" s="14">
        <f t="shared" si="3"/>
        <v>0</v>
      </c>
      <c r="L17" s="16"/>
      <c r="M17" s="15">
        <f>+IF(K17&gt;=3,IF(G17=BASE!$L$4,BASE!$M$4,0),'RBT IJ SECU'!K17)</f>
        <v>0</v>
      </c>
      <c r="N17" s="24">
        <f t="shared" si="12"/>
        <v>0</v>
      </c>
      <c r="O17" s="25"/>
      <c r="P17" s="25"/>
      <c r="Q17" s="25">
        <f t="shared" si="5"/>
        <v>0</v>
      </c>
      <c r="R17" s="25"/>
      <c r="S17" s="26"/>
      <c r="T17" s="25"/>
      <c r="U17" s="27"/>
      <c r="V17" s="27"/>
      <c r="W17" s="27">
        <f t="shared" si="6"/>
        <v>0</v>
      </c>
      <c r="X17" s="27"/>
      <c r="Y17" s="28"/>
      <c r="Z17" s="27"/>
      <c r="AA17" s="29"/>
      <c r="AB17" s="29"/>
      <c r="AC17" s="29">
        <f t="shared" si="7"/>
        <v>0</v>
      </c>
      <c r="AD17" s="29"/>
      <c r="AE17" s="30"/>
      <c r="AF17" s="29"/>
      <c r="AG17" s="25"/>
      <c r="AH17" s="25"/>
      <c r="AI17" s="25">
        <f t="shared" si="8"/>
        <v>0</v>
      </c>
      <c r="AJ17" s="25"/>
      <c r="AK17" s="26"/>
      <c r="AL17" s="25"/>
      <c r="AM17" s="27"/>
      <c r="AN17" s="27"/>
      <c r="AO17" s="27">
        <f t="shared" si="9"/>
        <v>0</v>
      </c>
      <c r="AP17" s="27"/>
      <c r="AQ17" s="28"/>
      <c r="AR17" s="27"/>
      <c r="AS17" s="29"/>
      <c r="AT17" s="29"/>
      <c r="AU17" s="29">
        <f t="shared" si="10"/>
        <v>0</v>
      </c>
      <c r="AV17" s="29"/>
      <c r="AW17" s="30"/>
      <c r="AX17" s="29"/>
      <c r="AY17" s="31">
        <f t="shared" si="11"/>
        <v>0</v>
      </c>
      <c r="AZ17" s="32"/>
    </row>
    <row r="18" spans="1:52">
      <c r="A18" s="5"/>
      <c r="B18" s="1">
        <f t="shared" si="0"/>
        <v>0</v>
      </c>
      <c r="C18" s="11"/>
      <c r="D18" s="6"/>
      <c r="E18" s="6">
        <v>1</v>
      </c>
      <c r="F18" s="5">
        <f t="shared" si="1"/>
        <v>0</v>
      </c>
      <c r="G18" s="5"/>
      <c r="H18" s="12" t="str">
        <f t="shared" si="2"/>
        <v>RG</v>
      </c>
      <c r="I18" s="13"/>
      <c r="J18" s="13"/>
      <c r="K18" s="14">
        <f t="shared" si="3"/>
        <v>0</v>
      </c>
      <c r="L18" s="16"/>
      <c r="M18" s="15">
        <f>+IF(K18&gt;=3,IF(G18=BASE!$L$4,BASE!$M$4,0),'RBT IJ SECU'!K18)</f>
        <v>0</v>
      </c>
      <c r="N18" s="24">
        <f t="shared" si="12"/>
        <v>0</v>
      </c>
      <c r="O18" s="25"/>
      <c r="P18" s="25"/>
      <c r="Q18" s="25">
        <f t="shared" si="5"/>
        <v>0</v>
      </c>
      <c r="R18" s="25"/>
      <c r="S18" s="26"/>
      <c r="T18" s="25"/>
      <c r="U18" s="27"/>
      <c r="V18" s="27"/>
      <c r="W18" s="27">
        <f t="shared" si="6"/>
        <v>0</v>
      </c>
      <c r="X18" s="27"/>
      <c r="Y18" s="28"/>
      <c r="Z18" s="27"/>
      <c r="AA18" s="29"/>
      <c r="AB18" s="29"/>
      <c r="AC18" s="29">
        <f t="shared" si="7"/>
        <v>0</v>
      </c>
      <c r="AD18" s="29"/>
      <c r="AE18" s="30"/>
      <c r="AF18" s="29"/>
      <c r="AG18" s="25"/>
      <c r="AH18" s="25"/>
      <c r="AI18" s="25">
        <f t="shared" si="8"/>
        <v>0</v>
      </c>
      <c r="AJ18" s="25"/>
      <c r="AK18" s="26"/>
      <c r="AL18" s="25"/>
      <c r="AM18" s="27"/>
      <c r="AN18" s="27"/>
      <c r="AO18" s="27">
        <f t="shared" si="9"/>
        <v>0</v>
      </c>
      <c r="AP18" s="27"/>
      <c r="AQ18" s="28"/>
      <c r="AR18" s="27"/>
      <c r="AS18" s="29"/>
      <c r="AT18" s="29"/>
      <c r="AU18" s="29">
        <f t="shared" si="10"/>
        <v>0</v>
      </c>
      <c r="AV18" s="29"/>
      <c r="AW18" s="30"/>
      <c r="AX18" s="29"/>
      <c r="AY18" s="31">
        <f t="shared" si="11"/>
        <v>0</v>
      </c>
      <c r="AZ18" s="32"/>
    </row>
    <row r="19" spans="1:52">
      <c r="A19" s="5"/>
      <c r="B19" s="1">
        <f t="shared" si="0"/>
        <v>0</v>
      </c>
      <c r="C19" s="11"/>
      <c r="D19" s="6"/>
      <c r="E19" s="6">
        <v>1</v>
      </c>
      <c r="F19" s="5">
        <f t="shared" si="1"/>
        <v>0</v>
      </c>
      <c r="G19" s="5"/>
      <c r="H19" s="12" t="str">
        <f t="shared" si="2"/>
        <v>RG</v>
      </c>
      <c r="I19" s="13"/>
      <c r="J19" s="13"/>
      <c r="K19" s="14">
        <f t="shared" si="3"/>
        <v>0</v>
      </c>
      <c r="L19" s="16"/>
      <c r="M19" s="15">
        <f>+IF(K19&gt;=3,IF(G19=BASE!$L$4,BASE!$M$4,0),'RBT IJ SECU'!K19)</f>
        <v>0</v>
      </c>
      <c r="N19" s="24">
        <f t="shared" si="12"/>
        <v>0</v>
      </c>
      <c r="O19" s="25"/>
      <c r="P19" s="25"/>
      <c r="Q19" s="25">
        <f t="shared" si="5"/>
        <v>0</v>
      </c>
      <c r="R19" s="25"/>
      <c r="S19" s="26"/>
      <c r="T19" s="25"/>
      <c r="U19" s="27"/>
      <c r="V19" s="27"/>
      <c r="W19" s="27">
        <f t="shared" si="6"/>
        <v>0</v>
      </c>
      <c r="X19" s="27"/>
      <c r="Y19" s="28"/>
      <c r="Z19" s="27"/>
      <c r="AA19" s="29"/>
      <c r="AB19" s="29"/>
      <c r="AC19" s="29">
        <f t="shared" si="7"/>
        <v>0</v>
      </c>
      <c r="AD19" s="29"/>
      <c r="AE19" s="30"/>
      <c r="AF19" s="29"/>
      <c r="AG19" s="25"/>
      <c r="AH19" s="25"/>
      <c r="AI19" s="25">
        <f t="shared" si="8"/>
        <v>0</v>
      </c>
      <c r="AJ19" s="25"/>
      <c r="AK19" s="26"/>
      <c r="AL19" s="25"/>
      <c r="AM19" s="27"/>
      <c r="AN19" s="27"/>
      <c r="AO19" s="27">
        <f t="shared" si="9"/>
        <v>0</v>
      </c>
      <c r="AP19" s="27"/>
      <c r="AQ19" s="28"/>
      <c r="AR19" s="27"/>
      <c r="AS19" s="29"/>
      <c r="AT19" s="29"/>
      <c r="AU19" s="29">
        <f t="shared" si="10"/>
        <v>0</v>
      </c>
      <c r="AV19" s="29"/>
      <c r="AW19" s="30"/>
      <c r="AX19" s="29"/>
      <c r="AY19" s="31">
        <f t="shared" si="11"/>
        <v>0</v>
      </c>
      <c r="AZ19" s="32"/>
    </row>
    <row r="20" spans="1:52">
      <c r="A20" s="5"/>
      <c r="B20" s="1">
        <f t="shared" si="0"/>
        <v>0</v>
      </c>
      <c r="C20" s="11"/>
      <c r="D20" s="6"/>
      <c r="E20" s="6">
        <v>1</v>
      </c>
      <c r="F20" s="5">
        <f t="shared" si="1"/>
        <v>0</v>
      </c>
      <c r="G20" s="5"/>
      <c r="H20" s="12" t="str">
        <f t="shared" si="2"/>
        <v>RG</v>
      </c>
      <c r="I20" s="13"/>
      <c r="J20" s="13"/>
      <c r="K20" s="14">
        <f t="shared" si="3"/>
        <v>0</v>
      </c>
      <c r="L20" s="16"/>
      <c r="M20" s="15">
        <f>+IF(K20&gt;=3,IF(G20=BASE!$L$4,BASE!$M$4,0),'RBT IJ SECU'!K20)</f>
        <v>0</v>
      </c>
      <c r="N20" s="24">
        <f t="shared" si="12"/>
        <v>0</v>
      </c>
      <c r="O20" s="25"/>
      <c r="P20" s="25"/>
      <c r="Q20" s="25">
        <f t="shared" si="5"/>
        <v>0</v>
      </c>
      <c r="R20" s="25"/>
      <c r="S20" s="26"/>
      <c r="T20" s="25"/>
      <c r="U20" s="27"/>
      <c r="V20" s="27"/>
      <c r="W20" s="27">
        <f t="shared" si="6"/>
        <v>0</v>
      </c>
      <c r="X20" s="27"/>
      <c r="Y20" s="28"/>
      <c r="Z20" s="27"/>
      <c r="AA20" s="29"/>
      <c r="AB20" s="29"/>
      <c r="AC20" s="29">
        <f t="shared" si="7"/>
        <v>0</v>
      </c>
      <c r="AD20" s="29"/>
      <c r="AE20" s="30"/>
      <c r="AF20" s="29"/>
      <c r="AG20" s="25"/>
      <c r="AH20" s="25"/>
      <c r="AI20" s="25">
        <f t="shared" si="8"/>
        <v>0</v>
      </c>
      <c r="AJ20" s="25"/>
      <c r="AK20" s="26"/>
      <c r="AL20" s="25"/>
      <c r="AM20" s="27"/>
      <c r="AN20" s="27"/>
      <c r="AO20" s="27">
        <f t="shared" si="9"/>
        <v>0</v>
      </c>
      <c r="AP20" s="27"/>
      <c r="AQ20" s="28"/>
      <c r="AR20" s="27"/>
      <c r="AS20" s="29"/>
      <c r="AT20" s="29"/>
      <c r="AU20" s="29">
        <f t="shared" si="10"/>
        <v>0</v>
      </c>
      <c r="AV20" s="29"/>
      <c r="AW20" s="30"/>
      <c r="AX20" s="29"/>
      <c r="AY20" s="31">
        <f t="shared" si="11"/>
        <v>0</v>
      </c>
      <c r="AZ20" s="32"/>
    </row>
    <row r="21" spans="1:52">
      <c r="A21" s="5"/>
      <c r="B21" s="1">
        <f t="shared" si="0"/>
        <v>0</v>
      </c>
      <c r="C21" s="11"/>
      <c r="D21" s="6"/>
      <c r="E21" s="6">
        <v>1</v>
      </c>
      <c r="F21" s="5">
        <f t="shared" si="1"/>
        <v>0</v>
      </c>
      <c r="G21" s="5"/>
      <c r="H21" s="12" t="str">
        <f t="shared" si="2"/>
        <v>RG</v>
      </c>
      <c r="I21" s="13"/>
      <c r="J21" s="13"/>
      <c r="K21" s="14">
        <f t="shared" si="3"/>
        <v>0</v>
      </c>
      <c r="L21" s="16"/>
      <c r="M21" s="15">
        <f>+IF(K21&gt;=3,IF(G21=BASE!$L$4,BASE!$M$4,0),'RBT IJ SECU'!K21)</f>
        <v>0</v>
      </c>
      <c r="N21" s="24">
        <f t="shared" si="12"/>
        <v>0</v>
      </c>
      <c r="O21" s="25"/>
      <c r="P21" s="25"/>
      <c r="Q21" s="25">
        <f t="shared" si="5"/>
        <v>0</v>
      </c>
      <c r="R21" s="25"/>
      <c r="S21" s="26"/>
      <c r="T21" s="25"/>
      <c r="U21" s="27"/>
      <c r="V21" s="27"/>
      <c r="W21" s="27">
        <f t="shared" si="6"/>
        <v>0</v>
      </c>
      <c r="X21" s="27"/>
      <c r="Y21" s="28"/>
      <c r="Z21" s="27"/>
      <c r="AA21" s="29"/>
      <c r="AB21" s="29"/>
      <c r="AC21" s="29">
        <f t="shared" si="7"/>
        <v>0</v>
      </c>
      <c r="AD21" s="29"/>
      <c r="AE21" s="30"/>
      <c r="AF21" s="29"/>
      <c r="AG21" s="25"/>
      <c r="AH21" s="25"/>
      <c r="AI21" s="25">
        <f t="shared" si="8"/>
        <v>0</v>
      </c>
      <c r="AJ21" s="25"/>
      <c r="AK21" s="26"/>
      <c r="AL21" s="25"/>
      <c r="AM21" s="27"/>
      <c r="AN21" s="27"/>
      <c r="AO21" s="27">
        <f t="shared" si="9"/>
        <v>0</v>
      </c>
      <c r="AP21" s="27"/>
      <c r="AQ21" s="28"/>
      <c r="AR21" s="27"/>
      <c r="AS21" s="29"/>
      <c r="AT21" s="29"/>
      <c r="AU21" s="29">
        <f t="shared" si="10"/>
        <v>0</v>
      </c>
      <c r="AV21" s="29"/>
      <c r="AW21" s="30"/>
      <c r="AX21" s="29"/>
      <c r="AY21" s="31">
        <f t="shared" si="11"/>
        <v>0</v>
      </c>
      <c r="AZ21" s="32"/>
    </row>
    <row r="22" spans="1:52">
      <c r="A22" s="5"/>
      <c r="B22" s="1">
        <f t="shared" si="0"/>
        <v>0</v>
      </c>
      <c r="C22" s="11"/>
      <c r="D22" s="6"/>
      <c r="E22" s="6">
        <v>1</v>
      </c>
      <c r="F22" s="5">
        <f t="shared" si="1"/>
        <v>0</v>
      </c>
      <c r="G22" s="5"/>
      <c r="H22" s="12" t="str">
        <f t="shared" si="2"/>
        <v>RG</v>
      </c>
      <c r="I22" s="13"/>
      <c r="J22" s="13"/>
      <c r="K22" s="14">
        <f t="shared" si="3"/>
        <v>0</v>
      </c>
      <c r="L22" s="16"/>
      <c r="M22" s="15">
        <f>+IF(K22&gt;=3,IF(G22=BASE!$L$4,BASE!$M$4,0),'RBT IJ SECU'!K22)</f>
        <v>0</v>
      </c>
      <c r="N22" s="24">
        <f t="shared" si="12"/>
        <v>0</v>
      </c>
      <c r="O22" s="25"/>
      <c r="P22" s="25"/>
      <c r="Q22" s="25">
        <f t="shared" si="5"/>
        <v>0</v>
      </c>
      <c r="R22" s="25"/>
      <c r="S22" s="26"/>
      <c r="T22" s="25"/>
      <c r="U22" s="27"/>
      <c r="V22" s="27"/>
      <c r="W22" s="27">
        <f t="shared" si="6"/>
        <v>0</v>
      </c>
      <c r="X22" s="27"/>
      <c r="Y22" s="28"/>
      <c r="Z22" s="27"/>
      <c r="AA22" s="29"/>
      <c r="AB22" s="29"/>
      <c r="AC22" s="29">
        <f t="shared" si="7"/>
        <v>0</v>
      </c>
      <c r="AD22" s="29"/>
      <c r="AE22" s="30"/>
      <c r="AF22" s="29"/>
      <c r="AG22" s="25"/>
      <c r="AH22" s="25"/>
      <c r="AI22" s="25">
        <f t="shared" si="8"/>
        <v>0</v>
      </c>
      <c r="AJ22" s="25"/>
      <c r="AK22" s="26"/>
      <c r="AL22" s="25"/>
      <c r="AM22" s="27"/>
      <c r="AN22" s="27"/>
      <c r="AO22" s="27">
        <f t="shared" si="9"/>
        <v>0</v>
      </c>
      <c r="AP22" s="27"/>
      <c r="AQ22" s="28"/>
      <c r="AR22" s="27"/>
      <c r="AS22" s="29"/>
      <c r="AT22" s="29"/>
      <c r="AU22" s="29">
        <f t="shared" si="10"/>
        <v>0</v>
      </c>
      <c r="AV22" s="29"/>
      <c r="AW22" s="30"/>
      <c r="AX22" s="29"/>
      <c r="AY22" s="31">
        <f t="shared" si="11"/>
        <v>0</v>
      </c>
      <c r="AZ22" s="32"/>
    </row>
    <row r="23" spans="1:52">
      <c r="A23" s="5"/>
      <c r="B23" s="1">
        <f t="shared" si="0"/>
        <v>0</v>
      </c>
      <c r="C23" s="11"/>
      <c r="D23" s="6"/>
      <c r="E23" s="6">
        <v>1</v>
      </c>
      <c r="F23" s="5">
        <f t="shared" si="1"/>
        <v>0</v>
      </c>
      <c r="G23" s="5"/>
      <c r="H23" s="12" t="str">
        <f t="shared" si="2"/>
        <v>RG</v>
      </c>
      <c r="I23" s="13"/>
      <c r="J23" s="13"/>
      <c r="K23" s="14">
        <f t="shared" si="3"/>
        <v>0</v>
      </c>
      <c r="L23" s="16"/>
      <c r="M23" s="15">
        <f>+IF(K23&gt;=3,IF(G23=BASE!$L$4,BASE!$M$4,0),'RBT IJ SECU'!K23)</f>
        <v>0</v>
      </c>
      <c r="N23" s="24">
        <f t="shared" si="12"/>
        <v>0</v>
      </c>
      <c r="O23" s="25"/>
      <c r="P23" s="25"/>
      <c r="Q23" s="25">
        <f t="shared" si="5"/>
        <v>0</v>
      </c>
      <c r="R23" s="25"/>
      <c r="S23" s="26"/>
      <c r="T23" s="25"/>
      <c r="U23" s="27"/>
      <c r="V23" s="27"/>
      <c r="W23" s="27">
        <f t="shared" si="6"/>
        <v>0</v>
      </c>
      <c r="X23" s="27"/>
      <c r="Y23" s="28"/>
      <c r="Z23" s="27"/>
      <c r="AA23" s="29"/>
      <c r="AB23" s="29"/>
      <c r="AC23" s="29">
        <f t="shared" si="7"/>
        <v>0</v>
      </c>
      <c r="AD23" s="29"/>
      <c r="AE23" s="30"/>
      <c r="AF23" s="29"/>
      <c r="AG23" s="25"/>
      <c r="AH23" s="25"/>
      <c r="AI23" s="25">
        <f t="shared" si="8"/>
        <v>0</v>
      </c>
      <c r="AJ23" s="25"/>
      <c r="AK23" s="26"/>
      <c r="AL23" s="25"/>
      <c r="AM23" s="27"/>
      <c r="AN23" s="27"/>
      <c r="AO23" s="27">
        <f t="shared" si="9"/>
        <v>0</v>
      </c>
      <c r="AP23" s="27"/>
      <c r="AQ23" s="28"/>
      <c r="AR23" s="27"/>
      <c r="AS23" s="29"/>
      <c r="AT23" s="29"/>
      <c r="AU23" s="29">
        <f t="shared" si="10"/>
        <v>0</v>
      </c>
      <c r="AV23" s="29"/>
      <c r="AW23" s="30"/>
      <c r="AX23" s="29"/>
      <c r="AY23" s="31">
        <f t="shared" si="11"/>
        <v>0</v>
      </c>
      <c r="AZ23" s="32"/>
    </row>
    <row r="24" spans="1:52">
      <c r="A24" s="5"/>
      <c r="B24" s="1">
        <f t="shared" si="0"/>
        <v>0</v>
      </c>
      <c r="C24" s="11"/>
      <c r="D24" s="6"/>
      <c r="E24" s="6">
        <v>1</v>
      </c>
      <c r="F24" s="5">
        <f t="shared" si="1"/>
        <v>0</v>
      </c>
      <c r="G24" s="5"/>
      <c r="H24" s="12" t="str">
        <f t="shared" si="2"/>
        <v>RG</v>
      </c>
      <c r="I24" s="13"/>
      <c r="J24" s="13"/>
      <c r="K24" s="14">
        <f t="shared" si="3"/>
        <v>0</v>
      </c>
      <c r="L24" s="16"/>
      <c r="M24" s="15">
        <f>+IF(K24&gt;=3,IF(G24=BASE!$L$4,BASE!$M$4,0),'RBT IJ SECU'!K24)</f>
        <v>0</v>
      </c>
      <c r="N24" s="24">
        <f t="shared" si="12"/>
        <v>0</v>
      </c>
      <c r="O24" s="25"/>
      <c r="P24" s="25"/>
      <c r="Q24" s="25">
        <f t="shared" si="5"/>
        <v>0</v>
      </c>
      <c r="R24" s="25"/>
      <c r="S24" s="26"/>
      <c r="T24" s="25"/>
      <c r="U24" s="27"/>
      <c r="V24" s="27"/>
      <c r="W24" s="27">
        <f t="shared" si="6"/>
        <v>0</v>
      </c>
      <c r="X24" s="27"/>
      <c r="Y24" s="28"/>
      <c r="Z24" s="27"/>
      <c r="AA24" s="29"/>
      <c r="AB24" s="29"/>
      <c r="AC24" s="29">
        <f t="shared" si="7"/>
        <v>0</v>
      </c>
      <c r="AD24" s="29"/>
      <c r="AE24" s="30"/>
      <c r="AF24" s="29"/>
      <c r="AG24" s="25"/>
      <c r="AH24" s="25"/>
      <c r="AI24" s="25">
        <f t="shared" si="8"/>
        <v>0</v>
      </c>
      <c r="AJ24" s="25"/>
      <c r="AK24" s="26"/>
      <c r="AL24" s="25"/>
      <c r="AM24" s="27"/>
      <c r="AN24" s="27"/>
      <c r="AO24" s="27">
        <f t="shared" si="9"/>
        <v>0</v>
      </c>
      <c r="AP24" s="27"/>
      <c r="AQ24" s="28"/>
      <c r="AR24" s="27"/>
      <c r="AS24" s="29"/>
      <c r="AT24" s="29"/>
      <c r="AU24" s="29">
        <f t="shared" si="10"/>
        <v>0</v>
      </c>
      <c r="AV24" s="29"/>
      <c r="AW24" s="30"/>
      <c r="AX24" s="29"/>
      <c r="AY24" s="31">
        <f t="shared" si="11"/>
        <v>0</v>
      </c>
      <c r="AZ24" s="32"/>
    </row>
    <row r="25" spans="1:52">
      <c r="A25" s="5"/>
      <c r="B25" s="1">
        <f t="shared" si="0"/>
        <v>0</v>
      </c>
      <c r="C25" s="11"/>
      <c r="D25" s="6"/>
      <c r="E25" s="6">
        <v>1</v>
      </c>
      <c r="F25" s="5">
        <f t="shared" si="1"/>
        <v>0</v>
      </c>
      <c r="G25" s="5"/>
      <c r="H25" s="12" t="str">
        <f t="shared" si="2"/>
        <v>RG</v>
      </c>
      <c r="I25" s="13"/>
      <c r="J25" s="13"/>
      <c r="K25" s="14">
        <f t="shared" si="3"/>
        <v>0</v>
      </c>
      <c r="L25" s="16"/>
      <c r="M25" s="15">
        <f>+IF(K25&gt;=3,IF(G25=BASE!$L$4,BASE!$M$4,0),'RBT IJ SECU'!K25)</f>
        <v>0</v>
      </c>
      <c r="N25" s="24">
        <f t="shared" si="12"/>
        <v>0</v>
      </c>
      <c r="O25" s="25"/>
      <c r="P25" s="25"/>
      <c r="Q25" s="25">
        <f t="shared" si="5"/>
        <v>0</v>
      </c>
      <c r="R25" s="25"/>
      <c r="S25" s="26"/>
      <c r="T25" s="25"/>
      <c r="U25" s="27"/>
      <c r="V25" s="27"/>
      <c r="W25" s="27">
        <f t="shared" si="6"/>
        <v>0</v>
      </c>
      <c r="X25" s="27"/>
      <c r="Y25" s="28"/>
      <c r="Z25" s="27"/>
      <c r="AA25" s="29"/>
      <c r="AB25" s="29"/>
      <c r="AC25" s="29">
        <f t="shared" si="7"/>
        <v>0</v>
      </c>
      <c r="AD25" s="29"/>
      <c r="AE25" s="30"/>
      <c r="AF25" s="29"/>
      <c r="AG25" s="25"/>
      <c r="AH25" s="25"/>
      <c r="AI25" s="25">
        <f t="shared" si="8"/>
        <v>0</v>
      </c>
      <c r="AJ25" s="25"/>
      <c r="AK25" s="26"/>
      <c r="AL25" s="25"/>
      <c r="AM25" s="27"/>
      <c r="AN25" s="27"/>
      <c r="AO25" s="27">
        <f t="shared" si="9"/>
        <v>0</v>
      </c>
      <c r="AP25" s="27"/>
      <c r="AQ25" s="28"/>
      <c r="AR25" s="27"/>
      <c r="AS25" s="29"/>
      <c r="AT25" s="29"/>
      <c r="AU25" s="29">
        <f t="shared" si="10"/>
        <v>0</v>
      </c>
      <c r="AV25" s="29"/>
      <c r="AW25" s="30"/>
      <c r="AX25" s="29"/>
      <c r="AY25" s="31">
        <f t="shared" si="11"/>
        <v>0</v>
      </c>
      <c r="AZ25" s="32"/>
    </row>
    <row r="26" spans="1:52">
      <c r="A26" s="5"/>
      <c r="B26" s="1">
        <f t="shared" si="0"/>
        <v>0</v>
      </c>
      <c r="C26" s="11"/>
      <c r="D26" s="6"/>
      <c r="E26" s="6">
        <v>1</v>
      </c>
      <c r="F26" s="5">
        <f t="shared" si="1"/>
        <v>0</v>
      </c>
      <c r="G26" s="5"/>
      <c r="H26" s="12" t="str">
        <f t="shared" si="2"/>
        <v>RG</v>
      </c>
      <c r="I26" s="13"/>
      <c r="J26" s="13"/>
      <c r="K26" s="14">
        <f t="shared" si="3"/>
        <v>0</v>
      </c>
      <c r="L26" s="16"/>
      <c r="M26" s="15">
        <f>+IF(K26&gt;=3,IF(G26=BASE!$L$4,BASE!$M$4,0),'RBT IJ SECU'!K26)</f>
        <v>0</v>
      </c>
      <c r="N26" s="24">
        <f t="shared" si="12"/>
        <v>0</v>
      </c>
      <c r="O26" s="25"/>
      <c r="P26" s="25"/>
      <c r="Q26" s="25">
        <f t="shared" si="5"/>
        <v>0</v>
      </c>
      <c r="R26" s="25"/>
      <c r="S26" s="26"/>
      <c r="T26" s="25"/>
      <c r="U26" s="27"/>
      <c r="V26" s="27"/>
      <c r="W26" s="27">
        <f t="shared" si="6"/>
        <v>0</v>
      </c>
      <c r="X26" s="27"/>
      <c r="Y26" s="28"/>
      <c r="Z26" s="27"/>
      <c r="AA26" s="29"/>
      <c r="AB26" s="29"/>
      <c r="AC26" s="29">
        <f t="shared" si="7"/>
        <v>0</v>
      </c>
      <c r="AD26" s="29"/>
      <c r="AE26" s="30"/>
      <c r="AF26" s="29"/>
      <c r="AG26" s="25"/>
      <c r="AH26" s="25"/>
      <c r="AI26" s="25">
        <f t="shared" si="8"/>
        <v>0</v>
      </c>
      <c r="AJ26" s="25"/>
      <c r="AK26" s="26"/>
      <c r="AL26" s="25"/>
      <c r="AM26" s="27"/>
      <c r="AN26" s="27"/>
      <c r="AO26" s="27">
        <f t="shared" si="9"/>
        <v>0</v>
      </c>
      <c r="AP26" s="27"/>
      <c r="AQ26" s="28"/>
      <c r="AR26" s="27"/>
      <c r="AS26" s="29"/>
      <c r="AT26" s="29"/>
      <c r="AU26" s="29">
        <f t="shared" si="10"/>
        <v>0</v>
      </c>
      <c r="AV26" s="29"/>
      <c r="AW26" s="30"/>
      <c r="AX26" s="29"/>
      <c r="AY26" s="31">
        <f t="shared" si="11"/>
        <v>0</v>
      </c>
      <c r="AZ26" s="32"/>
    </row>
    <row r="27" spans="1:52">
      <c r="A27" s="5"/>
      <c r="B27" s="1">
        <f t="shared" si="0"/>
        <v>0</v>
      </c>
      <c r="C27" s="11"/>
      <c r="D27" s="6"/>
      <c r="E27" s="6">
        <v>1</v>
      </c>
      <c r="F27" s="5">
        <f t="shared" si="1"/>
        <v>0</v>
      </c>
      <c r="G27" s="5"/>
      <c r="H27" s="12" t="str">
        <f t="shared" si="2"/>
        <v>RG</v>
      </c>
      <c r="I27" s="13"/>
      <c r="J27" s="13"/>
      <c r="K27" s="14">
        <f t="shared" si="3"/>
        <v>0</v>
      </c>
      <c r="L27" s="16"/>
      <c r="M27" s="15">
        <f>+IF(K27&gt;=3,IF(G27=BASE!$L$4,BASE!$M$4,0),'RBT IJ SECU'!K27)</f>
        <v>0</v>
      </c>
      <c r="N27" s="24">
        <f t="shared" si="12"/>
        <v>0</v>
      </c>
      <c r="O27" s="25"/>
      <c r="P27" s="25"/>
      <c r="Q27" s="25">
        <f t="shared" si="5"/>
        <v>0</v>
      </c>
      <c r="R27" s="25"/>
      <c r="S27" s="26"/>
      <c r="T27" s="25"/>
      <c r="U27" s="27"/>
      <c r="V27" s="27"/>
      <c r="W27" s="27">
        <f t="shared" si="6"/>
        <v>0</v>
      </c>
      <c r="X27" s="27"/>
      <c r="Y27" s="28"/>
      <c r="Z27" s="27"/>
      <c r="AA27" s="29"/>
      <c r="AB27" s="29"/>
      <c r="AC27" s="29">
        <f t="shared" si="7"/>
        <v>0</v>
      </c>
      <c r="AD27" s="29"/>
      <c r="AE27" s="30"/>
      <c r="AF27" s="29"/>
      <c r="AG27" s="25"/>
      <c r="AH27" s="25"/>
      <c r="AI27" s="25">
        <f t="shared" si="8"/>
        <v>0</v>
      </c>
      <c r="AJ27" s="25"/>
      <c r="AK27" s="26"/>
      <c r="AL27" s="25"/>
      <c r="AM27" s="27"/>
      <c r="AN27" s="27"/>
      <c r="AO27" s="27">
        <f t="shared" si="9"/>
        <v>0</v>
      </c>
      <c r="AP27" s="27"/>
      <c r="AQ27" s="28"/>
      <c r="AR27" s="27"/>
      <c r="AS27" s="29"/>
      <c r="AT27" s="29"/>
      <c r="AU27" s="29">
        <f t="shared" si="10"/>
        <v>0</v>
      </c>
      <c r="AV27" s="29"/>
      <c r="AW27" s="30"/>
      <c r="AX27" s="29"/>
      <c r="AY27" s="31">
        <f t="shared" si="11"/>
        <v>0</v>
      </c>
      <c r="AZ27" s="32"/>
    </row>
    <row r="28" spans="1:52">
      <c r="A28" s="5"/>
      <c r="B28" s="1">
        <f t="shared" si="0"/>
        <v>0</v>
      </c>
      <c r="C28" s="11"/>
      <c r="D28" s="6"/>
      <c r="E28" s="6">
        <v>1</v>
      </c>
      <c r="F28" s="5">
        <f t="shared" si="1"/>
        <v>0</v>
      </c>
      <c r="G28" s="5"/>
      <c r="H28" s="12" t="str">
        <f t="shared" si="2"/>
        <v>RG</v>
      </c>
      <c r="I28" s="13"/>
      <c r="J28" s="13"/>
      <c r="K28" s="14">
        <f t="shared" si="3"/>
        <v>0</v>
      </c>
      <c r="L28" s="16"/>
      <c r="M28" s="15">
        <f>+IF(K28&gt;=3,IF(G28=BASE!$L$4,BASE!$M$4,0),'RBT IJ SECU'!K28)</f>
        <v>0</v>
      </c>
      <c r="N28" s="24">
        <f t="shared" si="12"/>
        <v>0</v>
      </c>
      <c r="O28" s="25"/>
      <c r="P28" s="25"/>
      <c r="Q28" s="25">
        <f t="shared" si="5"/>
        <v>0</v>
      </c>
      <c r="R28" s="25"/>
      <c r="S28" s="26"/>
      <c r="T28" s="25"/>
      <c r="U28" s="27"/>
      <c r="V28" s="27"/>
      <c r="W28" s="27">
        <f t="shared" si="6"/>
        <v>0</v>
      </c>
      <c r="X28" s="27"/>
      <c r="Y28" s="28"/>
      <c r="Z28" s="27"/>
      <c r="AA28" s="29"/>
      <c r="AB28" s="29"/>
      <c r="AC28" s="29">
        <f t="shared" si="7"/>
        <v>0</v>
      </c>
      <c r="AD28" s="29"/>
      <c r="AE28" s="30"/>
      <c r="AF28" s="29"/>
      <c r="AG28" s="25"/>
      <c r="AH28" s="25"/>
      <c r="AI28" s="25">
        <f t="shared" si="8"/>
        <v>0</v>
      </c>
      <c r="AJ28" s="25"/>
      <c r="AK28" s="26"/>
      <c r="AL28" s="25"/>
      <c r="AM28" s="27"/>
      <c r="AN28" s="27"/>
      <c r="AO28" s="27">
        <f t="shared" si="9"/>
        <v>0</v>
      </c>
      <c r="AP28" s="27"/>
      <c r="AQ28" s="28"/>
      <c r="AR28" s="27"/>
      <c r="AS28" s="29"/>
      <c r="AT28" s="29"/>
      <c r="AU28" s="29">
        <f t="shared" si="10"/>
        <v>0</v>
      </c>
      <c r="AV28" s="29"/>
      <c r="AW28" s="30"/>
      <c r="AX28" s="29"/>
      <c r="AY28" s="31">
        <f t="shared" si="11"/>
        <v>0</v>
      </c>
      <c r="AZ28" s="32"/>
    </row>
    <row r="29" spans="1:52">
      <c r="A29" s="5"/>
      <c r="B29" s="1">
        <f t="shared" si="0"/>
        <v>0</v>
      </c>
      <c r="C29" s="11"/>
      <c r="D29" s="6"/>
      <c r="E29" s="6">
        <v>1</v>
      </c>
      <c r="F29" s="5">
        <f t="shared" si="1"/>
        <v>0</v>
      </c>
      <c r="G29" s="5"/>
      <c r="H29" s="12" t="str">
        <f t="shared" si="2"/>
        <v>RG</v>
      </c>
      <c r="I29" s="13"/>
      <c r="J29" s="13"/>
      <c r="K29" s="14">
        <f t="shared" si="3"/>
        <v>0</v>
      </c>
      <c r="L29" s="16"/>
      <c r="M29" s="15">
        <f>+IF(K29&gt;=3,IF(G29=BASE!$L$4,BASE!$M$4,0),'RBT IJ SECU'!K29)</f>
        <v>0</v>
      </c>
      <c r="N29" s="24">
        <f t="shared" si="12"/>
        <v>0</v>
      </c>
      <c r="O29" s="25"/>
      <c r="P29" s="25"/>
      <c r="Q29" s="25">
        <f t="shared" si="5"/>
        <v>0</v>
      </c>
      <c r="R29" s="25"/>
      <c r="S29" s="26"/>
      <c r="T29" s="25"/>
      <c r="U29" s="27"/>
      <c r="V29" s="27"/>
      <c r="W29" s="27">
        <f t="shared" si="6"/>
        <v>0</v>
      </c>
      <c r="X29" s="27"/>
      <c r="Y29" s="28"/>
      <c r="Z29" s="27"/>
      <c r="AA29" s="29"/>
      <c r="AB29" s="29"/>
      <c r="AC29" s="29">
        <f t="shared" si="7"/>
        <v>0</v>
      </c>
      <c r="AD29" s="29"/>
      <c r="AE29" s="30"/>
      <c r="AF29" s="29"/>
      <c r="AG29" s="25"/>
      <c r="AH29" s="25"/>
      <c r="AI29" s="25">
        <f t="shared" si="8"/>
        <v>0</v>
      </c>
      <c r="AJ29" s="25"/>
      <c r="AK29" s="26"/>
      <c r="AL29" s="25"/>
      <c r="AM29" s="27"/>
      <c r="AN29" s="27"/>
      <c r="AO29" s="27">
        <f t="shared" si="9"/>
        <v>0</v>
      </c>
      <c r="AP29" s="27"/>
      <c r="AQ29" s="28"/>
      <c r="AR29" s="27"/>
      <c r="AS29" s="29"/>
      <c r="AT29" s="29"/>
      <c r="AU29" s="29">
        <f t="shared" si="10"/>
        <v>0</v>
      </c>
      <c r="AV29" s="29"/>
      <c r="AW29" s="30"/>
      <c r="AX29" s="29"/>
      <c r="AY29" s="31">
        <f t="shared" si="11"/>
        <v>0</v>
      </c>
      <c r="AZ29" s="32"/>
    </row>
    <row r="30" spans="1:52">
      <c r="A30" s="5"/>
      <c r="B30" s="1">
        <f t="shared" si="0"/>
        <v>0</v>
      </c>
      <c r="C30" s="11"/>
      <c r="D30" s="6"/>
      <c r="E30" s="6">
        <v>1</v>
      </c>
      <c r="F30" s="5">
        <f t="shared" si="1"/>
        <v>0</v>
      </c>
      <c r="G30" s="5"/>
      <c r="H30" s="12" t="str">
        <f t="shared" si="2"/>
        <v>RG</v>
      </c>
      <c r="I30" s="13"/>
      <c r="J30" s="13"/>
      <c r="K30" s="14">
        <f t="shared" si="3"/>
        <v>0</v>
      </c>
      <c r="L30" s="16"/>
      <c r="M30" s="15">
        <f>+IF(K30&gt;=3,IF(G30=BASE!$L$4,BASE!$M$4,0),'RBT IJ SECU'!K30)</f>
        <v>0</v>
      </c>
      <c r="N30" s="24">
        <f t="shared" si="12"/>
        <v>0</v>
      </c>
      <c r="O30" s="25"/>
      <c r="P30" s="25"/>
      <c r="Q30" s="25">
        <f t="shared" si="5"/>
        <v>0</v>
      </c>
      <c r="R30" s="25"/>
      <c r="S30" s="26"/>
      <c r="T30" s="25"/>
      <c r="U30" s="27"/>
      <c r="V30" s="27"/>
      <c r="W30" s="27">
        <f t="shared" si="6"/>
        <v>0</v>
      </c>
      <c r="X30" s="27"/>
      <c r="Y30" s="28"/>
      <c r="Z30" s="27"/>
      <c r="AA30" s="29"/>
      <c r="AB30" s="29"/>
      <c r="AC30" s="29">
        <f t="shared" si="7"/>
        <v>0</v>
      </c>
      <c r="AD30" s="29"/>
      <c r="AE30" s="30"/>
      <c r="AF30" s="29"/>
      <c r="AG30" s="25"/>
      <c r="AH30" s="25"/>
      <c r="AI30" s="25">
        <f t="shared" si="8"/>
        <v>0</v>
      </c>
      <c r="AJ30" s="25"/>
      <c r="AK30" s="26"/>
      <c r="AL30" s="25"/>
      <c r="AM30" s="27"/>
      <c r="AN30" s="27"/>
      <c r="AO30" s="27">
        <f t="shared" si="9"/>
        <v>0</v>
      </c>
      <c r="AP30" s="27"/>
      <c r="AQ30" s="28"/>
      <c r="AR30" s="27"/>
      <c r="AS30" s="29"/>
      <c r="AT30" s="29"/>
      <c r="AU30" s="29">
        <f t="shared" si="10"/>
        <v>0</v>
      </c>
      <c r="AV30" s="29"/>
      <c r="AW30" s="30"/>
      <c r="AX30" s="29"/>
      <c r="AY30" s="31">
        <f t="shared" si="11"/>
        <v>0</v>
      </c>
      <c r="AZ30" s="32"/>
    </row>
    <row r="31" spans="1:52">
      <c r="A31" s="5"/>
      <c r="B31" s="1">
        <f t="shared" si="0"/>
        <v>0</v>
      </c>
      <c r="C31" s="11"/>
      <c r="D31" s="6"/>
      <c r="E31" s="6">
        <v>1</v>
      </c>
      <c r="F31" s="5">
        <f t="shared" si="1"/>
        <v>0</v>
      </c>
      <c r="G31" s="5"/>
      <c r="H31" s="12" t="str">
        <f t="shared" si="2"/>
        <v>RG</v>
      </c>
      <c r="I31" s="13"/>
      <c r="J31" s="13"/>
      <c r="K31" s="14">
        <f t="shared" si="3"/>
        <v>0</v>
      </c>
      <c r="L31" s="16"/>
      <c r="M31" s="15">
        <f>+IF(K31&gt;=3,IF(G31=BASE!$L$4,BASE!$M$4,0),'RBT IJ SECU'!K31)</f>
        <v>0</v>
      </c>
      <c r="N31" s="24">
        <f t="shared" si="12"/>
        <v>0</v>
      </c>
      <c r="O31" s="25"/>
      <c r="P31" s="25"/>
      <c r="Q31" s="25">
        <f t="shared" si="5"/>
        <v>0</v>
      </c>
      <c r="R31" s="25"/>
      <c r="S31" s="26"/>
      <c r="T31" s="25"/>
      <c r="U31" s="27"/>
      <c r="V31" s="27"/>
      <c r="W31" s="27">
        <f t="shared" si="6"/>
        <v>0</v>
      </c>
      <c r="X31" s="27"/>
      <c r="Y31" s="28"/>
      <c r="Z31" s="27"/>
      <c r="AA31" s="29"/>
      <c r="AB31" s="29"/>
      <c r="AC31" s="29">
        <f t="shared" si="7"/>
        <v>0</v>
      </c>
      <c r="AD31" s="29"/>
      <c r="AE31" s="30"/>
      <c r="AF31" s="29"/>
      <c r="AG31" s="25"/>
      <c r="AH31" s="25"/>
      <c r="AI31" s="25">
        <f t="shared" si="8"/>
        <v>0</v>
      </c>
      <c r="AJ31" s="25"/>
      <c r="AK31" s="26"/>
      <c r="AL31" s="25"/>
      <c r="AM31" s="27"/>
      <c r="AN31" s="27"/>
      <c r="AO31" s="27">
        <f t="shared" si="9"/>
        <v>0</v>
      </c>
      <c r="AP31" s="27"/>
      <c r="AQ31" s="28"/>
      <c r="AR31" s="27"/>
      <c r="AS31" s="29"/>
      <c r="AT31" s="29"/>
      <c r="AU31" s="29">
        <f t="shared" si="10"/>
        <v>0</v>
      </c>
      <c r="AV31" s="29"/>
      <c r="AW31" s="30"/>
      <c r="AX31" s="29"/>
      <c r="AY31" s="31">
        <f t="shared" si="11"/>
        <v>0</v>
      </c>
      <c r="AZ31" s="32"/>
    </row>
    <row r="32" spans="1:52">
      <c r="A32" s="5"/>
      <c r="B32" s="1">
        <f t="shared" si="0"/>
        <v>0</v>
      </c>
      <c r="C32" s="11"/>
      <c r="D32" s="6"/>
      <c r="E32" s="6">
        <v>1</v>
      </c>
      <c r="F32" s="5">
        <f t="shared" si="1"/>
        <v>0</v>
      </c>
      <c r="G32" s="5"/>
      <c r="H32" s="12" t="str">
        <f t="shared" si="2"/>
        <v>RG</v>
      </c>
      <c r="I32" s="13"/>
      <c r="J32" s="13"/>
      <c r="K32" s="14">
        <f t="shared" si="3"/>
        <v>0</v>
      </c>
      <c r="L32" s="16"/>
      <c r="M32" s="15">
        <f>+IF(K32&gt;=3,IF(G32=BASE!$L$4,BASE!$M$4,0),'RBT IJ SECU'!K32)</f>
        <v>0</v>
      </c>
      <c r="N32" s="24">
        <f t="shared" si="12"/>
        <v>0</v>
      </c>
      <c r="O32" s="25"/>
      <c r="P32" s="25"/>
      <c r="Q32" s="25">
        <f t="shared" si="5"/>
        <v>0</v>
      </c>
      <c r="R32" s="25"/>
      <c r="S32" s="26"/>
      <c r="T32" s="25"/>
      <c r="U32" s="27"/>
      <c r="V32" s="27"/>
      <c r="W32" s="27">
        <f t="shared" si="6"/>
        <v>0</v>
      </c>
      <c r="X32" s="27"/>
      <c r="Y32" s="28"/>
      <c r="Z32" s="27"/>
      <c r="AA32" s="29"/>
      <c r="AB32" s="29"/>
      <c r="AC32" s="29">
        <f t="shared" si="7"/>
        <v>0</v>
      </c>
      <c r="AD32" s="29"/>
      <c r="AE32" s="30"/>
      <c r="AF32" s="29"/>
      <c r="AG32" s="25"/>
      <c r="AH32" s="25"/>
      <c r="AI32" s="25">
        <f t="shared" si="8"/>
        <v>0</v>
      </c>
      <c r="AJ32" s="25"/>
      <c r="AK32" s="26"/>
      <c r="AL32" s="25"/>
      <c r="AM32" s="27"/>
      <c r="AN32" s="27"/>
      <c r="AO32" s="27">
        <f t="shared" si="9"/>
        <v>0</v>
      </c>
      <c r="AP32" s="27"/>
      <c r="AQ32" s="28"/>
      <c r="AR32" s="27"/>
      <c r="AS32" s="29"/>
      <c r="AT32" s="29"/>
      <c r="AU32" s="29">
        <f t="shared" si="10"/>
        <v>0</v>
      </c>
      <c r="AV32" s="29"/>
      <c r="AW32" s="30"/>
      <c r="AX32" s="29"/>
      <c r="AY32" s="31">
        <f t="shared" si="11"/>
        <v>0</v>
      </c>
      <c r="AZ32" s="32"/>
    </row>
    <row r="33" spans="1:52">
      <c r="A33" s="5"/>
      <c r="B33" s="1">
        <f t="shared" si="0"/>
        <v>0</v>
      </c>
      <c r="C33" s="11"/>
      <c r="D33" s="6"/>
      <c r="E33" s="6">
        <v>1</v>
      </c>
      <c r="F33" s="5">
        <f t="shared" si="1"/>
        <v>0</v>
      </c>
      <c r="G33" s="5"/>
      <c r="H33" s="12" t="str">
        <f t="shared" si="2"/>
        <v>RG</v>
      </c>
      <c r="I33" s="13"/>
      <c r="J33" s="13"/>
      <c r="K33" s="14">
        <f t="shared" si="3"/>
        <v>0</v>
      </c>
      <c r="L33" s="16"/>
      <c r="M33" s="15">
        <f>+IF(K33&gt;=3,IF(G33=BASE!$L$4,BASE!$M$4,0),'RBT IJ SECU'!K33)</f>
        <v>0</v>
      </c>
      <c r="N33" s="24">
        <f t="shared" si="12"/>
        <v>0</v>
      </c>
      <c r="O33" s="25"/>
      <c r="P33" s="25"/>
      <c r="Q33" s="25">
        <f t="shared" si="5"/>
        <v>0</v>
      </c>
      <c r="R33" s="25"/>
      <c r="S33" s="26"/>
      <c r="T33" s="25"/>
      <c r="U33" s="27"/>
      <c r="V33" s="27"/>
      <c r="W33" s="27">
        <f t="shared" si="6"/>
        <v>0</v>
      </c>
      <c r="X33" s="27"/>
      <c r="Y33" s="28"/>
      <c r="Z33" s="27"/>
      <c r="AA33" s="29"/>
      <c r="AB33" s="29"/>
      <c r="AC33" s="29">
        <f t="shared" si="7"/>
        <v>0</v>
      </c>
      <c r="AD33" s="29"/>
      <c r="AE33" s="30"/>
      <c r="AF33" s="29"/>
      <c r="AG33" s="25"/>
      <c r="AH33" s="25"/>
      <c r="AI33" s="25">
        <f t="shared" si="8"/>
        <v>0</v>
      </c>
      <c r="AJ33" s="25"/>
      <c r="AK33" s="26"/>
      <c r="AL33" s="25"/>
      <c r="AM33" s="27"/>
      <c r="AN33" s="27"/>
      <c r="AO33" s="27">
        <f t="shared" si="9"/>
        <v>0</v>
      </c>
      <c r="AP33" s="27"/>
      <c r="AQ33" s="28"/>
      <c r="AR33" s="27"/>
      <c r="AS33" s="29"/>
      <c r="AT33" s="29"/>
      <c r="AU33" s="29">
        <f t="shared" si="10"/>
        <v>0</v>
      </c>
      <c r="AV33" s="29"/>
      <c r="AW33" s="30"/>
      <c r="AX33" s="29"/>
      <c r="AY33" s="31">
        <f t="shared" si="11"/>
        <v>0</v>
      </c>
      <c r="AZ33" s="32"/>
    </row>
    <row r="34" spans="1:52">
      <c r="A34" s="5"/>
      <c r="B34" s="1">
        <f t="shared" si="0"/>
        <v>0</v>
      </c>
      <c r="C34" s="11"/>
      <c r="D34" s="6"/>
      <c r="E34" s="6">
        <v>1</v>
      </c>
      <c r="F34" s="5">
        <f t="shared" si="1"/>
        <v>0</v>
      </c>
      <c r="G34" s="5"/>
      <c r="H34" s="12" t="str">
        <f t="shared" si="2"/>
        <v>RG</v>
      </c>
      <c r="I34" s="13"/>
      <c r="J34" s="13"/>
      <c r="K34" s="14">
        <f t="shared" si="3"/>
        <v>0</v>
      </c>
      <c r="L34" s="16"/>
      <c r="M34" s="15">
        <f>+IF(K34&gt;=3,IF(G34=BASE!$L$4,BASE!$M$4,0),'RBT IJ SECU'!K34)</f>
        <v>0</v>
      </c>
      <c r="N34" s="24">
        <f t="shared" si="12"/>
        <v>0</v>
      </c>
      <c r="O34" s="25"/>
      <c r="P34" s="25"/>
      <c r="Q34" s="25">
        <f t="shared" si="5"/>
        <v>0</v>
      </c>
      <c r="R34" s="25"/>
      <c r="S34" s="26"/>
      <c r="T34" s="25"/>
      <c r="U34" s="27"/>
      <c r="V34" s="27"/>
      <c r="W34" s="27">
        <f t="shared" si="6"/>
        <v>0</v>
      </c>
      <c r="X34" s="27"/>
      <c r="Y34" s="28"/>
      <c r="Z34" s="27"/>
      <c r="AA34" s="29"/>
      <c r="AB34" s="29"/>
      <c r="AC34" s="29">
        <f t="shared" si="7"/>
        <v>0</v>
      </c>
      <c r="AD34" s="29"/>
      <c r="AE34" s="30"/>
      <c r="AF34" s="29"/>
      <c r="AG34" s="25"/>
      <c r="AH34" s="25"/>
      <c r="AI34" s="25">
        <f t="shared" si="8"/>
        <v>0</v>
      </c>
      <c r="AJ34" s="25"/>
      <c r="AK34" s="26"/>
      <c r="AL34" s="25"/>
      <c r="AM34" s="27"/>
      <c r="AN34" s="27"/>
      <c r="AO34" s="27">
        <f t="shared" si="9"/>
        <v>0</v>
      </c>
      <c r="AP34" s="27"/>
      <c r="AQ34" s="28"/>
      <c r="AR34" s="27"/>
      <c r="AS34" s="29"/>
      <c r="AT34" s="29"/>
      <c r="AU34" s="29">
        <f t="shared" si="10"/>
        <v>0</v>
      </c>
      <c r="AV34" s="29"/>
      <c r="AW34" s="30"/>
      <c r="AX34" s="29"/>
      <c r="AY34" s="31">
        <f t="shared" si="11"/>
        <v>0</v>
      </c>
      <c r="AZ34" s="32"/>
    </row>
    <row r="35" spans="1:52">
      <c r="A35" s="5"/>
      <c r="B35" s="1">
        <f t="shared" si="0"/>
        <v>0</v>
      </c>
      <c r="C35" s="11"/>
      <c r="D35" s="6"/>
      <c r="E35" s="6">
        <v>1</v>
      </c>
      <c r="F35" s="5">
        <f t="shared" si="1"/>
        <v>0</v>
      </c>
      <c r="G35" s="5"/>
      <c r="H35" s="12" t="str">
        <f t="shared" si="2"/>
        <v>RG</v>
      </c>
      <c r="I35" s="13"/>
      <c r="J35" s="13"/>
      <c r="K35" s="14">
        <f t="shared" si="3"/>
        <v>0</v>
      </c>
      <c r="L35" s="16"/>
      <c r="M35" s="15">
        <f>+IF(K35&gt;=3,IF(G35=BASE!$L$4,BASE!$M$4,0),'RBT IJ SECU'!K35)</f>
        <v>0</v>
      </c>
      <c r="N35" s="24">
        <f t="shared" si="12"/>
        <v>0</v>
      </c>
      <c r="O35" s="25"/>
      <c r="P35" s="25"/>
      <c r="Q35" s="25">
        <f t="shared" si="5"/>
        <v>0</v>
      </c>
      <c r="R35" s="25"/>
      <c r="S35" s="26"/>
      <c r="T35" s="25"/>
      <c r="U35" s="27"/>
      <c r="V35" s="27"/>
      <c r="W35" s="27">
        <f t="shared" si="6"/>
        <v>0</v>
      </c>
      <c r="X35" s="27"/>
      <c r="Y35" s="28"/>
      <c r="Z35" s="27"/>
      <c r="AA35" s="29"/>
      <c r="AB35" s="29"/>
      <c r="AC35" s="29">
        <f t="shared" si="7"/>
        <v>0</v>
      </c>
      <c r="AD35" s="29"/>
      <c r="AE35" s="30"/>
      <c r="AF35" s="29"/>
      <c r="AG35" s="25"/>
      <c r="AH35" s="25"/>
      <c r="AI35" s="25">
        <f t="shared" si="8"/>
        <v>0</v>
      </c>
      <c r="AJ35" s="25"/>
      <c r="AK35" s="26"/>
      <c r="AL35" s="25"/>
      <c r="AM35" s="27"/>
      <c r="AN35" s="27"/>
      <c r="AO35" s="27">
        <f t="shared" si="9"/>
        <v>0</v>
      </c>
      <c r="AP35" s="27"/>
      <c r="AQ35" s="28"/>
      <c r="AR35" s="27"/>
      <c r="AS35" s="29"/>
      <c r="AT35" s="29"/>
      <c r="AU35" s="29">
        <f t="shared" si="10"/>
        <v>0</v>
      </c>
      <c r="AV35" s="29"/>
      <c r="AW35" s="30"/>
      <c r="AX35" s="29"/>
      <c r="AY35" s="31">
        <f t="shared" si="11"/>
        <v>0</v>
      </c>
      <c r="AZ35" s="32"/>
    </row>
    <row r="36" spans="1:52">
      <c r="A36" s="5"/>
      <c r="B36" s="1">
        <f t="shared" si="0"/>
        <v>0</v>
      </c>
      <c r="C36" s="11"/>
      <c r="D36" s="6"/>
      <c r="E36" s="6">
        <v>1</v>
      </c>
      <c r="F36" s="5">
        <f t="shared" si="1"/>
        <v>0</v>
      </c>
      <c r="G36" s="5"/>
      <c r="H36" s="12" t="str">
        <f t="shared" si="2"/>
        <v>RG</v>
      </c>
      <c r="I36" s="13"/>
      <c r="J36" s="13"/>
      <c r="K36" s="14">
        <f t="shared" si="3"/>
        <v>0</v>
      </c>
      <c r="L36" s="16"/>
      <c r="M36" s="15">
        <f>+IF(K36&gt;=3,IF(G36=BASE!$L$4,BASE!$M$4,0),'RBT IJ SECU'!K36)</f>
        <v>0</v>
      </c>
      <c r="N36" s="24">
        <f t="shared" si="12"/>
        <v>0</v>
      </c>
      <c r="O36" s="25"/>
      <c r="P36" s="25"/>
      <c r="Q36" s="25">
        <f t="shared" si="5"/>
        <v>0</v>
      </c>
      <c r="R36" s="25"/>
      <c r="S36" s="26"/>
      <c r="T36" s="25"/>
      <c r="U36" s="27"/>
      <c r="V36" s="27"/>
      <c r="W36" s="27">
        <f t="shared" si="6"/>
        <v>0</v>
      </c>
      <c r="X36" s="27"/>
      <c r="Y36" s="28"/>
      <c r="Z36" s="27"/>
      <c r="AA36" s="29"/>
      <c r="AB36" s="29"/>
      <c r="AC36" s="29">
        <f t="shared" si="7"/>
        <v>0</v>
      </c>
      <c r="AD36" s="29"/>
      <c r="AE36" s="30"/>
      <c r="AF36" s="29"/>
      <c r="AG36" s="25"/>
      <c r="AH36" s="25"/>
      <c r="AI36" s="25">
        <f t="shared" si="8"/>
        <v>0</v>
      </c>
      <c r="AJ36" s="25"/>
      <c r="AK36" s="26"/>
      <c r="AL36" s="25"/>
      <c r="AM36" s="27"/>
      <c r="AN36" s="27"/>
      <c r="AO36" s="27">
        <f t="shared" si="9"/>
        <v>0</v>
      </c>
      <c r="AP36" s="27"/>
      <c r="AQ36" s="28"/>
      <c r="AR36" s="27"/>
      <c r="AS36" s="29"/>
      <c r="AT36" s="29"/>
      <c r="AU36" s="29">
        <f t="shared" si="10"/>
        <v>0</v>
      </c>
      <c r="AV36" s="29"/>
      <c r="AW36" s="30"/>
      <c r="AX36" s="29"/>
      <c r="AY36" s="31">
        <f t="shared" si="11"/>
        <v>0</v>
      </c>
      <c r="AZ36" s="32"/>
    </row>
    <row r="37" spans="1:52">
      <c r="A37" s="5"/>
      <c r="B37" s="1">
        <f t="shared" si="0"/>
        <v>0</v>
      </c>
      <c r="C37" s="11"/>
      <c r="D37" s="6"/>
      <c r="E37" s="6">
        <v>1</v>
      </c>
      <c r="F37" s="5">
        <f t="shared" si="1"/>
        <v>0</v>
      </c>
      <c r="G37" s="5"/>
      <c r="H37" s="12" t="str">
        <f t="shared" si="2"/>
        <v>RG</v>
      </c>
      <c r="I37" s="13"/>
      <c r="J37" s="13"/>
      <c r="K37" s="14">
        <f t="shared" si="3"/>
        <v>0</v>
      </c>
      <c r="L37" s="16"/>
      <c r="M37" s="15">
        <f>+IF(K37&gt;=3,IF(G37=BASE!$L$4,BASE!$M$4,0),'RBT IJ SECU'!K37)</f>
        <v>0</v>
      </c>
      <c r="N37" s="24">
        <f t="shared" si="12"/>
        <v>0</v>
      </c>
      <c r="O37" s="25"/>
      <c r="P37" s="25"/>
      <c r="Q37" s="25">
        <f t="shared" si="5"/>
        <v>0</v>
      </c>
      <c r="R37" s="25"/>
      <c r="S37" s="26"/>
      <c r="T37" s="25"/>
      <c r="U37" s="27"/>
      <c r="V37" s="27"/>
      <c r="W37" s="27">
        <f t="shared" si="6"/>
        <v>0</v>
      </c>
      <c r="X37" s="27"/>
      <c r="Y37" s="28"/>
      <c r="Z37" s="27"/>
      <c r="AA37" s="29"/>
      <c r="AB37" s="29"/>
      <c r="AC37" s="29">
        <f t="shared" si="7"/>
        <v>0</v>
      </c>
      <c r="AD37" s="29"/>
      <c r="AE37" s="30"/>
      <c r="AF37" s="29"/>
      <c r="AG37" s="25"/>
      <c r="AH37" s="25"/>
      <c r="AI37" s="25">
        <f t="shared" si="8"/>
        <v>0</v>
      </c>
      <c r="AJ37" s="25"/>
      <c r="AK37" s="26"/>
      <c r="AL37" s="25"/>
      <c r="AM37" s="27"/>
      <c r="AN37" s="27"/>
      <c r="AO37" s="27">
        <f t="shared" si="9"/>
        <v>0</v>
      </c>
      <c r="AP37" s="27"/>
      <c r="AQ37" s="28"/>
      <c r="AR37" s="27"/>
      <c r="AS37" s="29"/>
      <c r="AT37" s="29"/>
      <c r="AU37" s="29">
        <f t="shared" si="10"/>
        <v>0</v>
      </c>
      <c r="AV37" s="29"/>
      <c r="AW37" s="30"/>
      <c r="AX37" s="29"/>
      <c r="AY37" s="31">
        <f t="shared" si="11"/>
        <v>0</v>
      </c>
      <c r="AZ37" s="32"/>
    </row>
    <row r="38" spans="1:52">
      <c r="A38" s="5"/>
      <c r="B38" s="1">
        <f t="shared" si="0"/>
        <v>0</v>
      </c>
      <c r="C38" s="11"/>
      <c r="D38" s="6"/>
      <c r="E38" s="6">
        <v>1</v>
      </c>
      <c r="F38" s="5">
        <f t="shared" si="1"/>
        <v>0</v>
      </c>
      <c r="G38" s="5"/>
      <c r="H38" s="12" t="str">
        <f t="shared" si="2"/>
        <v>RG</v>
      </c>
      <c r="I38" s="13"/>
      <c r="J38" s="13"/>
      <c r="K38" s="14">
        <f t="shared" si="3"/>
        <v>0</v>
      </c>
      <c r="L38" s="16"/>
      <c r="M38" s="15">
        <f>+IF(K38&gt;=3,IF(G38=BASE!$L$4,BASE!$M$4,0),'RBT IJ SECU'!K38)</f>
        <v>0</v>
      </c>
      <c r="N38" s="24">
        <f t="shared" si="12"/>
        <v>0</v>
      </c>
      <c r="O38" s="25"/>
      <c r="P38" s="25"/>
      <c r="Q38" s="25">
        <f t="shared" si="5"/>
        <v>0</v>
      </c>
      <c r="R38" s="25"/>
      <c r="S38" s="26"/>
      <c r="T38" s="25"/>
      <c r="U38" s="27"/>
      <c r="V38" s="27"/>
      <c r="W38" s="27">
        <f t="shared" si="6"/>
        <v>0</v>
      </c>
      <c r="X38" s="27"/>
      <c r="Y38" s="28"/>
      <c r="Z38" s="27"/>
      <c r="AA38" s="29"/>
      <c r="AB38" s="29"/>
      <c r="AC38" s="29">
        <f t="shared" si="7"/>
        <v>0</v>
      </c>
      <c r="AD38" s="29"/>
      <c r="AE38" s="30"/>
      <c r="AF38" s="29"/>
      <c r="AG38" s="25"/>
      <c r="AH38" s="25"/>
      <c r="AI38" s="25">
        <f t="shared" si="8"/>
        <v>0</v>
      </c>
      <c r="AJ38" s="25"/>
      <c r="AK38" s="26"/>
      <c r="AL38" s="25"/>
      <c r="AM38" s="27"/>
      <c r="AN38" s="27"/>
      <c r="AO38" s="27">
        <f t="shared" si="9"/>
        <v>0</v>
      </c>
      <c r="AP38" s="27"/>
      <c r="AQ38" s="28"/>
      <c r="AR38" s="27"/>
      <c r="AS38" s="29"/>
      <c r="AT38" s="29"/>
      <c r="AU38" s="29">
        <f t="shared" si="10"/>
        <v>0</v>
      </c>
      <c r="AV38" s="29"/>
      <c r="AW38" s="30"/>
      <c r="AX38" s="29"/>
      <c r="AY38" s="31">
        <f t="shared" si="11"/>
        <v>0</v>
      </c>
      <c r="AZ38" s="32"/>
    </row>
    <row r="39" spans="1:52">
      <c r="A39" s="5"/>
      <c r="B39" s="1">
        <f t="shared" si="0"/>
        <v>0</v>
      </c>
      <c r="C39" s="11"/>
      <c r="D39" s="6"/>
      <c r="E39" s="6">
        <v>1</v>
      </c>
      <c r="F39" s="5">
        <f t="shared" si="1"/>
        <v>0</v>
      </c>
      <c r="G39" s="5"/>
      <c r="H39" s="12" t="str">
        <f t="shared" si="2"/>
        <v>RG</v>
      </c>
      <c r="I39" s="13"/>
      <c r="J39" s="13"/>
      <c r="K39" s="14">
        <f t="shared" si="3"/>
        <v>0</v>
      </c>
      <c r="L39" s="16"/>
      <c r="M39" s="15">
        <f>+IF(K39&gt;=3,IF(G39=BASE!$L$4,BASE!$M$4,0),'RBT IJ SECU'!K39)</f>
        <v>0</v>
      </c>
      <c r="N39" s="24">
        <f t="shared" si="12"/>
        <v>0</v>
      </c>
      <c r="O39" s="25"/>
      <c r="P39" s="25"/>
      <c r="Q39" s="25">
        <f t="shared" si="5"/>
        <v>0</v>
      </c>
      <c r="R39" s="25"/>
      <c r="S39" s="26"/>
      <c r="T39" s="25"/>
      <c r="U39" s="27"/>
      <c r="V39" s="27"/>
      <c r="W39" s="27">
        <f t="shared" si="6"/>
        <v>0</v>
      </c>
      <c r="X39" s="27"/>
      <c r="Y39" s="28"/>
      <c r="Z39" s="27"/>
      <c r="AA39" s="29"/>
      <c r="AB39" s="29"/>
      <c r="AC39" s="29">
        <f t="shared" si="7"/>
        <v>0</v>
      </c>
      <c r="AD39" s="29"/>
      <c r="AE39" s="30"/>
      <c r="AF39" s="29"/>
      <c r="AG39" s="25"/>
      <c r="AH39" s="25"/>
      <c r="AI39" s="25">
        <f t="shared" si="8"/>
        <v>0</v>
      </c>
      <c r="AJ39" s="25"/>
      <c r="AK39" s="26"/>
      <c r="AL39" s="25"/>
      <c r="AM39" s="27"/>
      <c r="AN39" s="27"/>
      <c r="AO39" s="27">
        <f t="shared" si="9"/>
        <v>0</v>
      </c>
      <c r="AP39" s="27"/>
      <c r="AQ39" s="28"/>
      <c r="AR39" s="27"/>
      <c r="AS39" s="29"/>
      <c r="AT39" s="29"/>
      <c r="AU39" s="29">
        <f t="shared" si="10"/>
        <v>0</v>
      </c>
      <c r="AV39" s="29"/>
      <c r="AW39" s="30"/>
      <c r="AX39" s="29"/>
      <c r="AY39" s="31">
        <f t="shared" si="11"/>
        <v>0</v>
      </c>
      <c r="AZ39" s="32"/>
    </row>
    <row r="40" spans="1:52">
      <c r="A40" s="5"/>
      <c r="B40" s="1">
        <f t="shared" si="0"/>
        <v>0</v>
      </c>
      <c r="C40" s="11"/>
      <c r="D40" s="6"/>
      <c r="E40" s="6">
        <v>1</v>
      </c>
      <c r="F40" s="5">
        <f t="shared" si="1"/>
        <v>0</v>
      </c>
      <c r="G40" s="5"/>
      <c r="H40" s="12" t="str">
        <f t="shared" si="2"/>
        <v>RG</v>
      </c>
      <c r="I40" s="13"/>
      <c r="J40" s="13"/>
      <c r="K40" s="14">
        <f t="shared" si="3"/>
        <v>0</v>
      </c>
      <c r="L40" s="16"/>
      <c r="M40" s="15">
        <f>+IF(K40&gt;=3,IF(G40=BASE!$L$4,BASE!$M$4,0),'RBT IJ SECU'!K40)</f>
        <v>0</v>
      </c>
      <c r="N40" s="24">
        <f t="shared" si="12"/>
        <v>0</v>
      </c>
      <c r="O40" s="25"/>
      <c r="P40" s="25"/>
      <c r="Q40" s="25">
        <f t="shared" si="5"/>
        <v>0</v>
      </c>
      <c r="R40" s="25"/>
      <c r="S40" s="26"/>
      <c r="T40" s="25"/>
      <c r="U40" s="27"/>
      <c r="V40" s="27"/>
      <c r="W40" s="27">
        <f t="shared" si="6"/>
        <v>0</v>
      </c>
      <c r="X40" s="27"/>
      <c r="Y40" s="28"/>
      <c r="Z40" s="27"/>
      <c r="AA40" s="29"/>
      <c r="AB40" s="29"/>
      <c r="AC40" s="29">
        <f t="shared" si="7"/>
        <v>0</v>
      </c>
      <c r="AD40" s="29"/>
      <c r="AE40" s="30"/>
      <c r="AF40" s="29"/>
      <c r="AG40" s="25"/>
      <c r="AH40" s="25"/>
      <c r="AI40" s="25">
        <f t="shared" si="8"/>
        <v>0</v>
      </c>
      <c r="AJ40" s="25"/>
      <c r="AK40" s="26"/>
      <c r="AL40" s="25"/>
      <c r="AM40" s="27"/>
      <c r="AN40" s="27"/>
      <c r="AO40" s="27">
        <f t="shared" si="9"/>
        <v>0</v>
      </c>
      <c r="AP40" s="27"/>
      <c r="AQ40" s="28"/>
      <c r="AR40" s="27"/>
      <c r="AS40" s="29"/>
      <c r="AT40" s="29"/>
      <c r="AU40" s="29">
        <f t="shared" si="10"/>
        <v>0</v>
      </c>
      <c r="AV40" s="29"/>
      <c r="AW40" s="30"/>
      <c r="AX40" s="29"/>
      <c r="AY40" s="31">
        <f t="shared" si="11"/>
        <v>0</v>
      </c>
      <c r="AZ40" s="32"/>
    </row>
    <row r="41" spans="1:52">
      <c r="B41" s="1">
        <f t="shared" si="0"/>
        <v>0</v>
      </c>
      <c r="F41" s="1">
        <f t="shared" si="1"/>
        <v>0</v>
      </c>
      <c r="AY41" s="19"/>
    </row>
    <row r="42" spans="1:52">
      <c r="B42" s="1">
        <f t="shared" si="0"/>
        <v>0</v>
      </c>
      <c r="F42" s="1">
        <f t="shared" si="1"/>
        <v>0</v>
      </c>
      <c r="AY42" s="19"/>
    </row>
    <row r="43" spans="1:52">
      <c r="B43" s="1">
        <f t="shared" si="0"/>
        <v>0</v>
      </c>
      <c r="F43" s="1">
        <f t="shared" si="1"/>
        <v>0</v>
      </c>
      <c r="AY43" s="19"/>
    </row>
    <row r="44" spans="1:52">
      <c r="B44" s="1">
        <f t="shared" si="0"/>
        <v>0</v>
      </c>
      <c r="F44" s="1">
        <f t="shared" si="1"/>
        <v>0</v>
      </c>
      <c r="AY44" s="19"/>
    </row>
    <row r="45" spans="1:52">
      <c r="B45" s="1">
        <f t="shared" si="0"/>
        <v>0</v>
      </c>
      <c r="F45" s="1">
        <f t="shared" si="1"/>
        <v>0</v>
      </c>
      <c r="AY45" s="19"/>
    </row>
    <row r="46" spans="1:52">
      <c r="B46" s="1">
        <f t="shared" si="0"/>
        <v>0</v>
      </c>
      <c r="F46" s="1">
        <f t="shared" si="1"/>
        <v>0</v>
      </c>
      <c r="AY46" s="19"/>
    </row>
    <row r="47" spans="1:52">
      <c r="B47" s="1">
        <f t="shared" si="0"/>
        <v>0</v>
      </c>
      <c r="F47" s="1">
        <f t="shared" si="1"/>
        <v>0</v>
      </c>
      <c r="AY47" s="19"/>
    </row>
    <row r="48" spans="1:52">
      <c r="B48" s="1">
        <f>+K48</f>
        <v>0</v>
      </c>
      <c r="F48" s="1">
        <f>+K48</f>
        <v>0</v>
      </c>
      <c r="AY48" s="19"/>
    </row>
    <row r="49" spans="2:51">
      <c r="B49" s="1">
        <f t="shared" si="0"/>
        <v>0</v>
      </c>
      <c r="F49" s="1">
        <f t="shared" si="1"/>
        <v>0</v>
      </c>
      <c r="AY49" s="19"/>
    </row>
    <row r="50" spans="2:51">
      <c r="B50" s="1">
        <f t="shared" si="0"/>
        <v>0</v>
      </c>
      <c r="F50" s="1">
        <f t="shared" si="1"/>
        <v>0</v>
      </c>
      <c r="AY50" s="19"/>
    </row>
    <row r="51" spans="2:51">
      <c r="B51" s="1">
        <f t="shared" si="0"/>
        <v>0</v>
      </c>
      <c r="F51" s="1">
        <f t="shared" si="1"/>
        <v>0</v>
      </c>
      <c r="AY51" s="19"/>
    </row>
    <row r="52" spans="2:51">
      <c r="B52" s="1">
        <f t="shared" si="0"/>
        <v>0</v>
      </c>
      <c r="F52" s="1">
        <f t="shared" si="1"/>
        <v>0</v>
      </c>
      <c r="AY52" s="19"/>
    </row>
    <row r="53" spans="2:51">
      <c r="B53" s="1">
        <f t="shared" si="0"/>
        <v>0</v>
      </c>
      <c r="F53" s="1">
        <f t="shared" si="1"/>
        <v>0</v>
      </c>
      <c r="AY53" s="19"/>
    </row>
    <row r="54" spans="2:51">
      <c r="B54" s="1">
        <f t="shared" si="0"/>
        <v>0</v>
      </c>
      <c r="F54" s="1">
        <f t="shared" si="1"/>
        <v>0</v>
      </c>
      <c r="AY54" s="19"/>
    </row>
    <row r="55" spans="2:51">
      <c r="B55" s="1">
        <f t="shared" si="0"/>
        <v>0</v>
      </c>
      <c r="F55" s="1">
        <f t="shared" si="1"/>
        <v>0</v>
      </c>
      <c r="AY55" s="19"/>
    </row>
    <row r="56" spans="2:51">
      <c r="B56" s="1">
        <f t="shared" si="0"/>
        <v>0</v>
      </c>
      <c r="F56" s="1">
        <f t="shared" si="1"/>
        <v>0</v>
      </c>
      <c r="AY56" s="19"/>
    </row>
    <row r="57" spans="2:51">
      <c r="B57" s="1">
        <f t="shared" si="0"/>
        <v>0</v>
      </c>
      <c r="F57" s="1">
        <f t="shared" si="1"/>
        <v>0</v>
      </c>
      <c r="AY57" s="19"/>
    </row>
    <row r="58" spans="2:51">
      <c r="B58" s="1">
        <f t="shared" si="0"/>
        <v>0</v>
      </c>
      <c r="F58" s="1">
        <f t="shared" si="1"/>
        <v>0</v>
      </c>
      <c r="AY58" s="19"/>
    </row>
    <row r="59" spans="2:51">
      <c r="B59" s="1">
        <f t="shared" si="0"/>
        <v>0</v>
      </c>
      <c r="F59" s="1">
        <f t="shared" si="1"/>
        <v>0</v>
      </c>
      <c r="AY59" s="19"/>
    </row>
    <row r="60" spans="2:51">
      <c r="B60" s="1">
        <f t="shared" si="0"/>
        <v>0</v>
      </c>
      <c r="F60" s="1">
        <f t="shared" si="1"/>
        <v>0</v>
      </c>
      <c r="AY60" s="19"/>
    </row>
    <row r="61" spans="2:51">
      <c r="B61" s="1">
        <f t="shared" si="0"/>
        <v>0</v>
      </c>
      <c r="F61" s="1">
        <f t="shared" si="1"/>
        <v>0</v>
      </c>
      <c r="AY61" s="19"/>
    </row>
    <row r="62" spans="2:51">
      <c r="B62" s="1">
        <f t="shared" si="0"/>
        <v>0</v>
      </c>
      <c r="F62" s="1">
        <f t="shared" si="1"/>
        <v>0</v>
      </c>
      <c r="AY62" s="19"/>
    </row>
    <row r="63" spans="2:51">
      <c r="B63" s="1">
        <f t="shared" si="0"/>
        <v>0</v>
      </c>
      <c r="F63" s="1">
        <f t="shared" si="1"/>
        <v>0</v>
      </c>
      <c r="AY63" s="19"/>
    </row>
    <row r="64" spans="2:51">
      <c r="B64" s="1">
        <f t="shared" si="0"/>
        <v>0</v>
      </c>
      <c r="F64" s="1">
        <f t="shared" si="1"/>
        <v>0</v>
      </c>
      <c r="AY64" s="19"/>
    </row>
    <row r="65" spans="2:51">
      <c r="B65" s="1">
        <f t="shared" si="0"/>
        <v>0</v>
      </c>
      <c r="F65" s="1">
        <f t="shared" si="1"/>
        <v>0</v>
      </c>
      <c r="AY65" s="19"/>
    </row>
    <row r="66" spans="2:51">
      <c r="B66" s="1">
        <f t="shared" si="0"/>
        <v>0</v>
      </c>
      <c r="F66" s="1">
        <f t="shared" si="1"/>
        <v>0</v>
      </c>
      <c r="AY66" s="19"/>
    </row>
    <row r="67" spans="2:51">
      <c r="B67" s="1">
        <f t="shared" si="0"/>
        <v>0</v>
      </c>
      <c r="F67" s="1">
        <f t="shared" si="1"/>
        <v>0</v>
      </c>
      <c r="AY67" s="19"/>
    </row>
    <row r="68" spans="2:51">
      <c r="B68" s="1">
        <f t="shared" si="0"/>
        <v>0</v>
      </c>
      <c r="F68" s="1">
        <f t="shared" si="1"/>
        <v>0</v>
      </c>
      <c r="AY68" s="19"/>
    </row>
    <row r="69" spans="2:51">
      <c r="B69" s="1">
        <f t="shared" si="0"/>
        <v>0</v>
      </c>
      <c r="F69" s="1">
        <f t="shared" si="1"/>
        <v>0</v>
      </c>
      <c r="AY69" s="19"/>
    </row>
    <row r="70" spans="2:51">
      <c r="B70" s="1">
        <f t="shared" ref="B70:B79" si="13">+K70</f>
        <v>0</v>
      </c>
      <c r="F70" s="1">
        <f t="shared" ref="F70:F95" si="14">+K70</f>
        <v>0</v>
      </c>
      <c r="AY70" s="19"/>
    </row>
    <row r="71" spans="2:51">
      <c r="B71" s="1">
        <f t="shared" si="13"/>
        <v>0</v>
      </c>
      <c r="F71" s="1">
        <f t="shared" si="14"/>
        <v>0</v>
      </c>
      <c r="AY71" s="19"/>
    </row>
    <row r="72" spans="2:51">
      <c r="B72" s="1">
        <f t="shared" si="13"/>
        <v>0</v>
      </c>
      <c r="F72" s="1">
        <f t="shared" si="14"/>
        <v>0</v>
      </c>
      <c r="AY72" s="19"/>
    </row>
    <row r="73" spans="2:51">
      <c r="B73" s="1">
        <f t="shared" si="13"/>
        <v>0</v>
      </c>
      <c r="F73" s="1">
        <f t="shared" si="14"/>
        <v>0</v>
      </c>
      <c r="AY73" s="19"/>
    </row>
    <row r="74" spans="2:51">
      <c r="B74" s="1">
        <f t="shared" si="13"/>
        <v>0</v>
      </c>
      <c r="F74" s="1">
        <f t="shared" si="14"/>
        <v>0</v>
      </c>
      <c r="AY74" s="19"/>
    </row>
    <row r="75" spans="2:51">
      <c r="B75" s="1">
        <f t="shared" si="13"/>
        <v>0</v>
      </c>
      <c r="F75" s="1">
        <f t="shared" si="14"/>
        <v>0</v>
      </c>
      <c r="AY75" s="19"/>
    </row>
    <row r="76" spans="2:51">
      <c r="B76" s="1">
        <f t="shared" si="13"/>
        <v>0</v>
      </c>
      <c r="F76" s="1">
        <f t="shared" si="14"/>
        <v>0</v>
      </c>
      <c r="AY76" s="19"/>
    </row>
    <row r="77" spans="2:51">
      <c r="B77" s="1">
        <f t="shared" si="13"/>
        <v>0</v>
      </c>
      <c r="F77" s="1">
        <f t="shared" si="14"/>
        <v>0</v>
      </c>
      <c r="AY77" s="19"/>
    </row>
    <row r="78" spans="2:51">
      <c r="B78" s="1">
        <f t="shared" si="13"/>
        <v>0</v>
      </c>
      <c r="F78" s="1">
        <f t="shared" si="14"/>
        <v>0</v>
      </c>
      <c r="AY78" s="19"/>
    </row>
    <row r="79" spans="2:51">
      <c r="B79" s="1">
        <f t="shared" si="13"/>
        <v>0</v>
      </c>
      <c r="F79" s="1">
        <f t="shared" si="14"/>
        <v>0</v>
      </c>
      <c r="AY79" s="19"/>
    </row>
    <row r="80" spans="2:51">
      <c r="F80" s="1">
        <f t="shared" si="14"/>
        <v>0</v>
      </c>
      <c r="AY80" s="19"/>
    </row>
    <row r="81" spans="6:6">
      <c r="F81" s="1">
        <f t="shared" si="14"/>
        <v>0</v>
      </c>
    </row>
    <row r="82" spans="6:6">
      <c r="F82" s="1">
        <f t="shared" si="14"/>
        <v>0</v>
      </c>
    </row>
    <row r="83" spans="6:6">
      <c r="F83" s="1">
        <f t="shared" si="14"/>
        <v>0</v>
      </c>
    </row>
    <row r="84" spans="6:6">
      <c r="F84" s="1">
        <f t="shared" si="14"/>
        <v>0</v>
      </c>
    </row>
    <row r="85" spans="6:6">
      <c r="F85" s="1">
        <f t="shared" si="14"/>
        <v>0</v>
      </c>
    </row>
    <row r="86" spans="6:6">
      <c r="F86" s="1">
        <f t="shared" si="14"/>
        <v>0</v>
      </c>
    </row>
    <row r="87" spans="6:6">
      <c r="F87" s="1">
        <f t="shared" si="14"/>
        <v>0</v>
      </c>
    </row>
    <row r="88" spans="6:6">
      <c r="F88" s="1">
        <f t="shared" si="14"/>
        <v>0</v>
      </c>
    </row>
    <row r="89" spans="6:6">
      <c r="F89" s="1">
        <f t="shared" si="14"/>
        <v>0</v>
      </c>
    </row>
    <row r="90" spans="6:6">
      <c r="F90" s="1">
        <f t="shared" si="14"/>
        <v>0</v>
      </c>
    </row>
    <row r="91" spans="6:6">
      <c r="F91" s="1">
        <f t="shared" si="14"/>
        <v>0</v>
      </c>
    </row>
    <row r="92" spans="6:6">
      <c r="F92" s="1">
        <f t="shared" si="14"/>
        <v>0</v>
      </c>
    </row>
    <row r="93" spans="6:6">
      <c r="F93" s="1">
        <f t="shared" si="14"/>
        <v>0</v>
      </c>
    </row>
    <row r="94" spans="6:6">
      <c r="F94" s="1">
        <f t="shared" si="14"/>
        <v>0</v>
      </c>
    </row>
    <row r="95" spans="6:6">
      <c r="F95" s="1">
        <f t="shared" si="14"/>
        <v>0</v>
      </c>
    </row>
  </sheetData>
  <autoFilter ref="A4:AZ95">
    <filterColumn colId="14" showButton="0"/>
    <filterColumn colId="20" showButton="0"/>
    <filterColumn colId="26" showButton="0"/>
    <filterColumn colId="32" showButton="0"/>
    <filterColumn colId="38" showButton="0"/>
    <filterColumn colId="44" showButton="0"/>
  </autoFilter>
  <mergeCells count="1">
    <mergeCell ref="A2:AY2"/>
  </mergeCells>
  <conditionalFormatting sqref="H6:H40">
    <cfRule type="cellIs" dxfId="28" priority="28" operator="equal">
      <formula>"RD"</formula>
    </cfRule>
    <cfRule type="cellIs" dxfId="27" priority="29" operator="equal">
      <formula>"MTT"</formula>
    </cfRule>
    <cfRule type="cellIs" dxfId="26" priority="30" operator="equal">
      <formula>"MAT-1"</formula>
    </cfRule>
    <cfRule type="cellIs" dxfId="25" priority="31" operator="equal">
      <formula>"MA-1"</formula>
    </cfRule>
    <cfRule type="cellIs" dxfId="24" priority="32" operator="equal">
      <formula>"EDUC"</formula>
    </cfRule>
    <cfRule type="cellIs" dxfId="23" priority="33" operator="equal">
      <formula>"EDUC"</formula>
    </cfRule>
    <cfRule type="cellIs" dxfId="22" priority="34" operator="equal">
      <formula>"EC"</formula>
    </cfRule>
    <cfRule type="cellIs" dxfId="21" priority="35" operator="equal">
      <formula>"RG"</formula>
    </cfRule>
  </conditionalFormatting>
  <conditionalFormatting sqref="L6:L13">
    <cfRule type="cellIs" dxfId="20" priority="19" operator="equal">
      <formula>"-"</formula>
    </cfRule>
  </conditionalFormatting>
  <conditionalFormatting sqref="H5">
    <cfRule type="cellIs" dxfId="19" priority="2" operator="equal">
      <formula>"RD"</formula>
    </cfRule>
    <cfRule type="cellIs" dxfId="18" priority="3" operator="equal">
      <formula>"MTT"</formula>
    </cfRule>
    <cfRule type="cellIs" dxfId="17" priority="4" operator="equal">
      <formula>"MAT-1"</formula>
    </cfRule>
    <cfRule type="cellIs" dxfId="16" priority="5" operator="equal">
      <formula>"MA-1"</formula>
    </cfRule>
    <cfRule type="cellIs" dxfId="15" priority="6" operator="equal">
      <formula>"EDUC"</formula>
    </cfRule>
    <cfRule type="cellIs" dxfId="14" priority="7" operator="equal">
      <formula>"EDUC"</formula>
    </cfRule>
    <cfRule type="cellIs" dxfId="13" priority="8" operator="equal">
      <formula>"EC"</formula>
    </cfRule>
    <cfRule type="cellIs" dxfId="12" priority="9" operator="equal">
      <formula>"RG"</formula>
    </cfRule>
  </conditionalFormatting>
  <conditionalFormatting sqref="L14:L40">
    <cfRule type="cellIs" dxfId="11" priority="10" operator="equal">
      <formula>"-"</formula>
    </cfRule>
  </conditionalFormatting>
  <conditionalFormatting sqref="L5">
    <cfRule type="cellIs" dxfId="10" priority="1" operator="equal">
      <formula>"-"</formula>
    </cfRule>
  </conditionalFormatting>
  <dataValidations count="1">
    <dataValidation type="list" allowBlank="1" showInputMessage="1" sqref="A5:A18">
      <formula1>OFFSET(SECUSIEGE,MATCH(E5,ETAB2,0)-1,0,COUNTIF(ETAB2,E5))</formula1>
    </dataValidation>
  </dataValidations>
  <pageMargins left="0.7" right="0.7" top="0.75" bottom="0.75" header="0.3" footer="0.3"/>
  <pageSetup paperSize="9" orientation="portrait" verticalDpi="0" r:id="rId1"/>
  <drawing r:id="rId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BASE!$J$1:$J$10</xm:f>
          </x14:formula1>
          <xm:sqref>E5:E40</xm:sqref>
        </x14:dataValidation>
        <x14:dataValidation type="list" allowBlank="1" showInputMessage="1" showErrorMessage="1">
          <x14:formula1>
            <xm:f>BASE!$H$1:$H$32</xm:f>
          </x14:formula1>
          <xm:sqref>S5:S40 AQ5:AQ40 AK5:AK40 AE5:AE40 Y5:Y40 AW5:AW40</xm:sqref>
        </x14:dataValidation>
        <x14:dataValidation type="list" allowBlank="1" showInputMessage="1" showErrorMessage="1">
          <x14:formula1>
            <xm:f>BASE!$L$1:$L$15</xm:f>
          </x14:formula1>
          <xm:sqref>G5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21"/>
  <sheetViews>
    <sheetView workbookViewId="0">
      <selection activeCell="H8" sqref="H8"/>
    </sheetView>
  </sheetViews>
  <sheetFormatPr baseColWidth="10" defaultRowHeight="15"/>
  <cols>
    <col min="1" max="1" width="14" bestFit="1" customWidth="1"/>
  </cols>
  <sheetData>
    <row r="1" spans="1:15">
      <c r="A1" s="66" t="s">
        <v>0</v>
      </c>
      <c r="B1" s="67" t="s">
        <v>1</v>
      </c>
      <c r="C1" s="67" t="s">
        <v>2</v>
      </c>
      <c r="D1" s="64" t="s">
        <v>4</v>
      </c>
    </row>
    <row r="2" spans="1:15">
      <c r="A2" s="66"/>
      <c r="B2" s="67"/>
      <c r="C2" s="67"/>
      <c r="D2" s="64"/>
    </row>
    <row r="3" spans="1:15">
      <c r="A3" s="9">
        <f>+BASE!A1</f>
        <v>1111111111111</v>
      </c>
      <c r="B3" s="10" t="str">
        <f>+BASE!B1</f>
        <v>exemple1</v>
      </c>
      <c r="C3" s="10" t="str">
        <f>+BASE!C1</f>
        <v>exemple1</v>
      </c>
      <c r="D3" s="6">
        <f ca="1">+SUMIF(DROIT2,A3,'RBT IJ SECU'!$B$6:$B$102)</f>
        <v>0</v>
      </c>
    </row>
    <row r="4" spans="1:15">
      <c r="A4" s="9">
        <f>+BASE!A2</f>
        <v>1111111111112</v>
      </c>
      <c r="B4" s="10" t="str">
        <f>+BASE!B2</f>
        <v>exemple2</v>
      </c>
      <c r="C4" s="10" t="str">
        <f>+BASE!C2</f>
        <v>exemple2</v>
      </c>
      <c r="D4" s="6">
        <f ca="1">+SUMIF(DROIT2,A4,'RBT IJ SECU'!$B$6:$B$102)</f>
        <v>1</v>
      </c>
    </row>
    <row r="5" spans="1:15" s="23" customFormat="1" ht="15" customHeight="1">
      <c r="A5" s="20">
        <f>+BASE!A3</f>
        <v>1111111111113</v>
      </c>
      <c r="B5" s="21" t="str">
        <f>+BASE!B3</f>
        <v>exemple3</v>
      </c>
      <c r="C5" s="21" t="str">
        <f>+BASE!C3</f>
        <v>exemple3</v>
      </c>
      <c r="D5" s="22">
        <f ca="1">+SUMIF(DROIT2,A5,'RBT IJ SECU'!$B$6:$B$102)</f>
        <v>3</v>
      </c>
      <c r="H5" s="65" t="s">
        <v>43</v>
      </c>
      <c r="I5" s="65"/>
      <c r="J5" s="65"/>
      <c r="K5" s="65"/>
      <c r="L5" s="65"/>
      <c r="M5" s="65"/>
      <c r="N5" s="65"/>
      <c r="O5" s="65"/>
    </row>
    <row r="6" spans="1:15">
      <c r="A6" s="9">
        <f>+BASE!A4</f>
        <v>1111111111114</v>
      </c>
      <c r="B6" s="10" t="str">
        <f>+BASE!B4</f>
        <v>exemple4</v>
      </c>
      <c r="C6" s="10" t="str">
        <f>+BASE!C4</f>
        <v>exemple4</v>
      </c>
      <c r="D6" s="6">
        <f ca="1">+SUMIF(DROIT2,A6,'RBT IJ SECU'!$B$6:$B$102)</f>
        <v>1</v>
      </c>
      <c r="H6" s="63">
        <v>42491</v>
      </c>
      <c r="I6" s="63">
        <v>42522</v>
      </c>
      <c r="J6" s="63">
        <v>42552</v>
      </c>
      <c r="K6" s="63">
        <v>42583</v>
      </c>
      <c r="L6" s="63">
        <v>42614</v>
      </c>
      <c r="M6" s="63">
        <v>42644</v>
      </c>
      <c r="N6" s="63">
        <v>42675</v>
      </c>
      <c r="O6" s="63">
        <v>42705</v>
      </c>
    </row>
    <row r="7" spans="1:15">
      <c r="A7" s="9">
        <f>+BASE!A5</f>
        <v>1111111111115</v>
      </c>
      <c r="B7" s="10" t="str">
        <f>+BASE!B5</f>
        <v>exemple5</v>
      </c>
      <c r="C7" s="10" t="str">
        <f>+BASE!C5</f>
        <v>exemple5</v>
      </c>
      <c r="D7" s="6">
        <f ca="1">+SUMIF(DROIT2,A7,'RBT IJ SECU'!$B$6:$B$102)</f>
        <v>2</v>
      </c>
      <c r="H7" s="64"/>
      <c r="I7" s="64"/>
      <c r="J7" s="64"/>
      <c r="K7" s="64"/>
      <c r="L7" s="64"/>
      <c r="M7" s="64"/>
      <c r="N7" s="64"/>
      <c r="O7" s="64"/>
    </row>
    <row r="8" spans="1:15">
      <c r="A8" s="9">
        <f>+BASE!A6</f>
        <v>1111111111116</v>
      </c>
      <c r="B8" s="10" t="str">
        <f>+BASE!B6</f>
        <v>exemple6</v>
      </c>
      <c r="C8" s="10" t="str">
        <f>+BASE!C6</f>
        <v>exemple6</v>
      </c>
      <c r="D8" s="6">
        <f ca="1">+SUMIF(DROIT2,A8,'RBT IJ SECU'!$B$6:$B$102)</f>
        <v>6</v>
      </c>
      <c r="H8" s="6">
        <f ca="1">SUMIF(IJSS1,H6,'RBT IJ SECU'!$T$6:$T$40)</f>
        <v>0</v>
      </c>
      <c r="I8" s="6">
        <f ca="1">SUMIF(IJSS1,I6,'RBT IJ SECU'!$T$6:$T$40)</f>
        <v>0</v>
      </c>
      <c r="J8" s="6">
        <f ca="1">SUMIF(IJSS1,J6,'RBT IJ SECU'!$T$6:$T$40)</f>
        <v>0</v>
      </c>
      <c r="K8" s="6">
        <f ca="1">SUMIF(IJSS1,K6,'RBT IJ SECU'!$T$6:$T$40)</f>
        <v>0</v>
      </c>
      <c r="L8" s="6">
        <f ca="1">SUMIF(IJSS1,L6,'RBT IJ SECU'!$T$6:$T$40)</f>
        <v>0</v>
      </c>
      <c r="M8" s="6">
        <f ca="1">SUMIF(IJSS1,M6,'RBT IJ SECU'!$T$6:$T$40)</f>
        <v>0</v>
      </c>
      <c r="N8" s="6">
        <f ca="1">SUMIF(IJSS1,N6,'RBT IJ SECU'!$T$6:$T$40)</f>
        <v>0</v>
      </c>
      <c r="O8" s="6">
        <f ca="1">SUMIF(IJSS1,O6,'RBT IJ SECU'!$T$6:$T$40)</f>
        <v>0</v>
      </c>
    </row>
    <row r="9" spans="1:15">
      <c r="A9" s="9">
        <f>+BASE!A7</f>
        <v>1111111111117</v>
      </c>
      <c r="B9" s="10" t="str">
        <f>+BASE!B7</f>
        <v>exemple7</v>
      </c>
      <c r="C9" s="10" t="str">
        <f>+BASE!C7</f>
        <v>exemple7</v>
      </c>
      <c r="D9" s="6">
        <f ca="1">+SUMIF(DROIT2,A9,'RBT IJ SECU'!$B$6:$B$102)</f>
        <v>3</v>
      </c>
      <c r="H9" s="7">
        <f t="shared" ref="H9:O9" ca="1" si="0">+SUM(H8:H8)</f>
        <v>0</v>
      </c>
      <c r="I9" s="7">
        <f t="shared" ca="1" si="0"/>
        <v>0</v>
      </c>
      <c r="J9" s="7">
        <f t="shared" ca="1" si="0"/>
        <v>0</v>
      </c>
      <c r="K9" s="7">
        <f t="shared" ca="1" si="0"/>
        <v>0</v>
      </c>
      <c r="L9" s="7">
        <f t="shared" ca="1" si="0"/>
        <v>0</v>
      </c>
      <c r="M9" s="7">
        <f t="shared" ca="1" si="0"/>
        <v>0</v>
      </c>
      <c r="N9" s="7">
        <f t="shared" ca="1" si="0"/>
        <v>0</v>
      </c>
      <c r="O9" s="7">
        <f t="shared" ca="1" si="0"/>
        <v>0</v>
      </c>
    </row>
    <row r="10" spans="1:15">
      <c r="A10" s="9">
        <f>+BASE!A8</f>
        <v>1111111111118</v>
      </c>
      <c r="B10" s="10" t="str">
        <f>+BASE!B8</f>
        <v>exemple8</v>
      </c>
      <c r="C10" s="10" t="str">
        <f>+BASE!C8</f>
        <v>exemple8</v>
      </c>
      <c r="D10" s="6">
        <f ca="1">+SUMIF(DROIT2,A10,'RBT IJ SECU'!$B$6:$B$102)</f>
        <v>3</v>
      </c>
    </row>
    <row r="11" spans="1:15">
      <c r="A11" s="9">
        <f>+BASE!A9</f>
        <v>1111111111119</v>
      </c>
      <c r="B11" s="10" t="str">
        <f>+BASE!B9</f>
        <v>exemple9</v>
      </c>
      <c r="C11" s="10" t="str">
        <f>+BASE!C9</f>
        <v>exemple9</v>
      </c>
      <c r="D11" s="6">
        <f ca="1">+SUMIF(DROIT2,A11,'RBT IJ SECU'!$B$6:$B$102)</f>
        <v>8</v>
      </c>
    </row>
    <row r="12" spans="1:15">
      <c r="A12" s="9">
        <f>+BASE!A10</f>
        <v>1111111111120</v>
      </c>
      <c r="B12" s="10" t="str">
        <f>+BASE!B10</f>
        <v>exemple10</v>
      </c>
      <c r="C12" s="10" t="str">
        <f>+BASE!C10</f>
        <v>exemple10</v>
      </c>
      <c r="D12" s="6">
        <f ca="1">+SUMIF(DROIT2,A12,'RBT IJ SECU'!$B$6:$B$102)</f>
        <v>0</v>
      </c>
    </row>
    <row r="13" spans="1:15">
      <c r="A13" s="9">
        <f>+BASE!A11</f>
        <v>1111111111121</v>
      </c>
      <c r="B13" s="10" t="str">
        <f>+BASE!B11</f>
        <v>exemple11</v>
      </c>
      <c r="C13" s="10" t="str">
        <f>+BASE!C11</f>
        <v>exemple11</v>
      </c>
      <c r="D13" s="6">
        <f ca="1">+SUMIF(DROIT2,A13,'RBT IJ SECU'!$B$6:$B$102)</f>
        <v>0</v>
      </c>
    </row>
    <row r="14" spans="1:15">
      <c r="A14" s="9">
        <f>+BASE!A12</f>
        <v>0</v>
      </c>
      <c r="B14" s="10">
        <f>+BASE!B12</f>
        <v>0</v>
      </c>
      <c r="C14" s="10">
        <f>+BASE!C12</f>
        <v>0</v>
      </c>
      <c r="D14" s="6">
        <f ca="1">+SUMIF(DROIT2,A14,'RBT IJ SECU'!$B$6:$B$102)</f>
        <v>0</v>
      </c>
    </row>
    <row r="15" spans="1:15">
      <c r="A15" s="9">
        <f>+BASE!A13</f>
        <v>0</v>
      </c>
      <c r="B15" s="10">
        <f>+BASE!B13</f>
        <v>0</v>
      </c>
      <c r="C15" s="10">
        <f>+BASE!C13</f>
        <v>0</v>
      </c>
      <c r="D15" s="6">
        <f ca="1">+SUMIF(DROIT2,A15,'RBT IJ SECU'!$B$6:$B$102)</f>
        <v>0</v>
      </c>
    </row>
    <row r="16" spans="1:15">
      <c r="A16" s="9">
        <f>+BASE!A14</f>
        <v>0</v>
      </c>
      <c r="B16" s="10">
        <f>+BASE!B14</f>
        <v>0</v>
      </c>
      <c r="C16" s="10">
        <f>+BASE!C14</f>
        <v>0</v>
      </c>
      <c r="D16" s="6">
        <f ca="1">+SUMIF(DROIT2,A16,'RBT IJ SECU'!$B$6:$B$102)</f>
        <v>0</v>
      </c>
    </row>
    <row r="17" spans="1:4">
      <c r="A17" s="9">
        <f>+BASE!A15</f>
        <v>0</v>
      </c>
      <c r="B17" s="10">
        <f>+BASE!B15</f>
        <v>0</v>
      </c>
      <c r="C17" s="10">
        <f>+BASE!C15</f>
        <v>0</v>
      </c>
      <c r="D17" s="6">
        <f ca="1">+SUMIF(DROIT2,A17,'RBT IJ SECU'!$B$6:$B$102)</f>
        <v>0</v>
      </c>
    </row>
    <row r="18" spans="1:4">
      <c r="A18" s="9">
        <f>+BASE!A16</f>
        <v>0</v>
      </c>
      <c r="B18" s="10">
        <f>+BASE!B16</f>
        <v>0</v>
      </c>
      <c r="C18" s="10">
        <f>+BASE!C16</f>
        <v>0</v>
      </c>
      <c r="D18" s="6">
        <f ca="1">+SUMIF(DROIT2,A18,'RBT IJ SECU'!$B$6:$B$102)</f>
        <v>0</v>
      </c>
    </row>
    <row r="19" spans="1:4">
      <c r="A19" s="9">
        <f>+BASE!A17</f>
        <v>0</v>
      </c>
      <c r="B19" s="10">
        <f>+BASE!B17</f>
        <v>0</v>
      </c>
      <c r="C19" s="10">
        <f>+BASE!C17</f>
        <v>0</v>
      </c>
      <c r="D19" s="6">
        <f ca="1">+SUMIF(DROIT2,A19,'RBT IJ SECU'!$B$6:$B$102)</f>
        <v>0</v>
      </c>
    </row>
    <row r="20" spans="1:4">
      <c r="A20" s="68" t="s">
        <v>5</v>
      </c>
      <c r="B20" s="69"/>
      <c r="C20" s="69"/>
      <c r="D20" s="7">
        <f ca="1">+SUM(D3:D19)</f>
        <v>27</v>
      </c>
    </row>
    <row r="21" spans="1:4">
      <c r="A21" s="1"/>
      <c r="B21" s="1"/>
      <c r="C21" s="1"/>
    </row>
  </sheetData>
  <mergeCells count="14">
    <mergeCell ref="A1:A2"/>
    <mergeCell ref="C1:C2"/>
    <mergeCell ref="D1:D2"/>
    <mergeCell ref="B1:B2"/>
    <mergeCell ref="A20:C20"/>
    <mergeCell ref="O6:O7"/>
    <mergeCell ref="H5:O5"/>
    <mergeCell ref="I6:I7"/>
    <mergeCell ref="J6:J7"/>
    <mergeCell ref="K6:K7"/>
    <mergeCell ref="L6:L7"/>
    <mergeCell ref="M6:M7"/>
    <mergeCell ref="N6:N7"/>
    <mergeCell ref="H6:H7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AZ94"/>
  <sheetViews>
    <sheetView zoomScaleNormal="100" workbookViewId="0">
      <selection activeCell="A6" sqref="A5:XFD6"/>
    </sheetView>
  </sheetViews>
  <sheetFormatPr baseColWidth="10" defaultRowHeight="15"/>
  <cols>
    <col min="1" max="1" width="17.28515625" customWidth="1"/>
    <col min="2" max="2" width="10.7109375" hidden="1" customWidth="1"/>
    <col min="3" max="5" width="10.7109375" customWidth="1"/>
    <col min="6" max="6" width="10.7109375" hidden="1" customWidth="1"/>
    <col min="7" max="7" width="10.7109375" customWidth="1"/>
    <col min="8" max="8" width="7.5703125" customWidth="1"/>
    <col min="9" max="10" width="11.7109375" customWidth="1"/>
    <col min="11" max="11" width="10.7109375" customWidth="1"/>
    <col min="12" max="12" width="11.7109375" customWidth="1"/>
    <col min="13" max="14" width="10.7109375" customWidth="1"/>
  </cols>
  <sheetData>
    <row r="1" spans="1:52" ht="59.25" customHeight="1">
      <c r="A1" s="8"/>
      <c r="B1" s="8"/>
      <c r="C1" s="8"/>
      <c r="D1" s="8"/>
      <c r="E1" s="8"/>
      <c r="F1" s="8"/>
      <c r="G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</row>
    <row r="2" spans="1:52" ht="20.25">
      <c r="A2" s="61" t="s">
        <v>34</v>
      </c>
      <c r="B2" s="61"/>
      <c r="C2" s="61"/>
      <c r="D2" s="61"/>
      <c r="E2" s="61"/>
      <c r="F2" s="61"/>
      <c r="G2" s="61"/>
      <c r="H2" s="61"/>
      <c r="I2" s="61"/>
      <c r="J2" s="61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2"/>
      <c r="Z2" s="62"/>
      <c r="AA2" s="62"/>
      <c r="AB2" s="62"/>
      <c r="AC2" s="62"/>
      <c r="AD2" s="62"/>
      <c r="AE2" s="62"/>
      <c r="AF2" s="62"/>
      <c r="AG2" s="62"/>
      <c r="AH2" s="62"/>
      <c r="AI2" s="62"/>
      <c r="AJ2" s="62"/>
      <c r="AK2" s="62"/>
      <c r="AL2" s="62"/>
      <c r="AM2" s="62"/>
      <c r="AN2" s="62"/>
      <c r="AO2" s="62"/>
      <c r="AP2" s="62"/>
      <c r="AQ2" s="62"/>
      <c r="AR2" s="62"/>
      <c r="AS2" s="62"/>
      <c r="AT2" s="62"/>
      <c r="AU2" s="62"/>
      <c r="AV2" s="62"/>
      <c r="AW2" s="62"/>
      <c r="AX2" s="62"/>
      <c r="AY2" s="62"/>
    </row>
    <row r="3" spans="1:52" ht="28.5" customHeight="1">
      <c r="A3" s="56" t="s">
        <v>35</v>
      </c>
      <c r="B3" s="56"/>
      <c r="C3" s="56"/>
      <c r="D3" s="56"/>
      <c r="E3" s="56"/>
      <c r="F3" s="18"/>
      <c r="G3" s="56" t="s">
        <v>36</v>
      </c>
      <c r="H3" s="56"/>
      <c r="I3" s="56"/>
      <c r="J3" s="56"/>
      <c r="K3" s="56"/>
      <c r="L3" s="56"/>
      <c r="M3" s="56"/>
      <c r="N3" s="57"/>
      <c r="O3" s="53" t="s">
        <v>41</v>
      </c>
      <c r="P3" s="54"/>
      <c r="Q3" s="54"/>
      <c r="R3" s="54"/>
      <c r="S3" s="54"/>
      <c r="T3" s="55"/>
      <c r="U3" s="50" t="s">
        <v>44</v>
      </c>
      <c r="V3" s="51"/>
      <c r="W3" s="51"/>
      <c r="X3" s="51"/>
      <c r="Y3" s="51"/>
      <c r="Z3" s="52"/>
      <c r="AA3" s="47" t="s">
        <v>45</v>
      </c>
      <c r="AB3" s="48"/>
      <c r="AC3" s="48"/>
      <c r="AD3" s="48"/>
      <c r="AE3" s="48"/>
      <c r="AF3" s="49"/>
      <c r="AG3" s="53" t="s">
        <v>46</v>
      </c>
      <c r="AH3" s="54"/>
      <c r="AI3" s="54"/>
      <c r="AJ3" s="54"/>
      <c r="AK3" s="54"/>
      <c r="AL3" s="55"/>
      <c r="AM3" s="50" t="s">
        <v>47</v>
      </c>
      <c r="AN3" s="51"/>
      <c r="AO3" s="51"/>
      <c r="AP3" s="51"/>
      <c r="AQ3" s="51"/>
      <c r="AR3" s="52"/>
      <c r="AS3" s="47" t="s">
        <v>48</v>
      </c>
      <c r="AT3" s="48"/>
      <c r="AU3" s="48"/>
      <c r="AV3" s="48"/>
      <c r="AW3" s="48"/>
      <c r="AX3" s="49"/>
      <c r="AY3" s="45" t="s">
        <v>24</v>
      </c>
      <c r="AZ3" s="46" t="s">
        <v>51</v>
      </c>
    </row>
    <row r="4" spans="1:52" ht="28.5" customHeight="1">
      <c r="A4" s="41" t="s">
        <v>27</v>
      </c>
      <c r="B4" s="40" t="s">
        <v>25</v>
      </c>
      <c r="C4" s="34" t="s">
        <v>28</v>
      </c>
      <c r="D4" s="34" t="s">
        <v>29</v>
      </c>
      <c r="E4" s="34" t="s">
        <v>3</v>
      </c>
      <c r="F4" s="40" t="s">
        <v>25</v>
      </c>
      <c r="G4" s="34" t="s">
        <v>6</v>
      </c>
      <c r="H4" s="34" t="s">
        <v>7</v>
      </c>
      <c r="I4" s="34" t="s">
        <v>50</v>
      </c>
      <c r="J4" s="34" t="s">
        <v>49</v>
      </c>
      <c r="K4" s="34" t="s">
        <v>30</v>
      </c>
      <c r="L4" s="34" t="s">
        <v>31</v>
      </c>
      <c r="M4" s="34" t="s">
        <v>32</v>
      </c>
      <c r="N4" s="34" t="s">
        <v>26</v>
      </c>
      <c r="O4" s="58" t="s">
        <v>37</v>
      </c>
      <c r="P4" s="58"/>
      <c r="Q4" s="42" t="s">
        <v>42</v>
      </c>
      <c r="R4" s="42" t="s">
        <v>39</v>
      </c>
      <c r="S4" s="42" t="s">
        <v>40</v>
      </c>
      <c r="T4" s="42" t="s">
        <v>38</v>
      </c>
      <c r="U4" s="59" t="s">
        <v>37</v>
      </c>
      <c r="V4" s="59"/>
      <c r="W4" s="43" t="s">
        <v>42</v>
      </c>
      <c r="X4" s="43" t="s">
        <v>39</v>
      </c>
      <c r="Y4" s="43" t="s">
        <v>40</v>
      </c>
      <c r="Z4" s="43" t="s">
        <v>38</v>
      </c>
      <c r="AA4" s="60" t="s">
        <v>37</v>
      </c>
      <c r="AB4" s="60"/>
      <c r="AC4" s="44" t="s">
        <v>42</v>
      </c>
      <c r="AD4" s="44" t="s">
        <v>39</v>
      </c>
      <c r="AE4" s="44" t="s">
        <v>40</v>
      </c>
      <c r="AF4" s="44" t="s">
        <v>38</v>
      </c>
      <c r="AG4" s="58" t="s">
        <v>37</v>
      </c>
      <c r="AH4" s="58"/>
      <c r="AI4" s="42" t="s">
        <v>42</v>
      </c>
      <c r="AJ4" s="42" t="s">
        <v>39</v>
      </c>
      <c r="AK4" s="42" t="s">
        <v>40</v>
      </c>
      <c r="AL4" s="42" t="s">
        <v>38</v>
      </c>
      <c r="AM4" s="59" t="s">
        <v>37</v>
      </c>
      <c r="AN4" s="59"/>
      <c r="AO4" s="43" t="s">
        <v>42</v>
      </c>
      <c r="AP4" s="43" t="s">
        <v>39</v>
      </c>
      <c r="AQ4" s="43" t="s">
        <v>40</v>
      </c>
      <c r="AR4" s="43" t="s">
        <v>38</v>
      </c>
      <c r="AS4" s="60" t="s">
        <v>37</v>
      </c>
      <c r="AT4" s="60"/>
      <c r="AU4" s="44" t="s">
        <v>42</v>
      </c>
      <c r="AV4" s="44" t="s">
        <v>39</v>
      </c>
      <c r="AW4" s="44" t="s">
        <v>40</v>
      </c>
      <c r="AX4" s="44" t="s">
        <v>38</v>
      </c>
      <c r="AY4" s="46"/>
      <c r="AZ4" s="46"/>
    </row>
    <row r="5" spans="1:52">
      <c r="A5" s="5"/>
      <c r="B5" s="1"/>
      <c r="C5" s="11"/>
      <c r="D5" s="6"/>
      <c r="E5" s="6"/>
      <c r="F5" s="5">
        <f t="shared" ref="F5" si="0">+K5</f>
        <v>0</v>
      </c>
      <c r="G5" s="5"/>
      <c r="H5" s="12" t="str">
        <f t="shared" ref="H5" si="1">+IF(G5="EDUC","EDUC",IF(G5="MA-1","MA-1",IF(G5="RUPTURE","RD",IF(G5="MTT","MTT",IF(AY5=0,"RG","EC")))))</f>
        <v>RG</v>
      </c>
      <c r="I5" s="13"/>
      <c r="J5" s="13"/>
      <c r="K5" s="14">
        <f t="shared" ref="K5" si="2">+IF(ISBLANK(I5),0,J5-I5+1)</f>
        <v>0</v>
      </c>
      <c r="L5" s="16"/>
      <c r="M5" s="15">
        <f>+IF(K5&gt;=3,IF(G5=BASE!$L$4,BASE!$M$4,0),ARCHIVE!K5)</f>
        <v>0</v>
      </c>
      <c r="N5" s="24">
        <f t="shared" ref="N5" si="3">+K5-M5</f>
        <v>0</v>
      </c>
      <c r="O5" s="25"/>
      <c r="P5" s="25"/>
      <c r="Q5" s="25">
        <f t="shared" ref="Q5" si="4">+IF(ISBLANK(O5),0,P5-O5+1)</f>
        <v>0</v>
      </c>
      <c r="R5" s="25"/>
      <c r="S5" s="26"/>
      <c r="T5" s="25"/>
      <c r="U5" s="27"/>
      <c r="V5" s="27"/>
      <c r="W5" s="27">
        <f t="shared" ref="W5" si="5">+IF(ISBLANK(U5),0,V5-U5+1)</f>
        <v>0</v>
      </c>
      <c r="X5" s="27"/>
      <c r="Y5" s="28"/>
      <c r="Z5" s="27"/>
      <c r="AA5" s="29"/>
      <c r="AB5" s="29"/>
      <c r="AC5" s="29">
        <f t="shared" ref="AC5" si="6">+IF(ISBLANK(AA5),0,AB5-AA5+1)</f>
        <v>0</v>
      </c>
      <c r="AD5" s="29"/>
      <c r="AE5" s="30"/>
      <c r="AF5" s="29"/>
      <c r="AG5" s="25"/>
      <c r="AH5" s="25"/>
      <c r="AI5" s="25">
        <f t="shared" ref="AI5" si="7">+IF(ISBLANK(AG5),0,AH5-AG5+1)</f>
        <v>0</v>
      </c>
      <c r="AJ5" s="25"/>
      <c r="AK5" s="26"/>
      <c r="AL5" s="25"/>
      <c r="AM5" s="27"/>
      <c r="AN5" s="27"/>
      <c r="AO5" s="27">
        <f t="shared" ref="AO5" si="8">+IF(ISBLANK(AM5),0,AN5-AM5+1)</f>
        <v>0</v>
      </c>
      <c r="AP5" s="27"/>
      <c r="AQ5" s="28"/>
      <c r="AR5" s="27"/>
      <c r="AS5" s="29"/>
      <c r="AT5" s="29"/>
      <c r="AU5" s="29">
        <f t="shared" ref="AU5" si="9">+IF(ISBLANK(AS5),0,AT5-AS5+1)</f>
        <v>0</v>
      </c>
      <c r="AV5" s="29"/>
      <c r="AW5" s="30"/>
      <c r="AX5" s="29"/>
      <c r="AY5" s="11">
        <f t="shared" ref="AY5" si="10">+N5-Q5-W5-AC5-AI5-AO5-AU5</f>
        <v>0</v>
      </c>
    </row>
    <row r="6" spans="1:52">
      <c r="A6" s="5"/>
      <c r="B6" s="1"/>
      <c r="C6" s="11"/>
      <c r="D6" s="6"/>
      <c r="E6" s="6"/>
      <c r="F6" s="5">
        <f t="shared" ref="F6:F68" si="11">+K6</f>
        <v>0</v>
      </c>
      <c r="G6" s="5"/>
      <c r="H6" s="12" t="str">
        <f t="shared" ref="H6:H39" si="12">+IF(G6="EDUC","EDUC",IF(G6="MA-1","MA-1",IF(G6="RUPTURE","RD",IF(G6="MTT","MTT",IF(AY6=0,"RG","EC")))))</f>
        <v>RG</v>
      </c>
      <c r="I6" s="13"/>
      <c r="J6" s="13"/>
      <c r="K6" s="14">
        <f t="shared" ref="K6:K39" si="13">+IF(ISBLANK(I6),0,J6-I6+1)</f>
        <v>0</v>
      </c>
      <c r="L6" s="16"/>
      <c r="M6" s="15">
        <f>+IF(K6&gt;=3,IF(G6=BASE!$L$4,BASE!$M$4,0),ARCHIVE!K6)</f>
        <v>0</v>
      </c>
      <c r="N6" s="24">
        <f t="shared" ref="N6:N39" si="14">+K6-M6</f>
        <v>0</v>
      </c>
      <c r="O6" s="25"/>
      <c r="P6" s="25"/>
      <c r="Q6" s="25">
        <f t="shared" ref="Q6:Q39" si="15">+IF(ISBLANK(O6),0,P6-O6+1)</f>
        <v>0</v>
      </c>
      <c r="R6" s="25"/>
      <c r="S6" s="26"/>
      <c r="T6" s="25"/>
      <c r="U6" s="27"/>
      <c r="V6" s="27"/>
      <c r="W6" s="27">
        <f t="shared" ref="W6:W39" si="16">+IF(ISBLANK(U6),0,V6-U6+1)</f>
        <v>0</v>
      </c>
      <c r="X6" s="27"/>
      <c r="Y6" s="28"/>
      <c r="Z6" s="27"/>
      <c r="AA6" s="29"/>
      <c r="AB6" s="29"/>
      <c r="AC6" s="29">
        <f t="shared" ref="AC6:AC39" si="17">+IF(ISBLANK(AA6),0,AB6-AA6+1)</f>
        <v>0</v>
      </c>
      <c r="AD6" s="29"/>
      <c r="AE6" s="30"/>
      <c r="AF6" s="29"/>
      <c r="AG6" s="25"/>
      <c r="AH6" s="25"/>
      <c r="AI6" s="25">
        <f t="shared" ref="AI6:AI39" si="18">+IF(ISBLANK(AG6),0,AH6-AG6+1)</f>
        <v>0</v>
      </c>
      <c r="AJ6" s="25"/>
      <c r="AK6" s="26"/>
      <c r="AL6" s="25"/>
      <c r="AM6" s="27"/>
      <c r="AN6" s="27"/>
      <c r="AO6" s="27">
        <f t="shared" ref="AO6:AO39" si="19">+IF(ISBLANK(AM6),0,AN6-AM6+1)</f>
        <v>0</v>
      </c>
      <c r="AP6" s="27"/>
      <c r="AQ6" s="28"/>
      <c r="AR6" s="27"/>
      <c r="AS6" s="29"/>
      <c r="AT6" s="29"/>
      <c r="AU6" s="29">
        <f t="shared" ref="AU6:AU39" si="20">+IF(ISBLANK(AS6),0,AT6-AS6+1)</f>
        <v>0</v>
      </c>
      <c r="AV6" s="29"/>
      <c r="AW6" s="30"/>
      <c r="AX6" s="29"/>
      <c r="AY6" s="11">
        <f t="shared" ref="AY6:AY39" si="21">+N6-Q6-W6-AC6-AI6-AO6-AU6</f>
        <v>0</v>
      </c>
    </row>
    <row r="7" spans="1:52">
      <c r="A7" s="5"/>
      <c r="B7" s="1"/>
      <c r="C7" s="11"/>
      <c r="D7" s="6"/>
      <c r="E7" s="6"/>
      <c r="F7" s="5">
        <f t="shared" si="11"/>
        <v>0</v>
      </c>
      <c r="G7" s="5"/>
      <c r="H7" s="12" t="str">
        <f t="shared" si="12"/>
        <v>RG</v>
      </c>
      <c r="I7" s="13"/>
      <c r="J7" s="13"/>
      <c r="K7" s="14">
        <f t="shared" si="13"/>
        <v>0</v>
      </c>
      <c r="L7" s="16"/>
      <c r="M7" s="15">
        <f>+IF(K7&gt;=3,IF(G7=BASE!$L$4,BASE!$M$4,0),ARCHIVE!K7)</f>
        <v>0</v>
      </c>
      <c r="N7" s="24">
        <f t="shared" si="14"/>
        <v>0</v>
      </c>
      <c r="O7" s="25"/>
      <c r="P7" s="25"/>
      <c r="Q7" s="25">
        <f t="shared" si="15"/>
        <v>0</v>
      </c>
      <c r="R7" s="25"/>
      <c r="S7" s="26"/>
      <c r="T7" s="25"/>
      <c r="U7" s="27"/>
      <c r="V7" s="27"/>
      <c r="W7" s="27">
        <f t="shared" si="16"/>
        <v>0</v>
      </c>
      <c r="X7" s="27"/>
      <c r="Y7" s="28"/>
      <c r="Z7" s="27"/>
      <c r="AA7" s="29"/>
      <c r="AB7" s="29"/>
      <c r="AC7" s="29">
        <f t="shared" si="17"/>
        <v>0</v>
      </c>
      <c r="AD7" s="29"/>
      <c r="AE7" s="30"/>
      <c r="AF7" s="29"/>
      <c r="AG7" s="25"/>
      <c r="AH7" s="25"/>
      <c r="AI7" s="25">
        <f t="shared" si="18"/>
        <v>0</v>
      </c>
      <c r="AJ7" s="25"/>
      <c r="AK7" s="26"/>
      <c r="AL7" s="25"/>
      <c r="AM7" s="27"/>
      <c r="AN7" s="27"/>
      <c r="AO7" s="27">
        <f t="shared" si="19"/>
        <v>0</v>
      </c>
      <c r="AP7" s="27"/>
      <c r="AQ7" s="28"/>
      <c r="AR7" s="27"/>
      <c r="AS7" s="29"/>
      <c r="AT7" s="29"/>
      <c r="AU7" s="29">
        <f t="shared" si="20"/>
        <v>0</v>
      </c>
      <c r="AV7" s="29"/>
      <c r="AW7" s="30"/>
      <c r="AX7" s="29"/>
      <c r="AY7" s="11">
        <f t="shared" si="21"/>
        <v>0</v>
      </c>
    </row>
    <row r="8" spans="1:52">
      <c r="A8" s="5"/>
      <c r="B8" s="1"/>
      <c r="C8" s="11"/>
      <c r="D8" s="6"/>
      <c r="E8" s="6"/>
      <c r="F8" s="5">
        <f t="shared" si="11"/>
        <v>0</v>
      </c>
      <c r="G8" s="5"/>
      <c r="H8" s="12" t="str">
        <f t="shared" si="12"/>
        <v>RG</v>
      </c>
      <c r="I8" s="13"/>
      <c r="J8" s="13"/>
      <c r="K8" s="14">
        <f t="shared" si="13"/>
        <v>0</v>
      </c>
      <c r="L8" s="16"/>
      <c r="M8" s="15">
        <f>+IF(K8&gt;=3,IF(G8=BASE!$L$4,BASE!$M$4,0),ARCHIVE!K8)</f>
        <v>0</v>
      </c>
      <c r="N8" s="24">
        <f t="shared" si="14"/>
        <v>0</v>
      </c>
      <c r="O8" s="25"/>
      <c r="P8" s="25"/>
      <c r="Q8" s="25">
        <f t="shared" si="15"/>
        <v>0</v>
      </c>
      <c r="R8" s="25"/>
      <c r="S8" s="26"/>
      <c r="T8" s="25"/>
      <c r="U8" s="27"/>
      <c r="V8" s="27"/>
      <c r="W8" s="27">
        <f t="shared" si="16"/>
        <v>0</v>
      </c>
      <c r="X8" s="27"/>
      <c r="Y8" s="28"/>
      <c r="Z8" s="27"/>
      <c r="AA8" s="29"/>
      <c r="AB8" s="29"/>
      <c r="AC8" s="29">
        <f t="shared" si="17"/>
        <v>0</v>
      </c>
      <c r="AD8" s="29"/>
      <c r="AE8" s="30"/>
      <c r="AF8" s="29"/>
      <c r="AG8" s="25"/>
      <c r="AH8" s="25"/>
      <c r="AI8" s="25">
        <f t="shared" si="18"/>
        <v>0</v>
      </c>
      <c r="AJ8" s="25"/>
      <c r="AK8" s="26"/>
      <c r="AL8" s="25"/>
      <c r="AM8" s="27"/>
      <c r="AN8" s="27"/>
      <c r="AO8" s="27">
        <f t="shared" si="19"/>
        <v>0</v>
      </c>
      <c r="AP8" s="27"/>
      <c r="AQ8" s="28"/>
      <c r="AR8" s="27"/>
      <c r="AS8" s="29"/>
      <c r="AT8" s="29"/>
      <c r="AU8" s="29">
        <f t="shared" si="20"/>
        <v>0</v>
      </c>
      <c r="AV8" s="29"/>
      <c r="AW8" s="30"/>
      <c r="AX8" s="29"/>
      <c r="AY8" s="11">
        <f t="shared" si="21"/>
        <v>0</v>
      </c>
    </row>
    <row r="9" spans="1:52">
      <c r="A9" s="5"/>
      <c r="B9" s="1"/>
      <c r="C9" s="11"/>
      <c r="D9" s="6"/>
      <c r="E9" s="6"/>
      <c r="F9" s="5">
        <f t="shared" si="11"/>
        <v>0</v>
      </c>
      <c r="G9" s="5"/>
      <c r="H9" s="12" t="str">
        <f t="shared" si="12"/>
        <v>RG</v>
      </c>
      <c r="I9" s="13"/>
      <c r="J9" s="13"/>
      <c r="K9" s="14">
        <f t="shared" si="13"/>
        <v>0</v>
      </c>
      <c r="L9" s="16"/>
      <c r="M9" s="15">
        <f>+IF(K9&gt;=3,IF(G9=BASE!$L$4,BASE!$M$4,0),ARCHIVE!K9)</f>
        <v>0</v>
      </c>
      <c r="N9" s="24">
        <f t="shared" si="14"/>
        <v>0</v>
      </c>
      <c r="O9" s="25"/>
      <c r="P9" s="25"/>
      <c r="Q9" s="25">
        <f t="shared" si="15"/>
        <v>0</v>
      </c>
      <c r="R9" s="25"/>
      <c r="S9" s="26"/>
      <c r="T9" s="25"/>
      <c r="U9" s="27"/>
      <c r="V9" s="27"/>
      <c r="W9" s="27">
        <f t="shared" si="16"/>
        <v>0</v>
      </c>
      <c r="X9" s="27"/>
      <c r="Y9" s="28"/>
      <c r="Z9" s="27"/>
      <c r="AA9" s="29"/>
      <c r="AB9" s="29"/>
      <c r="AC9" s="29">
        <f t="shared" si="17"/>
        <v>0</v>
      </c>
      <c r="AD9" s="29"/>
      <c r="AE9" s="30"/>
      <c r="AF9" s="29"/>
      <c r="AG9" s="25"/>
      <c r="AH9" s="25"/>
      <c r="AI9" s="25">
        <f t="shared" si="18"/>
        <v>0</v>
      </c>
      <c r="AJ9" s="25"/>
      <c r="AK9" s="26"/>
      <c r="AL9" s="25"/>
      <c r="AM9" s="27"/>
      <c r="AN9" s="27"/>
      <c r="AO9" s="27">
        <f t="shared" si="19"/>
        <v>0</v>
      </c>
      <c r="AP9" s="27"/>
      <c r="AQ9" s="28"/>
      <c r="AR9" s="27"/>
      <c r="AS9" s="29"/>
      <c r="AT9" s="29"/>
      <c r="AU9" s="29">
        <f t="shared" si="20"/>
        <v>0</v>
      </c>
      <c r="AV9" s="29"/>
      <c r="AW9" s="30"/>
      <c r="AX9" s="29"/>
      <c r="AY9" s="11">
        <f t="shared" si="21"/>
        <v>0</v>
      </c>
    </row>
    <row r="10" spans="1:52">
      <c r="A10" s="5"/>
      <c r="B10" s="1"/>
      <c r="C10" s="11"/>
      <c r="D10" s="6"/>
      <c r="E10" s="6"/>
      <c r="F10" s="5">
        <f t="shared" si="11"/>
        <v>0</v>
      </c>
      <c r="G10" s="5"/>
      <c r="H10" s="12" t="str">
        <f t="shared" si="12"/>
        <v>RG</v>
      </c>
      <c r="I10" s="13"/>
      <c r="J10" s="13"/>
      <c r="K10" s="14">
        <f t="shared" si="13"/>
        <v>0</v>
      </c>
      <c r="L10" s="16"/>
      <c r="M10" s="15">
        <f>+IF(K10&gt;=3,IF(G10=BASE!$L$4,BASE!$M$4,0),ARCHIVE!K10)</f>
        <v>0</v>
      </c>
      <c r="N10" s="24">
        <f t="shared" si="14"/>
        <v>0</v>
      </c>
      <c r="O10" s="25"/>
      <c r="P10" s="25"/>
      <c r="Q10" s="25">
        <f t="shared" si="15"/>
        <v>0</v>
      </c>
      <c r="R10" s="25"/>
      <c r="S10" s="26"/>
      <c r="T10" s="25"/>
      <c r="U10" s="27"/>
      <c r="V10" s="27"/>
      <c r="W10" s="27">
        <f t="shared" si="16"/>
        <v>0</v>
      </c>
      <c r="X10" s="27"/>
      <c r="Y10" s="28"/>
      <c r="Z10" s="27"/>
      <c r="AA10" s="29"/>
      <c r="AB10" s="29"/>
      <c r="AC10" s="29">
        <f t="shared" si="17"/>
        <v>0</v>
      </c>
      <c r="AD10" s="29"/>
      <c r="AE10" s="30"/>
      <c r="AF10" s="29"/>
      <c r="AG10" s="25"/>
      <c r="AH10" s="25"/>
      <c r="AI10" s="25">
        <f t="shared" si="18"/>
        <v>0</v>
      </c>
      <c r="AJ10" s="25"/>
      <c r="AK10" s="26"/>
      <c r="AL10" s="25"/>
      <c r="AM10" s="27"/>
      <c r="AN10" s="27"/>
      <c r="AO10" s="27">
        <f t="shared" si="19"/>
        <v>0</v>
      </c>
      <c r="AP10" s="27"/>
      <c r="AQ10" s="28"/>
      <c r="AR10" s="27"/>
      <c r="AS10" s="29"/>
      <c r="AT10" s="29"/>
      <c r="AU10" s="29">
        <f t="shared" si="20"/>
        <v>0</v>
      </c>
      <c r="AV10" s="29"/>
      <c r="AW10" s="30"/>
      <c r="AX10" s="29"/>
      <c r="AY10" s="11">
        <f t="shared" si="21"/>
        <v>0</v>
      </c>
    </row>
    <row r="11" spans="1:52">
      <c r="A11" s="5"/>
      <c r="B11" s="1"/>
      <c r="C11" s="11"/>
      <c r="D11" s="6"/>
      <c r="E11" s="6"/>
      <c r="F11" s="5">
        <f t="shared" si="11"/>
        <v>0</v>
      </c>
      <c r="G11" s="5"/>
      <c r="H11" s="12" t="str">
        <f t="shared" si="12"/>
        <v>RG</v>
      </c>
      <c r="I11" s="13"/>
      <c r="J11" s="13"/>
      <c r="K11" s="14">
        <f t="shared" si="13"/>
        <v>0</v>
      </c>
      <c r="L11" s="16"/>
      <c r="M11" s="15">
        <f>+IF(K11&gt;=3,IF(G11=BASE!$L$4,BASE!$M$4,0),ARCHIVE!K11)</f>
        <v>0</v>
      </c>
      <c r="N11" s="24">
        <f t="shared" si="14"/>
        <v>0</v>
      </c>
      <c r="O11" s="25"/>
      <c r="P11" s="25"/>
      <c r="Q11" s="25">
        <f t="shared" si="15"/>
        <v>0</v>
      </c>
      <c r="R11" s="25"/>
      <c r="S11" s="26"/>
      <c r="T11" s="25"/>
      <c r="U11" s="27"/>
      <c r="V11" s="27"/>
      <c r="W11" s="27">
        <f t="shared" si="16"/>
        <v>0</v>
      </c>
      <c r="X11" s="27"/>
      <c r="Y11" s="28"/>
      <c r="Z11" s="27"/>
      <c r="AA11" s="29"/>
      <c r="AB11" s="29"/>
      <c r="AC11" s="29">
        <f t="shared" si="17"/>
        <v>0</v>
      </c>
      <c r="AD11" s="29"/>
      <c r="AE11" s="30"/>
      <c r="AF11" s="29"/>
      <c r="AG11" s="25"/>
      <c r="AH11" s="25"/>
      <c r="AI11" s="25">
        <f t="shared" si="18"/>
        <v>0</v>
      </c>
      <c r="AJ11" s="25"/>
      <c r="AK11" s="26"/>
      <c r="AL11" s="25"/>
      <c r="AM11" s="27"/>
      <c r="AN11" s="27"/>
      <c r="AO11" s="27">
        <f t="shared" si="19"/>
        <v>0</v>
      </c>
      <c r="AP11" s="27"/>
      <c r="AQ11" s="28"/>
      <c r="AR11" s="27"/>
      <c r="AS11" s="29"/>
      <c r="AT11" s="29"/>
      <c r="AU11" s="29">
        <f t="shared" si="20"/>
        <v>0</v>
      </c>
      <c r="AV11" s="29"/>
      <c r="AW11" s="30"/>
      <c r="AX11" s="29"/>
      <c r="AY11" s="11">
        <f t="shared" si="21"/>
        <v>0</v>
      </c>
    </row>
    <row r="12" spans="1:52">
      <c r="A12" s="5"/>
      <c r="B12" s="1"/>
      <c r="C12" s="11"/>
      <c r="D12" s="6"/>
      <c r="E12" s="6"/>
      <c r="F12" s="5">
        <f t="shared" si="11"/>
        <v>0</v>
      </c>
      <c r="G12" s="5"/>
      <c r="H12" s="12" t="str">
        <f t="shared" si="12"/>
        <v>RG</v>
      </c>
      <c r="I12" s="13"/>
      <c r="J12" s="13"/>
      <c r="K12" s="14">
        <f t="shared" si="13"/>
        <v>0</v>
      </c>
      <c r="L12" s="16"/>
      <c r="M12" s="15">
        <f>+IF(K12&gt;=3,IF(G12=BASE!$L$4,BASE!$M$4,0),ARCHIVE!K12)</f>
        <v>0</v>
      </c>
      <c r="N12" s="24">
        <f t="shared" si="14"/>
        <v>0</v>
      </c>
      <c r="O12" s="25"/>
      <c r="P12" s="25"/>
      <c r="Q12" s="25">
        <f t="shared" si="15"/>
        <v>0</v>
      </c>
      <c r="R12" s="25"/>
      <c r="S12" s="26"/>
      <c r="T12" s="25"/>
      <c r="U12" s="27"/>
      <c r="V12" s="27"/>
      <c r="W12" s="27">
        <f t="shared" si="16"/>
        <v>0</v>
      </c>
      <c r="X12" s="27"/>
      <c r="Y12" s="28"/>
      <c r="Z12" s="27"/>
      <c r="AA12" s="29"/>
      <c r="AB12" s="29"/>
      <c r="AC12" s="29">
        <f t="shared" si="17"/>
        <v>0</v>
      </c>
      <c r="AD12" s="29"/>
      <c r="AE12" s="30"/>
      <c r="AF12" s="29"/>
      <c r="AG12" s="25"/>
      <c r="AH12" s="25"/>
      <c r="AI12" s="25">
        <f t="shared" si="18"/>
        <v>0</v>
      </c>
      <c r="AJ12" s="25"/>
      <c r="AK12" s="26"/>
      <c r="AL12" s="25"/>
      <c r="AM12" s="27"/>
      <c r="AN12" s="27"/>
      <c r="AO12" s="27">
        <f t="shared" si="19"/>
        <v>0</v>
      </c>
      <c r="AP12" s="27"/>
      <c r="AQ12" s="28"/>
      <c r="AR12" s="27"/>
      <c r="AS12" s="29"/>
      <c r="AT12" s="29"/>
      <c r="AU12" s="29">
        <f t="shared" si="20"/>
        <v>0</v>
      </c>
      <c r="AV12" s="29"/>
      <c r="AW12" s="30"/>
      <c r="AX12" s="29"/>
      <c r="AY12" s="11">
        <f t="shared" si="21"/>
        <v>0</v>
      </c>
    </row>
    <row r="13" spans="1:52">
      <c r="A13" s="5"/>
      <c r="B13" s="1">
        <f t="shared" ref="B13:B76" si="22">+K13</f>
        <v>0</v>
      </c>
      <c r="C13" s="11"/>
      <c r="D13" s="6"/>
      <c r="E13" s="6"/>
      <c r="F13" s="5">
        <f t="shared" si="11"/>
        <v>0</v>
      </c>
      <c r="G13" s="5"/>
      <c r="H13" s="12" t="str">
        <f t="shared" si="12"/>
        <v>RG</v>
      </c>
      <c r="I13" s="13"/>
      <c r="J13" s="13"/>
      <c r="K13" s="14">
        <f t="shared" si="13"/>
        <v>0</v>
      </c>
      <c r="L13" s="16"/>
      <c r="M13" s="15">
        <f>+IF(K13&gt;=3,IF(G13=BASE!$L$4,BASE!$M$4,0),ARCHIVE!K13)</f>
        <v>0</v>
      </c>
      <c r="N13" s="24">
        <f t="shared" si="14"/>
        <v>0</v>
      </c>
      <c r="O13" s="25"/>
      <c r="P13" s="25"/>
      <c r="Q13" s="25">
        <f t="shared" si="15"/>
        <v>0</v>
      </c>
      <c r="R13" s="25"/>
      <c r="S13" s="26"/>
      <c r="T13" s="25"/>
      <c r="U13" s="27"/>
      <c r="V13" s="27"/>
      <c r="W13" s="27">
        <f t="shared" si="16"/>
        <v>0</v>
      </c>
      <c r="X13" s="27"/>
      <c r="Y13" s="28"/>
      <c r="Z13" s="27"/>
      <c r="AA13" s="29"/>
      <c r="AB13" s="29"/>
      <c r="AC13" s="29">
        <f t="shared" si="17"/>
        <v>0</v>
      </c>
      <c r="AD13" s="29"/>
      <c r="AE13" s="30"/>
      <c r="AF13" s="29"/>
      <c r="AG13" s="25"/>
      <c r="AH13" s="25"/>
      <c r="AI13" s="25">
        <f t="shared" si="18"/>
        <v>0</v>
      </c>
      <c r="AJ13" s="25"/>
      <c r="AK13" s="26"/>
      <c r="AL13" s="25"/>
      <c r="AM13" s="27"/>
      <c r="AN13" s="27"/>
      <c r="AO13" s="27">
        <f t="shared" si="19"/>
        <v>0</v>
      </c>
      <c r="AP13" s="27"/>
      <c r="AQ13" s="28"/>
      <c r="AR13" s="27"/>
      <c r="AS13" s="29"/>
      <c r="AT13" s="29"/>
      <c r="AU13" s="29">
        <f t="shared" si="20"/>
        <v>0</v>
      </c>
      <c r="AV13" s="29"/>
      <c r="AW13" s="30"/>
      <c r="AX13" s="29"/>
      <c r="AY13" s="11">
        <f t="shared" si="21"/>
        <v>0</v>
      </c>
    </row>
    <row r="14" spans="1:52">
      <c r="A14" s="5"/>
      <c r="B14" s="1">
        <f t="shared" si="22"/>
        <v>0</v>
      </c>
      <c r="C14" s="11"/>
      <c r="D14" s="6"/>
      <c r="E14" s="6"/>
      <c r="F14" s="5">
        <f t="shared" si="11"/>
        <v>0</v>
      </c>
      <c r="G14" s="5"/>
      <c r="H14" s="12" t="str">
        <f t="shared" si="12"/>
        <v>RG</v>
      </c>
      <c r="I14" s="13"/>
      <c r="J14" s="13"/>
      <c r="K14" s="14">
        <f t="shared" si="13"/>
        <v>0</v>
      </c>
      <c r="L14" s="16"/>
      <c r="M14" s="15">
        <f>+IF(K14&gt;=3,IF(G14=BASE!$L$4,BASE!$M$4,0),ARCHIVE!K14)</f>
        <v>0</v>
      </c>
      <c r="N14" s="24">
        <f t="shared" si="14"/>
        <v>0</v>
      </c>
      <c r="O14" s="25"/>
      <c r="P14" s="25"/>
      <c r="Q14" s="25">
        <f t="shared" si="15"/>
        <v>0</v>
      </c>
      <c r="R14" s="25"/>
      <c r="S14" s="26"/>
      <c r="T14" s="25"/>
      <c r="U14" s="27"/>
      <c r="V14" s="27"/>
      <c r="W14" s="27">
        <f t="shared" si="16"/>
        <v>0</v>
      </c>
      <c r="X14" s="27"/>
      <c r="Y14" s="28"/>
      <c r="Z14" s="27"/>
      <c r="AA14" s="29"/>
      <c r="AB14" s="29"/>
      <c r="AC14" s="29">
        <f t="shared" si="17"/>
        <v>0</v>
      </c>
      <c r="AD14" s="29"/>
      <c r="AE14" s="30"/>
      <c r="AF14" s="29"/>
      <c r="AG14" s="25"/>
      <c r="AH14" s="25"/>
      <c r="AI14" s="25">
        <f t="shared" si="18"/>
        <v>0</v>
      </c>
      <c r="AJ14" s="25"/>
      <c r="AK14" s="26"/>
      <c r="AL14" s="25"/>
      <c r="AM14" s="27"/>
      <c r="AN14" s="27"/>
      <c r="AO14" s="27">
        <f t="shared" si="19"/>
        <v>0</v>
      </c>
      <c r="AP14" s="27"/>
      <c r="AQ14" s="28"/>
      <c r="AR14" s="27"/>
      <c r="AS14" s="29"/>
      <c r="AT14" s="29"/>
      <c r="AU14" s="29">
        <f t="shared" si="20"/>
        <v>0</v>
      </c>
      <c r="AV14" s="29"/>
      <c r="AW14" s="30"/>
      <c r="AX14" s="29"/>
      <c r="AY14" s="11">
        <f t="shared" si="21"/>
        <v>0</v>
      </c>
    </row>
    <row r="15" spans="1:52">
      <c r="A15" s="5"/>
      <c r="B15" s="1">
        <f t="shared" si="22"/>
        <v>0</v>
      </c>
      <c r="C15" s="11"/>
      <c r="D15" s="6"/>
      <c r="E15" s="6"/>
      <c r="F15" s="5">
        <f t="shared" si="11"/>
        <v>0</v>
      </c>
      <c r="G15" s="5"/>
      <c r="H15" s="12" t="str">
        <f t="shared" si="12"/>
        <v>RG</v>
      </c>
      <c r="I15" s="13"/>
      <c r="J15" s="13"/>
      <c r="K15" s="14">
        <f t="shared" si="13"/>
        <v>0</v>
      </c>
      <c r="L15" s="16"/>
      <c r="M15" s="15">
        <f>+IF(K15&gt;=3,IF(G15=BASE!$L$4,BASE!$M$4,0),ARCHIVE!K15)</f>
        <v>0</v>
      </c>
      <c r="N15" s="24">
        <f t="shared" si="14"/>
        <v>0</v>
      </c>
      <c r="O15" s="25"/>
      <c r="P15" s="25"/>
      <c r="Q15" s="25">
        <f t="shared" si="15"/>
        <v>0</v>
      </c>
      <c r="R15" s="25"/>
      <c r="S15" s="26"/>
      <c r="T15" s="25"/>
      <c r="U15" s="27"/>
      <c r="V15" s="27"/>
      <c r="W15" s="27">
        <f t="shared" si="16"/>
        <v>0</v>
      </c>
      <c r="X15" s="27"/>
      <c r="Y15" s="28"/>
      <c r="Z15" s="27"/>
      <c r="AA15" s="29"/>
      <c r="AB15" s="29"/>
      <c r="AC15" s="29">
        <f t="shared" si="17"/>
        <v>0</v>
      </c>
      <c r="AD15" s="29"/>
      <c r="AE15" s="30"/>
      <c r="AF15" s="29"/>
      <c r="AG15" s="25"/>
      <c r="AH15" s="25"/>
      <c r="AI15" s="25">
        <f t="shared" si="18"/>
        <v>0</v>
      </c>
      <c r="AJ15" s="25"/>
      <c r="AK15" s="26"/>
      <c r="AL15" s="25"/>
      <c r="AM15" s="27"/>
      <c r="AN15" s="27"/>
      <c r="AO15" s="27">
        <f t="shared" si="19"/>
        <v>0</v>
      </c>
      <c r="AP15" s="27"/>
      <c r="AQ15" s="28"/>
      <c r="AR15" s="27"/>
      <c r="AS15" s="29"/>
      <c r="AT15" s="29"/>
      <c r="AU15" s="29">
        <f t="shared" si="20"/>
        <v>0</v>
      </c>
      <c r="AV15" s="29"/>
      <c r="AW15" s="30"/>
      <c r="AX15" s="29"/>
      <c r="AY15" s="11">
        <f t="shared" si="21"/>
        <v>0</v>
      </c>
    </row>
    <row r="16" spans="1:52">
      <c r="A16" s="5"/>
      <c r="B16" s="1">
        <f t="shared" si="22"/>
        <v>0</v>
      </c>
      <c r="C16" s="11"/>
      <c r="D16" s="6"/>
      <c r="E16" s="6"/>
      <c r="F16" s="5">
        <f t="shared" si="11"/>
        <v>0</v>
      </c>
      <c r="G16" s="5"/>
      <c r="H16" s="12" t="str">
        <f t="shared" si="12"/>
        <v>RG</v>
      </c>
      <c r="I16" s="13"/>
      <c r="J16" s="13"/>
      <c r="K16" s="14">
        <f t="shared" si="13"/>
        <v>0</v>
      </c>
      <c r="L16" s="16"/>
      <c r="M16" s="15">
        <f>+IF(K16&gt;=3,IF(G16=BASE!$L$4,BASE!$M$4,0),ARCHIVE!K16)</f>
        <v>0</v>
      </c>
      <c r="N16" s="24">
        <f t="shared" si="14"/>
        <v>0</v>
      </c>
      <c r="O16" s="25"/>
      <c r="P16" s="25"/>
      <c r="Q16" s="25">
        <f t="shared" si="15"/>
        <v>0</v>
      </c>
      <c r="R16" s="25"/>
      <c r="S16" s="26"/>
      <c r="T16" s="25"/>
      <c r="U16" s="27"/>
      <c r="V16" s="27"/>
      <c r="W16" s="27">
        <f t="shared" si="16"/>
        <v>0</v>
      </c>
      <c r="X16" s="27"/>
      <c r="Y16" s="28"/>
      <c r="Z16" s="27"/>
      <c r="AA16" s="29"/>
      <c r="AB16" s="29"/>
      <c r="AC16" s="29">
        <f t="shared" si="17"/>
        <v>0</v>
      </c>
      <c r="AD16" s="29"/>
      <c r="AE16" s="30"/>
      <c r="AF16" s="29"/>
      <c r="AG16" s="25"/>
      <c r="AH16" s="25"/>
      <c r="AI16" s="25">
        <f t="shared" si="18"/>
        <v>0</v>
      </c>
      <c r="AJ16" s="25"/>
      <c r="AK16" s="26"/>
      <c r="AL16" s="25"/>
      <c r="AM16" s="27"/>
      <c r="AN16" s="27"/>
      <c r="AO16" s="27">
        <f t="shared" si="19"/>
        <v>0</v>
      </c>
      <c r="AP16" s="27"/>
      <c r="AQ16" s="28"/>
      <c r="AR16" s="27"/>
      <c r="AS16" s="29"/>
      <c r="AT16" s="29"/>
      <c r="AU16" s="29">
        <f t="shared" si="20"/>
        <v>0</v>
      </c>
      <c r="AV16" s="29"/>
      <c r="AW16" s="30"/>
      <c r="AX16" s="29"/>
      <c r="AY16" s="11">
        <f t="shared" si="21"/>
        <v>0</v>
      </c>
    </row>
    <row r="17" spans="1:51">
      <c r="A17" s="5"/>
      <c r="B17" s="1">
        <f t="shared" si="22"/>
        <v>0</v>
      </c>
      <c r="C17" s="11"/>
      <c r="D17" s="6"/>
      <c r="E17" s="6"/>
      <c r="F17" s="5">
        <f t="shared" si="11"/>
        <v>0</v>
      </c>
      <c r="G17" s="5"/>
      <c r="H17" s="12" t="str">
        <f t="shared" si="12"/>
        <v>RG</v>
      </c>
      <c r="I17" s="13"/>
      <c r="J17" s="13"/>
      <c r="K17" s="14">
        <f t="shared" si="13"/>
        <v>0</v>
      </c>
      <c r="L17" s="16"/>
      <c r="M17" s="15">
        <f>+IF(K17&gt;=3,IF(G17=BASE!$L$4,BASE!$M$4,0),ARCHIVE!K17)</f>
        <v>0</v>
      </c>
      <c r="N17" s="24">
        <f t="shared" si="14"/>
        <v>0</v>
      </c>
      <c r="O17" s="25"/>
      <c r="P17" s="25"/>
      <c r="Q17" s="25">
        <f t="shared" si="15"/>
        <v>0</v>
      </c>
      <c r="R17" s="25"/>
      <c r="S17" s="26"/>
      <c r="T17" s="25"/>
      <c r="U17" s="27"/>
      <c r="V17" s="27"/>
      <c r="W17" s="27">
        <f t="shared" si="16"/>
        <v>0</v>
      </c>
      <c r="X17" s="27"/>
      <c r="Y17" s="28"/>
      <c r="Z17" s="27"/>
      <c r="AA17" s="29"/>
      <c r="AB17" s="29"/>
      <c r="AC17" s="29">
        <f t="shared" si="17"/>
        <v>0</v>
      </c>
      <c r="AD17" s="29"/>
      <c r="AE17" s="30"/>
      <c r="AF17" s="29"/>
      <c r="AG17" s="25"/>
      <c r="AH17" s="25"/>
      <c r="AI17" s="25">
        <f t="shared" si="18"/>
        <v>0</v>
      </c>
      <c r="AJ17" s="25"/>
      <c r="AK17" s="26"/>
      <c r="AL17" s="25"/>
      <c r="AM17" s="27"/>
      <c r="AN17" s="27"/>
      <c r="AO17" s="27">
        <f t="shared" si="19"/>
        <v>0</v>
      </c>
      <c r="AP17" s="27"/>
      <c r="AQ17" s="28"/>
      <c r="AR17" s="27"/>
      <c r="AS17" s="29"/>
      <c r="AT17" s="29"/>
      <c r="AU17" s="29">
        <f t="shared" si="20"/>
        <v>0</v>
      </c>
      <c r="AV17" s="29"/>
      <c r="AW17" s="30"/>
      <c r="AX17" s="29"/>
      <c r="AY17" s="11">
        <f t="shared" si="21"/>
        <v>0</v>
      </c>
    </row>
    <row r="18" spans="1:51">
      <c r="A18" s="5"/>
      <c r="B18" s="1">
        <f t="shared" si="22"/>
        <v>0</v>
      </c>
      <c r="C18" s="11"/>
      <c r="D18" s="6"/>
      <c r="E18" s="6"/>
      <c r="F18" s="5">
        <f t="shared" si="11"/>
        <v>0</v>
      </c>
      <c r="G18" s="5"/>
      <c r="H18" s="12" t="str">
        <f t="shared" si="12"/>
        <v>RG</v>
      </c>
      <c r="I18" s="13"/>
      <c r="J18" s="13"/>
      <c r="K18" s="14">
        <f t="shared" si="13"/>
        <v>0</v>
      </c>
      <c r="L18" s="16"/>
      <c r="M18" s="15">
        <f>+IF(K18&gt;=3,IF(G18=BASE!$L$4,BASE!$M$4,0),ARCHIVE!K18)</f>
        <v>0</v>
      </c>
      <c r="N18" s="24">
        <f t="shared" si="14"/>
        <v>0</v>
      </c>
      <c r="O18" s="25"/>
      <c r="P18" s="25"/>
      <c r="Q18" s="25">
        <f t="shared" si="15"/>
        <v>0</v>
      </c>
      <c r="R18" s="25"/>
      <c r="S18" s="26"/>
      <c r="T18" s="25"/>
      <c r="U18" s="27"/>
      <c r="V18" s="27"/>
      <c r="W18" s="27">
        <f t="shared" si="16"/>
        <v>0</v>
      </c>
      <c r="X18" s="27"/>
      <c r="Y18" s="28"/>
      <c r="Z18" s="27"/>
      <c r="AA18" s="29"/>
      <c r="AB18" s="29"/>
      <c r="AC18" s="29">
        <f t="shared" si="17"/>
        <v>0</v>
      </c>
      <c r="AD18" s="29"/>
      <c r="AE18" s="30"/>
      <c r="AF18" s="29"/>
      <c r="AG18" s="25"/>
      <c r="AH18" s="25"/>
      <c r="AI18" s="25">
        <f t="shared" si="18"/>
        <v>0</v>
      </c>
      <c r="AJ18" s="25"/>
      <c r="AK18" s="26"/>
      <c r="AL18" s="25"/>
      <c r="AM18" s="27"/>
      <c r="AN18" s="27"/>
      <c r="AO18" s="27">
        <f t="shared" si="19"/>
        <v>0</v>
      </c>
      <c r="AP18" s="27"/>
      <c r="AQ18" s="28"/>
      <c r="AR18" s="27"/>
      <c r="AS18" s="29"/>
      <c r="AT18" s="29"/>
      <c r="AU18" s="29">
        <f t="shared" si="20"/>
        <v>0</v>
      </c>
      <c r="AV18" s="29"/>
      <c r="AW18" s="30"/>
      <c r="AX18" s="29"/>
      <c r="AY18" s="11">
        <f t="shared" si="21"/>
        <v>0</v>
      </c>
    </row>
    <row r="19" spans="1:51">
      <c r="A19" s="5"/>
      <c r="B19" s="1">
        <f t="shared" si="22"/>
        <v>0</v>
      </c>
      <c r="C19" s="11"/>
      <c r="D19" s="6"/>
      <c r="E19" s="6"/>
      <c r="F19" s="5">
        <f t="shared" si="11"/>
        <v>0</v>
      </c>
      <c r="G19" s="5"/>
      <c r="H19" s="12" t="str">
        <f t="shared" si="12"/>
        <v>RG</v>
      </c>
      <c r="I19" s="13"/>
      <c r="J19" s="13"/>
      <c r="K19" s="14">
        <f t="shared" si="13"/>
        <v>0</v>
      </c>
      <c r="L19" s="16"/>
      <c r="M19" s="15">
        <f>+IF(K19&gt;=3,IF(G19=BASE!$L$4,BASE!$M$4,0),ARCHIVE!K19)</f>
        <v>0</v>
      </c>
      <c r="N19" s="24">
        <f t="shared" si="14"/>
        <v>0</v>
      </c>
      <c r="O19" s="25"/>
      <c r="P19" s="25"/>
      <c r="Q19" s="25">
        <f t="shared" si="15"/>
        <v>0</v>
      </c>
      <c r="R19" s="25"/>
      <c r="S19" s="26"/>
      <c r="T19" s="25"/>
      <c r="U19" s="27"/>
      <c r="V19" s="27"/>
      <c r="W19" s="27">
        <f t="shared" si="16"/>
        <v>0</v>
      </c>
      <c r="X19" s="27"/>
      <c r="Y19" s="28"/>
      <c r="Z19" s="27"/>
      <c r="AA19" s="29"/>
      <c r="AB19" s="29"/>
      <c r="AC19" s="29">
        <f t="shared" si="17"/>
        <v>0</v>
      </c>
      <c r="AD19" s="29"/>
      <c r="AE19" s="30"/>
      <c r="AF19" s="29"/>
      <c r="AG19" s="25"/>
      <c r="AH19" s="25"/>
      <c r="AI19" s="25">
        <f t="shared" si="18"/>
        <v>0</v>
      </c>
      <c r="AJ19" s="25"/>
      <c r="AK19" s="26"/>
      <c r="AL19" s="25"/>
      <c r="AM19" s="27"/>
      <c r="AN19" s="27"/>
      <c r="AO19" s="27">
        <f t="shared" si="19"/>
        <v>0</v>
      </c>
      <c r="AP19" s="27"/>
      <c r="AQ19" s="28"/>
      <c r="AR19" s="27"/>
      <c r="AS19" s="29"/>
      <c r="AT19" s="29"/>
      <c r="AU19" s="29">
        <f t="shared" si="20"/>
        <v>0</v>
      </c>
      <c r="AV19" s="29"/>
      <c r="AW19" s="30"/>
      <c r="AX19" s="29"/>
      <c r="AY19" s="11">
        <f t="shared" si="21"/>
        <v>0</v>
      </c>
    </row>
    <row r="20" spans="1:51">
      <c r="A20" s="5"/>
      <c r="B20" s="1">
        <f t="shared" si="22"/>
        <v>0</v>
      </c>
      <c r="C20" s="11"/>
      <c r="D20" s="6"/>
      <c r="E20" s="6"/>
      <c r="F20" s="5">
        <f t="shared" si="11"/>
        <v>0</v>
      </c>
      <c r="G20" s="5"/>
      <c r="H20" s="12" t="str">
        <f t="shared" si="12"/>
        <v>RG</v>
      </c>
      <c r="I20" s="13"/>
      <c r="J20" s="13"/>
      <c r="K20" s="14">
        <f t="shared" si="13"/>
        <v>0</v>
      </c>
      <c r="L20" s="16"/>
      <c r="M20" s="15">
        <f>+IF(K20&gt;=3,IF(G20=BASE!$L$4,BASE!$M$4,0),ARCHIVE!K20)</f>
        <v>0</v>
      </c>
      <c r="N20" s="24">
        <f t="shared" si="14"/>
        <v>0</v>
      </c>
      <c r="O20" s="25"/>
      <c r="P20" s="25"/>
      <c r="Q20" s="25">
        <f t="shared" si="15"/>
        <v>0</v>
      </c>
      <c r="R20" s="25"/>
      <c r="S20" s="26"/>
      <c r="T20" s="25"/>
      <c r="U20" s="27"/>
      <c r="V20" s="27"/>
      <c r="W20" s="27">
        <f t="shared" si="16"/>
        <v>0</v>
      </c>
      <c r="X20" s="27"/>
      <c r="Y20" s="28"/>
      <c r="Z20" s="27"/>
      <c r="AA20" s="29"/>
      <c r="AB20" s="29"/>
      <c r="AC20" s="29">
        <f t="shared" si="17"/>
        <v>0</v>
      </c>
      <c r="AD20" s="29"/>
      <c r="AE20" s="30"/>
      <c r="AF20" s="29"/>
      <c r="AG20" s="25"/>
      <c r="AH20" s="25"/>
      <c r="AI20" s="25">
        <f t="shared" si="18"/>
        <v>0</v>
      </c>
      <c r="AJ20" s="25"/>
      <c r="AK20" s="26"/>
      <c r="AL20" s="25"/>
      <c r="AM20" s="27"/>
      <c r="AN20" s="27"/>
      <c r="AO20" s="27">
        <f t="shared" si="19"/>
        <v>0</v>
      </c>
      <c r="AP20" s="27"/>
      <c r="AQ20" s="28"/>
      <c r="AR20" s="27"/>
      <c r="AS20" s="29"/>
      <c r="AT20" s="29"/>
      <c r="AU20" s="29">
        <f t="shared" si="20"/>
        <v>0</v>
      </c>
      <c r="AV20" s="29"/>
      <c r="AW20" s="30"/>
      <c r="AX20" s="29"/>
      <c r="AY20" s="11">
        <f t="shared" si="21"/>
        <v>0</v>
      </c>
    </row>
    <row r="21" spans="1:51">
      <c r="A21" s="5"/>
      <c r="B21" s="1">
        <f t="shared" si="22"/>
        <v>0</v>
      </c>
      <c r="C21" s="11"/>
      <c r="D21" s="6"/>
      <c r="E21" s="6"/>
      <c r="F21" s="5">
        <f t="shared" si="11"/>
        <v>0</v>
      </c>
      <c r="G21" s="5"/>
      <c r="H21" s="12" t="str">
        <f t="shared" si="12"/>
        <v>RG</v>
      </c>
      <c r="I21" s="13"/>
      <c r="J21" s="13"/>
      <c r="K21" s="14">
        <f t="shared" si="13"/>
        <v>0</v>
      </c>
      <c r="L21" s="16"/>
      <c r="M21" s="15">
        <f>+IF(K21&gt;=3,IF(G21=BASE!$L$4,BASE!$M$4,0),ARCHIVE!K21)</f>
        <v>0</v>
      </c>
      <c r="N21" s="24">
        <f t="shared" si="14"/>
        <v>0</v>
      </c>
      <c r="O21" s="25"/>
      <c r="P21" s="25"/>
      <c r="Q21" s="25">
        <f t="shared" si="15"/>
        <v>0</v>
      </c>
      <c r="R21" s="25"/>
      <c r="S21" s="26"/>
      <c r="T21" s="25"/>
      <c r="U21" s="27"/>
      <c r="V21" s="27"/>
      <c r="W21" s="27">
        <f t="shared" si="16"/>
        <v>0</v>
      </c>
      <c r="X21" s="27"/>
      <c r="Y21" s="28"/>
      <c r="Z21" s="27"/>
      <c r="AA21" s="29"/>
      <c r="AB21" s="29"/>
      <c r="AC21" s="29">
        <f t="shared" si="17"/>
        <v>0</v>
      </c>
      <c r="AD21" s="29"/>
      <c r="AE21" s="30"/>
      <c r="AF21" s="29"/>
      <c r="AG21" s="25"/>
      <c r="AH21" s="25"/>
      <c r="AI21" s="25">
        <f t="shared" si="18"/>
        <v>0</v>
      </c>
      <c r="AJ21" s="25"/>
      <c r="AK21" s="26"/>
      <c r="AL21" s="25"/>
      <c r="AM21" s="27"/>
      <c r="AN21" s="27"/>
      <c r="AO21" s="27">
        <f t="shared" si="19"/>
        <v>0</v>
      </c>
      <c r="AP21" s="27"/>
      <c r="AQ21" s="28"/>
      <c r="AR21" s="27"/>
      <c r="AS21" s="29"/>
      <c r="AT21" s="29"/>
      <c r="AU21" s="29">
        <f t="shared" si="20"/>
        <v>0</v>
      </c>
      <c r="AV21" s="29"/>
      <c r="AW21" s="30"/>
      <c r="AX21" s="29"/>
      <c r="AY21" s="11">
        <f t="shared" si="21"/>
        <v>0</v>
      </c>
    </row>
    <row r="22" spans="1:51">
      <c r="A22" s="5"/>
      <c r="B22" s="1">
        <f t="shared" si="22"/>
        <v>0</v>
      </c>
      <c r="C22" s="11"/>
      <c r="D22" s="6"/>
      <c r="E22" s="6"/>
      <c r="F22" s="5">
        <f t="shared" si="11"/>
        <v>0</v>
      </c>
      <c r="G22" s="5"/>
      <c r="H22" s="12" t="str">
        <f t="shared" si="12"/>
        <v>RG</v>
      </c>
      <c r="I22" s="13"/>
      <c r="J22" s="13"/>
      <c r="K22" s="14">
        <f t="shared" si="13"/>
        <v>0</v>
      </c>
      <c r="L22" s="16"/>
      <c r="M22" s="15">
        <f>+IF(K22&gt;=3,IF(G22=BASE!$L$4,BASE!$M$4,0),ARCHIVE!K22)</f>
        <v>0</v>
      </c>
      <c r="N22" s="24">
        <f t="shared" si="14"/>
        <v>0</v>
      </c>
      <c r="O22" s="25"/>
      <c r="P22" s="25"/>
      <c r="Q22" s="25">
        <f t="shared" si="15"/>
        <v>0</v>
      </c>
      <c r="R22" s="25"/>
      <c r="S22" s="26"/>
      <c r="T22" s="25"/>
      <c r="U22" s="27"/>
      <c r="V22" s="27"/>
      <c r="W22" s="27">
        <f t="shared" si="16"/>
        <v>0</v>
      </c>
      <c r="X22" s="27"/>
      <c r="Y22" s="28"/>
      <c r="Z22" s="27"/>
      <c r="AA22" s="29"/>
      <c r="AB22" s="29"/>
      <c r="AC22" s="29">
        <f t="shared" si="17"/>
        <v>0</v>
      </c>
      <c r="AD22" s="29"/>
      <c r="AE22" s="30"/>
      <c r="AF22" s="29"/>
      <c r="AG22" s="25"/>
      <c r="AH22" s="25"/>
      <c r="AI22" s="25">
        <f t="shared" si="18"/>
        <v>0</v>
      </c>
      <c r="AJ22" s="25"/>
      <c r="AK22" s="26"/>
      <c r="AL22" s="25"/>
      <c r="AM22" s="27"/>
      <c r="AN22" s="27"/>
      <c r="AO22" s="27">
        <f t="shared" si="19"/>
        <v>0</v>
      </c>
      <c r="AP22" s="27"/>
      <c r="AQ22" s="28"/>
      <c r="AR22" s="27"/>
      <c r="AS22" s="29"/>
      <c r="AT22" s="29"/>
      <c r="AU22" s="29">
        <f t="shared" si="20"/>
        <v>0</v>
      </c>
      <c r="AV22" s="29"/>
      <c r="AW22" s="30"/>
      <c r="AX22" s="29"/>
      <c r="AY22" s="11">
        <f t="shared" si="21"/>
        <v>0</v>
      </c>
    </row>
    <row r="23" spans="1:51">
      <c r="A23" s="5"/>
      <c r="B23" s="1">
        <f t="shared" si="22"/>
        <v>0</v>
      </c>
      <c r="C23" s="11"/>
      <c r="D23" s="6"/>
      <c r="E23" s="6"/>
      <c r="F23" s="5">
        <f t="shared" si="11"/>
        <v>0</v>
      </c>
      <c r="G23" s="5"/>
      <c r="H23" s="12" t="str">
        <f t="shared" si="12"/>
        <v>RG</v>
      </c>
      <c r="I23" s="13"/>
      <c r="J23" s="13"/>
      <c r="K23" s="14">
        <f t="shared" si="13"/>
        <v>0</v>
      </c>
      <c r="L23" s="16"/>
      <c r="M23" s="15">
        <f>+IF(K23&gt;=3,IF(G23=BASE!$L$4,BASE!$M$4,0),ARCHIVE!K23)</f>
        <v>0</v>
      </c>
      <c r="N23" s="24">
        <f t="shared" si="14"/>
        <v>0</v>
      </c>
      <c r="O23" s="25"/>
      <c r="P23" s="25"/>
      <c r="Q23" s="25">
        <f t="shared" si="15"/>
        <v>0</v>
      </c>
      <c r="R23" s="25"/>
      <c r="S23" s="26"/>
      <c r="T23" s="25"/>
      <c r="U23" s="27"/>
      <c r="V23" s="27"/>
      <c r="W23" s="27">
        <f t="shared" si="16"/>
        <v>0</v>
      </c>
      <c r="X23" s="27"/>
      <c r="Y23" s="28"/>
      <c r="Z23" s="27"/>
      <c r="AA23" s="29"/>
      <c r="AB23" s="29"/>
      <c r="AC23" s="29">
        <f t="shared" si="17"/>
        <v>0</v>
      </c>
      <c r="AD23" s="29"/>
      <c r="AE23" s="30"/>
      <c r="AF23" s="29"/>
      <c r="AG23" s="25"/>
      <c r="AH23" s="25"/>
      <c r="AI23" s="25">
        <f t="shared" si="18"/>
        <v>0</v>
      </c>
      <c r="AJ23" s="25"/>
      <c r="AK23" s="26"/>
      <c r="AL23" s="25"/>
      <c r="AM23" s="27"/>
      <c r="AN23" s="27"/>
      <c r="AO23" s="27">
        <f t="shared" si="19"/>
        <v>0</v>
      </c>
      <c r="AP23" s="27"/>
      <c r="AQ23" s="28"/>
      <c r="AR23" s="27"/>
      <c r="AS23" s="29"/>
      <c r="AT23" s="29"/>
      <c r="AU23" s="29">
        <f t="shared" si="20"/>
        <v>0</v>
      </c>
      <c r="AV23" s="29"/>
      <c r="AW23" s="30"/>
      <c r="AX23" s="29"/>
      <c r="AY23" s="11">
        <f t="shared" si="21"/>
        <v>0</v>
      </c>
    </row>
    <row r="24" spans="1:51">
      <c r="A24" s="5"/>
      <c r="B24" s="1">
        <f t="shared" si="22"/>
        <v>0</v>
      </c>
      <c r="C24" s="11"/>
      <c r="D24" s="6"/>
      <c r="E24" s="6"/>
      <c r="F24" s="5">
        <f t="shared" si="11"/>
        <v>0</v>
      </c>
      <c r="G24" s="5"/>
      <c r="H24" s="12" t="str">
        <f t="shared" si="12"/>
        <v>RG</v>
      </c>
      <c r="I24" s="13"/>
      <c r="J24" s="13"/>
      <c r="K24" s="14">
        <f t="shared" si="13"/>
        <v>0</v>
      </c>
      <c r="L24" s="16"/>
      <c r="M24" s="15">
        <f>+IF(K24&gt;=3,IF(G24=BASE!$L$4,BASE!$M$4,0),ARCHIVE!K24)</f>
        <v>0</v>
      </c>
      <c r="N24" s="24">
        <f t="shared" si="14"/>
        <v>0</v>
      </c>
      <c r="O24" s="25"/>
      <c r="P24" s="25"/>
      <c r="Q24" s="25">
        <f t="shared" si="15"/>
        <v>0</v>
      </c>
      <c r="R24" s="25"/>
      <c r="S24" s="26"/>
      <c r="T24" s="25"/>
      <c r="U24" s="27"/>
      <c r="V24" s="27"/>
      <c r="W24" s="27">
        <f t="shared" si="16"/>
        <v>0</v>
      </c>
      <c r="X24" s="27"/>
      <c r="Y24" s="28"/>
      <c r="Z24" s="27"/>
      <c r="AA24" s="29"/>
      <c r="AB24" s="29"/>
      <c r="AC24" s="29">
        <f t="shared" si="17"/>
        <v>0</v>
      </c>
      <c r="AD24" s="29"/>
      <c r="AE24" s="30"/>
      <c r="AF24" s="29"/>
      <c r="AG24" s="25"/>
      <c r="AH24" s="25"/>
      <c r="AI24" s="25">
        <f t="shared" si="18"/>
        <v>0</v>
      </c>
      <c r="AJ24" s="25"/>
      <c r="AK24" s="26"/>
      <c r="AL24" s="25"/>
      <c r="AM24" s="27"/>
      <c r="AN24" s="27"/>
      <c r="AO24" s="27">
        <f t="shared" si="19"/>
        <v>0</v>
      </c>
      <c r="AP24" s="27"/>
      <c r="AQ24" s="28"/>
      <c r="AR24" s="27"/>
      <c r="AS24" s="29"/>
      <c r="AT24" s="29"/>
      <c r="AU24" s="29">
        <f t="shared" si="20"/>
        <v>0</v>
      </c>
      <c r="AV24" s="29"/>
      <c r="AW24" s="30"/>
      <c r="AX24" s="29"/>
      <c r="AY24" s="11">
        <f t="shared" si="21"/>
        <v>0</v>
      </c>
    </row>
    <row r="25" spans="1:51">
      <c r="A25" s="5"/>
      <c r="B25" s="1">
        <f t="shared" si="22"/>
        <v>0</v>
      </c>
      <c r="C25" s="11"/>
      <c r="D25" s="6"/>
      <c r="E25" s="6"/>
      <c r="F25" s="5">
        <f t="shared" si="11"/>
        <v>0</v>
      </c>
      <c r="G25" s="5"/>
      <c r="H25" s="12" t="str">
        <f t="shared" si="12"/>
        <v>RG</v>
      </c>
      <c r="I25" s="13"/>
      <c r="J25" s="13"/>
      <c r="K25" s="14">
        <f t="shared" si="13"/>
        <v>0</v>
      </c>
      <c r="L25" s="16"/>
      <c r="M25" s="15">
        <f>+IF(K25&gt;=3,IF(G25=BASE!$L$4,BASE!$M$4,0),ARCHIVE!K25)</f>
        <v>0</v>
      </c>
      <c r="N25" s="24">
        <f t="shared" si="14"/>
        <v>0</v>
      </c>
      <c r="O25" s="25"/>
      <c r="P25" s="25"/>
      <c r="Q25" s="25">
        <f t="shared" si="15"/>
        <v>0</v>
      </c>
      <c r="R25" s="25"/>
      <c r="S25" s="26"/>
      <c r="T25" s="25"/>
      <c r="U25" s="27"/>
      <c r="V25" s="27"/>
      <c r="W25" s="27">
        <f t="shared" si="16"/>
        <v>0</v>
      </c>
      <c r="X25" s="27"/>
      <c r="Y25" s="28"/>
      <c r="Z25" s="27"/>
      <c r="AA25" s="29"/>
      <c r="AB25" s="29"/>
      <c r="AC25" s="29">
        <f t="shared" si="17"/>
        <v>0</v>
      </c>
      <c r="AD25" s="29"/>
      <c r="AE25" s="30"/>
      <c r="AF25" s="29"/>
      <c r="AG25" s="25"/>
      <c r="AH25" s="25"/>
      <c r="AI25" s="25">
        <f t="shared" si="18"/>
        <v>0</v>
      </c>
      <c r="AJ25" s="25"/>
      <c r="AK25" s="26"/>
      <c r="AL25" s="25"/>
      <c r="AM25" s="27"/>
      <c r="AN25" s="27"/>
      <c r="AO25" s="27">
        <f t="shared" si="19"/>
        <v>0</v>
      </c>
      <c r="AP25" s="27"/>
      <c r="AQ25" s="28"/>
      <c r="AR25" s="27"/>
      <c r="AS25" s="29"/>
      <c r="AT25" s="29"/>
      <c r="AU25" s="29">
        <f t="shared" si="20"/>
        <v>0</v>
      </c>
      <c r="AV25" s="29"/>
      <c r="AW25" s="30"/>
      <c r="AX25" s="29"/>
      <c r="AY25" s="11">
        <f t="shared" si="21"/>
        <v>0</v>
      </c>
    </row>
    <row r="26" spans="1:51">
      <c r="A26" s="5"/>
      <c r="B26" s="1">
        <f t="shared" si="22"/>
        <v>0</v>
      </c>
      <c r="C26" s="11"/>
      <c r="D26" s="6"/>
      <c r="E26" s="6"/>
      <c r="F26" s="5">
        <f t="shared" si="11"/>
        <v>0</v>
      </c>
      <c r="G26" s="5"/>
      <c r="H26" s="12" t="str">
        <f t="shared" si="12"/>
        <v>RG</v>
      </c>
      <c r="I26" s="13"/>
      <c r="J26" s="13"/>
      <c r="K26" s="14">
        <f t="shared" si="13"/>
        <v>0</v>
      </c>
      <c r="L26" s="16"/>
      <c r="M26" s="15">
        <f>+IF(K26&gt;=3,IF(G26=BASE!$L$4,BASE!$M$4,0),ARCHIVE!K26)</f>
        <v>0</v>
      </c>
      <c r="N26" s="24">
        <f t="shared" si="14"/>
        <v>0</v>
      </c>
      <c r="O26" s="25"/>
      <c r="P26" s="25"/>
      <c r="Q26" s="25">
        <f t="shared" si="15"/>
        <v>0</v>
      </c>
      <c r="R26" s="25"/>
      <c r="S26" s="26"/>
      <c r="T26" s="25"/>
      <c r="U26" s="27"/>
      <c r="V26" s="27"/>
      <c r="W26" s="27">
        <f t="shared" si="16"/>
        <v>0</v>
      </c>
      <c r="X26" s="27"/>
      <c r="Y26" s="28"/>
      <c r="Z26" s="27"/>
      <c r="AA26" s="29"/>
      <c r="AB26" s="29"/>
      <c r="AC26" s="29">
        <f t="shared" si="17"/>
        <v>0</v>
      </c>
      <c r="AD26" s="29"/>
      <c r="AE26" s="30"/>
      <c r="AF26" s="29"/>
      <c r="AG26" s="25"/>
      <c r="AH26" s="25"/>
      <c r="AI26" s="25">
        <f t="shared" si="18"/>
        <v>0</v>
      </c>
      <c r="AJ26" s="25"/>
      <c r="AK26" s="26"/>
      <c r="AL26" s="25"/>
      <c r="AM26" s="27"/>
      <c r="AN26" s="27"/>
      <c r="AO26" s="27">
        <f t="shared" si="19"/>
        <v>0</v>
      </c>
      <c r="AP26" s="27"/>
      <c r="AQ26" s="28"/>
      <c r="AR26" s="27"/>
      <c r="AS26" s="29"/>
      <c r="AT26" s="29"/>
      <c r="AU26" s="29">
        <f t="shared" si="20"/>
        <v>0</v>
      </c>
      <c r="AV26" s="29"/>
      <c r="AW26" s="30"/>
      <c r="AX26" s="29"/>
      <c r="AY26" s="11">
        <f t="shared" si="21"/>
        <v>0</v>
      </c>
    </row>
    <row r="27" spans="1:51">
      <c r="A27" s="5"/>
      <c r="B27" s="1">
        <f t="shared" si="22"/>
        <v>0</v>
      </c>
      <c r="C27" s="11"/>
      <c r="D27" s="6"/>
      <c r="E27" s="6"/>
      <c r="F27" s="5">
        <f t="shared" si="11"/>
        <v>0</v>
      </c>
      <c r="G27" s="5"/>
      <c r="H27" s="12" t="str">
        <f t="shared" si="12"/>
        <v>RG</v>
      </c>
      <c r="I27" s="13"/>
      <c r="J27" s="13"/>
      <c r="K27" s="14">
        <f t="shared" si="13"/>
        <v>0</v>
      </c>
      <c r="L27" s="16"/>
      <c r="M27" s="15">
        <f>+IF(K27&gt;=3,IF(G27=BASE!$L$4,BASE!$M$4,0),ARCHIVE!K27)</f>
        <v>0</v>
      </c>
      <c r="N27" s="24">
        <f t="shared" si="14"/>
        <v>0</v>
      </c>
      <c r="O27" s="25"/>
      <c r="P27" s="25"/>
      <c r="Q27" s="25">
        <f t="shared" si="15"/>
        <v>0</v>
      </c>
      <c r="R27" s="25"/>
      <c r="S27" s="26"/>
      <c r="T27" s="25"/>
      <c r="U27" s="27"/>
      <c r="V27" s="27"/>
      <c r="W27" s="27">
        <f t="shared" si="16"/>
        <v>0</v>
      </c>
      <c r="X27" s="27"/>
      <c r="Y27" s="28"/>
      <c r="Z27" s="27"/>
      <c r="AA27" s="29"/>
      <c r="AB27" s="29"/>
      <c r="AC27" s="29">
        <f t="shared" si="17"/>
        <v>0</v>
      </c>
      <c r="AD27" s="29"/>
      <c r="AE27" s="30"/>
      <c r="AF27" s="29"/>
      <c r="AG27" s="25"/>
      <c r="AH27" s="25"/>
      <c r="AI27" s="25">
        <f t="shared" si="18"/>
        <v>0</v>
      </c>
      <c r="AJ27" s="25"/>
      <c r="AK27" s="26"/>
      <c r="AL27" s="25"/>
      <c r="AM27" s="27"/>
      <c r="AN27" s="27"/>
      <c r="AO27" s="27">
        <f t="shared" si="19"/>
        <v>0</v>
      </c>
      <c r="AP27" s="27"/>
      <c r="AQ27" s="28"/>
      <c r="AR27" s="27"/>
      <c r="AS27" s="29"/>
      <c r="AT27" s="29"/>
      <c r="AU27" s="29">
        <f t="shared" si="20"/>
        <v>0</v>
      </c>
      <c r="AV27" s="29"/>
      <c r="AW27" s="30"/>
      <c r="AX27" s="29"/>
      <c r="AY27" s="11">
        <f t="shared" si="21"/>
        <v>0</v>
      </c>
    </row>
    <row r="28" spans="1:51">
      <c r="A28" s="5"/>
      <c r="B28" s="1">
        <f t="shared" si="22"/>
        <v>0</v>
      </c>
      <c r="C28" s="11"/>
      <c r="D28" s="6"/>
      <c r="E28" s="6"/>
      <c r="F28" s="5">
        <f t="shared" si="11"/>
        <v>0</v>
      </c>
      <c r="G28" s="5"/>
      <c r="H28" s="12" t="str">
        <f t="shared" si="12"/>
        <v>RG</v>
      </c>
      <c r="I28" s="13"/>
      <c r="J28" s="13"/>
      <c r="K28" s="14">
        <f t="shared" si="13"/>
        <v>0</v>
      </c>
      <c r="L28" s="16"/>
      <c r="M28" s="15">
        <f>+IF(K28&gt;=3,IF(G28=BASE!$L$4,BASE!$M$4,0),ARCHIVE!K28)</f>
        <v>0</v>
      </c>
      <c r="N28" s="24">
        <f t="shared" si="14"/>
        <v>0</v>
      </c>
      <c r="O28" s="25"/>
      <c r="P28" s="25"/>
      <c r="Q28" s="25">
        <f t="shared" si="15"/>
        <v>0</v>
      </c>
      <c r="R28" s="25"/>
      <c r="S28" s="26"/>
      <c r="T28" s="25"/>
      <c r="U28" s="27"/>
      <c r="V28" s="27"/>
      <c r="W28" s="27">
        <f t="shared" si="16"/>
        <v>0</v>
      </c>
      <c r="X28" s="27"/>
      <c r="Y28" s="28"/>
      <c r="Z28" s="27"/>
      <c r="AA28" s="29"/>
      <c r="AB28" s="29"/>
      <c r="AC28" s="29">
        <f t="shared" si="17"/>
        <v>0</v>
      </c>
      <c r="AD28" s="29"/>
      <c r="AE28" s="30"/>
      <c r="AF28" s="29"/>
      <c r="AG28" s="25"/>
      <c r="AH28" s="25"/>
      <c r="AI28" s="25">
        <f t="shared" si="18"/>
        <v>0</v>
      </c>
      <c r="AJ28" s="25"/>
      <c r="AK28" s="26"/>
      <c r="AL28" s="25"/>
      <c r="AM28" s="27"/>
      <c r="AN28" s="27"/>
      <c r="AO28" s="27">
        <f t="shared" si="19"/>
        <v>0</v>
      </c>
      <c r="AP28" s="27"/>
      <c r="AQ28" s="28"/>
      <c r="AR28" s="27"/>
      <c r="AS28" s="29"/>
      <c r="AT28" s="29"/>
      <c r="AU28" s="29">
        <f t="shared" si="20"/>
        <v>0</v>
      </c>
      <c r="AV28" s="29"/>
      <c r="AW28" s="30"/>
      <c r="AX28" s="29"/>
      <c r="AY28" s="11">
        <f t="shared" si="21"/>
        <v>0</v>
      </c>
    </row>
    <row r="29" spans="1:51">
      <c r="A29" s="5"/>
      <c r="B29" s="1">
        <f t="shared" si="22"/>
        <v>0</v>
      </c>
      <c r="C29" s="11"/>
      <c r="D29" s="6"/>
      <c r="E29" s="6"/>
      <c r="F29" s="5">
        <f t="shared" si="11"/>
        <v>0</v>
      </c>
      <c r="G29" s="5"/>
      <c r="H29" s="12" t="str">
        <f t="shared" si="12"/>
        <v>RG</v>
      </c>
      <c r="I29" s="13"/>
      <c r="J29" s="13"/>
      <c r="K29" s="14">
        <f t="shared" si="13"/>
        <v>0</v>
      </c>
      <c r="L29" s="16"/>
      <c r="M29" s="15">
        <f>+IF(K29&gt;=3,IF(G29=BASE!$L$4,BASE!$M$4,0),ARCHIVE!K29)</f>
        <v>0</v>
      </c>
      <c r="N29" s="24">
        <f t="shared" si="14"/>
        <v>0</v>
      </c>
      <c r="O29" s="25"/>
      <c r="P29" s="25"/>
      <c r="Q29" s="25">
        <f t="shared" si="15"/>
        <v>0</v>
      </c>
      <c r="R29" s="25"/>
      <c r="S29" s="26"/>
      <c r="T29" s="25"/>
      <c r="U29" s="27"/>
      <c r="V29" s="27"/>
      <c r="W29" s="27">
        <f t="shared" si="16"/>
        <v>0</v>
      </c>
      <c r="X29" s="27"/>
      <c r="Y29" s="28"/>
      <c r="Z29" s="27"/>
      <c r="AA29" s="29"/>
      <c r="AB29" s="29"/>
      <c r="AC29" s="29">
        <f t="shared" si="17"/>
        <v>0</v>
      </c>
      <c r="AD29" s="29"/>
      <c r="AE29" s="30"/>
      <c r="AF29" s="29"/>
      <c r="AG29" s="25"/>
      <c r="AH29" s="25"/>
      <c r="AI29" s="25">
        <f t="shared" si="18"/>
        <v>0</v>
      </c>
      <c r="AJ29" s="25"/>
      <c r="AK29" s="26"/>
      <c r="AL29" s="25"/>
      <c r="AM29" s="27"/>
      <c r="AN29" s="27"/>
      <c r="AO29" s="27">
        <f t="shared" si="19"/>
        <v>0</v>
      </c>
      <c r="AP29" s="27"/>
      <c r="AQ29" s="28"/>
      <c r="AR29" s="27"/>
      <c r="AS29" s="29"/>
      <c r="AT29" s="29"/>
      <c r="AU29" s="29">
        <f t="shared" si="20"/>
        <v>0</v>
      </c>
      <c r="AV29" s="29"/>
      <c r="AW29" s="30"/>
      <c r="AX29" s="29"/>
      <c r="AY29" s="11">
        <f t="shared" si="21"/>
        <v>0</v>
      </c>
    </row>
    <row r="30" spans="1:51">
      <c r="A30" s="5"/>
      <c r="B30" s="1">
        <f t="shared" si="22"/>
        <v>0</v>
      </c>
      <c r="C30" s="11"/>
      <c r="D30" s="6"/>
      <c r="E30" s="6"/>
      <c r="F30" s="5">
        <f t="shared" si="11"/>
        <v>0</v>
      </c>
      <c r="G30" s="5"/>
      <c r="H30" s="12" t="str">
        <f t="shared" si="12"/>
        <v>RG</v>
      </c>
      <c r="I30" s="13"/>
      <c r="J30" s="13"/>
      <c r="K30" s="14">
        <f t="shared" si="13"/>
        <v>0</v>
      </c>
      <c r="L30" s="16"/>
      <c r="M30" s="15">
        <f>+IF(K30&gt;=3,IF(G30=BASE!$L$4,BASE!$M$4,0),ARCHIVE!K30)</f>
        <v>0</v>
      </c>
      <c r="N30" s="24">
        <f t="shared" si="14"/>
        <v>0</v>
      </c>
      <c r="O30" s="25"/>
      <c r="P30" s="25"/>
      <c r="Q30" s="25">
        <f t="shared" si="15"/>
        <v>0</v>
      </c>
      <c r="R30" s="25"/>
      <c r="S30" s="26"/>
      <c r="T30" s="25"/>
      <c r="U30" s="27"/>
      <c r="V30" s="27"/>
      <c r="W30" s="27">
        <f t="shared" si="16"/>
        <v>0</v>
      </c>
      <c r="X30" s="27"/>
      <c r="Y30" s="28"/>
      <c r="Z30" s="27"/>
      <c r="AA30" s="29"/>
      <c r="AB30" s="29"/>
      <c r="AC30" s="29">
        <f t="shared" si="17"/>
        <v>0</v>
      </c>
      <c r="AD30" s="29"/>
      <c r="AE30" s="30"/>
      <c r="AF30" s="29"/>
      <c r="AG30" s="25"/>
      <c r="AH30" s="25"/>
      <c r="AI30" s="25">
        <f t="shared" si="18"/>
        <v>0</v>
      </c>
      <c r="AJ30" s="25"/>
      <c r="AK30" s="26"/>
      <c r="AL30" s="25"/>
      <c r="AM30" s="27"/>
      <c r="AN30" s="27"/>
      <c r="AO30" s="27">
        <f t="shared" si="19"/>
        <v>0</v>
      </c>
      <c r="AP30" s="27"/>
      <c r="AQ30" s="28"/>
      <c r="AR30" s="27"/>
      <c r="AS30" s="29"/>
      <c r="AT30" s="29"/>
      <c r="AU30" s="29">
        <f t="shared" si="20"/>
        <v>0</v>
      </c>
      <c r="AV30" s="29"/>
      <c r="AW30" s="30"/>
      <c r="AX30" s="29"/>
      <c r="AY30" s="11">
        <f t="shared" si="21"/>
        <v>0</v>
      </c>
    </row>
    <row r="31" spans="1:51">
      <c r="A31" s="5"/>
      <c r="B31" s="1">
        <f t="shared" si="22"/>
        <v>0</v>
      </c>
      <c r="C31" s="11"/>
      <c r="D31" s="6"/>
      <c r="E31" s="6"/>
      <c r="F31" s="5">
        <f t="shared" si="11"/>
        <v>0</v>
      </c>
      <c r="G31" s="5"/>
      <c r="H31" s="12" t="str">
        <f t="shared" si="12"/>
        <v>RG</v>
      </c>
      <c r="I31" s="13"/>
      <c r="J31" s="13"/>
      <c r="K31" s="14">
        <f t="shared" si="13"/>
        <v>0</v>
      </c>
      <c r="L31" s="16"/>
      <c r="M31" s="15">
        <f>+IF(K31&gt;=3,IF(G31=BASE!$L$4,BASE!$M$4,0),ARCHIVE!K31)</f>
        <v>0</v>
      </c>
      <c r="N31" s="24">
        <f t="shared" si="14"/>
        <v>0</v>
      </c>
      <c r="O31" s="25"/>
      <c r="P31" s="25"/>
      <c r="Q31" s="25">
        <f t="shared" si="15"/>
        <v>0</v>
      </c>
      <c r="R31" s="25"/>
      <c r="S31" s="26"/>
      <c r="T31" s="25"/>
      <c r="U31" s="27"/>
      <c r="V31" s="27"/>
      <c r="W31" s="27">
        <f t="shared" si="16"/>
        <v>0</v>
      </c>
      <c r="X31" s="27"/>
      <c r="Y31" s="28"/>
      <c r="Z31" s="27"/>
      <c r="AA31" s="29"/>
      <c r="AB31" s="29"/>
      <c r="AC31" s="29">
        <f t="shared" si="17"/>
        <v>0</v>
      </c>
      <c r="AD31" s="29"/>
      <c r="AE31" s="30"/>
      <c r="AF31" s="29"/>
      <c r="AG31" s="25"/>
      <c r="AH31" s="25"/>
      <c r="AI31" s="25">
        <f t="shared" si="18"/>
        <v>0</v>
      </c>
      <c r="AJ31" s="25"/>
      <c r="AK31" s="26"/>
      <c r="AL31" s="25"/>
      <c r="AM31" s="27"/>
      <c r="AN31" s="27"/>
      <c r="AO31" s="27">
        <f t="shared" si="19"/>
        <v>0</v>
      </c>
      <c r="AP31" s="27"/>
      <c r="AQ31" s="28"/>
      <c r="AR31" s="27"/>
      <c r="AS31" s="29"/>
      <c r="AT31" s="29"/>
      <c r="AU31" s="29">
        <f t="shared" si="20"/>
        <v>0</v>
      </c>
      <c r="AV31" s="29"/>
      <c r="AW31" s="30"/>
      <c r="AX31" s="29"/>
      <c r="AY31" s="11">
        <f t="shared" si="21"/>
        <v>0</v>
      </c>
    </row>
    <row r="32" spans="1:51">
      <c r="A32" s="5"/>
      <c r="B32" s="1">
        <f t="shared" si="22"/>
        <v>0</v>
      </c>
      <c r="C32" s="11"/>
      <c r="D32" s="6"/>
      <c r="E32" s="6"/>
      <c r="F32" s="5">
        <f t="shared" si="11"/>
        <v>0</v>
      </c>
      <c r="G32" s="5"/>
      <c r="H32" s="12" t="str">
        <f t="shared" si="12"/>
        <v>RG</v>
      </c>
      <c r="I32" s="13"/>
      <c r="J32" s="13"/>
      <c r="K32" s="14">
        <f t="shared" si="13"/>
        <v>0</v>
      </c>
      <c r="L32" s="16"/>
      <c r="M32" s="15">
        <f>+IF(K32&gt;=3,IF(G32=BASE!$L$4,BASE!$M$4,0),ARCHIVE!K32)</f>
        <v>0</v>
      </c>
      <c r="N32" s="24">
        <f t="shared" si="14"/>
        <v>0</v>
      </c>
      <c r="O32" s="25"/>
      <c r="P32" s="25"/>
      <c r="Q32" s="25">
        <f t="shared" si="15"/>
        <v>0</v>
      </c>
      <c r="R32" s="25"/>
      <c r="S32" s="26"/>
      <c r="T32" s="25"/>
      <c r="U32" s="27"/>
      <c r="V32" s="27"/>
      <c r="W32" s="27">
        <f t="shared" si="16"/>
        <v>0</v>
      </c>
      <c r="X32" s="27"/>
      <c r="Y32" s="28"/>
      <c r="Z32" s="27"/>
      <c r="AA32" s="29"/>
      <c r="AB32" s="29"/>
      <c r="AC32" s="29">
        <f t="shared" si="17"/>
        <v>0</v>
      </c>
      <c r="AD32" s="29"/>
      <c r="AE32" s="30"/>
      <c r="AF32" s="29"/>
      <c r="AG32" s="25"/>
      <c r="AH32" s="25"/>
      <c r="AI32" s="25">
        <f t="shared" si="18"/>
        <v>0</v>
      </c>
      <c r="AJ32" s="25"/>
      <c r="AK32" s="26"/>
      <c r="AL32" s="25"/>
      <c r="AM32" s="27"/>
      <c r="AN32" s="27"/>
      <c r="AO32" s="27">
        <f t="shared" si="19"/>
        <v>0</v>
      </c>
      <c r="AP32" s="27"/>
      <c r="AQ32" s="28"/>
      <c r="AR32" s="27"/>
      <c r="AS32" s="29"/>
      <c r="AT32" s="29"/>
      <c r="AU32" s="29">
        <f t="shared" si="20"/>
        <v>0</v>
      </c>
      <c r="AV32" s="29"/>
      <c r="AW32" s="30"/>
      <c r="AX32" s="29"/>
      <c r="AY32" s="11">
        <f t="shared" si="21"/>
        <v>0</v>
      </c>
    </row>
    <row r="33" spans="1:51">
      <c r="A33" s="5"/>
      <c r="B33" s="1">
        <f t="shared" si="22"/>
        <v>0</v>
      </c>
      <c r="C33" s="11"/>
      <c r="D33" s="6"/>
      <c r="E33" s="6"/>
      <c r="F33" s="5">
        <f t="shared" si="11"/>
        <v>0</v>
      </c>
      <c r="G33" s="5"/>
      <c r="H33" s="12" t="str">
        <f t="shared" si="12"/>
        <v>RG</v>
      </c>
      <c r="I33" s="13"/>
      <c r="J33" s="13"/>
      <c r="K33" s="14">
        <f t="shared" si="13"/>
        <v>0</v>
      </c>
      <c r="L33" s="16"/>
      <c r="M33" s="15">
        <f>+IF(K33&gt;=3,IF(G33=BASE!$L$4,BASE!$M$4,0),ARCHIVE!K33)</f>
        <v>0</v>
      </c>
      <c r="N33" s="24">
        <f t="shared" si="14"/>
        <v>0</v>
      </c>
      <c r="O33" s="25"/>
      <c r="P33" s="25"/>
      <c r="Q33" s="25">
        <f t="shared" si="15"/>
        <v>0</v>
      </c>
      <c r="R33" s="25"/>
      <c r="S33" s="26"/>
      <c r="T33" s="25"/>
      <c r="U33" s="27"/>
      <c r="V33" s="27"/>
      <c r="W33" s="27">
        <f t="shared" si="16"/>
        <v>0</v>
      </c>
      <c r="X33" s="27"/>
      <c r="Y33" s="28"/>
      <c r="Z33" s="27"/>
      <c r="AA33" s="29"/>
      <c r="AB33" s="29"/>
      <c r="AC33" s="29">
        <f t="shared" si="17"/>
        <v>0</v>
      </c>
      <c r="AD33" s="29"/>
      <c r="AE33" s="30"/>
      <c r="AF33" s="29"/>
      <c r="AG33" s="25"/>
      <c r="AH33" s="25"/>
      <c r="AI33" s="25">
        <f t="shared" si="18"/>
        <v>0</v>
      </c>
      <c r="AJ33" s="25"/>
      <c r="AK33" s="26"/>
      <c r="AL33" s="25"/>
      <c r="AM33" s="27"/>
      <c r="AN33" s="27"/>
      <c r="AO33" s="27">
        <f t="shared" si="19"/>
        <v>0</v>
      </c>
      <c r="AP33" s="27"/>
      <c r="AQ33" s="28"/>
      <c r="AR33" s="27"/>
      <c r="AS33" s="29"/>
      <c r="AT33" s="29"/>
      <c r="AU33" s="29">
        <f t="shared" si="20"/>
        <v>0</v>
      </c>
      <c r="AV33" s="29"/>
      <c r="AW33" s="30"/>
      <c r="AX33" s="29"/>
      <c r="AY33" s="11">
        <f t="shared" si="21"/>
        <v>0</v>
      </c>
    </row>
    <row r="34" spans="1:51">
      <c r="A34" s="5"/>
      <c r="B34" s="1">
        <f t="shared" si="22"/>
        <v>0</v>
      </c>
      <c r="C34" s="11"/>
      <c r="D34" s="6"/>
      <c r="E34" s="6"/>
      <c r="F34" s="5">
        <f t="shared" si="11"/>
        <v>0</v>
      </c>
      <c r="G34" s="5"/>
      <c r="H34" s="12" t="str">
        <f t="shared" si="12"/>
        <v>RG</v>
      </c>
      <c r="I34" s="13"/>
      <c r="J34" s="13"/>
      <c r="K34" s="14">
        <f t="shared" si="13"/>
        <v>0</v>
      </c>
      <c r="L34" s="16"/>
      <c r="M34" s="15">
        <f>+IF(K34&gt;=3,IF(G34=BASE!$L$4,BASE!$M$4,0),ARCHIVE!K34)</f>
        <v>0</v>
      </c>
      <c r="N34" s="24">
        <f t="shared" si="14"/>
        <v>0</v>
      </c>
      <c r="O34" s="25"/>
      <c r="P34" s="25"/>
      <c r="Q34" s="25">
        <f t="shared" si="15"/>
        <v>0</v>
      </c>
      <c r="R34" s="25"/>
      <c r="S34" s="26"/>
      <c r="T34" s="25"/>
      <c r="U34" s="27"/>
      <c r="V34" s="27"/>
      <c r="W34" s="27">
        <f t="shared" si="16"/>
        <v>0</v>
      </c>
      <c r="X34" s="27"/>
      <c r="Y34" s="28"/>
      <c r="Z34" s="27"/>
      <c r="AA34" s="29"/>
      <c r="AB34" s="29"/>
      <c r="AC34" s="29">
        <f t="shared" si="17"/>
        <v>0</v>
      </c>
      <c r="AD34" s="29"/>
      <c r="AE34" s="30"/>
      <c r="AF34" s="29"/>
      <c r="AG34" s="25"/>
      <c r="AH34" s="25"/>
      <c r="AI34" s="25">
        <f t="shared" si="18"/>
        <v>0</v>
      </c>
      <c r="AJ34" s="25"/>
      <c r="AK34" s="26"/>
      <c r="AL34" s="25"/>
      <c r="AM34" s="27"/>
      <c r="AN34" s="27"/>
      <c r="AO34" s="27">
        <f t="shared" si="19"/>
        <v>0</v>
      </c>
      <c r="AP34" s="27"/>
      <c r="AQ34" s="28"/>
      <c r="AR34" s="27"/>
      <c r="AS34" s="29"/>
      <c r="AT34" s="29"/>
      <c r="AU34" s="29">
        <f t="shared" si="20"/>
        <v>0</v>
      </c>
      <c r="AV34" s="29"/>
      <c r="AW34" s="30"/>
      <c r="AX34" s="29"/>
      <c r="AY34" s="11">
        <f t="shared" si="21"/>
        <v>0</v>
      </c>
    </row>
    <row r="35" spans="1:51">
      <c r="A35" s="5"/>
      <c r="B35" s="1">
        <f t="shared" si="22"/>
        <v>0</v>
      </c>
      <c r="C35" s="11"/>
      <c r="D35" s="6"/>
      <c r="E35" s="6"/>
      <c r="F35" s="5">
        <f t="shared" si="11"/>
        <v>0</v>
      </c>
      <c r="G35" s="5"/>
      <c r="H35" s="12" t="str">
        <f t="shared" si="12"/>
        <v>RG</v>
      </c>
      <c r="I35" s="13"/>
      <c r="J35" s="13"/>
      <c r="K35" s="14">
        <f t="shared" si="13"/>
        <v>0</v>
      </c>
      <c r="L35" s="16"/>
      <c r="M35" s="15">
        <f>+IF(K35&gt;=3,IF(G35=BASE!$L$4,BASE!$M$4,0),ARCHIVE!K35)</f>
        <v>0</v>
      </c>
      <c r="N35" s="24">
        <f t="shared" si="14"/>
        <v>0</v>
      </c>
      <c r="O35" s="25"/>
      <c r="P35" s="25"/>
      <c r="Q35" s="25">
        <f t="shared" si="15"/>
        <v>0</v>
      </c>
      <c r="R35" s="25"/>
      <c r="S35" s="26"/>
      <c r="T35" s="25"/>
      <c r="U35" s="27"/>
      <c r="V35" s="27"/>
      <c r="W35" s="27">
        <f t="shared" si="16"/>
        <v>0</v>
      </c>
      <c r="X35" s="27"/>
      <c r="Y35" s="28"/>
      <c r="Z35" s="27"/>
      <c r="AA35" s="29"/>
      <c r="AB35" s="29"/>
      <c r="AC35" s="29">
        <f t="shared" si="17"/>
        <v>0</v>
      </c>
      <c r="AD35" s="29"/>
      <c r="AE35" s="30"/>
      <c r="AF35" s="29"/>
      <c r="AG35" s="25"/>
      <c r="AH35" s="25"/>
      <c r="AI35" s="25">
        <f t="shared" si="18"/>
        <v>0</v>
      </c>
      <c r="AJ35" s="25"/>
      <c r="AK35" s="26"/>
      <c r="AL35" s="25"/>
      <c r="AM35" s="27"/>
      <c r="AN35" s="27"/>
      <c r="AO35" s="27">
        <f t="shared" si="19"/>
        <v>0</v>
      </c>
      <c r="AP35" s="27"/>
      <c r="AQ35" s="28"/>
      <c r="AR35" s="27"/>
      <c r="AS35" s="29"/>
      <c r="AT35" s="29"/>
      <c r="AU35" s="29">
        <f t="shared" si="20"/>
        <v>0</v>
      </c>
      <c r="AV35" s="29"/>
      <c r="AW35" s="30"/>
      <c r="AX35" s="29"/>
      <c r="AY35" s="11">
        <f t="shared" si="21"/>
        <v>0</v>
      </c>
    </row>
    <row r="36" spans="1:51">
      <c r="A36" s="5"/>
      <c r="B36" s="1">
        <f t="shared" si="22"/>
        <v>0</v>
      </c>
      <c r="C36" s="11"/>
      <c r="D36" s="6"/>
      <c r="E36" s="6"/>
      <c r="F36" s="5">
        <f t="shared" si="11"/>
        <v>0</v>
      </c>
      <c r="G36" s="5"/>
      <c r="H36" s="12" t="str">
        <f t="shared" si="12"/>
        <v>RG</v>
      </c>
      <c r="I36" s="13"/>
      <c r="J36" s="13"/>
      <c r="K36" s="14">
        <f t="shared" si="13"/>
        <v>0</v>
      </c>
      <c r="L36" s="16"/>
      <c r="M36" s="15">
        <f>+IF(K36&gt;=3,IF(G36=BASE!$L$4,BASE!$M$4,0),ARCHIVE!K36)</f>
        <v>0</v>
      </c>
      <c r="N36" s="24">
        <f t="shared" si="14"/>
        <v>0</v>
      </c>
      <c r="O36" s="25"/>
      <c r="P36" s="25"/>
      <c r="Q36" s="25">
        <f t="shared" si="15"/>
        <v>0</v>
      </c>
      <c r="R36" s="25"/>
      <c r="S36" s="26"/>
      <c r="T36" s="25"/>
      <c r="U36" s="27"/>
      <c r="V36" s="27"/>
      <c r="W36" s="27">
        <f t="shared" si="16"/>
        <v>0</v>
      </c>
      <c r="X36" s="27"/>
      <c r="Y36" s="28"/>
      <c r="Z36" s="27"/>
      <c r="AA36" s="29"/>
      <c r="AB36" s="29"/>
      <c r="AC36" s="29">
        <f t="shared" si="17"/>
        <v>0</v>
      </c>
      <c r="AD36" s="29"/>
      <c r="AE36" s="30"/>
      <c r="AF36" s="29"/>
      <c r="AG36" s="25"/>
      <c r="AH36" s="25"/>
      <c r="AI36" s="25">
        <f t="shared" si="18"/>
        <v>0</v>
      </c>
      <c r="AJ36" s="25"/>
      <c r="AK36" s="26"/>
      <c r="AL36" s="25"/>
      <c r="AM36" s="27"/>
      <c r="AN36" s="27"/>
      <c r="AO36" s="27">
        <f t="shared" si="19"/>
        <v>0</v>
      </c>
      <c r="AP36" s="27"/>
      <c r="AQ36" s="28"/>
      <c r="AR36" s="27"/>
      <c r="AS36" s="29"/>
      <c r="AT36" s="29"/>
      <c r="AU36" s="29">
        <f t="shared" si="20"/>
        <v>0</v>
      </c>
      <c r="AV36" s="29"/>
      <c r="AW36" s="30"/>
      <c r="AX36" s="29"/>
      <c r="AY36" s="11">
        <f t="shared" si="21"/>
        <v>0</v>
      </c>
    </row>
    <row r="37" spans="1:51">
      <c r="A37" s="5"/>
      <c r="B37" s="1">
        <f t="shared" si="22"/>
        <v>0</v>
      </c>
      <c r="C37" s="11"/>
      <c r="D37" s="6"/>
      <c r="E37" s="6"/>
      <c r="F37" s="5">
        <f t="shared" si="11"/>
        <v>0</v>
      </c>
      <c r="G37" s="5"/>
      <c r="H37" s="12" t="str">
        <f t="shared" si="12"/>
        <v>RG</v>
      </c>
      <c r="I37" s="13"/>
      <c r="J37" s="13"/>
      <c r="K37" s="14">
        <f t="shared" si="13"/>
        <v>0</v>
      </c>
      <c r="L37" s="16"/>
      <c r="M37" s="15">
        <f>+IF(K37&gt;=3,IF(G37=BASE!$L$4,BASE!$M$4,0),ARCHIVE!K37)</f>
        <v>0</v>
      </c>
      <c r="N37" s="24">
        <f t="shared" si="14"/>
        <v>0</v>
      </c>
      <c r="O37" s="25"/>
      <c r="P37" s="25"/>
      <c r="Q37" s="25">
        <f t="shared" si="15"/>
        <v>0</v>
      </c>
      <c r="R37" s="25"/>
      <c r="S37" s="26"/>
      <c r="T37" s="25"/>
      <c r="U37" s="27"/>
      <c r="V37" s="27"/>
      <c r="W37" s="27">
        <f t="shared" si="16"/>
        <v>0</v>
      </c>
      <c r="X37" s="27"/>
      <c r="Y37" s="28"/>
      <c r="Z37" s="27"/>
      <c r="AA37" s="29"/>
      <c r="AB37" s="29"/>
      <c r="AC37" s="29">
        <f t="shared" si="17"/>
        <v>0</v>
      </c>
      <c r="AD37" s="29"/>
      <c r="AE37" s="30"/>
      <c r="AF37" s="29"/>
      <c r="AG37" s="25"/>
      <c r="AH37" s="25"/>
      <c r="AI37" s="25">
        <f t="shared" si="18"/>
        <v>0</v>
      </c>
      <c r="AJ37" s="25"/>
      <c r="AK37" s="26"/>
      <c r="AL37" s="25"/>
      <c r="AM37" s="27"/>
      <c r="AN37" s="27"/>
      <c r="AO37" s="27">
        <f t="shared" si="19"/>
        <v>0</v>
      </c>
      <c r="AP37" s="27"/>
      <c r="AQ37" s="28"/>
      <c r="AR37" s="27"/>
      <c r="AS37" s="29"/>
      <c r="AT37" s="29"/>
      <c r="AU37" s="29">
        <f t="shared" si="20"/>
        <v>0</v>
      </c>
      <c r="AV37" s="29"/>
      <c r="AW37" s="30"/>
      <c r="AX37" s="29"/>
      <c r="AY37" s="11">
        <f t="shared" si="21"/>
        <v>0</v>
      </c>
    </row>
    <row r="38" spans="1:51">
      <c r="A38" s="5"/>
      <c r="B38" s="1">
        <f t="shared" si="22"/>
        <v>0</v>
      </c>
      <c r="C38" s="11"/>
      <c r="D38" s="6"/>
      <c r="E38" s="6"/>
      <c r="F38" s="5">
        <f t="shared" si="11"/>
        <v>0</v>
      </c>
      <c r="G38" s="5"/>
      <c r="H38" s="12" t="str">
        <f t="shared" si="12"/>
        <v>RG</v>
      </c>
      <c r="I38" s="13"/>
      <c r="J38" s="13"/>
      <c r="K38" s="14">
        <f t="shared" si="13"/>
        <v>0</v>
      </c>
      <c r="L38" s="16"/>
      <c r="M38" s="15">
        <f>+IF(K38&gt;=3,IF(G38=BASE!$L$4,BASE!$M$4,0),ARCHIVE!K38)</f>
        <v>0</v>
      </c>
      <c r="N38" s="24">
        <f t="shared" si="14"/>
        <v>0</v>
      </c>
      <c r="O38" s="25"/>
      <c r="P38" s="25"/>
      <c r="Q38" s="25">
        <f t="shared" si="15"/>
        <v>0</v>
      </c>
      <c r="R38" s="25"/>
      <c r="S38" s="26"/>
      <c r="T38" s="25"/>
      <c r="U38" s="27"/>
      <c r="V38" s="27"/>
      <c r="W38" s="27">
        <f t="shared" si="16"/>
        <v>0</v>
      </c>
      <c r="X38" s="27"/>
      <c r="Y38" s="28"/>
      <c r="Z38" s="27"/>
      <c r="AA38" s="29"/>
      <c r="AB38" s="29"/>
      <c r="AC38" s="29">
        <f t="shared" si="17"/>
        <v>0</v>
      </c>
      <c r="AD38" s="29"/>
      <c r="AE38" s="30"/>
      <c r="AF38" s="29"/>
      <c r="AG38" s="25"/>
      <c r="AH38" s="25"/>
      <c r="AI38" s="25">
        <f t="shared" si="18"/>
        <v>0</v>
      </c>
      <c r="AJ38" s="25"/>
      <c r="AK38" s="26"/>
      <c r="AL38" s="25"/>
      <c r="AM38" s="27"/>
      <c r="AN38" s="27"/>
      <c r="AO38" s="27">
        <f t="shared" si="19"/>
        <v>0</v>
      </c>
      <c r="AP38" s="27"/>
      <c r="AQ38" s="28"/>
      <c r="AR38" s="27"/>
      <c r="AS38" s="29"/>
      <c r="AT38" s="29"/>
      <c r="AU38" s="29">
        <f t="shared" si="20"/>
        <v>0</v>
      </c>
      <c r="AV38" s="29"/>
      <c r="AW38" s="30"/>
      <c r="AX38" s="29"/>
      <c r="AY38" s="11">
        <f t="shared" si="21"/>
        <v>0</v>
      </c>
    </row>
    <row r="39" spans="1:51">
      <c r="A39" s="5"/>
      <c r="B39" s="1">
        <f t="shared" si="22"/>
        <v>0</v>
      </c>
      <c r="C39" s="11"/>
      <c r="D39" s="6"/>
      <c r="E39" s="6"/>
      <c r="F39" s="5">
        <f t="shared" si="11"/>
        <v>0</v>
      </c>
      <c r="G39" s="5"/>
      <c r="H39" s="12" t="str">
        <f t="shared" si="12"/>
        <v>RG</v>
      </c>
      <c r="I39" s="13"/>
      <c r="J39" s="13"/>
      <c r="K39" s="14">
        <f t="shared" si="13"/>
        <v>0</v>
      </c>
      <c r="L39" s="16"/>
      <c r="M39" s="15">
        <f>+IF(K39&gt;=3,IF(G39=BASE!$L$4,BASE!$M$4,0),ARCHIVE!K39)</f>
        <v>0</v>
      </c>
      <c r="N39" s="24">
        <f t="shared" si="14"/>
        <v>0</v>
      </c>
      <c r="O39" s="25"/>
      <c r="P39" s="25"/>
      <c r="Q39" s="25">
        <f t="shared" si="15"/>
        <v>0</v>
      </c>
      <c r="R39" s="25"/>
      <c r="S39" s="26"/>
      <c r="T39" s="25"/>
      <c r="U39" s="27"/>
      <c r="V39" s="27"/>
      <c r="W39" s="27">
        <f t="shared" si="16"/>
        <v>0</v>
      </c>
      <c r="X39" s="27"/>
      <c r="Y39" s="28"/>
      <c r="Z39" s="27"/>
      <c r="AA39" s="29"/>
      <c r="AB39" s="29"/>
      <c r="AC39" s="29">
        <f t="shared" si="17"/>
        <v>0</v>
      </c>
      <c r="AD39" s="29"/>
      <c r="AE39" s="30"/>
      <c r="AF39" s="29"/>
      <c r="AG39" s="25"/>
      <c r="AH39" s="25"/>
      <c r="AI39" s="25">
        <f t="shared" si="18"/>
        <v>0</v>
      </c>
      <c r="AJ39" s="25"/>
      <c r="AK39" s="26"/>
      <c r="AL39" s="25"/>
      <c r="AM39" s="27"/>
      <c r="AN39" s="27"/>
      <c r="AO39" s="27">
        <f t="shared" si="19"/>
        <v>0</v>
      </c>
      <c r="AP39" s="27"/>
      <c r="AQ39" s="28"/>
      <c r="AR39" s="27"/>
      <c r="AS39" s="29"/>
      <c r="AT39" s="29"/>
      <c r="AU39" s="29">
        <f t="shared" si="20"/>
        <v>0</v>
      </c>
      <c r="AV39" s="29"/>
      <c r="AW39" s="30"/>
      <c r="AX39" s="29"/>
      <c r="AY39" s="11">
        <f t="shared" si="21"/>
        <v>0</v>
      </c>
    </row>
    <row r="40" spans="1:51">
      <c r="B40" s="1">
        <f t="shared" si="22"/>
        <v>0</v>
      </c>
      <c r="F40" s="1">
        <f t="shared" si="11"/>
        <v>0</v>
      </c>
      <c r="AY40" s="19"/>
    </row>
    <row r="41" spans="1:51">
      <c r="B41" s="1">
        <f t="shared" si="22"/>
        <v>0</v>
      </c>
      <c r="F41" s="1">
        <f t="shared" si="11"/>
        <v>0</v>
      </c>
      <c r="AY41" s="19"/>
    </row>
    <row r="42" spans="1:51">
      <c r="B42" s="1">
        <f t="shared" si="22"/>
        <v>0</v>
      </c>
      <c r="F42" s="1">
        <f t="shared" si="11"/>
        <v>0</v>
      </c>
      <c r="AY42" s="19"/>
    </row>
    <row r="43" spans="1:51">
      <c r="B43" s="1">
        <f t="shared" si="22"/>
        <v>0</v>
      </c>
      <c r="F43" s="1">
        <f t="shared" si="11"/>
        <v>0</v>
      </c>
      <c r="AY43" s="19"/>
    </row>
    <row r="44" spans="1:51">
      <c r="B44" s="1">
        <f t="shared" si="22"/>
        <v>0</v>
      </c>
      <c r="F44" s="1">
        <f t="shared" si="11"/>
        <v>0</v>
      </c>
      <c r="AY44" s="19"/>
    </row>
    <row r="45" spans="1:51">
      <c r="B45" s="1">
        <f t="shared" si="22"/>
        <v>0</v>
      </c>
      <c r="F45" s="1">
        <f t="shared" si="11"/>
        <v>0</v>
      </c>
      <c r="AY45" s="19"/>
    </row>
    <row r="46" spans="1:51">
      <c r="B46" s="1">
        <f t="shared" si="22"/>
        <v>0</v>
      </c>
      <c r="F46" s="1">
        <f t="shared" si="11"/>
        <v>0</v>
      </c>
      <c r="AY46" s="19"/>
    </row>
    <row r="47" spans="1:51">
      <c r="B47" s="1">
        <f t="shared" si="22"/>
        <v>0</v>
      </c>
      <c r="F47" s="1">
        <f>+K47</f>
        <v>0</v>
      </c>
      <c r="AY47" s="19"/>
    </row>
    <row r="48" spans="1:51">
      <c r="B48" s="1">
        <f t="shared" si="22"/>
        <v>0</v>
      </c>
      <c r="F48" s="1">
        <f t="shared" si="11"/>
        <v>0</v>
      </c>
      <c r="AY48" s="19"/>
    </row>
    <row r="49" spans="2:51">
      <c r="B49" s="1">
        <f t="shared" si="22"/>
        <v>0</v>
      </c>
      <c r="F49" s="1">
        <f t="shared" si="11"/>
        <v>0</v>
      </c>
      <c r="AY49" s="19"/>
    </row>
    <row r="50" spans="2:51">
      <c r="B50" s="1">
        <f t="shared" si="22"/>
        <v>0</v>
      </c>
      <c r="F50" s="1">
        <f t="shared" si="11"/>
        <v>0</v>
      </c>
      <c r="AY50" s="19"/>
    </row>
    <row r="51" spans="2:51">
      <c r="B51" s="1">
        <f t="shared" si="22"/>
        <v>0</v>
      </c>
      <c r="F51" s="1">
        <f t="shared" si="11"/>
        <v>0</v>
      </c>
      <c r="AY51" s="19"/>
    </row>
    <row r="52" spans="2:51">
      <c r="B52" s="1">
        <f t="shared" si="22"/>
        <v>0</v>
      </c>
      <c r="F52" s="1">
        <f t="shared" si="11"/>
        <v>0</v>
      </c>
      <c r="AY52" s="19"/>
    </row>
    <row r="53" spans="2:51">
      <c r="B53" s="1">
        <f t="shared" si="22"/>
        <v>0</v>
      </c>
      <c r="F53" s="1">
        <f t="shared" si="11"/>
        <v>0</v>
      </c>
      <c r="AY53" s="19"/>
    </row>
    <row r="54" spans="2:51">
      <c r="B54" s="1">
        <f t="shared" si="22"/>
        <v>0</v>
      </c>
      <c r="F54" s="1">
        <f t="shared" si="11"/>
        <v>0</v>
      </c>
      <c r="AY54" s="19"/>
    </row>
    <row r="55" spans="2:51">
      <c r="B55" s="1">
        <f t="shared" si="22"/>
        <v>0</v>
      </c>
      <c r="F55" s="1">
        <f t="shared" si="11"/>
        <v>0</v>
      </c>
      <c r="AY55" s="19"/>
    </row>
    <row r="56" spans="2:51">
      <c r="B56" s="1">
        <f t="shared" si="22"/>
        <v>0</v>
      </c>
      <c r="F56" s="1">
        <f t="shared" si="11"/>
        <v>0</v>
      </c>
      <c r="AY56" s="19"/>
    </row>
    <row r="57" spans="2:51">
      <c r="B57" s="1">
        <f t="shared" si="22"/>
        <v>0</v>
      </c>
      <c r="F57" s="1">
        <f t="shared" si="11"/>
        <v>0</v>
      </c>
      <c r="AY57" s="19"/>
    </row>
    <row r="58" spans="2:51">
      <c r="B58" s="1">
        <f t="shared" si="22"/>
        <v>0</v>
      </c>
      <c r="F58" s="1">
        <f t="shared" si="11"/>
        <v>0</v>
      </c>
      <c r="AY58" s="19"/>
    </row>
    <row r="59" spans="2:51">
      <c r="B59" s="1">
        <f t="shared" si="22"/>
        <v>0</v>
      </c>
      <c r="F59" s="1">
        <f t="shared" si="11"/>
        <v>0</v>
      </c>
      <c r="AY59" s="19"/>
    </row>
    <row r="60" spans="2:51">
      <c r="B60" s="1">
        <f t="shared" si="22"/>
        <v>0</v>
      </c>
      <c r="F60" s="1">
        <f t="shared" si="11"/>
        <v>0</v>
      </c>
      <c r="AY60" s="19"/>
    </row>
    <row r="61" spans="2:51">
      <c r="B61" s="1">
        <f t="shared" si="22"/>
        <v>0</v>
      </c>
      <c r="F61" s="1">
        <f t="shared" si="11"/>
        <v>0</v>
      </c>
      <c r="AY61" s="19"/>
    </row>
    <row r="62" spans="2:51">
      <c r="B62" s="1">
        <f t="shared" si="22"/>
        <v>0</v>
      </c>
      <c r="F62" s="1">
        <f t="shared" si="11"/>
        <v>0</v>
      </c>
      <c r="AY62" s="19"/>
    </row>
    <row r="63" spans="2:51">
      <c r="B63" s="1">
        <f t="shared" si="22"/>
        <v>0</v>
      </c>
      <c r="F63" s="1">
        <f t="shared" si="11"/>
        <v>0</v>
      </c>
      <c r="AY63" s="19"/>
    </row>
    <row r="64" spans="2:51">
      <c r="B64" s="1">
        <f t="shared" si="22"/>
        <v>0</v>
      </c>
      <c r="F64" s="1">
        <f t="shared" si="11"/>
        <v>0</v>
      </c>
      <c r="AY64" s="19"/>
    </row>
    <row r="65" spans="2:51">
      <c r="B65" s="1">
        <f t="shared" si="22"/>
        <v>0</v>
      </c>
      <c r="F65" s="1">
        <f t="shared" si="11"/>
        <v>0</v>
      </c>
      <c r="AY65" s="19"/>
    </row>
    <row r="66" spans="2:51">
      <c r="B66" s="1">
        <f t="shared" si="22"/>
        <v>0</v>
      </c>
      <c r="F66" s="1">
        <f t="shared" si="11"/>
        <v>0</v>
      </c>
      <c r="AY66" s="19"/>
    </row>
    <row r="67" spans="2:51">
      <c r="B67" s="1">
        <f t="shared" si="22"/>
        <v>0</v>
      </c>
      <c r="F67" s="1">
        <f t="shared" si="11"/>
        <v>0</v>
      </c>
      <c r="AY67" s="19"/>
    </row>
    <row r="68" spans="2:51">
      <c r="B68" s="1">
        <f t="shared" si="22"/>
        <v>0</v>
      </c>
      <c r="F68" s="1">
        <f t="shared" si="11"/>
        <v>0</v>
      </c>
      <c r="AY68" s="19"/>
    </row>
    <row r="69" spans="2:51">
      <c r="B69" s="1">
        <f t="shared" si="22"/>
        <v>0</v>
      </c>
      <c r="F69" s="1">
        <f t="shared" ref="F69:F94" si="23">+K69</f>
        <v>0</v>
      </c>
      <c r="AY69" s="19"/>
    </row>
    <row r="70" spans="2:51">
      <c r="B70" s="1">
        <f t="shared" si="22"/>
        <v>0</v>
      </c>
      <c r="F70" s="1">
        <f t="shared" si="23"/>
        <v>0</v>
      </c>
      <c r="AY70" s="19"/>
    </row>
    <row r="71" spans="2:51">
      <c r="B71" s="1">
        <f t="shared" si="22"/>
        <v>0</v>
      </c>
      <c r="F71" s="1">
        <f t="shared" si="23"/>
        <v>0</v>
      </c>
      <c r="AY71" s="19"/>
    </row>
    <row r="72" spans="2:51">
      <c r="B72" s="1">
        <f t="shared" si="22"/>
        <v>0</v>
      </c>
      <c r="F72" s="1">
        <f t="shared" si="23"/>
        <v>0</v>
      </c>
      <c r="AY72" s="19"/>
    </row>
    <row r="73" spans="2:51">
      <c r="B73" s="1">
        <f t="shared" si="22"/>
        <v>0</v>
      </c>
      <c r="F73" s="1">
        <f t="shared" si="23"/>
        <v>0</v>
      </c>
      <c r="AY73" s="19"/>
    </row>
    <row r="74" spans="2:51">
      <c r="B74" s="1">
        <f t="shared" si="22"/>
        <v>0</v>
      </c>
      <c r="F74" s="1">
        <f t="shared" si="23"/>
        <v>0</v>
      </c>
      <c r="AY74" s="19"/>
    </row>
    <row r="75" spans="2:51">
      <c r="B75" s="1">
        <f t="shared" si="22"/>
        <v>0</v>
      </c>
      <c r="F75" s="1">
        <f t="shared" si="23"/>
        <v>0</v>
      </c>
      <c r="AY75" s="19"/>
    </row>
    <row r="76" spans="2:51">
      <c r="B76" s="1">
        <f t="shared" si="22"/>
        <v>0</v>
      </c>
      <c r="F76" s="1">
        <f t="shared" si="23"/>
        <v>0</v>
      </c>
      <c r="AY76" s="19"/>
    </row>
    <row r="77" spans="2:51">
      <c r="B77" s="1">
        <f t="shared" ref="B77:B78" si="24">+K77</f>
        <v>0</v>
      </c>
      <c r="F77" s="1">
        <f t="shared" si="23"/>
        <v>0</v>
      </c>
      <c r="AY77" s="19"/>
    </row>
    <row r="78" spans="2:51">
      <c r="B78" s="1">
        <f t="shared" si="24"/>
        <v>0</v>
      </c>
      <c r="F78" s="1">
        <f t="shared" si="23"/>
        <v>0</v>
      </c>
      <c r="AY78" s="19"/>
    </row>
    <row r="79" spans="2:51">
      <c r="F79" s="1">
        <f t="shared" si="23"/>
        <v>0</v>
      </c>
      <c r="AY79" s="19"/>
    </row>
    <row r="80" spans="2:51">
      <c r="F80" s="1">
        <f t="shared" si="23"/>
        <v>0</v>
      </c>
    </row>
    <row r="81" spans="6:6">
      <c r="F81" s="1">
        <f t="shared" si="23"/>
        <v>0</v>
      </c>
    </row>
    <row r="82" spans="6:6">
      <c r="F82" s="1">
        <f t="shared" si="23"/>
        <v>0</v>
      </c>
    </row>
    <row r="83" spans="6:6">
      <c r="F83" s="1">
        <f t="shared" si="23"/>
        <v>0</v>
      </c>
    </row>
    <row r="84" spans="6:6">
      <c r="F84" s="1">
        <f t="shared" si="23"/>
        <v>0</v>
      </c>
    </row>
    <row r="85" spans="6:6">
      <c r="F85" s="1">
        <f t="shared" si="23"/>
        <v>0</v>
      </c>
    </row>
    <row r="86" spans="6:6">
      <c r="F86" s="1">
        <f t="shared" si="23"/>
        <v>0</v>
      </c>
    </row>
    <row r="87" spans="6:6">
      <c r="F87" s="1">
        <f t="shared" si="23"/>
        <v>0</v>
      </c>
    </row>
    <row r="88" spans="6:6">
      <c r="F88" s="1">
        <f t="shared" si="23"/>
        <v>0</v>
      </c>
    </row>
    <row r="89" spans="6:6">
      <c r="F89" s="1">
        <f t="shared" si="23"/>
        <v>0</v>
      </c>
    </row>
    <row r="90" spans="6:6">
      <c r="F90" s="1">
        <f t="shared" si="23"/>
        <v>0</v>
      </c>
    </row>
    <row r="91" spans="6:6">
      <c r="F91" s="1">
        <f t="shared" si="23"/>
        <v>0</v>
      </c>
    </row>
    <row r="92" spans="6:6">
      <c r="F92" s="1">
        <f t="shared" si="23"/>
        <v>0</v>
      </c>
    </row>
    <row r="93" spans="6:6">
      <c r="F93" s="1">
        <f t="shared" si="23"/>
        <v>0</v>
      </c>
    </row>
    <row r="94" spans="6:6">
      <c r="F94" s="1">
        <f t="shared" si="23"/>
        <v>0</v>
      </c>
    </row>
  </sheetData>
  <autoFilter ref="A4:AZ94">
    <filterColumn colId="14" showButton="0"/>
    <filterColumn colId="20" showButton="0"/>
    <filterColumn colId="26" showButton="0"/>
    <filterColumn colId="32" showButton="0"/>
    <filterColumn colId="38" showButton="0"/>
    <filterColumn colId="44" showButton="0"/>
  </autoFilter>
  <mergeCells count="1">
    <mergeCell ref="A2:AY2"/>
  </mergeCells>
  <conditionalFormatting sqref="H5:H39">
    <cfRule type="cellIs" dxfId="9" priority="12" operator="equal">
      <formula>"RD"</formula>
    </cfRule>
    <cfRule type="cellIs" dxfId="8" priority="13" operator="equal">
      <formula>"MTT"</formula>
    </cfRule>
    <cfRule type="cellIs" dxfId="7" priority="14" operator="equal">
      <formula>"MAT-1"</formula>
    </cfRule>
    <cfRule type="cellIs" dxfId="6" priority="15" operator="equal">
      <formula>"MA-1"</formula>
    </cfRule>
    <cfRule type="cellIs" dxfId="5" priority="16" operator="equal">
      <formula>"EDUC"</formula>
    </cfRule>
    <cfRule type="cellIs" dxfId="4" priority="17" operator="equal">
      <formula>"EDUC"</formula>
    </cfRule>
    <cfRule type="cellIs" dxfId="3" priority="18" operator="equal">
      <formula>"EC"</formula>
    </cfRule>
    <cfRule type="cellIs" dxfId="2" priority="19" operator="equal">
      <formula>"RG"</formula>
    </cfRule>
  </conditionalFormatting>
  <conditionalFormatting sqref="L5:L12">
    <cfRule type="cellIs" dxfId="1" priority="11" operator="equal">
      <formula>"-"</formula>
    </cfRule>
  </conditionalFormatting>
  <conditionalFormatting sqref="L13:L39">
    <cfRule type="cellIs" dxfId="0" priority="10" operator="equal">
      <formula>"-"</formula>
    </cfRule>
  </conditionalFormatting>
  <dataValidations count="1">
    <dataValidation type="list" allowBlank="1" showInputMessage="1" sqref="A5:A17">
      <formula1>OFFSET(SECUSIEGE,MATCH(E5,ETAB2,0)-1,0,COUNTIF(ETAB2,E5))</formula1>
    </dataValidation>
  </dataValidations>
  <pageMargins left="0.7" right="0.7" top="0.75" bottom="0.75" header="0.3" footer="0.3"/>
  <pageSetup paperSize="9" orientation="portrait" verticalDpi="4294967295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BASE!$J$1:$J$10</xm:f>
          </x14:formula1>
          <xm:sqref>E5:E39</xm:sqref>
        </x14:dataValidation>
        <x14:dataValidation type="list" allowBlank="1" showInputMessage="1" showErrorMessage="1">
          <x14:formula1>
            <xm:f>BASE!$H$1:$H$32</xm:f>
          </x14:formula1>
          <xm:sqref>S5:S39 AQ5:AQ39 AK5:AK39 AE5:AE39 Y5:Y39 AW5:AW39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8</vt:i4>
      </vt:variant>
    </vt:vector>
  </HeadingPairs>
  <TitlesOfParts>
    <vt:vector size="13" baseType="lpstr">
      <vt:lpstr>BASE</vt:lpstr>
      <vt:lpstr>Feuil1</vt:lpstr>
      <vt:lpstr>RBT IJ SECU</vt:lpstr>
      <vt:lpstr>RECAP</vt:lpstr>
      <vt:lpstr>ARCHIVE</vt:lpstr>
      <vt:lpstr>ARCHIVE!DROIT2</vt:lpstr>
      <vt:lpstr>DROIT2</vt:lpstr>
      <vt:lpstr>ETAB2</vt:lpstr>
      <vt:lpstr>ARCHIVE!IJSS1</vt:lpstr>
      <vt:lpstr>IJSS1</vt:lpstr>
      <vt:lpstr>LISTESIEGE</vt:lpstr>
      <vt:lpstr>SECU2</vt:lpstr>
      <vt:lpstr>SECUSIEGE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Clemence MEUNIER</dc:creator>
  <cp:lastModifiedBy>gmb</cp:lastModifiedBy>
  <dcterms:created xsi:type="dcterms:W3CDTF">2016-05-12T08:05:21Z</dcterms:created>
  <dcterms:modified xsi:type="dcterms:W3CDTF">2016-05-12T14:40:58Z</dcterms:modified>
</cp:coreProperties>
</file>