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21405" windowHeight="8085"/>
  </bookViews>
  <sheets>
    <sheet name="Rapport d'exploitation" sheetId="6" r:id="rId1"/>
    <sheet name="resto" sheetId="3" r:id="rId2"/>
  </sheets>
  <definedNames>
    <definedName name="_xlnm.Print_Area" localSheetId="1">resto!$A$1:$I$49</definedName>
    <definedName name="ZONE_IMPRES_MI">#REF!</definedName>
  </definedNames>
  <calcPr calcId="152511"/>
</workbook>
</file>

<file path=xl/calcChain.xml><?xml version="1.0" encoding="utf-8"?>
<calcChain xmlns="http://schemas.openxmlformats.org/spreadsheetml/2006/main">
  <c r="E42" i="3" l="1"/>
  <c r="C178" i="6" l="1"/>
  <c r="E48" i="3"/>
  <c r="F44" i="3"/>
  <c r="G44" i="3"/>
  <c r="H44" i="3"/>
  <c r="E44" i="3"/>
  <c r="F40" i="3"/>
  <c r="G40" i="3"/>
  <c r="H40" i="3"/>
  <c r="E40" i="3"/>
  <c r="F38" i="3"/>
  <c r="G38" i="3"/>
  <c r="H38" i="3"/>
  <c r="I38" i="3"/>
  <c r="E38" i="3"/>
  <c r="I36" i="3"/>
  <c r="F36" i="3"/>
  <c r="G36" i="3"/>
  <c r="H36" i="3"/>
  <c r="E36" i="3"/>
  <c r="F32" i="3"/>
  <c r="G32" i="3"/>
  <c r="H32" i="3"/>
  <c r="E32" i="3"/>
  <c r="F31" i="3"/>
  <c r="G31" i="3"/>
  <c r="H31" i="3"/>
  <c r="E31" i="3"/>
  <c r="F28" i="3"/>
  <c r="F29" i="3" s="1"/>
  <c r="G28" i="3"/>
  <c r="G29" i="3" s="1"/>
  <c r="H28" i="3"/>
  <c r="I28" i="3"/>
  <c r="I29" i="3" s="1"/>
  <c r="E28" i="3"/>
  <c r="F27" i="3"/>
  <c r="G27" i="3"/>
  <c r="H27" i="3"/>
  <c r="I27" i="3"/>
  <c r="E27" i="3"/>
  <c r="F24" i="3"/>
  <c r="G24" i="3"/>
  <c r="H24" i="3"/>
  <c r="I24" i="3"/>
  <c r="E24" i="3"/>
  <c r="F23" i="3"/>
  <c r="G23" i="3"/>
  <c r="H23" i="3"/>
  <c r="I23" i="3"/>
  <c r="I22" i="3"/>
  <c r="I25" i="3" s="1"/>
  <c r="F22" i="3"/>
  <c r="G22" i="3"/>
  <c r="G25" i="3" s="1"/>
  <c r="H22" i="3"/>
  <c r="E23" i="3"/>
  <c r="E22" i="3"/>
  <c r="F19" i="3"/>
  <c r="G19" i="3"/>
  <c r="H19" i="3"/>
  <c r="I19" i="3"/>
  <c r="E19" i="3"/>
  <c r="F18" i="3"/>
  <c r="G18" i="3"/>
  <c r="H18" i="3"/>
  <c r="I18" i="3"/>
  <c r="F17" i="3"/>
  <c r="G17" i="3"/>
  <c r="H17" i="3"/>
  <c r="I17" i="3"/>
  <c r="E18" i="3"/>
  <c r="E17" i="3"/>
  <c r="F15" i="3"/>
  <c r="G15" i="3"/>
  <c r="H15" i="3"/>
  <c r="I15" i="3"/>
  <c r="E15" i="3"/>
  <c r="F14" i="3"/>
  <c r="G14" i="3"/>
  <c r="H14" i="3"/>
  <c r="I14" i="3"/>
  <c r="E14" i="3"/>
  <c r="F13" i="3"/>
  <c r="G13" i="3"/>
  <c r="H13" i="3"/>
  <c r="I13" i="3"/>
  <c r="E13" i="3"/>
  <c r="F11" i="3"/>
  <c r="G11" i="3"/>
  <c r="H11" i="3"/>
  <c r="I11" i="3"/>
  <c r="E11" i="3"/>
  <c r="F7" i="3"/>
  <c r="G7" i="3"/>
  <c r="H7" i="3"/>
  <c r="I7" i="3"/>
  <c r="E7" i="3"/>
  <c r="F10" i="3"/>
  <c r="G10" i="3"/>
  <c r="H10" i="3"/>
  <c r="I10" i="3"/>
  <c r="E10" i="3"/>
  <c r="F9" i="3"/>
  <c r="F25" i="3" s="1"/>
  <c r="G9" i="3"/>
  <c r="H9" i="3"/>
  <c r="I9" i="3"/>
  <c r="E9" i="3"/>
  <c r="F6" i="3"/>
  <c r="G6" i="3"/>
  <c r="H6" i="3"/>
  <c r="F5" i="3"/>
  <c r="G5" i="3"/>
  <c r="G42" i="3" s="1"/>
  <c r="H5" i="3"/>
  <c r="E6" i="3"/>
  <c r="E5" i="3"/>
  <c r="I46" i="3"/>
  <c r="I34" i="3"/>
  <c r="I33" i="3"/>
  <c r="I40" i="3" l="1"/>
  <c r="H29" i="3"/>
  <c r="H25" i="3"/>
  <c r="H20" i="3"/>
  <c r="F20" i="3"/>
  <c r="I6" i="3"/>
  <c r="H42" i="3"/>
  <c r="G20" i="3"/>
  <c r="I5" i="3"/>
  <c r="I20" i="3" s="1"/>
  <c r="F42" i="3"/>
  <c r="E25" i="3"/>
  <c r="E20" i="3"/>
  <c r="E29" i="3"/>
  <c r="I42" i="3" l="1"/>
</calcChain>
</file>

<file path=xl/sharedStrings.xml><?xml version="1.0" encoding="utf-8"?>
<sst xmlns="http://schemas.openxmlformats.org/spreadsheetml/2006/main" count="462" uniqueCount="105">
  <si>
    <t>TOTAL</t>
  </si>
  <si>
    <t>VENTES</t>
  </si>
  <si>
    <t>%</t>
  </si>
  <si>
    <t>SALAIRE MOYEN</t>
  </si>
  <si>
    <t>$</t>
  </si>
  <si>
    <t>% ÉQUIPIERS</t>
  </si>
  <si>
    <t>S P M H</t>
  </si>
  <si>
    <t>FACTURE</t>
  </si>
  <si>
    <t>MOYENNE</t>
  </si>
  <si>
    <t>RÉEL</t>
  </si>
  <si>
    <t>VENTES DÉJ</t>
  </si>
  <si>
    <t>CLIENTS DÉJ</t>
  </si>
  <si>
    <t>Ventes DÉJ / Ventes totales</t>
  </si>
  <si>
    <t>Clients DÉJ / Client totales</t>
  </si>
  <si>
    <t>+/-</t>
  </si>
  <si>
    <t>HEURES</t>
  </si>
  <si>
    <t xml:space="preserve">HEURES </t>
  </si>
  <si>
    <t>SUPPL</t>
  </si>
  <si>
    <t>VENTES SAV</t>
  </si>
  <si>
    <t>% PERTE</t>
  </si>
  <si>
    <t>CAISSE +/-</t>
  </si>
  <si>
    <t>ventes  an courante</t>
  </si>
  <si>
    <t>ventes  an passé</t>
  </si>
  <si>
    <t>clients  an courante</t>
  </si>
  <si>
    <t>clients an passé</t>
  </si>
  <si>
    <t>ventes dej. an courante</t>
  </si>
  <si>
    <t>clients dej an courante</t>
  </si>
  <si>
    <t>clients dej an passé</t>
  </si>
  <si>
    <t>% vente auto</t>
  </si>
  <si>
    <t>heures réel</t>
  </si>
  <si>
    <t>heures suppl</t>
  </si>
  <si>
    <t>heures $</t>
  </si>
  <si>
    <t>% perte fini</t>
  </si>
  <si>
    <t>% perte brute</t>
  </si>
  <si>
    <t>caisse +/-</t>
  </si>
  <si>
    <t>+/- auto</t>
  </si>
  <si>
    <t>ventes dej. an passé</t>
  </si>
  <si>
    <t xml:space="preserve"> (0.6%)</t>
  </si>
  <si>
    <t xml:space="preserve"> %BORNES = CLEARVIEW -SOMMAIRE DE CAISSE-DESTINATION</t>
  </si>
  <si>
    <t>Catégorie</t>
  </si>
  <si>
    <t>Férié</t>
  </si>
  <si>
    <t>Total</t>
  </si>
  <si>
    <t>S.O.</t>
  </si>
  <si>
    <t>NTHP</t>
  </si>
  <si>
    <t>Période 1</t>
  </si>
  <si>
    <t>Période 2</t>
  </si>
  <si>
    <t>NB CLIENTS</t>
  </si>
  <si>
    <t xml:space="preserve">NB CLIENTS </t>
  </si>
  <si>
    <t>Période2</t>
  </si>
  <si>
    <t>VENTES %</t>
  </si>
  <si>
    <t>À effacer et remplacer</t>
  </si>
  <si>
    <t>**</t>
  </si>
  <si>
    <t>Activité financière</t>
  </si>
  <si>
    <t>Ventes nettes</t>
  </si>
  <si>
    <t>période 1</t>
  </si>
  <si>
    <t>période 2</t>
  </si>
  <si>
    <t>Diff $/#</t>
  </si>
  <si>
    <t>Diff %</t>
  </si>
  <si>
    <t>Ventes de produits</t>
  </si>
  <si>
    <t>Ventes non-alimentaires</t>
  </si>
  <si>
    <t>Nombre de clients</t>
  </si>
  <si>
    <t>Facture moyenne - Courant</t>
  </si>
  <si>
    <t>Ventes petit déjeuner</t>
  </si>
  <si>
    <t>Ventes % petit déjeuner</t>
  </si>
  <si>
    <t>Nombre de clients petit déjeuner</t>
  </si>
  <si>
    <t>Facture moyenne petit déjeuner</t>
  </si>
  <si>
    <t>Ventes tard dans la nuit</t>
  </si>
  <si>
    <t>(1 280,17)</t>
  </si>
  <si>
    <t>Ventes tard dans la nuit %</t>
  </si>
  <si>
    <t>Nombre de clients tard dans la nuit</t>
  </si>
  <si>
    <t>Facture moyenne tard dans la nuit</t>
  </si>
  <si>
    <t>Ventes S.a.v.</t>
  </si>
  <si>
    <t>Ventes % S.a.v.</t>
  </si>
  <si>
    <t>Nombre de clients S.a.v.</t>
  </si>
  <si>
    <t>Facture moyenne S.a.v.</t>
  </si>
  <si>
    <t>Ventes MÀCJ</t>
  </si>
  <si>
    <t>Nombre de clients MÀCJ</t>
  </si>
  <si>
    <t>Activité de main-d’œuvre</t>
  </si>
  <si>
    <t>Total heures équipier/chef de quart</t>
  </si>
  <si>
    <t>Total $ équipier/chef de quart</t>
  </si>
  <si>
    <t>Total % équipier/chef de quart</t>
  </si>
  <si>
    <t>Salaire moyen</t>
  </si>
  <si>
    <t>Gestion heures</t>
  </si>
  <si>
    <t>Gestion $</t>
  </si>
  <si>
    <t>Gestion %</t>
  </si>
  <si>
    <t>Total main-d’œuvre $</t>
  </si>
  <si>
    <t>Total main-d’œuvre %</t>
  </si>
  <si>
    <t>Jour férié $</t>
  </si>
  <si>
    <t>Jour férié %</t>
  </si>
  <si>
    <t>Total $ main-d’oeuvre (incluant comp. jour férié)</t>
  </si>
  <si>
    <t>Total % main-d’oeuvre (incluant comp. jour férié)</t>
  </si>
  <si>
    <t>Activité supplémentaire</t>
  </si>
  <si>
    <t>Comptant +/-</t>
  </si>
  <si>
    <t>Repas d'équipier $</t>
  </si>
  <si>
    <t>Repas gérant $</t>
  </si>
  <si>
    <t>Repas gérant/h</t>
  </si>
  <si>
    <t>Réductions totales #</t>
  </si>
  <si>
    <t>Réductions totales $</t>
  </si>
  <si>
    <t>Promo $</t>
  </si>
  <si>
    <t>(1 499,10)</t>
  </si>
  <si>
    <t>Promo %</t>
  </si>
  <si>
    <t>Total des pertes $</t>
  </si>
  <si>
    <t>Total des pertes %</t>
  </si>
  <si>
    <t>Semaine du 5 février au 11 février 18</t>
  </si>
  <si>
    <t xml:space="preserve">   % CLIENTS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</si>
</sst>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 * #,##0.00_)\ &quot;$&quot;_ ;_ * \(#,##0.00\)\ &quot;$&quot;_ ;_ * &quot;-&quot;??_)\ &quot;$&quot;_ ;_ @_ "/>
    <numFmt numFmtId="165" formatCode="&quot;$&quot;#,##0.00_);\(&quot;$&quot;#,##0.00\)"/>
    <numFmt numFmtId="166" formatCode="#,##0.00_);\(#,##0.00\)"/>
    <numFmt numFmtId="167" formatCode="0.0%"/>
    <numFmt numFmtId="168" formatCode="#,##0_);\(#,##0\)"/>
    <numFmt numFmtId="169" formatCode="#,##0.00\ _$"/>
    <numFmt numFmtId="170" formatCode="#,##0.00\ &quot;$&quot;"/>
    <numFmt numFmtId="171" formatCode="0.0"/>
  </numFmts>
  <fonts count="24">
    <font>
      <sz val="12"/>
      <name val="Arial MT"/>
    </font>
    <font>
      <b/>
      <sz val="9"/>
      <color indexed="17"/>
      <name val="Charter BT"/>
    </font>
    <font>
      <b/>
      <sz val="9"/>
      <color indexed="17"/>
      <name val="Arial MT"/>
    </font>
    <font>
      <sz val="9"/>
      <color indexed="17"/>
      <name val="Arial MT"/>
    </font>
    <font>
      <b/>
      <sz val="9"/>
      <color indexed="17"/>
      <name val="Arial"/>
      <family val="2"/>
    </font>
    <font>
      <sz val="16"/>
      <name val="Arial MT"/>
    </font>
    <font>
      <sz val="16"/>
      <color indexed="8"/>
      <name val="Arial MT"/>
    </font>
    <font>
      <b/>
      <sz val="16"/>
      <name val="Arial MT"/>
    </font>
    <font>
      <b/>
      <sz val="10"/>
      <name val="Arial MT"/>
    </font>
    <font>
      <sz val="10"/>
      <name val="Arial MT"/>
    </font>
    <font>
      <b/>
      <sz val="12"/>
      <color indexed="8"/>
      <name val="Broadway BT"/>
      <family val="5"/>
    </font>
    <font>
      <b/>
      <sz val="12"/>
      <color indexed="17"/>
      <name val="Charter BT"/>
    </font>
    <font>
      <sz val="12"/>
      <color indexed="12"/>
      <name val="Arial MT"/>
    </font>
    <font>
      <b/>
      <sz val="12"/>
      <color indexed="12"/>
      <name val="Arial MT"/>
    </font>
    <font>
      <sz val="12"/>
      <color indexed="30"/>
      <name val="Arial MT"/>
    </font>
    <font>
      <sz val="12"/>
      <color indexed="10"/>
      <name val="Arial MT"/>
    </font>
    <font>
      <sz val="12"/>
      <name val="Arial MT"/>
    </font>
    <font>
      <b/>
      <sz val="16"/>
      <color rgb="FF0070C0"/>
      <name val="Arial MT"/>
    </font>
    <font>
      <sz val="12"/>
      <color rgb="FFFF0000"/>
      <name val="Arial MT"/>
    </font>
    <font>
      <b/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2"/>
      <color theme="3"/>
      <name val="Arial MT"/>
    </font>
    <font>
      <b/>
      <sz val="12"/>
      <color theme="3"/>
      <name val="Arial MT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rgb="FF191970"/>
        <bgColor indexed="64"/>
      </patternFill>
    </fill>
    <fill>
      <patternFill patternType="solid">
        <fgColor rgb="FFDCDCD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9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164" fontId="16" fillId="0" borderId="0" applyFont="0" applyFill="0" applyBorder="0" applyAlignment="0" applyProtection="0"/>
  </cellStyleXfs>
  <cellXfs count="137">
    <xf numFmtId="0" fontId="0" fillId="0" borderId="0" xfId="0"/>
    <xf numFmtId="0" fontId="1" fillId="2" borderId="1" xfId="0" applyFont="1" applyFill="1" applyBorder="1" applyProtection="1"/>
    <xf numFmtId="0" fontId="1" fillId="2" borderId="2" xfId="0" applyFont="1" applyFill="1" applyBorder="1" applyProtection="1"/>
    <xf numFmtId="0" fontId="1" fillId="2" borderId="3" xfId="0" applyFont="1" applyFill="1" applyBorder="1" applyProtection="1"/>
    <xf numFmtId="0" fontId="2" fillId="2" borderId="0" xfId="0" applyFont="1" applyFill="1" applyBorder="1" applyProtection="1"/>
    <xf numFmtId="0" fontId="1" fillId="2" borderId="3" xfId="0" applyFont="1" applyFill="1" applyBorder="1" applyAlignment="1" applyProtection="1">
      <alignment horizontal="center"/>
    </xf>
    <xf numFmtId="0" fontId="1" fillId="2" borderId="0" xfId="0" applyFont="1" applyFill="1" applyBorder="1" applyAlignment="1" applyProtection="1">
      <alignment horizontal="center"/>
    </xf>
    <xf numFmtId="0" fontId="1" fillId="2" borderId="3" xfId="0" applyFont="1" applyFill="1" applyBorder="1" applyAlignment="1" applyProtection="1">
      <alignment horizontal="left"/>
    </xf>
    <xf numFmtId="0" fontId="3" fillId="2" borderId="0" xfId="0" applyFont="1" applyFill="1" applyBorder="1" applyProtection="1"/>
    <xf numFmtId="0" fontId="1" fillId="2" borderId="4" xfId="0" applyFont="1" applyFill="1" applyBorder="1" applyAlignment="1" applyProtection="1">
      <alignment horizontal="center"/>
    </xf>
    <xf numFmtId="0" fontId="3" fillId="2" borderId="5" xfId="0" applyFont="1" applyFill="1" applyBorder="1" applyProtection="1"/>
    <xf numFmtId="0" fontId="3" fillId="2" borderId="0" xfId="0" applyFont="1" applyFill="1" applyProtection="1"/>
    <xf numFmtId="49" fontId="1" fillId="2" borderId="3" xfId="0" applyNumberFormat="1" applyFont="1" applyFill="1" applyBorder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2" fillId="2" borderId="0" xfId="0" applyFont="1" applyFill="1" applyProtection="1"/>
    <xf numFmtId="0" fontId="1" fillId="2" borderId="0" xfId="0" applyFont="1" applyFill="1" applyProtection="1"/>
    <xf numFmtId="0" fontId="4" fillId="2" borderId="0" xfId="0" applyFont="1" applyFill="1" applyProtection="1"/>
    <xf numFmtId="0" fontId="0" fillId="3" borderId="0" xfId="0" applyFont="1" applyFill="1"/>
    <xf numFmtId="0" fontId="5" fillId="3" borderId="0" xfId="0" applyFont="1" applyFill="1"/>
    <xf numFmtId="0" fontId="6" fillId="3" borderId="0" xfId="0" applyFont="1" applyFill="1" applyProtection="1"/>
    <xf numFmtId="0" fontId="5" fillId="0" borderId="0" xfId="0" applyFont="1"/>
    <xf numFmtId="0" fontId="5" fillId="0" borderId="0" xfId="0" applyFont="1" applyAlignment="1">
      <alignment horizontal="center"/>
    </xf>
    <xf numFmtId="0" fontId="6" fillId="3" borderId="0" xfId="0" applyFont="1" applyFill="1" applyBorder="1" applyProtection="1"/>
    <xf numFmtId="0" fontId="6" fillId="3" borderId="5" xfId="0" applyFont="1" applyFill="1" applyBorder="1" applyProtection="1"/>
    <xf numFmtId="0" fontId="5" fillId="0" borderId="0" xfId="0" applyFont="1" applyBorder="1"/>
    <xf numFmtId="0" fontId="7" fillId="0" borderId="6" xfId="0" applyFont="1" applyBorder="1"/>
    <xf numFmtId="0" fontId="5" fillId="0" borderId="0" xfId="0" applyFont="1" applyBorder="1" applyAlignment="1">
      <alignment horizontal="center"/>
    </xf>
    <xf numFmtId="0" fontId="5" fillId="0" borderId="6" xfId="0" applyFont="1" applyBorder="1"/>
    <xf numFmtId="0" fontId="3" fillId="2" borderId="2" xfId="0" applyFont="1" applyFill="1" applyBorder="1" applyProtection="1"/>
    <xf numFmtId="0" fontId="0" fillId="0" borderId="6" xfId="0" applyBorder="1"/>
    <xf numFmtId="0" fontId="0" fillId="0" borderId="6" xfId="0" applyFont="1" applyBorder="1"/>
    <xf numFmtId="0" fontId="0" fillId="0" borderId="0" xfId="0" applyFont="1" applyBorder="1"/>
    <xf numFmtId="0" fontId="0" fillId="0" borderId="0" xfId="0" applyBorder="1"/>
    <xf numFmtId="0" fontId="0" fillId="0" borderId="7" xfId="0" applyBorder="1"/>
    <xf numFmtId="0" fontId="0" fillId="0" borderId="6" xfId="0" quotePrefix="1" applyBorder="1"/>
    <xf numFmtId="0" fontId="0" fillId="0" borderId="0" xfId="0" quotePrefix="1" applyBorder="1"/>
    <xf numFmtId="0" fontId="8" fillId="0" borderId="6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5" fillId="0" borderId="8" xfId="0" applyFont="1" applyBorder="1"/>
    <xf numFmtId="165" fontId="13" fillId="2" borderId="9" xfId="0" applyNumberFormat="1" applyFont="1" applyFill="1" applyBorder="1" applyAlignment="1" applyProtection="1">
      <alignment horizontal="center"/>
    </xf>
    <xf numFmtId="165" fontId="12" fillId="2" borderId="0" xfId="0" applyNumberFormat="1" applyFont="1" applyFill="1" applyBorder="1" applyAlignment="1" applyProtection="1">
      <alignment horizontal="center"/>
    </xf>
    <xf numFmtId="165" fontId="13" fillId="2" borderId="10" xfId="0" applyNumberFormat="1" applyFont="1" applyFill="1" applyBorder="1" applyAlignment="1" applyProtection="1">
      <alignment horizontal="center"/>
    </xf>
    <xf numFmtId="167" fontId="12" fillId="2" borderId="0" xfId="0" applyNumberFormat="1" applyFont="1" applyFill="1" applyBorder="1" applyAlignment="1" applyProtection="1">
      <alignment horizontal="center"/>
    </xf>
    <xf numFmtId="167" fontId="13" fillId="2" borderId="10" xfId="0" applyNumberFormat="1" applyFont="1" applyFill="1" applyBorder="1" applyAlignment="1" applyProtection="1">
      <alignment horizontal="center"/>
    </xf>
    <xf numFmtId="168" fontId="12" fillId="2" borderId="0" xfId="0" applyNumberFormat="1" applyFont="1" applyFill="1" applyBorder="1" applyAlignment="1" applyProtection="1">
      <alignment horizontal="center"/>
    </xf>
    <xf numFmtId="168" fontId="13" fillId="2" borderId="10" xfId="0" applyNumberFormat="1" applyFont="1" applyFill="1" applyBorder="1" applyAlignment="1" applyProtection="1">
      <alignment horizontal="center"/>
    </xf>
    <xf numFmtId="167" fontId="12" fillId="2" borderId="5" xfId="0" applyNumberFormat="1" applyFont="1" applyFill="1" applyBorder="1" applyAlignment="1" applyProtection="1">
      <alignment horizontal="center"/>
    </xf>
    <xf numFmtId="167" fontId="13" fillId="2" borderId="11" xfId="0" applyNumberFormat="1" applyFont="1" applyFill="1" applyBorder="1" applyAlignment="1" applyProtection="1">
      <alignment horizontal="center"/>
    </xf>
    <xf numFmtId="167" fontId="12" fillId="2" borderId="0" xfId="0" applyNumberFormat="1" applyFont="1" applyFill="1" applyAlignment="1" applyProtection="1">
      <alignment horizontal="center"/>
    </xf>
    <xf numFmtId="169" fontId="12" fillId="2" borderId="2" xfId="0" applyNumberFormat="1" applyFont="1" applyFill="1" applyBorder="1" applyAlignment="1" applyProtection="1">
      <alignment horizontal="center"/>
    </xf>
    <xf numFmtId="169" fontId="12" fillId="2" borderId="0" xfId="0" applyNumberFormat="1" applyFont="1" applyFill="1" applyBorder="1" applyAlignment="1" applyProtection="1">
      <alignment horizontal="center"/>
    </xf>
    <xf numFmtId="167" fontId="14" fillId="2" borderId="0" xfId="0" applyNumberFormat="1" applyFont="1" applyFill="1" applyBorder="1" applyAlignment="1" applyProtection="1">
      <alignment horizontal="center"/>
    </xf>
    <xf numFmtId="167" fontId="14" fillId="2" borderId="10" xfId="0" applyNumberFormat="1" applyFont="1" applyFill="1" applyBorder="1" applyAlignment="1" applyProtection="1">
      <alignment horizontal="center"/>
    </xf>
    <xf numFmtId="167" fontId="12" fillId="2" borderId="10" xfId="0" applyNumberFormat="1" applyFont="1" applyFill="1" applyBorder="1" applyAlignment="1" applyProtection="1">
      <alignment horizontal="center"/>
    </xf>
    <xf numFmtId="167" fontId="13" fillId="2" borderId="0" xfId="0" applyNumberFormat="1" applyFont="1" applyFill="1" applyBorder="1" applyAlignment="1" applyProtection="1">
      <alignment horizontal="center"/>
    </xf>
    <xf numFmtId="167" fontId="13" fillId="2" borderId="9" xfId="0" applyNumberFormat="1" applyFont="1" applyFill="1" applyBorder="1" applyAlignment="1" applyProtection="1">
      <alignment horizontal="center"/>
    </xf>
    <xf numFmtId="165" fontId="12" fillId="2" borderId="0" xfId="0" applyNumberFormat="1" applyFont="1" applyFill="1" applyAlignment="1" applyProtection="1">
      <alignment horizontal="center"/>
    </xf>
    <xf numFmtId="165" fontId="13" fillId="2" borderId="0" xfId="0" applyNumberFormat="1" applyFont="1" applyFill="1" applyAlignment="1" applyProtection="1">
      <alignment horizontal="center"/>
    </xf>
    <xf numFmtId="10" fontId="12" fillId="3" borderId="0" xfId="0" applyNumberFormat="1" applyFont="1" applyFill="1" applyAlignment="1">
      <alignment horizontal="center"/>
    </xf>
    <xf numFmtId="0" fontId="12" fillId="2" borderId="0" xfId="0" applyFont="1" applyFill="1" applyBorder="1" applyProtection="1"/>
    <xf numFmtId="166" fontId="12" fillId="2" borderId="0" xfId="0" applyNumberFormat="1" applyFont="1" applyFill="1" applyBorder="1" applyAlignment="1" applyProtection="1">
      <alignment horizontal="center"/>
    </xf>
    <xf numFmtId="0" fontId="1" fillId="2" borderId="3" xfId="0" quotePrefix="1" applyFont="1" applyFill="1" applyBorder="1" applyAlignment="1" applyProtection="1">
      <alignment horizontal="center"/>
    </xf>
    <xf numFmtId="2" fontId="12" fillId="2" borderId="0" xfId="0" applyNumberFormat="1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</xf>
    <xf numFmtId="166" fontId="12" fillId="2" borderId="2" xfId="0" applyNumberFormat="1" applyFont="1" applyFill="1" applyBorder="1" applyAlignment="1" applyProtection="1">
      <alignment horizontal="center"/>
    </xf>
    <xf numFmtId="0" fontId="1" fillId="2" borderId="0" xfId="0" applyFont="1" applyFill="1" applyBorder="1" applyAlignment="1" applyProtection="1">
      <alignment horizontal="left"/>
    </xf>
    <xf numFmtId="0" fontId="3" fillId="2" borderId="3" xfId="0" applyFont="1" applyFill="1" applyBorder="1" applyProtection="1"/>
    <xf numFmtId="0" fontId="15" fillId="2" borderId="0" xfId="0" applyFont="1" applyFill="1" applyBorder="1" applyAlignment="1" applyProtection="1">
      <alignment horizontal="center"/>
    </xf>
    <xf numFmtId="0" fontId="15" fillId="2" borderId="0" xfId="0" applyFont="1" applyFill="1" applyBorder="1" applyProtection="1"/>
    <xf numFmtId="0" fontId="13" fillId="2" borderId="10" xfId="0" applyFont="1" applyFill="1" applyBorder="1" applyProtection="1"/>
    <xf numFmtId="0" fontId="4" fillId="2" borderId="0" xfId="0" applyFont="1" applyFill="1" applyBorder="1" applyProtection="1"/>
    <xf numFmtId="167" fontId="18" fillId="2" borderId="0" xfId="0" applyNumberFormat="1" applyFont="1" applyFill="1" applyBorder="1" applyAlignment="1" applyProtection="1">
      <alignment horizontal="center"/>
    </xf>
    <xf numFmtId="10" fontId="12" fillId="2" borderId="0" xfId="0" applyNumberFormat="1" applyFont="1" applyFill="1" applyBorder="1" applyProtection="1"/>
    <xf numFmtId="0" fontId="1" fillId="2" borderId="4" xfId="0" applyFont="1" applyFill="1" applyBorder="1" applyProtection="1"/>
    <xf numFmtId="0" fontId="4" fillId="2" borderId="5" xfId="0" applyFont="1" applyFill="1" applyBorder="1" applyProtection="1"/>
    <xf numFmtId="0" fontId="1" fillId="2" borderId="12" xfId="0" applyFont="1" applyFill="1" applyBorder="1" applyAlignment="1" applyProtection="1">
      <alignment horizontal="center"/>
    </xf>
    <xf numFmtId="0" fontId="0" fillId="3" borderId="13" xfId="0" applyFont="1" applyFill="1" applyBorder="1"/>
    <xf numFmtId="49" fontId="12" fillId="2" borderId="13" xfId="0" applyNumberFormat="1" applyFont="1" applyFill="1" applyBorder="1" applyAlignment="1" applyProtection="1">
      <alignment horizontal="center"/>
    </xf>
    <xf numFmtId="2" fontId="13" fillId="2" borderId="8" xfId="0" applyNumberFormat="1" applyFont="1" applyFill="1" applyBorder="1" applyAlignment="1" applyProtection="1">
      <alignment horizontal="center"/>
    </xf>
    <xf numFmtId="0" fontId="5" fillId="0" borderId="13" xfId="0" applyFont="1" applyBorder="1" applyAlignment="1">
      <alignment horizontal="center"/>
    </xf>
    <xf numFmtId="0" fontId="5" fillId="0" borderId="13" xfId="0" applyFont="1" applyBorder="1"/>
    <xf numFmtId="0" fontId="17" fillId="0" borderId="13" xfId="0" applyFont="1" applyBorder="1" applyAlignment="1">
      <alignment horizontal="center"/>
    </xf>
    <xf numFmtId="0" fontId="1" fillId="2" borderId="12" xfId="0" applyFont="1" applyFill="1" applyBorder="1" applyAlignment="1" applyProtection="1"/>
    <xf numFmtId="0" fontId="19" fillId="4" borderId="14" xfId="0" applyFont="1" applyFill="1" applyBorder="1" applyAlignment="1">
      <alignment horizontal="center" wrapText="1"/>
    </xf>
    <xf numFmtId="0" fontId="20" fillId="5" borderId="14" xfId="0" applyFont="1" applyFill="1" applyBorder="1" applyAlignment="1">
      <alignment horizontal="center" wrapText="1"/>
    </xf>
    <xf numFmtId="0" fontId="0" fillId="5" borderId="14" xfId="0" applyFill="1" applyBorder="1" applyAlignment="1">
      <alignment horizontal="left"/>
    </xf>
    <xf numFmtId="0" fontId="20" fillId="6" borderId="14" xfId="0" applyFont="1" applyFill="1" applyBorder="1" applyAlignment="1">
      <alignment horizontal="left" wrapText="1"/>
    </xf>
    <xf numFmtId="0" fontId="2" fillId="2" borderId="13" xfId="0" applyFont="1" applyFill="1" applyBorder="1" applyProtection="1"/>
    <xf numFmtId="0" fontId="6" fillId="3" borderId="13" xfId="0" applyFont="1" applyFill="1" applyBorder="1" applyProtection="1"/>
    <xf numFmtId="167" fontId="12" fillId="2" borderId="8" xfId="0" applyNumberFormat="1" applyFont="1" applyFill="1" applyBorder="1" applyAlignment="1" applyProtection="1">
      <alignment horizontal="center"/>
    </xf>
    <xf numFmtId="0" fontId="1" fillId="2" borderId="0" xfId="0" applyFont="1" applyFill="1" applyBorder="1" applyProtection="1"/>
    <xf numFmtId="0" fontId="12" fillId="2" borderId="0" xfId="0" applyNumberFormat="1" applyFont="1" applyFill="1" applyBorder="1" applyAlignment="1" applyProtection="1">
      <alignment horizontal="center"/>
    </xf>
    <xf numFmtId="1" fontId="12" fillId="2" borderId="0" xfId="1" applyNumberFormat="1" applyFont="1" applyFill="1" applyBorder="1" applyAlignment="1" applyProtection="1">
      <alignment horizontal="center"/>
    </xf>
    <xf numFmtId="170" fontId="12" fillId="2" borderId="2" xfId="1" applyNumberFormat="1" applyFont="1" applyFill="1" applyBorder="1" applyAlignment="1" applyProtection="1">
      <alignment horizontal="center"/>
    </xf>
    <xf numFmtId="0" fontId="21" fillId="4" borderId="14" xfId="0" applyFont="1" applyFill="1" applyBorder="1" applyAlignment="1">
      <alignment horizontal="center"/>
    </xf>
    <xf numFmtId="0" fontId="0" fillId="6" borderId="14" xfId="0" applyFill="1" applyBorder="1" applyAlignment="1">
      <alignment horizontal="left"/>
    </xf>
    <xf numFmtId="170" fontId="12" fillId="2" borderId="0" xfId="1" applyNumberFormat="1" applyFont="1" applyFill="1" applyBorder="1" applyAlignment="1" applyProtection="1">
      <alignment horizontal="center"/>
    </xf>
    <xf numFmtId="1" fontId="13" fillId="2" borderId="10" xfId="1" applyNumberFormat="1" applyFont="1" applyFill="1" applyBorder="1" applyAlignment="1" applyProtection="1">
      <alignment horizontal="center"/>
    </xf>
    <xf numFmtId="171" fontId="12" fillId="2" borderId="0" xfId="1" applyNumberFormat="1" applyFont="1" applyFill="1" applyBorder="1" applyAlignment="1" applyProtection="1">
      <alignment horizontal="center"/>
    </xf>
    <xf numFmtId="171" fontId="13" fillId="2" borderId="10" xfId="1" applyNumberFormat="1" applyFont="1" applyFill="1" applyBorder="1" applyAlignment="1" applyProtection="1">
      <alignment horizontal="center"/>
    </xf>
    <xf numFmtId="171" fontId="12" fillId="2" borderId="0" xfId="0" applyNumberFormat="1" applyFont="1" applyFill="1" applyBorder="1" applyAlignment="1" applyProtection="1">
      <alignment horizontal="center"/>
    </xf>
    <xf numFmtId="171" fontId="13" fillId="2" borderId="10" xfId="0" applyNumberFormat="1" applyFont="1" applyFill="1" applyBorder="1" applyAlignment="1" applyProtection="1">
      <alignment horizontal="center"/>
    </xf>
    <xf numFmtId="171" fontId="12" fillId="2" borderId="5" xfId="0" applyNumberFormat="1" applyFont="1" applyFill="1" applyBorder="1" applyAlignment="1" applyProtection="1">
      <alignment horizontal="center"/>
    </xf>
    <xf numFmtId="0" fontId="13" fillId="2" borderId="10" xfId="0" applyNumberFormat="1" applyFont="1" applyFill="1" applyBorder="1" applyAlignment="1" applyProtection="1">
      <alignment horizontal="center"/>
    </xf>
    <xf numFmtId="171" fontId="13" fillId="2" borderId="11" xfId="0" applyNumberFormat="1" applyFont="1" applyFill="1" applyBorder="1" applyAlignment="1" applyProtection="1">
      <alignment horizontal="center"/>
    </xf>
    <xf numFmtId="169" fontId="13" fillId="2" borderId="9" xfId="0" applyNumberFormat="1" applyFont="1" applyFill="1" applyBorder="1" applyAlignment="1" applyProtection="1">
      <alignment horizontal="center"/>
    </xf>
    <xf numFmtId="169" fontId="13" fillId="2" borderId="10" xfId="0" applyNumberFormat="1" applyFont="1" applyFill="1" applyBorder="1" applyAlignment="1" applyProtection="1">
      <alignment horizontal="center"/>
    </xf>
    <xf numFmtId="0" fontId="12" fillId="2" borderId="2" xfId="0" applyNumberFormat="1" applyFont="1" applyFill="1" applyBorder="1" applyAlignment="1" applyProtection="1">
      <alignment horizontal="center"/>
    </xf>
    <xf numFmtId="0" fontId="12" fillId="2" borderId="2" xfId="1" applyNumberFormat="1" applyFont="1" applyFill="1" applyBorder="1" applyAlignment="1" applyProtection="1">
      <alignment horizontal="center"/>
    </xf>
    <xf numFmtId="0" fontId="12" fillId="3" borderId="13" xfId="0" applyNumberFormat="1" applyFont="1" applyFill="1" applyBorder="1" applyAlignment="1">
      <alignment horizontal="center"/>
    </xf>
    <xf numFmtId="0" fontId="1" fillId="2" borderId="2" xfId="0" applyFont="1" applyFill="1" applyBorder="1" applyAlignment="1" applyProtection="1">
      <alignment horizontal="center"/>
    </xf>
    <xf numFmtId="0" fontId="6" fillId="3" borderId="0" xfId="0" applyFont="1" applyFill="1" applyBorder="1" applyAlignment="1" applyProtection="1">
      <alignment horizontal="center"/>
    </xf>
    <xf numFmtId="0" fontId="1" fillId="2" borderId="5" xfId="0" applyFont="1" applyFill="1" applyBorder="1" applyAlignment="1" applyProtection="1">
      <alignment horizontal="center"/>
    </xf>
    <xf numFmtId="0" fontId="1" fillId="2" borderId="13" xfId="0" applyFont="1" applyFill="1" applyBorder="1" applyAlignment="1" applyProtection="1">
      <alignment horizontal="center"/>
    </xf>
    <xf numFmtId="0" fontId="11" fillId="2" borderId="5" xfId="0" applyFont="1" applyFill="1" applyBorder="1" applyAlignment="1" applyProtection="1">
      <alignment horizontal="center"/>
    </xf>
    <xf numFmtId="0" fontId="5" fillId="7" borderId="0" xfId="0" applyFont="1" applyFill="1"/>
    <xf numFmtId="10" fontId="12" fillId="0" borderId="13" xfId="0" applyNumberFormat="1" applyFont="1" applyFill="1" applyBorder="1" applyAlignment="1">
      <alignment horizontal="center"/>
    </xf>
    <xf numFmtId="0" fontId="5" fillId="7" borderId="0" xfId="0" applyFont="1" applyFill="1" applyBorder="1"/>
    <xf numFmtId="0" fontId="11" fillId="2" borderId="0" xfId="0" applyFont="1" applyFill="1" applyBorder="1" applyAlignment="1" applyProtection="1">
      <alignment horizontal="center"/>
    </xf>
    <xf numFmtId="170" fontId="13" fillId="8" borderId="10" xfId="1" applyNumberFormat="1" applyFont="1" applyFill="1" applyBorder="1" applyAlignment="1" applyProtection="1">
      <alignment horizontal="center"/>
    </xf>
    <xf numFmtId="0" fontId="12" fillId="2" borderId="0" xfId="1" applyNumberFormat="1" applyFont="1" applyFill="1" applyBorder="1" applyAlignment="1" applyProtection="1">
      <alignment horizontal="center"/>
    </xf>
    <xf numFmtId="0" fontId="9" fillId="3" borderId="0" xfId="0" applyFont="1" applyFill="1" applyAlignment="1">
      <alignment horizontal="center"/>
    </xf>
    <xf numFmtId="0" fontId="22" fillId="8" borderId="0" xfId="0" applyNumberFormat="1" applyFont="1" applyFill="1" applyBorder="1" applyAlignment="1" applyProtection="1">
      <alignment horizontal="center"/>
    </xf>
    <xf numFmtId="0" fontId="23" fillId="8" borderId="10" xfId="0" applyNumberFormat="1" applyFont="1" applyFill="1" applyBorder="1" applyAlignment="1" applyProtection="1">
      <alignment horizontal="center"/>
    </xf>
    <xf numFmtId="167" fontId="12" fillId="8" borderId="0" xfId="0" applyNumberFormat="1" applyFont="1" applyFill="1" applyBorder="1" applyAlignment="1" applyProtection="1">
      <alignment horizontal="center"/>
    </xf>
    <xf numFmtId="167" fontId="13" fillId="8" borderId="10" xfId="0" applyNumberFormat="1" applyFont="1" applyFill="1" applyBorder="1" applyAlignment="1" applyProtection="1">
      <alignment horizontal="center"/>
    </xf>
    <xf numFmtId="165" fontId="12" fillId="8" borderId="5" xfId="0" applyNumberFormat="1" applyFont="1" applyFill="1" applyBorder="1" applyAlignment="1" applyProtection="1">
      <alignment horizontal="center"/>
    </xf>
    <xf numFmtId="165" fontId="12" fillId="8" borderId="11" xfId="0" applyNumberFormat="1" applyFont="1" applyFill="1" applyBorder="1" applyAlignment="1" applyProtection="1">
      <alignment horizontal="center"/>
    </xf>
    <xf numFmtId="0" fontId="1" fillId="2" borderId="3" xfId="0" applyFont="1" applyFill="1" applyBorder="1" applyAlignment="1" applyProtection="1">
      <alignment horizontal="center" wrapText="1"/>
    </xf>
    <xf numFmtId="0" fontId="1" fillId="2" borderId="0" xfId="0" applyFont="1" applyFill="1" applyBorder="1" applyAlignment="1" applyProtection="1">
      <alignment horizontal="center" wrapText="1"/>
    </xf>
    <xf numFmtId="0" fontId="10" fillId="3" borderId="0" xfId="0" applyFont="1" applyFill="1" applyAlignment="1" applyProtection="1">
      <alignment horizontal="center"/>
    </xf>
    <xf numFmtId="0" fontId="19" fillId="4" borderId="14" xfId="0" applyFont="1" applyFill="1" applyBorder="1" applyAlignment="1">
      <alignment vertical="center" wrapText="1"/>
    </xf>
    <xf numFmtId="0" fontId="20" fillId="5" borderId="14" xfId="0" applyFont="1" applyFill="1" applyBorder="1" applyAlignment="1">
      <alignment vertical="center" wrapText="1"/>
    </xf>
    <xf numFmtId="0" fontId="20" fillId="6" borderId="14" xfId="0" applyFont="1" applyFill="1" applyBorder="1" applyAlignment="1">
      <alignment vertical="center" wrapText="1"/>
    </xf>
    <xf numFmtId="0" fontId="20" fillId="6" borderId="14" xfId="0" applyNumberFormat="1" applyFont="1" applyFill="1" applyBorder="1" applyAlignment="1">
      <alignment vertical="center" wrapText="1"/>
    </xf>
    <xf numFmtId="0" fontId="0" fillId="0" borderId="0" xfId="0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78"/>
  <sheetViews>
    <sheetView tabSelected="1" workbookViewId="0">
      <selection activeCell="I22" sqref="I22:I25"/>
    </sheetView>
  </sheetViews>
  <sheetFormatPr baseColWidth="10" defaultRowHeight="15"/>
  <cols>
    <col min="1" max="1" width="31.21875" bestFit="1" customWidth="1"/>
    <col min="2" max="2" width="6.5546875" bestFit="1" customWidth="1"/>
    <col min="3" max="3" width="16.109375" style="136" bestFit="1" customWidth="1"/>
    <col min="4" max="5" width="6.88671875" bestFit="1" customWidth="1"/>
    <col min="6" max="6" width="7" bestFit="1" customWidth="1"/>
    <col min="7" max="7" width="7.6640625" bestFit="1" customWidth="1"/>
  </cols>
  <sheetData>
    <row r="1" spans="1:7" s="95" customFormat="1">
      <c r="A1" s="84" t="s">
        <v>39</v>
      </c>
      <c r="B1" s="84" t="s">
        <v>40</v>
      </c>
      <c r="C1" s="132">
        <v>1</v>
      </c>
      <c r="D1" s="84">
        <v>2</v>
      </c>
      <c r="E1" s="84">
        <v>3</v>
      </c>
      <c r="F1" s="84">
        <v>4</v>
      </c>
      <c r="G1" s="84" t="s">
        <v>41</v>
      </c>
    </row>
    <row r="2" spans="1:7" s="86" customFormat="1">
      <c r="A2" s="85"/>
      <c r="B2" s="85"/>
      <c r="C2" s="133" t="s">
        <v>52</v>
      </c>
    </row>
    <row r="3" spans="1:7" s="96" customFormat="1">
      <c r="A3" s="87" t="s">
        <v>53</v>
      </c>
      <c r="B3" s="87" t="s">
        <v>54</v>
      </c>
      <c r="C3" s="134">
        <v>94648.84</v>
      </c>
      <c r="D3" s="87">
        <v>58090.82</v>
      </c>
      <c r="E3" s="87">
        <v>35723.879999999997</v>
      </c>
      <c r="F3" s="87">
        <v>43692.98</v>
      </c>
      <c r="G3" s="87">
        <v>232156.52</v>
      </c>
    </row>
    <row r="4" spans="1:7" s="96" customFormat="1">
      <c r="A4" s="87"/>
      <c r="B4" s="87" t="s">
        <v>55</v>
      </c>
      <c r="C4" s="134">
        <v>86628.56</v>
      </c>
      <c r="D4" s="87">
        <v>52018.46</v>
      </c>
      <c r="E4" s="87">
        <v>30551.91</v>
      </c>
      <c r="F4" s="87">
        <v>41818.97</v>
      </c>
      <c r="G4" s="87">
        <v>211017.9</v>
      </c>
    </row>
    <row r="5" spans="1:7" s="96" customFormat="1">
      <c r="A5" s="87"/>
      <c r="B5" s="87" t="s">
        <v>56</v>
      </c>
      <c r="C5" s="134">
        <v>8020.28</v>
      </c>
      <c r="D5" s="87">
        <v>6072.36</v>
      </c>
      <c r="E5" s="87">
        <v>5171.97</v>
      </c>
      <c r="F5" s="87">
        <v>1874.01</v>
      </c>
      <c r="G5" s="87">
        <v>21138.62</v>
      </c>
    </row>
    <row r="6" spans="1:7" s="96" customFormat="1">
      <c r="A6" s="87"/>
      <c r="B6" s="87" t="s">
        <v>57</v>
      </c>
      <c r="C6" s="134">
        <v>9.26</v>
      </c>
      <c r="D6" s="87">
        <v>11.67</v>
      </c>
      <c r="E6" s="87">
        <v>16.93</v>
      </c>
      <c r="F6" s="87">
        <v>4.4800000000000004</v>
      </c>
      <c r="G6" s="87">
        <v>10.02</v>
      </c>
    </row>
    <row r="7" spans="1:7" s="96" customFormat="1">
      <c r="A7" s="87" t="s">
        <v>58</v>
      </c>
      <c r="B7" s="87" t="s">
        <v>54</v>
      </c>
      <c r="C7" s="134">
        <v>93896.82</v>
      </c>
      <c r="D7" s="87">
        <v>57437.74</v>
      </c>
      <c r="E7" s="87">
        <v>35435.99</v>
      </c>
      <c r="F7" s="87">
        <v>43409.48</v>
      </c>
      <c r="G7" s="87">
        <v>230180.03</v>
      </c>
    </row>
    <row r="8" spans="1:7" s="96" customFormat="1">
      <c r="A8" s="87"/>
      <c r="B8" s="87" t="s">
        <v>55</v>
      </c>
      <c r="C8" s="134">
        <v>85910.18</v>
      </c>
      <c r="D8" s="87">
        <v>51482.36</v>
      </c>
      <c r="E8" s="87">
        <v>30329.9</v>
      </c>
      <c r="F8" s="87">
        <v>41521.050000000003</v>
      </c>
      <c r="G8" s="87">
        <v>209243.49</v>
      </c>
    </row>
    <row r="9" spans="1:7" s="96" customFormat="1">
      <c r="A9" s="87"/>
      <c r="B9" s="87" t="s">
        <v>56</v>
      </c>
      <c r="C9" s="134">
        <v>7986.64</v>
      </c>
      <c r="D9" s="87">
        <v>5955.38</v>
      </c>
      <c r="E9" s="87">
        <v>5106.09</v>
      </c>
      <c r="F9" s="87">
        <v>1888.43</v>
      </c>
      <c r="G9" s="87">
        <v>20936.54</v>
      </c>
    </row>
    <row r="10" spans="1:7" s="96" customFormat="1">
      <c r="A10" s="87"/>
      <c r="B10" s="87" t="s">
        <v>57</v>
      </c>
      <c r="C10" s="134">
        <v>9.3000000000000007</v>
      </c>
      <c r="D10" s="87">
        <v>11.57</v>
      </c>
      <c r="E10" s="87">
        <v>16.84</v>
      </c>
      <c r="F10" s="87">
        <v>4.55</v>
      </c>
      <c r="G10" s="87">
        <v>10.01</v>
      </c>
    </row>
    <row r="11" spans="1:7" s="96" customFormat="1">
      <c r="A11" s="87" t="s">
        <v>59</v>
      </c>
      <c r="B11" s="87" t="s">
        <v>54</v>
      </c>
      <c r="C11" s="134">
        <v>752.02</v>
      </c>
      <c r="D11" s="87">
        <v>653.08000000000004</v>
      </c>
      <c r="E11" s="87">
        <v>287.89</v>
      </c>
      <c r="F11" s="87">
        <v>283.5</v>
      </c>
      <c r="G11" s="87">
        <v>1976.49</v>
      </c>
    </row>
    <row r="12" spans="1:7" s="96" customFormat="1">
      <c r="A12" s="87"/>
      <c r="B12" s="87" t="s">
        <v>55</v>
      </c>
      <c r="C12" s="134">
        <v>718.38</v>
      </c>
      <c r="D12" s="87">
        <v>536.1</v>
      </c>
      <c r="E12" s="87">
        <v>222.01</v>
      </c>
      <c r="F12" s="87">
        <v>297.92</v>
      </c>
      <c r="G12" s="87">
        <v>1774.41</v>
      </c>
    </row>
    <row r="13" spans="1:7" s="96" customFormat="1">
      <c r="A13" s="87"/>
      <c r="B13" s="87" t="s">
        <v>56</v>
      </c>
      <c r="C13" s="134">
        <v>33.64</v>
      </c>
      <c r="D13" s="87">
        <v>116.98</v>
      </c>
      <c r="E13" s="87">
        <v>65.88</v>
      </c>
      <c r="F13" s="87">
        <v>-14.42</v>
      </c>
      <c r="G13" s="87">
        <v>202.08</v>
      </c>
    </row>
    <row r="14" spans="1:7" s="96" customFormat="1">
      <c r="A14" s="87"/>
      <c r="B14" s="87" t="s">
        <v>57</v>
      </c>
      <c r="C14" s="134">
        <v>4.68</v>
      </c>
      <c r="D14" s="87">
        <v>21.82</v>
      </c>
      <c r="E14" s="87">
        <v>29.67</v>
      </c>
      <c r="F14" s="87">
        <v>-4.84</v>
      </c>
      <c r="G14" s="87">
        <v>11.39</v>
      </c>
    </row>
    <row r="15" spans="1:7" s="96" customFormat="1">
      <c r="A15" s="87" t="s">
        <v>60</v>
      </c>
      <c r="B15" s="87" t="s">
        <v>54</v>
      </c>
      <c r="C15" s="135">
        <v>13128</v>
      </c>
      <c r="D15" s="87">
        <v>8142</v>
      </c>
      <c r="E15" s="87">
        <v>4904</v>
      </c>
      <c r="F15" s="87">
        <v>6176</v>
      </c>
      <c r="G15" s="87">
        <v>32350</v>
      </c>
    </row>
    <row r="16" spans="1:7" s="96" customFormat="1">
      <c r="A16" s="87"/>
      <c r="B16" s="87" t="s">
        <v>55</v>
      </c>
      <c r="C16" s="134">
        <v>11895</v>
      </c>
      <c r="D16" s="87">
        <v>7227</v>
      </c>
      <c r="E16" s="87">
        <v>4025</v>
      </c>
      <c r="F16" s="87">
        <v>5239</v>
      </c>
      <c r="G16" s="87">
        <v>28386</v>
      </c>
    </row>
    <row r="17" spans="1:7" s="96" customFormat="1">
      <c r="A17" s="87"/>
      <c r="B17" s="87" t="s">
        <v>56</v>
      </c>
      <c r="C17" s="134">
        <v>1233</v>
      </c>
      <c r="D17" s="87">
        <v>915</v>
      </c>
      <c r="E17" s="87">
        <v>879</v>
      </c>
      <c r="F17" s="87">
        <v>937</v>
      </c>
      <c r="G17" s="87">
        <v>3964</v>
      </c>
    </row>
    <row r="18" spans="1:7" s="96" customFormat="1">
      <c r="A18" s="87"/>
      <c r="B18" s="87" t="s">
        <v>57</v>
      </c>
      <c r="C18" s="134">
        <v>10.37</v>
      </c>
      <c r="D18" s="87">
        <v>12.66</v>
      </c>
      <c r="E18" s="87">
        <v>21.84</v>
      </c>
      <c r="F18" s="87">
        <v>17.89</v>
      </c>
      <c r="G18" s="87">
        <v>13.96</v>
      </c>
    </row>
    <row r="19" spans="1:7" s="96" customFormat="1">
      <c r="A19" s="87" t="s">
        <v>61</v>
      </c>
      <c r="B19" s="87" t="s">
        <v>54</v>
      </c>
      <c r="C19" s="134">
        <v>7.15</v>
      </c>
      <c r="D19" s="87">
        <v>7.05</v>
      </c>
      <c r="E19" s="87">
        <v>7.23</v>
      </c>
      <c r="F19" s="87">
        <v>7.03</v>
      </c>
      <c r="G19" s="87">
        <v>7.12</v>
      </c>
    </row>
    <row r="20" spans="1:7" s="96" customFormat="1">
      <c r="A20" s="87"/>
      <c r="B20" s="87" t="s">
        <v>55</v>
      </c>
      <c r="C20" s="134">
        <v>7.22</v>
      </c>
      <c r="D20" s="87">
        <v>7.12</v>
      </c>
      <c r="E20" s="87">
        <v>7.54</v>
      </c>
      <c r="F20" s="87">
        <v>7.93</v>
      </c>
      <c r="G20" s="87">
        <v>7.37</v>
      </c>
    </row>
    <row r="21" spans="1:7" s="96" customFormat="1">
      <c r="A21" s="87"/>
      <c r="B21" s="87" t="s">
        <v>56</v>
      </c>
      <c r="C21" s="134">
        <v>-7.0000000000000007E-2</v>
      </c>
      <c r="D21" s="87">
        <v>-7.0000000000000007E-2</v>
      </c>
      <c r="E21" s="87">
        <v>-0.31</v>
      </c>
      <c r="F21" s="87">
        <v>-0.9</v>
      </c>
      <c r="G21" s="87">
        <v>-0.25</v>
      </c>
    </row>
    <row r="22" spans="1:7" s="96" customFormat="1">
      <c r="A22" s="87"/>
      <c r="B22" s="87" t="s">
        <v>57</v>
      </c>
      <c r="C22" s="134">
        <v>-0.97</v>
      </c>
      <c r="D22" s="87">
        <v>-0.98</v>
      </c>
      <c r="E22" s="87">
        <v>-4.1100000000000003</v>
      </c>
      <c r="F22" s="87">
        <v>-11.35</v>
      </c>
      <c r="G22" s="87">
        <v>-3.39</v>
      </c>
    </row>
    <row r="23" spans="1:7" s="96" customFormat="1">
      <c r="A23" s="87" t="s">
        <v>62</v>
      </c>
      <c r="B23" s="87" t="s">
        <v>54</v>
      </c>
      <c r="C23" s="134">
        <v>12575.93</v>
      </c>
      <c r="D23" s="87">
        <v>9537.85</v>
      </c>
      <c r="E23" s="87">
        <v>5469.18</v>
      </c>
      <c r="F23" s="87">
        <v>7130.58</v>
      </c>
      <c r="G23" s="87">
        <v>34713.54</v>
      </c>
    </row>
    <row r="24" spans="1:7" s="96" customFormat="1">
      <c r="A24" s="87"/>
      <c r="B24" s="87" t="s">
        <v>55</v>
      </c>
      <c r="C24" s="134">
        <v>11456.3</v>
      </c>
      <c r="D24" s="87">
        <v>9009.92</v>
      </c>
      <c r="E24" s="87">
        <v>4627.6000000000004</v>
      </c>
      <c r="F24" s="87">
        <v>6249.65</v>
      </c>
      <c r="G24" s="87">
        <v>31343.47</v>
      </c>
    </row>
    <row r="25" spans="1:7" s="96" customFormat="1">
      <c r="A25" s="87"/>
      <c r="B25" s="87" t="s">
        <v>56</v>
      </c>
      <c r="C25" s="134">
        <v>1119.6300000000001</v>
      </c>
      <c r="D25" s="87">
        <v>527.92999999999995</v>
      </c>
      <c r="E25" s="87">
        <v>841.58</v>
      </c>
      <c r="F25" s="87">
        <v>880.93</v>
      </c>
      <c r="G25" s="87">
        <v>3370.07</v>
      </c>
    </row>
    <row r="26" spans="1:7" s="96" customFormat="1">
      <c r="A26" s="87"/>
      <c r="B26" s="87" t="s">
        <v>57</v>
      </c>
      <c r="C26" s="134">
        <v>9.77</v>
      </c>
      <c r="D26" s="87">
        <v>5.86</v>
      </c>
      <c r="E26" s="87">
        <v>18.190000000000001</v>
      </c>
      <c r="F26" s="87">
        <v>14.1</v>
      </c>
      <c r="G26" s="87">
        <v>10.75</v>
      </c>
    </row>
    <row r="27" spans="1:7" s="96" customFormat="1">
      <c r="A27" s="87" t="s">
        <v>63</v>
      </c>
      <c r="B27" s="87" t="s">
        <v>54</v>
      </c>
      <c r="C27" s="134">
        <v>13.39</v>
      </c>
      <c r="D27" s="87">
        <v>16.61</v>
      </c>
      <c r="E27" s="87">
        <v>15.43</v>
      </c>
      <c r="F27" s="87">
        <v>16.43</v>
      </c>
      <c r="G27" s="87">
        <v>15.08</v>
      </c>
    </row>
    <row r="28" spans="1:7" s="96" customFormat="1">
      <c r="A28" s="87"/>
      <c r="B28" s="87" t="s">
        <v>55</v>
      </c>
      <c r="C28" s="134">
        <v>13.34</v>
      </c>
      <c r="D28" s="87">
        <v>17.5</v>
      </c>
      <c r="E28" s="87">
        <v>15.26</v>
      </c>
      <c r="F28" s="87">
        <v>15.05</v>
      </c>
      <c r="G28" s="87">
        <v>14.98</v>
      </c>
    </row>
    <row r="29" spans="1:7" s="96" customFormat="1">
      <c r="A29" s="87"/>
      <c r="B29" s="87" t="s">
        <v>56</v>
      </c>
      <c r="C29" s="134">
        <v>0.05</v>
      </c>
      <c r="D29" s="87">
        <v>-0.89</v>
      </c>
      <c r="E29" s="87">
        <v>0.17</v>
      </c>
      <c r="F29" s="87">
        <v>1.38</v>
      </c>
      <c r="G29" s="87">
        <v>0.1</v>
      </c>
    </row>
    <row r="30" spans="1:7" s="96" customFormat="1">
      <c r="A30" s="87"/>
      <c r="B30" s="87" t="s">
        <v>57</v>
      </c>
      <c r="C30" s="134">
        <v>0.37</v>
      </c>
      <c r="D30" s="87">
        <v>-5.09</v>
      </c>
      <c r="E30" s="87">
        <v>1.1100000000000001</v>
      </c>
      <c r="F30" s="87">
        <v>9.17</v>
      </c>
      <c r="G30" s="87">
        <v>0.67</v>
      </c>
    </row>
    <row r="31" spans="1:7" s="96" customFormat="1">
      <c r="A31" s="87" t="s">
        <v>64</v>
      </c>
      <c r="B31" s="87" t="s">
        <v>54</v>
      </c>
      <c r="C31" s="134">
        <v>3500</v>
      </c>
      <c r="D31" s="87">
        <v>2599</v>
      </c>
      <c r="E31" s="87">
        <v>1604</v>
      </c>
      <c r="F31" s="87">
        <v>2000</v>
      </c>
      <c r="G31" s="87">
        <v>9703</v>
      </c>
    </row>
    <row r="32" spans="1:7" s="96" customFormat="1">
      <c r="A32" s="87"/>
      <c r="B32" s="87" t="s">
        <v>55</v>
      </c>
      <c r="C32" s="134">
        <v>3123</v>
      </c>
      <c r="D32" s="87">
        <v>2346</v>
      </c>
      <c r="E32" s="87">
        <v>1258</v>
      </c>
      <c r="F32" s="87">
        <v>1452</v>
      </c>
      <c r="G32" s="87">
        <v>8179</v>
      </c>
    </row>
    <row r="33" spans="1:7" s="96" customFormat="1">
      <c r="A33" s="87"/>
      <c r="B33" s="87" t="s">
        <v>56</v>
      </c>
      <c r="C33" s="134">
        <v>377</v>
      </c>
      <c r="D33" s="87">
        <v>253</v>
      </c>
      <c r="E33" s="87">
        <v>346</v>
      </c>
      <c r="F33" s="87">
        <v>548</v>
      </c>
      <c r="G33" s="87">
        <v>1524</v>
      </c>
    </row>
    <row r="34" spans="1:7" s="96" customFormat="1">
      <c r="A34" s="87"/>
      <c r="B34" s="87" t="s">
        <v>57</v>
      </c>
      <c r="C34" s="134">
        <v>12.07</v>
      </c>
      <c r="D34" s="87">
        <v>10.78</v>
      </c>
      <c r="E34" s="87">
        <v>27.5</v>
      </c>
      <c r="F34" s="87">
        <v>37.74</v>
      </c>
      <c r="G34" s="87">
        <v>18.63</v>
      </c>
    </row>
    <row r="35" spans="1:7" s="96" customFormat="1">
      <c r="A35" s="87" t="s">
        <v>65</v>
      </c>
      <c r="B35" s="87" t="s">
        <v>54</v>
      </c>
      <c r="C35" s="134">
        <v>3.59</v>
      </c>
      <c r="D35" s="87">
        <v>3.67</v>
      </c>
      <c r="E35" s="87">
        <v>3.41</v>
      </c>
      <c r="F35" s="87">
        <v>3.57</v>
      </c>
      <c r="G35" s="87">
        <v>3.58</v>
      </c>
    </row>
    <row r="36" spans="1:7" s="96" customFormat="1">
      <c r="A36" s="87"/>
      <c r="B36" s="87" t="s">
        <v>55</v>
      </c>
      <c r="C36" s="134">
        <v>3.67</v>
      </c>
      <c r="D36" s="87">
        <v>3.84</v>
      </c>
      <c r="E36" s="87">
        <v>3.68</v>
      </c>
      <c r="F36" s="87">
        <v>4.3</v>
      </c>
      <c r="G36" s="87">
        <v>3.83</v>
      </c>
    </row>
    <row r="37" spans="1:7" s="96" customFormat="1">
      <c r="A37" s="87"/>
      <c r="B37" s="87" t="s">
        <v>56</v>
      </c>
      <c r="C37" s="134">
        <v>-0.08</v>
      </c>
      <c r="D37" s="87">
        <v>-0.17</v>
      </c>
      <c r="E37" s="87">
        <v>-0.27</v>
      </c>
      <c r="F37" s="87">
        <v>-0.73</v>
      </c>
      <c r="G37" s="87">
        <v>-0.25</v>
      </c>
    </row>
    <row r="38" spans="1:7" s="96" customFormat="1">
      <c r="A38" s="87"/>
      <c r="B38" s="87" t="s">
        <v>57</v>
      </c>
      <c r="C38" s="134">
        <v>-2.1800000000000002</v>
      </c>
      <c r="D38" s="87">
        <v>-4.43</v>
      </c>
      <c r="E38" s="87">
        <v>-7.34</v>
      </c>
      <c r="F38" s="87">
        <v>-16.98</v>
      </c>
      <c r="G38" s="87">
        <v>-6.53</v>
      </c>
    </row>
    <row r="39" spans="1:7" s="96" customFormat="1">
      <c r="A39" s="87" t="s">
        <v>66</v>
      </c>
      <c r="B39" s="87" t="s">
        <v>54</v>
      </c>
      <c r="C39" s="134">
        <v>7780.73</v>
      </c>
      <c r="D39" s="87">
        <v>2102.69</v>
      </c>
      <c r="E39" s="87">
        <v>0</v>
      </c>
      <c r="F39" s="87">
        <v>0</v>
      </c>
      <c r="G39" s="87">
        <v>9883.42</v>
      </c>
    </row>
    <row r="40" spans="1:7" s="96" customFormat="1">
      <c r="A40" s="87"/>
      <c r="B40" s="87" t="s">
        <v>55</v>
      </c>
      <c r="C40" s="134">
        <v>5909.15</v>
      </c>
      <c r="D40" s="87">
        <v>1584.84</v>
      </c>
      <c r="E40" s="87">
        <v>0</v>
      </c>
      <c r="F40" s="87">
        <v>1280.17</v>
      </c>
      <c r="G40" s="87">
        <v>8774.16</v>
      </c>
    </row>
    <row r="41" spans="1:7" s="96" customFormat="1">
      <c r="A41" s="87"/>
      <c r="B41" s="87" t="s">
        <v>56</v>
      </c>
      <c r="C41" s="134">
        <v>1871.58</v>
      </c>
      <c r="D41" s="87">
        <v>517.85</v>
      </c>
      <c r="E41" s="87">
        <v>0</v>
      </c>
      <c r="F41" s="87" t="s">
        <v>67</v>
      </c>
      <c r="G41" s="87">
        <v>1109.26</v>
      </c>
    </row>
    <row r="42" spans="1:7" s="96" customFormat="1">
      <c r="A42" s="87"/>
      <c r="B42" s="87" t="s">
        <v>57</v>
      </c>
      <c r="C42" s="134">
        <v>31.67</v>
      </c>
      <c r="D42" s="87">
        <v>32.68</v>
      </c>
      <c r="E42" s="87">
        <v>0</v>
      </c>
      <c r="F42" s="87">
        <v>-100</v>
      </c>
      <c r="G42" s="87">
        <v>12.64</v>
      </c>
    </row>
    <row r="43" spans="1:7" s="96" customFormat="1">
      <c r="A43" s="87" t="s">
        <v>68</v>
      </c>
      <c r="B43" s="87" t="s">
        <v>54</v>
      </c>
      <c r="C43" s="134">
        <v>8.2899999999999991</v>
      </c>
      <c r="D43" s="87">
        <v>3.66</v>
      </c>
      <c r="E43" s="87">
        <v>0</v>
      </c>
      <c r="F43" s="87">
        <v>0</v>
      </c>
      <c r="G43" s="87">
        <v>4.29</v>
      </c>
    </row>
    <row r="44" spans="1:7" s="96" customFormat="1">
      <c r="A44" s="87"/>
      <c r="B44" s="87" t="s">
        <v>55</v>
      </c>
      <c r="C44" s="134">
        <v>6.88</v>
      </c>
      <c r="D44" s="87">
        <v>3.08</v>
      </c>
      <c r="E44" s="87">
        <v>0</v>
      </c>
      <c r="F44" s="87">
        <v>3.08</v>
      </c>
      <c r="G44" s="87">
        <v>4.1900000000000004</v>
      </c>
    </row>
    <row r="45" spans="1:7" s="96" customFormat="1">
      <c r="A45" s="87"/>
      <c r="B45" s="87" t="s">
        <v>56</v>
      </c>
      <c r="C45" s="134">
        <v>1.41</v>
      </c>
      <c r="D45" s="87">
        <v>0.57999999999999996</v>
      </c>
      <c r="E45" s="87">
        <v>0</v>
      </c>
      <c r="F45" s="87">
        <v>-3.08</v>
      </c>
      <c r="G45" s="87">
        <v>0.1</v>
      </c>
    </row>
    <row r="46" spans="1:7" s="96" customFormat="1">
      <c r="A46" s="87"/>
      <c r="B46" s="87" t="s">
        <v>57</v>
      </c>
      <c r="C46" s="134">
        <v>20.49</v>
      </c>
      <c r="D46" s="87">
        <v>18.829999999999998</v>
      </c>
      <c r="E46" s="87">
        <v>0</v>
      </c>
      <c r="F46" s="87">
        <v>-100</v>
      </c>
      <c r="G46" s="87">
        <v>2.39</v>
      </c>
    </row>
    <row r="47" spans="1:7" s="96" customFormat="1">
      <c r="A47" s="87" t="s">
        <v>69</v>
      </c>
      <c r="B47" s="87" t="s">
        <v>54</v>
      </c>
      <c r="C47" s="134">
        <v>931</v>
      </c>
      <c r="D47" s="87">
        <v>272</v>
      </c>
      <c r="E47" s="87">
        <v>0</v>
      </c>
      <c r="F47" s="87">
        <v>0</v>
      </c>
      <c r="G47" s="87">
        <v>1203</v>
      </c>
    </row>
    <row r="48" spans="1:7" s="96" customFormat="1">
      <c r="A48" s="87"/>
      <c r="B48" s="87" t="s">
        <v>55</v>
      </c>
      <c r="C48" s="134">
        <v>753</v>
      </c>
      <c r="D48" s="87">
        <v>230</v>
      </c>
      <c r="E48" s="87">
        <v>0</v>
      </c>
      <c r="F48" s="87">
        <v>154</v>
      </c>
      <c r="G48" s="87">
        <v>1137</v>
      </c>
    </row>
    <row r="49" spans="1:7" s="96" customFormat="1">
      <c r="A49" s="87"/>
      <c r="B49" s="87" t="s">
        <v>56</v>
      </c>
      <c r="C49" s="134">
        <v>178</v>
      </c>
      <c r="D49" s="87">
        <v>42</v>
      </c>
      <c r="E49" s="87">
        <v>0</v>
      </c>
      <c r="F49" s="87">
        <v>-154</v>
      </c>
      <c r="G49" s="87">
        <v>66</v>
      </c>
    </row>
    <row r="50" spans="1:7" s="96" customFormat="1">
      <c r="A50" s="87"/>
      <c r="B50" s="87" t="s">
        <v>57</v>
      </c>
      <c r="C50" s="134">
        <v>23.64</v>
      </c>
      <c r="D50" s="87">
        <v>18.260000000000002</v>
      </c>
      <c r="E50" s="87">
        <v>0</v>
      </c>
      <c r="F50" s="87">
        <v>-100</v>
      </c>
      <c r="G50" s="87">
        <v>5.8</v>
      </c>
    </row>
    <row r="51" spans="1:7" s="96" customFormat="1">
      <c r="A51" s="87" t="s">
        <v>70</v>
      </c>
      <c r="B51" s="87" t="s">
        <v>54</v>
      </c>
      <c r="C51" s="134">
        <v>8.36</v>
      </c>
      <c r="D51" s="87">
        <v>7.73</v>
      </c>
      <c r="E51" s="87">
        <v>0</v>
      </c>
      <c r="F51" s="87">
        <v>0</v>
      </c>
      <c r="G51" s="87">
        <v>8.2200000000000006</v>
      </c>
    </row>
    <row r="52" spans="1:7" s="96" customFormat="1">
      <c r="A52" s="87"/>
      <c r="B52" s="87" t="s">
        <v>55</v>
      </c>
      <c r="C52" s="134">
        <v>7.85</v>
      </c>
      <c r="D52" s="87">
        <v>6.89</v>
      </c>
      <c r="E52" s="87">
        <v>0</v>
      </c>
      <c r="F52" s="87">
        <v>8.31</v>
      </c>
      <c r="G52" s="87">
        <v>7.72</v>
      </c>
    </row>
    <row r="53" spans="1:7" s="96" customFormat="1">
      <c r="A53" s="87"/>
      <c r="B53" s="87" t="s">
        <v>56</v>
      </c>
      <c r="C53" s="134">
        <v>0.51</v>
      </c>
      <c r="D53" s="87">
        <v>0.84</v>
      </c>
      <c r="E53" s="87">
        <v>0</v>
      </c>
      <c r="F53" s="87">
        <v>-8.31</v>
      </c>
      <c r="G53" s="87">
        <v>0.5</v>
      </c>
    </row>
    <row r="54" spans="1:7" s="96" customFormat="1">
      <c r="A54" s="87"/>
      <c r="B54" s="87" t="s">
        <v>57</v>
      </c>
      <c r="C54" s="134">
        <v>6.5</v>
      </c>
      <c r="D54" s="87">
        <v>12.19</v>
      </c>
      <c r="E54" s="87">
        <v>0</v>
      </c>
      <c r="F54" s="87">
        <v>-100</v>
      </c>
      <c r="G54" s="87">
        <v>6.48</v>
      </c>
    </row>
    <row r="55" spans="1:7" s="96" customFormat="1">
      <c r="A55" s="87" t="s">
        <v>71</v>
      </c>
      <c r="B55" s="87" t="s">
        <v>54</v>
      </c>
      <c r="C55" s="134">
        <v>55901.599999999999</v>
      </c>
      <c r="D55" s="87">
        <v>30879.46</v>
      </c>
      <c r="E55" s="87">
        <v>22141.279999999999</v>
      </c>
      <c r="F55" s="87">
        <v>25529.51</v>
      </c>
      <c r="G55" s="87">
        <v>134451.85</v>
      </c>
    </row>
    <row r="56" spans="1:7" s="96" customFormat="1">
      <c r="A56" s="87"/>
      <c r="B56" s="87" t="s">
        <v>55</v>
      </c>
      <c r="C56" s="134">
        <v>49925.29</v>
      </c>
      <c r="D56" s="87">
        <v>27472.58</v>
      </c>
      <c r="E56" s="87">
        <v>18409.96</v>
      </c>
      <c r="F56" s="87">
        <v>24173.85</v>
      </c>
      <c r="G56" s="87">
        <v>119981.68</v>
      </c>
    </row>
    <row r="57" spans="1:7" s="96" customFormat="1">
      <c r="A57" s="87"/>
      <c r="B57" s="87" t="s">
        <v>56</v>
      </c>
      <c r="C57" s="134">
        <v>5976.31</v>
      </c>
      <c r="D57" s="87">
        <v>3406.88</v>
      </c>
      <c r="E57" s="87">
        <v>3731.32</v>
      </c>
      <c r="F57" s="87">
        <v>1355.66</v>
      </c>
      <c r="G57" s="87">
        <v>14470.17</v>
      </c>
    </row>
    <row r="58" spans="1:7" s="96" customFormat="1">
      <c r="A58" s="87"/>
      <c r="B58" s="87" t="s">
        <v>57</v>
      </c>
      <c r="C58" s="134">
        <v>11.97</v>
      </c>
      <c r="D58" s="87">
        <v>12.4</v>
      </c>
      <c r="E58" s="87">
        <v>20.27</v>
      </c>
      <c r="F58" s="87">
        <v>5.61</v>
      </c>
      <c r="G58" s="87">
        <v>12.06</v>
      </c>
    </row>
    <row r="59" spans="1:7" s="96" customFormat="1">
      <c r="A59" s="87" t="s">
        <v>72</v>
      </c>
      <c r="B59" s="87" t="s">
        <v>54</v>
      </c>
      <c r="C59" s="134">
        <v>59.54</v>
      </c>
      <c r="D59" s="87">
        <v>53.76</v>
      </c>
      <c r="E59" s="87">
        <v>62.48</v>
      </c>
      <c r="F59" s="87">
        <v>58.81</v>
      </c>
      <c r="G59" s="87">
        <v>58.41</v>
      </c>
    </row>
    <row r="60" spans="1:7" s="96" customFormat="1">
      <c r="A60" s="87"/>
      <c r="B60" s="87" t="s">
        <v>55</v>
      </c>
      <c r="C60" s="134">
        <v>58.11</v>
      </c>
      <c r="D60" s="87">
        <v>53.36</v>
      </c>
      <c r="E60" s="87">
        <v>60.7</v>
      </c>
      <c r="F60" s="87">
        <v>58.22</v>
      </c>
      <c r="G60" s="87">
        <v>57.34</v>
      </c>
    </row>
    <row r="61" spans="1:7" s="96" customFormat="1">
      <c r="A61" s="87"/>
      <c r="B61" s="87" t="s">
        <v>56</v>
      </c>
      <c r="C61" s="134">
        <v>1.43</v>
      </c>
      <c r="D61" s="87">
        <v>0.4</v>
      </c>
      <c r="E61" s="87">
        <v>1.78</v>
      </c>
      <c r="F61" s="87">
        <v>0.59</v>
      </c>
      <c r="G61" s="87">
        <v>1.07</v>
      </c>
    </row>
    <row r="62" spans="1:7" s="96" customFormat="1">
      <c r="A62" s="87"/>
      <c r="B62" s="87" t="s">
        <v>57</v>
      </c>
      <c r="C62" s="134">
        <v>2.46</v>
      </c>
      <c r="D62" s="87">
        <v>0.75</v>
      </c>
      <c r="E62" s="87">
        <v>2.93</v>
      </c>
      <c r="F62" s="87">
        <v>1.01</v>
      </c>
      <c r="G62" s="87">
        <v>1.87</v>
      </c>
    </row>
    <row r="63" spans="1:7" s="96" customFormat="1">
      <c r="A63" s="87" t="s">
        <v>73</v>
      </c>
      <c r="B63" s="87" t="s">
        <v>54</v>
      </c>
      <c r="C63" s="134">
        <v>7114</v>
      </c>
      <c r="D63" s="87">
        <v>4187</v>
      </c>
      <c r="E63" s="87">
        <v>2949</v>
      </c>
      <c r="F63" s="87">
        <v>3905</v>
      </c>
      <c r="G63" s="87">
        <v>18155</v>
      </c>
    </row>
    <row r="64" spans="1:7" s="96" customFormat="1">
      <c r="A64" s="87"/>
      <c r="B64" s="87" t="s">
        <v>55</v>
      </c>
      <c r="C64" s="134">
        <v>6128</v>
      </c>
      <c r="D64" s="87">
        <v>3769</v>
      </c>
      <c r="E64" s="87">
        <v>2327</v>
      </c>
      <c r="F64" s="87">
        <v>3131</v>
      </c>
      <c r="G64" s="87">
        <v>15355</v>
      </c>
    </row>
    <row r="65" spans="1:7" s="96" customFormat="1">
      <c r="A65" s="87"/>
      <c r="B65" s="87" t="s">
        <v>56</v>
      </c>
      <c r="C65" s="134">
        <v>986</v>
      </c>
      <c r="D65" s="87">
        <v>418</v>
      </c>
      <c r="E65" s="87">
        <v>622</v>
      </c>
      <c r="F65" s="87">
        <v>774</v>
      </c>
      <c r="G65" s="87">
        <v>2800</v>
      </c>
    </row>
    <row r="66" spans="1:7" s="96" customFormat="1">
      <c r="A66" s="87"/>
      <c r="B66" s="87" t="s">
        <v>57</v>
      </c>
      <c r="C66" s="134">
        <v>16.09</v>
      </c>
      <c r="D66" s="87">
        <v>11.09</v>
      </c>
      <c r="E66" s="87">
        <v>26.73</v>
      </c>
      <c r="F66" s="87">
        <v>24.72</v>
      </c>
      <c r="G66" s="87">
        <v>18.239999999999998</v>
      </c>
    </row>
    <row r="67" spans="1:7" s="96" customFormat="1">
      <c r="A67" s="87" t="s">
        <v>74</v>
      </c>
      <c r="B67" s="87" t="s">
        <v>54</v>
      </c>
      <c r="C67" s="134">
        <v>7.86</v>
      </c>
      <c r="D67" s="87">
        <v>7.38</v>
      </c>
      <c r="E67" s="87">
        <v>7.51</v>
      </c>
      <c r="F67" s="87">
        <v>6.54</v>
      </c>
      <c r="G67" s="87">
        <v>7.41</v>
      </c>
    </row>
    <row r="68" spans="1:7" s="96" customFormat="1">
      <c r="A68" s="87"/>
      <c r="B68" s="87" t="s">
        <v>55</v>
      </c>
      <c r="C68" s="134">
        <v>8.15</v>
      </c>
      <c r="D68" s="87">
        <v>7.29</v>
      </c>
      <c r="E68" s="87">
        <v>7.91</v>
      </c>
      <c r="F68" s="87">
        <v>7.72</v>
      </c>
      <c r="G68" s="87">
        <v>7.81</v>
      </c>
    </row>
    <row r="69" spans="1:7" s="96" customFormat="1">
      <c r="A69" s="87"/>
      <c r="B69" s="87" t="s">
        <v>56</v>
      </c>
      <c r="C69" s="134">
        <v>-0.28999999999999998</v>
      </c>
      <c r="D69" s="87">
        <v>0.09</v>
      </c>
      <c r="E69" s="87">
        <v>-0.4</v>
      </c>
      <c r="F69" s="87">
        <v>-1.18</v>
      </c>
      <c r="G69" s="87">
        <v>-0.4</v>
      </c>
    </row>
    <row r="70" spans="1:7" s="96" customFormat="1">
      <c r="A70" s="87"/>
      <c r="B70" s="87" t="s">
        <v>57</v>
      </c>
      <c r="C70" s="134">
        <v>-3.56</v>
      </c>
      <c r="D70" s="87">
        <v>1.23</v>
      </c>
      <c r="E70" s="87">
        <v>-5.0599999999999996</v>
      </c>
      <c r="F70" s="87">
        <v>-15.28</v>
      </c>
      <c r="G70" s="87">
        <v>-5.12</v>
      </c>
    </row>
    <row r="71" spans="1:7" s="96" customFormat="1">
      <c r="A71" s="87" t="s">
        <v>75</v>
      </c>
      <c r="B71" s="87" t="s">
        <v>54</v>
      </c>
      <c r="C71" s="134">
        <v>161123.97</v>
      </c>
      <c r="D71" s="87">
        <v>99015.77</v>
      </c>
      <c r="E71" s="87">
        <v>60197.22</v>
      </c>
      <c r="F71" s="87">
        <v>75999.199999999997</v>
      </c>
      <c r="G71" s="87">
        <v>396336.16</v>
      </c>
    </row>
    <row r="72" spans="1:7" s="96" customFormat="1">
      <c r="A72" s="87"/>
      <c r="B72" s="87" t="s">
        <v>55</v>
      </c>
      <c r="C72" s="134">
        <v>155387.72</v>
      </c>
      <c r="D72" s="87">
        <v>88928.78</v>
      </c>
      <c r="E72" s="87">
        <v>55412.65</v>
      </c>
      <c r="F72" s="87">
        <v>72666.23</v>
      </c>
      <c r="G72" s="87">
        <v>372395.38</v>
      </c>
    </row>
    <row r="73" spans="1:7" s="96" customFormat="1">
      <c r="A73" s="87"/>
      <c r="B73" s="87" t="s">
        <v>56</v>
      </c>
      <c r="C73" s="134">
        <v>5736.25</v>
      </c>
      <c r="D73" s="87">
        <v>10086.99</v>
      </c>
      <c r="E73" s="87">
        <v>4784.57</v>
      </c>
      <c r="F73" s="87">
        <v>3332.97</v>
      </c>
      <c r="G73" s="87">
        <v>23940.78</v>
      </c>
    </row>
    <row r="74" spans="1:7" s="96" customFormat="1">
      <c r="A74" s="87"/>
      <c r="B74" s="87" t="s">
        <v>57</v>
      </c>
      <c r="C74" s="134">
        <v>3.69</v>
      </c>
      <c r="D74" s="87">
        <v>11.34</v>
      </c>
      <c r="E74" s="87">
        <v>8.6300000000000008</v>
      </c>
      <c r="F74" s="87">
        <v>4.59</v>
      </c>
      <c r="G74" s="87">
        <v>6.43</v>
      </c>
    </row>
    <row r="75" spans="1:7" s="96" customFormat="1">
      <c r="A75" s="87" t="s">
        <v>76</v>
      </c>
      <c r="B75" s="87" t="s">
        <v>54</v>
      </c>
      <c r="C75" s="134">
        <v>21252</v>
      </c>
      <c r="D75" s="87">
        <v>13307</v>
      </c>
      <c r="E75" s="87">
        <v>7803</v>
      </c>
      <c r="F75" s="87">
        <v>10064</v>
      </c>
      <c r="G75" s="87">
        <v>52426</v>
      </c>
    </row>
    <row r="76" spans="1:7" s="96" customFormat="1">
      <c r="A76" s="87"/>
      <c r="B76" s="87" t="s">
        <v>55</v>
      </c>
      <c r="C76" s="134">
        <v>20767</v>
      </c>
      <c r="D76" s="87">
        <v>12415</v>
      </c>
      <c r="E76" s="87">
        <v>7202</v>
      </c>
      <c r="F76" s="87">
        <v>9020</v>
      </c>
      <c r="G76" s="87">
        <v>49404</v>
      </c>
    </row>
    <row r="77" spans="1:7" s="96" customFormat="1">
      <c r="A77" s="87"/>
      <c r="B77" s="87" t="s">
        <v>56</v>
      </c>
      <c r="C77" s="134">
        <v>485</v>
      </c>
      <c r="D77" s="87">
        <v>892</v>
      </c>
      <c r="E77" s="87">
        <v>601</v>
      </c>
      <c r="F77" s="87">
        <v>1044</v>
      </c>
      <c r="G77" s="87">
        <v>3022</v>
      </c>
    </row>
    <row r="78" spans="1:7" s="96" customFormat="1">
      <c r="A78" s="87"/>
      <c r="B78" s="87" t="s">
        <v>57</v>
      </c>
      <c r="C78" s="134">
        <v>2.34</v>
      </c>
      <c r="D78" s="87">
        <v>7.18</v>
      </c>
      <c r="E78" s="87">
        <v>8.34</v>
      </c>
      <c r="F78" s="87">
        <v>11.57</v>
      </c>
      <c r="G78" s="87">
        <v>6.12</v>
      </c>
    </row>
    <row r="79" spans="1:7" s="86" customFormat="1">
      <c r="A79" s="85"/>
      <c r="B79" s="85"/>
      <c r="C79" s="133" t="s">
        <v>77</v>
      </c>
    </row>
    <row r="80" spans="1:7" s="96" customFormat="1">
      <c r="A80" s="87" t="s">
        <v>78</v>
      </c>
      <c r="B80" s="87" t="s">
        <v>54</v>
      </c>
      <c r="C80" s="134">
        <v>1608.7</v>
      </c>
      <c r="D80" s="87">
        <v>901.77</v>
      </c>
      <c r="E80" s="87">
        <v>617.67999999999995</v>
      </c>
      <c r="F80" s="87">
        <v>844.81</v>
      </c>
      <c r="G80" s="87">
        <v>3972.96</v>
      </c>
    </row>
    <row r="81" spans="1:7" s="96" customFormat="1">
      <c r="A81" s="87"/>
      <c r="B81" s="87" t="s">
        <v>55</v>
      </c>
      <c r="C81" s="134">
        <v>0</v>
      </c>
      <c r="D81" s="87">
        <v>0</v>
      </c>
      <c r="E81" s="87">
        <v>0</v>
      </c>
      <c r="F81" s="87">
        <v>0</v>
      </c>
      <c r="G81" s="87">
        <v>0</v>
      </c>
    </row>
    <row r="82" spans="1:7" s="96" customFormat="1">
      <c r="A82" s="87"/>
      <c r="B82" s="87" t="s">
        <v>56</v>
      </c>
      <c r="C82" s="134">
        <v>1608.7</v>
      </c>
      <c r="D82" s="87">
        <v>901.77</v>
      </c>
      <c r="E82" s="87">
        <v>617.67999999999995</v>
      </c>
      <c r="F82" s="87">
        <v>844.81</v>
      </c>
      <c r="G82" s="87">
        <v>3972.96</v>
      </c>
    </row>
    <row r="83" spans="1:7" s="96" customFormat="1">
      <c r="A83" s="87"/>
      <c r="B83" s="87" t="s">
        <v>57</v>
      </c>
      <c r="C83" s="134" t="s">
        <v>42</v>
      </c>
      <c r="D83" s="87" t="s">
        <v>42</v>
      </c>
      <c r="E83" s="87" t="s">
        <v>42</v>
      </c>
      <c r="F83" s="87" t="s">
        <v>42</v>
      </c>
      <c r="G83" s="87" t="s">
        <v>42</v>
      </c>
    </row>
    <row r="84" spans="1:7" s="96" customFormat="1">
      <c r="A84" s="87" t="s">
        <v>79</v>
      </c>
      <c r="B84" s="87" t="s">
        <v>54</v>
      </c>
      <c r="C84" s="134">
        <v>20666.16</v>
      </c>
      <c r="D84" s="87">
        <v>11884.99</v>
      </c>
      <c r="E84" s="87">
        <v>7862.32</v>
      </c>
      <c r="F84" s="87">
        <v>10818.74</v>
      </c>
      <c r="G84" s="87">
        <v>51232.21</v>
      </c>
    </row>
    <row r="85" spans="1:7" s="96" customFormat="1">
      <c r="A85" s="87"/>
      <c r="B85" s="87" t="s">
        <v>55</v>
      </c>
      <c r="C85" s="134">
        <v>0</v>
      </c>
      <c r="D85" s="87">
        <v>0</v>
      </c>
      <c r="E85" s="87">
        <v>0</v>
      </c>
      <c r="F85" s="87">
        <v>0</v>
      </c>
      <c r="G85" s="87">
        <v>0</v>
      </c>
    </row>
    <row r="86" spans="1:7" s="96" customFormat="1">
      <c r="A86" s="87"/>
      <c r="B86" s="87" t="s">
        <v>56</v>
      </c>
      <c r="C86" s="134">
        <v>20666.16</v>
      </c>
      <c r="D86" s="87">
        <v>11884.99</v>
      </c>
      <c r="E86" s="87">
        <v>7862.32</v>
      </c>
      <c r="F86" s="87">
        <v>10818.74</v>
      </c>
      <c r="G86" s="87">
        <v>51232.21</v>
      </c>
    </row>
    <row r="87" spans="1:7" s="96" customFormat="1">
      <c r="A87" s="87"/>
      <c r="B87" s="87" t="s">
        <v>57</v>
      </c>
      <c r="C87" s="134" t="s">
        <v>42</v>
      </c>
      <c r="D87" s="87" t="s">
        <v>42</v>
      </c>
      <c r="E87" s="87" t="s">
        <v>42</v>
      </c>
      <c r="F87" s="87" t="s">
        <v>42</v>
      </c>
      <c r="G87" s="87" t="s">
        <v>42</v>
      </c>
    </row>
    <row r="88" spans="1:7" s="96" customFormat="1">
      <c r="A88" s="87" t="s">
        <v>80</v>
      </c>
      <c r="B88" s="87" t="s">
        <v>54</v>
      </c>
      <c r="C88" s="134">
        <v>22.01</v>
      </c>
      <c r="D88" s="87">
        <v>20.69</v>
      </c>
      <c r="E88" s="87">
        <v>22.19</v>
      </c>
      <c r="F88" s="87">
        <v>24.92</v>
      </c>
      <c r="G88" s="87">
        <v>22.26</v>
      </c>
    </row>
    <row r="89" spans="1:7" s="96" customFormat="1">
      <c r="A89" s="87"/>
      <c r="B89" s="87" t="s">
        <v>55</v>
      </c>
      <c r="C89" s="134">
        <v>0</v>
      </c>
      <c r="D89" s="87">
        <v>0</v>
      </c>
      <c r="E89" s="87">
        <v>0</v>
      </c>
      <c r="F89" s="87">
        <v>0</v>
      </c>
      <c r="G89" s="87">
        <v>0</v>
      </c>
    </row>
    <row r="90" spans="1:7" s="96" customFormat="1">
      <c r="A90" s="87"/>
      <c r="B90" s="87" t="s">
        <v>56</v>
      </c>
      <c r="C90" s="134">
        <v>22.01</v>
      </c>
      <c r="D90" s="87">
        <v>20.69</v>
      </c>
      <c r="E90" s="87">
        <v>22.19</v>
      </c>
      <c r="F90" s="87">
        <v>24.92</v>
      </c>
      <c r="G90" s="87">
        <v>22.26</v>
      </c>
    </row>
    <row r="91" spans="1:7" s="96" customFormat="1">
      <c r="A91" s="87"/>
      <c r="B91" s="87" t="s">
        <v>57</v>
      </c>
      <c r="C91" s="134" t="s">
        <v>42</v>
      </c>
      <c r="D91" s="87" t="s">
        <v>42</v>
      </c>
      <c r="E91" s="87" t="s">
        <v>42</v>
      </c>
      <c r="F91" s="87" t="s">
        <v>42</v>
      </c>
      <c r="G91" s="87" t="s">
        <v>42</v>
      </c>
    </row>
    <row r="92" spans="1:7" s="96" customFormat="1">
      <c r="A92" s="87" t="s">
        <v>81</v>
      </c>
      <c r="B92" s="87" t="s">
        <v>54</v>
      </c>
      <c r="C92" s="134">
        <v>12.85</v>
      </c>
      <c r="D92" s="87">
        <v>13.18</v>
      </c>
      <c r="E92" s="87">
        <v>12.73</v>
      </c>
      <c r="F92" s="87">
        <v>12.81</v>
      </c>
      <c r="G92" s="87">
        <v>12.9</v>
      </c>
    </row>
    <row r="93" spans="1:7" s="96" customFormat="1">
      <c r="A93" s="87"/>
      <c r="B93" s="87" t="s">
        <v>55</v>
      </c>
      <c r="C93" s="134">
        <v>0</v>
      </c>
      <c r="D93" s="87">
        <v>0</v>
      </c>
      <c r="E93" s="87">
        <v>0</v>
      </c>
      <c r="F93" s="87">
        <v>0</v>
      </c>
      <c r="G93" s="87">
        <v>0</v>
      </c>
    </row>
    <row r="94" spans="1:7" s="96" customFormat="1">
      <c r="A94" s="87"/>
      <c r="B94" s="87" t="s">
        <v>56</v>
      </c>
      <c r="C94" s="134">
        <v>12.85</v>
      </c>
      <c r="D94" s="87">
        <v>13.18</v>
      </c>
      <c r="E94" s="87">
        <v>12.73</v>
      </c>
      <c r="F94" s="87">
        <v>12.81</v>
      </c>
      <c r="G94" s="87">
        <v>12.9</v>
      </c>
    </row>
    <row r="95" spans="1:7" s="96" customFormat="1">
      <c r="A95" s="87"/>
      <c r="B95" s="87" t="s">
        <v>57</v>
      </c>
      <c r="C95" s="134" t="s">
        <v>42</v>
      </c>
      <c r="D95" s="87" t="s">
        <v>42</v>
      </c>
      <c r="E95" s="87" t="s">
        <v>42</v>
      </c>
      <c r="F95" s="87" t="s">
        <v>42</v>
      </c>
      <c r="G95" s="87" t="s">
        <v>42</v>
      </c>
    </row>
    <row r="96" spans="1:7" s="96" customFormat="1">
      <c r="A96" s="87" t="s">
        <v>82</v>
      </c>
      <c r="B96" s="87" t="s">
        <v>54</v>
      </c>
      <c r="C96" s="134">
        <v>0</v>
      </c>
      <c r="D96" s="87">
        <v>0</v>
      </c>
      <c r="E96" s="87">
        <v>0</v>
      </c>
      <c r="F96" s="87">
        <v>0</v>
      </c>
      <c r="G96" s="87">
        <v>0</v>
      </c>
    </row>
    <row r="97" spans="1:7" s="96" customFormat="1">
      <c r="A97" s="87"/>
      <c r="B97" s="87" t="s">
        <v>55</v>
      </c>
      <c r="C97" s="134">
        <v>0</v>
      </c>
      <c r="D97" s="87">
        <v>0</v>
      </c>
      <c r="E97" s="87">
        <v>0</v>
      </c>
      <c r="F97" s="87">
        <v>0</v>
      </c>
      <c r="G97" s="87">
        <v>0</v>
      </c>
    </row>
    <row r="98" spans="1:7" s="96" customFormat="1">
      <c r="A98" s="87"/>
      <c r="B98" s="87" t="s">
        <v>56</v>
      </c>
      <c r="C98" s="134">
        <v>0</v>
      </c>
      <c r="D98" s="87">
        <v>0</v>
      </c>
      <c r="E98" s="87">
        <v>0</v>
      </c>
      <c r="F98" s="87">
        <v>0</v>
      </c>
      <c r="G98" s="87">
        <v>0</v>
      </c>
    </row>
    <row r="99" spans="1:7" s="96" customFormat="1">
      <c r="A99" s="87"/>
      <c r="B99" s="87" t="s">
        <v>57</v>
      </c>
      <c r="C99" s="134">
        <v>0</v>
      </c>
      <c r="D99" s="87">
        <v>0</v>
      </c>
      <c r="E99" s="87">
        <v>0</v>
      </c>
      <c r="F99" s="87">
        <v>0</v>
      </c>
      <c r="G99" s="87">
        <v>0</v>
      </c>
    </row>
    <row r="100" spans="1:7" s="96" customFormat="1">
      <c r="A100" s="87" t="s">
        <v>83</v>
      </c>
      <c r="B100" s="87" t="s">
        <v>54</v>
      </c>
      <c r="C100" s="134">
        <v>0</v>
      </c>
      <c r="D100" s="87">
        <v>0</v>
      </c>
      <c r="E100" s="87">
        <v>0</v>
      </c>
      <c r="F100" s="87">
        <v>0</v>
      </c>
      <c r="G100" s="87">
        <v>0</v>
      </c>
    </row>
    <row r="101" spans="1:7" s="96" customFormat="1">
      <c r="A101" s="87"/>
      <c r="B101" s="87" t="s">
        <v>55</v>
      </c>
      <c r="C101" s="134">
        <v>0</v>
      </c>
      <c r="D101" s="87">
        <v>0</v>
      </c>
      <c r="E101" s="87">
        <v>0</v>
      </c>
      <c r="F101" s="87">
        <v>0</v>
      </c>
      <c r="G101" s="87">
        <v>0</v>
      </c>
    </row>
    <row r="102" spans="1:7" s="96" customFormat="1">
      <c r="A102" s="87"/>
      <c r="B102" s="87" t="s">
        <v>56</v>
      </c>
      <c r="C102" s="134">
        <v>0</v>
      </c>
      <c r="D102" s="87">
        <v>0</v>
      </c>
      <c r="E102" s="87">
        <v>0</v>
      </c>
      <c r="F102" s="87">
        <v>0</v>
      </c>
      <c r="G102" s="87">
        <v>0</v>
      </c>
    </row>
    <row r="103" spans="1:7" s="96" customFormat="1">
      <c r="A103" s="87"/>
      <c r="B103" s="87" t="s">
        <v>57</v>
      </c>
      <c r="C103" s="134">
        <v>0</v>
      </c>
      <c r="D103" s="87">
        <v>0</v>
      </c>
      <c r="E103" s="87">
        <v>0</v>
      </c>
      <c r="F103" s="87">
        <v>0</v>
      </c>
      <c r="G103" s="87">
        <v>0</v>
      </c>
    </row>
    <row r="104" spans="1:7" s="96" customFormat="1">
      <c r="A104" s="87" t="s">
        <v>84</v>
      </c>
      <c r="B104" s="87" t="s">
        <v>54</v>
      </c>
      <c r="C104" s="134">
        <v>0</v>
      </c>
      <c r="D104" s="87">
        <v>0</v>
      </c>
      <c r="E104" s="87">
        <v>0</v>
      </c>
      <c r="F104" s="87">
        <v>0</v>
      </c>
      <c r="G104" s="87">
        <v>0</v>
      </c>
    </row>
    <row r="105" spans="1:7" s="96" customFormat="1">
      <c r="A105" s="87"/>
      <c r="B105" s="87" t="s">
        <v>55</v>
      </c>
      <c r="C105" s="134">
        <v>0</v>
      </c>
      <c r="D105" s="87">
        <v>0</v>
      </c>
      <c r="E105" s="87">
        <v>0</v>
      </c>
      <c r="F105" s="87">
        <v>0</v>
      </c>
      <c r="G105" s="87">
        <v>0</v>
      </c>
    </row>
    <row r="106" spans="1:7" s="96" customFormat="1">
      <c r="A106" s="87"/>
      <c r="B106" s="87" t="s">
        <v>56</v>
      </c>
      <c r="C106" s="134">
        <v>0</v>
      </c>
      <c r="D106" s="87">
        <v>0</v>
      </c>
      <c r="E106" s="87">
        <v>0</v>
      </c>
      <c r="F106" s="87">
        <v>0</v>
      </c>
      <c r="G106" s="87">
        <v>0</v>
      </c>
    </row>
    <row r="107" spans="1:7" s="96" customFormat="1">
      <c r="A107" s="87"/>
      <c r="B107" s="87" t="s">
        <v>57</v>
      </c>
      <c r="C107" s="134">
        <v>0</v>
      </c>
      <c r="D107" s="87">
        <v>0</v>
      </c>
      <c r="E107" s="87">
        <v>0</v>
      </c>
      <c r="F107" s="87">
        <v>0</v>
      </c>
      <c r="G107" s="87">
        <v>0</v>
      </c>
    </row>
    <row r="108" spans="1:7" s="96" customFormat="1">
      <c r="A108" s="87" t="s">
        <v>85</v>
      </c>
      <c r="B108" s="87" t="s">
        <v>54</v>
      </c>
      <c r="C108" s="134">
        <v>20666.16</v>
      </c>
      <c r="D108" s="87">
        <v>11884.99</v>
      </c>
      <c r="E108" s="87">
        <v>7862.32</v>
      </c>
      <c r="F108" s="87">
        <v>10818.74</v>
      </c>
      <c r="G108" s="87">
        <v>51232.21</v>
      </c>
    </row>
    <row r="109" spans="1:7" s="96" customFormat="1">
      <c r="A109" s="87"/>
      <c r="B109" s="87" t="s">
        <v>55</v>
      </c>
      <c r="C109" s="134">
        <v>0</v>
      </c>
      <c r="D109" s="87">
        <v>0</v>
      </c>
      <c r="E109" s="87">
        <v>0</v>
      </c>
      <c r="F109" s="87">
        <v>0</v>
      </c>
      <c r="G109" s="87">
        <v>0</v>
      </c>
    </row>
    <row r="110" spans="1:7" s="96" customFormat="1">
      <c r="A110" s="87"/>
      <c r="B110" s="87" t="s">
        <v>56</v>
      </c>
      <c r="C110" s="134">
        <v>20666.16</v>
      </c>
      <c r="D110" s="87">
        <v>11884.99</v>
      </c>
      <c r="E110" s="87">
        <v>7862.32</v>
      </c>
      <c r="F110" s="87">
        <v>10818.74</v>
      </c>
      <c r="G110" s="87">
        <v>51232.21</v>
      </c>
    </row>
    <row r="111" spans="1:7" s="96" customFormat="1">
      <c r="A111" s="87"/>
      <c r="B111" s="87" t="s">
        <v>57</v>
      </c>
      <c r="C111" s="134" t="s">
        <v>42</v>
      </c>
      <c r="D111" s="87" t="s">
        <v>42</v>
      </c>
      <c r="E111" s="87" t="s">
        <v>42</v>
      </c>
      <c r="F111" s="87" t="s">
        <v>42</v>
      </c>
      <c r="G111" s="87" t="s">
        <v>42</v>
      </c>
    </row>
    <row r="112" spans="1:7" s="96" customFormat="1">
      <c r="A112" s="87" t="s">
        <v>86</v>
      </c>
      <c r="B112" s="87" t="s">
        <v>54</v>
      </c>
      <c r="C112" s="134">
        <v>22.01</v>
      </c>
      <c r="D112" s="87">
        <v>20.69</v>
      </c>
      <c r="E112" s="87">
        <v>22.19</v>
      </c>
      <c r="F112" s="87">
        <v>24.92</v>
      </c>
      <c r="G112" s="87">
        <v>22.26</v>
      </c>
    </row>
    <row r="113" spans="1:7" s="96" customFormat="1">
      <c r="A113" s="87"/>
      <c r="B113" s="87" t="s">
        <v>55</v>
      </c>
      <c r="C113" s="134">
        <v>0</v>
      </c>
      <c r="D113" s="87">
        <v>0</v>
      </c>
      <c r="E113" s="87">
        <v>0</v>
      </c>
      <c r="F113" s="87">
        <v>0</v>
      </c>
      <c r="G113" s="87">
        <v>0</v>
      </c>
    </row>
    <row r="114" spans="1:7" s="96" customFormat="1">
      <c r="A114" s="87"/>
      <c r="B114" s="87" t="s">
        <v>56</v>
      </c>
      <c r="C114" s="134">
        <v>22.01</v>
      </c>
      <c r="D114" s="87">
        <v>20.69</v>
      </c>
      <c r="E114" s="87">
        <v>22.19</v>
      </c>
      <c r="F114" s="87">
        <v>24.92</v>
      </c>
      <c r="G114" s="87">
        <v>22.26</v>
      </c>
    </row>
    <row r="115" spans="1:7" s="96" customFormat="1">
      <c r="A115" s="87"/>
      <c r="B115" s="87" t="s">
        <v>57</v>
      </c>
      <c r="C115" s="134" t="s">
        <v>42</v>
      </c>
      <c r="D115" s="87" t="s">
        <v>42</v>
      </c>
      <c r="E115" s="87" t="s">
        <v>42</v>
      </c>
      <c r="F115" s="87" t="s">
        <v>42</v>
      </c>
      <c r="G115" s="87" t="s">
        <v>42</v>
      </c>
    </row>
    <row r="116" spans="1:7" s="96" customFormat="1">
      <c r="A116" s="87" t="s">
        <v>87</v>
      </c>
      <c r="B116" s="87" t="s">
        <v>54</v>
      </c>
      <c r="C116" s="134">
        <v>0</v>
      </c>
      <c r="D116" s="87">
        <v>0</v>
      </c>
      <c r="E116" s="87">
        <v>0</v>
      </c>
      <c r="F116" s="87">
        <v>0</v>
      </c>
      <c r="G116" s="87">
        <v>0</v>
      </c>
    </row>
    <row r="117" spans="1:7" s="96" customFormat="1">
      <c r="A117" s="87"/>
      <c r="B117" s="87" t="s">
        <v>55</v>
      </c>
      <c r="C117" s="134">
        <v>0</v>
      </c>
      <c r="D117" s="87">
        <v>0</v>
      </c>
      <c r="E117" s="87">
        <v>0</v>
      </c>
      <c r="F117" s="87">
        <v>0</v>
      </c>
      <c r="G117" s="87">
        <v>0</v>
      </c>
    </row>
    <row r="118" spans="1:7" s="96" customFormat="1">
      <c r="A118" s="87"/>
      <c r="B118" s="87" t="s">
        <v>56</v>
      </c>
      <c r="C118" s="134">
        <v>0</v>
      </c>
      <c r="D118" s="87">
        <v>0</v>
      </c>
      <c r="E118" s="87">
        <v>0</v>
      </c>
      <c r="F118" s="87">
        <v>0</v>
      </c>
      <c r="G118" s="87">
        <v>0</v>
      </c>
    </row>
    <row r="119" spans="1:7" s="96" customFormat="1">
      <c r="A119" s="87"/>
      <c r="B119" s="87" t="s">
        <v>57</v>
      </c>
      <c r="C119" s="134">
        <v>0</v>
      </c>
      <c r="D119" s="87">
        <v>0</v>
      </c>
      <c r="E119" s="87">
        <v>0</v>
      </c>
      <c r="F119" s="87">
        <v>0</v>
      </c>
      <c r="G119" s="87">
        <v>0</v>
      </c>
    </row>
    <row r="120" spans="1:7" s="96" customFormat="1">
      <c r="A120" s="87" t="s">
        <v>88</v>
      </c>
      <c r="B120" s="87" t="s">
        <v>54</v>
      </c>
      <c r="C120" s="134">
        <v>0</v>
      </c>
      <c r="D120" s="87">
        <v>0</v>
      </c>
      <c r="E120" s="87">
        <v>0</v>
      </c>
      <c r="F120" s="87">
        <v>0</v>
      </c>
      <c r="G120" s="87">
        <v>0</v>
      </c>
    </row>
    <row r="121" spans="1:7" s="96" customFormat="1">
      <c r="A121" s="87"/>
      <c r="B121" s="87" t="s">
        <v>55</v>
      </c>
      <c r="C121" s="134">
        <v>0</v>
      </c>
      <c r="D121" s="87">
        <v>0</v>
      </c>
      <c r="E121" s="87">
        <v>0</v>
      </c>
      <c r="F121" s="87">
        <v>0</v>
      </c>
      <c r="G121" s="87">
        <v>0</v>
      </c>
    </row>
    <row r="122" spans="1:7" s="96" customFormat="1">
      <c r="A122" s="87"/>
      <c r="B122" s="87" t="s">
        <v>56</v>
      </c>
      <c r="C122" s="134">
        <v>0</v>
      </c>
      <c r="D122" s="87">
        <v>0</v>
      </c>
      <c r="E122" s="87">
        <v>0</v>
      </c>
      <c r="F122" s="87">
        <v>0</v>
      </c>
      <c r="G122" s="87">
        <v>0</v>
      </c>
    </row>
    <row r="123" spans="1:7" s="96" customFormat="1">
      <c r="A123" s="87"/>
      <c r="B123" s="87" t="s">
        <v>57</v>
      </c>
      <c r="C123" s="134">
        <v>0</v>
      </c>
      <c r="D123" s="87">
        <v>0</v>
      </c>
      <c r="E123" s="87">
        <v>0</v>
      </c>
      <c r="F123" s="87">
        <v>0</v>
      </c>
      <c r="G123" s="87">
        <v>0</v>
      </c>
    </row>
    <row r="124" spans="1:7" s="96" customFormat="1">
      <c r="A124" s="87" t="s">
        <v>89</v>
      </c>
      <c r="B124" s="87" t="s">
        <v>54</v>
      </c>
      <c r="C124" s="134">
        <v>20666.16</v>
      </c>
      <c r="D124" s="87">
        <v>11884.99</v>
      </c>
      <c r="E124" s="87">
        <v>7862.32</v>
      </c>
      <c r="F124" s="87">
        <v>10818.74</v>
      </c>
      <c r="G124" s="87">
        <v>51232.21</v>
      </c>
    </row>
    <row r="125" spans="1:7" s="96" customFormat="1">
      <c r="A125" s="87"/>
      <c r="B125" s="87" t="s">
        <v>55</v>
      </c>
      <c r="C125" s="134">
        <v>0</v>
      </c>
      <c r="D125" s="87">
        <v>0</v>
      </c>
      <c r="E125" s="87">
        <v>0</v>
      </c>
      <c r="F125" s="87">
        <v>0</v>
      </c>
      <c r="G125" s="87">
        <v>0</v>
      </c>
    </row>
    <row r="126" spans="1:7" s="96" customFormat="1">
      <c r="A126" s="87"/>
      <c r="B126" s="87" t="s">
        <v>56</v>
      </c>
      <c r="C126" s="134">
        <v>20666.16</v>
      </c>
      <c r="D126" s="87">
        <v>11884.99</v>
      </c>
      <c r="E126" s="87">
        <v>7862.32</v>
      </c>
      <c r="F126" s="87">
        <v>10818.74</v>
      </c>
      <c r="G126" s="87">
        <v>51232.21</v>
      </c>
    </row>
    <row r="127" spans="1:7" s="96" customFormat="1">
      <c r="A127" s="87"/>
      <c r="B127" s="87" t="s">
        <v>57</v>
      </c>
      <c r="C127" s="134" t="s">
        <v>42</v>
      </c>
      <c r="D127" s="87" t="s">
        <v>42</v>
      </c>
      <c r="E127" s="87" t="s">
        <v>42</v>
      </c>
      <c r="F127" s="87" t="s">
        <v>42</v>
      </c>
      <c r="G127" s="87" t="s">
        <v>42</v>
      </c>
    </row>
    <row r="128" spans="1:7" s="96" customFormat="1">
      <c r="A128" s="87" t="s">
        <v>90</v>
      </c>
      <c r="B128" s="87" t="s">
        <v>54</v>
      </c>
      <c r="C128" s="134">
        <v>22.01</v>
      </c>
      <c r="D128" s="87">
        <v>20.69</v>
      </c>
      <c r="E128" s="87">
        <v>22.19</v>
      </c>
      <c r="F128" s="87">
        <v>24.92</v>
      </c>
      <c r="G128" s="87">
        <v>22.26</v>
      </c>
    </row>
    <row r="129" spans="1:7" s="96" customFormat="1">
      <c r="A129" s="87"/>
      <c r="B129" s="87" t="s">
        <v>55</v>
      </c>
      <c r="C129" s="134">
        <v>0</v>
      </c>
      <c r="D129" s="87">
        <v>0</v>
      </c>
      <c r="E129" s="87">
        <v>0</v>
      </c>
      <c r="F129" s="87">
        <v>0</v>
      </c>
      <c r="G129" s="87">
        <v>0</v>
      </c>
    </row>
    <row r="130" spans="1:7" s="96" customFormat="1">
      <c r="A130" s="87"/>
      <c r="B130" s="87" t="s">
        <v>56</v>
      </c>
      <c r="C130" s="134">
        <v>22.01</v>
      </c>
      <c r="D130" s="87">
        <v>20.69</v>
      </c>
      <c r="E130" s="87">
        <v>22.19</v>
      </c>
      <c r="F130" s="87">
        <v>24.92</v>
      </c>
      <c r="G130" s="87">
        <v>22.26</v>
      </c>
    </row>
    <row r="131" spans="1:7" s="96" customFormat="1">
      <c r="A131" s="87"/>
      <c r="B131" s="87" t="s">
        <v>57</v>
      </c>
      <c r="C131" s="134" t="s">
        <v>42</v>
      </c>
      <c r="D131" s="87" t="s">
        <v>42</v>
      </c>
      <c r="E131" s="87" t="s">
        <v>42</v>
      </c>
      <c r="F131" s="87" t="s">
        <v>42</v>
      </c>
      <c r="G131" s="87" t="s">
        <v>42</v>
      </c>
    </row>
    <row r="132" spans="1:7" s="96" customFormat="1">
      <c r="A132" s="87" t="s">
        <v>43</v>
      </c>
      <c r="B132" s="87" t="s">
        <v>54</v>
      </c>
      <c r="C132" s="134">
        <v>8.16</v>
      </c>
      <c r="D132" s="87">
        <v>9.0299999999999994</v>
      </c>
      <c r="E132" s="87">
        <v>7.94</v>
      </c>
      <c r="F132" s="87">
        <v>7.31</v>
      </c>
      <c r="G132" s="87">
        <v>8.14</v>
      </c>
    </row>
    <row r="133" spans="1:7" s="96" customFormat="1">
      <c r="A133" s="87"/>
      <c r="B133" s="87" t="s">
        <v>55</v>
      </c>
      <c r="C133" s="134">
        <v>0</v>
      </c>
      <c r="D133" s="87">
        <v>0</v>
      </c>
      <c r="E133" s="87">
        <v>0</v>
      </c>
      <c r="F133" s="87">
        <v>0</v>
      </c>
      <c r="G133" s="87">
        <v>0</v>
      </c>
    </row>
    <row r="134" spans="1:7" s="96" customFormat="1">
      <c r="A134" s="87"/>
      <c r="B134" s="87" t="s">
        <v>56</v>
      </c>
      <c r="C134" s="134">
        <v>8.16</v>
      </c>
      <c r="D134" s="87">
        <v>9.0299999999999994</v>
      </c>
      <c r="E134" s="87">
        <v>7.94</v>
      </c>
      <c r="F134" s="87">
        <v>7.31</v>
      </c>
      <c r="G134" s="87">
        <v>8.14</v>
      </c>
    </row>
    <row r="135" spans="1:7" s="96" customFormat="1">
      <c r="A135" s="87"/>
      <c r="B135" s="87" t="s">
        <v>57</v>
      </c>
      <c r="C135" s="134" t="s">
        <v>42</v>
      </c>
      <c r="D135" s="87" t="s">
        <v>42</v>
      </c>
      <c r="E135" s="87" t="s">
        <v>42</v>
      </c>
      <c r="F135" s="87" t="s">
        <v>42</v>
      </c>
      <c r="G135" s="87" t="s">
        <v>42</v>
      </c>
    </row>
    <row r="136" spans="1:7" s="86" customFormat="1">
      <c r="A136" s="85"/>
      <c r="B136" s="85"/>
      <c r="C136" s="133" t="s">
        <v>91</v>
      </c>
    </row>
    <row r="137" spans="1:7" s="96" customFormat="1">
      <c r="A137" s="87" t="s">
        <v>92</v>
      </c>
      <c r="B137" s="87" t="s">
        <v>54</v>
      </c>
      <c r="C137" s="134">
        <v>-155.66</v>
      </c>
      <c r="D137" s="87">
        <v>-10.49</v>
      </c>
      <c r="E137" s="87">
        <v>5.97</v>
      </c>
      <c r="F137" s="87">
        <v>-138.19</v>
      </c>
      <c r="G137" s="87">
        <v>-298.37</v>
      </c>
    </row>
    <row r="138" spans="1:7" s="96" customFormat="1">
      <c r="A138" s="87"/>
      <c r="B138" s="87" t="s">
        <v>55</v>
      </c>
      <c r="C138" s="134">
        <v>-27.62</v>
      </c>
      <c r="D138" s="87">
        <v>-7.27</v>
      </c>
      <c r="E138" s="87">
        <v>17.899999999999999</v>
      </c>
      <c r="F138" s="87">
        <v>58.55</v>
      </c>
      <c r="G138" s="87">
        <v>41.56</v>
      </c>
    </row>
    <row r="139" spans="1:7" s="96" customFormat="1">
      <c r="A139" s="87"/>
      <c r="B139" s="87" t="s">
        <v>56</v>
      </c>
      <c r="C139" s="134">
        <v>-128.04</v>
      </c>
      <c r="D139" s="87">
        <v>-3.22</v>
      </c>
      <c r="E139" s="87">
        <v>-11.93</v>
      </c>
      <c r="F139" s="87">
        <v>-196.74</v>
      </c>
      <c r="G139" s="87">
        <v>-339.93</v>
      </c>
    </row>
    <row r="140" spans="1:7" s="96" customFormat="1">
      <c r="A140" s="87"/>
      <c r="B140" s="87" t="s">
        <v>57</v>
      </c>
      <c r="C140" s="134">
        <v>463.58</v>
      </c>
      <c r="D140" s="87">
        <v>44.29</v>
      </c>
      <c r="E140" s="87">
        <v>-66.650000000000006</v>
      </c>
      <c r="F140" s="87">
        <v>-336.02</v>
      </c>
      <c r="G140" s="87">
        <v>-817.93</v>
      </c>
    </row>
    <row r="141" spans="1:7" s="96" customFormat="1">
      <c r="A141" s="87" t="s">
        <v>93</v>
      </c>
      <c r="B141" s="87" t="s">
        <v>54</v>
      </c>
      <c r="C141" s="134">
        <v>819.43</v>
      </c>
      <c r="D141" s="87">
        <v>323.68</v>
      </c>
      <c r="E141" s="87">
        <v>333.56</v>
      </c>
      <c r="F141" s="87">
        <v>331.92</v>
      </c>
      <c r="G141" s="87">
        <v>1808.59</v>
      </c>
    </row>
    <row r="142" spans="1:7" s="96" customFormat="1">
      <c r="A142" s="87"/>
      <c r="B142" s="87" t="s">
        <v>55</v>
      </c>
      <c r="C142" s="134">
        <v>844.91</v>
      </c>
      <c r="D142" s="87">
        <v>358.43</v>
      </c>
      <c r="E142" s="87">
        <v>260.86</v>
      </c>
      <c r="F142" s="87">
        <v>401.62</v>
      </c>
      <c r="G142" s="87">
        <v>1865.82</v>
      </c>
    </row>
    <row r="143" spans="1:7" s="96" customFormat="1">
      <c r="A143" s="87"/>
      <c r="B143" s="87" t="s">
        <v>56</v>
      </c>
      <c r="C143" s="134">
        <v>-25.48</v>
      </c>
      <c r="D143" s="87">
        <v>-34.75</v>
      </c>
      <c r="E143" s="87">
        <v>72.7</v>
      </c>
      <c r="F143" s="87">
        <v>-69.7</v>
      </c>
      <c r="G143" s="87">
        <v>-57.23</v>
      </c>
    </row>
    <row r="144" spans="1:7" s="96" customFormat="1">
      <c r="A144" s="87"/>
      <c r="B144" s="87" t="s">
        <v>57</v>
      </c>
      <c r="C144" s="134">
        <v>-3.02</v>
      </c>
      <c r="D144" s="87">
        <v>-9.6999999999999993</v>
      </c>
      <c r="E144" s="87">
        <v>27.87</v>
      </c>
      <c r="F144" s="87">
        <v>-17.350000000000001</v>
      </c>
      <c r="G144" s="87">
        <v>-3.07</v>
      </c>
    </row>
    <row r="145" spans="1:7" s="96" customFormat="1">
      <c r="A145" s="87" t="s">
        <v>94</v>
      </c>
      <c r="B145" s="87" t="s">
        <v>54</v>
      </c>
      <c r="C145" s="134">
        <v>1417.56</v>
      </c>
      <c r="D145" s="87">
        <v>1202.1099999999999</v>
      </c>
      <c r="E145" s="87">
        <v>376.63</v>
      </c>
      <c r="F145" s="87">
        <v>518.21</v>
      </c>
      <c r="G145" s="87">
        <v>3514.51</v>
      </c>
    </row>
    <row r="146" spans="1:7" s="96" customFormat="1">
      <c r="A146" s="87"/>
      <c r="B146" s="87" t="s">
        <v>55</v>
      </c>
      <c r="C146" s="134">
        <v>0</v>
      </c>
      <c r="D146" s="87">
        <v>0</v>
      </c>
      <c r="E146" s="87">
        <v>0</v>
      </c>
      <c r="F146" s="87">
        <v>0</v>
      </c>
      <c r="G146" s="87">
        <v>0</v>
      </c>
    </row>
    <row r="147" spans="1:7" s="96" customFormat="1">
      <c r="A147" s="87"/>
      <c r="B147" s="87" t="s">
        <v>56</v>
      </c>
      <c r="C147" s="134">
        <v>1417.56</v>
      </c>
      <c r="D147" s="87">
        <v>1202.1099999999999</v>
      </c>
      <c r="E147" s="87">
        <v>376.63</v>
      </c>
      <c r="F147" s="87">
        <v>518.21</v>
      </c>
      <c r="G147" s="87">
        <v>3514.51</v>
      </c>
    </row>
    <row r="148" spans="1:7" s="96" customFormat="1">
      <c r="A148" s="87"/>
      <c r="B148" s="87" t="s">
        <v>57</v>
      </c>
      <c r="C148" s="134" t="s">
        <v>42</v>
      </c>
      <c r="D148" s="87" t="s">
        <v>42</v>
      </c>
      <c r="E148" s="87" t="s">
        <v>42</v>
      </c>
      <c r="F148" s="87" t="s">
        <v>42</v>
      </c>
      <c r="G148" s="87" t="s">
        <v>42</v>
      </c>
    </row>
    <row r="149" spans="1:7" s="96" customFormat="1">
      <c r="A149" s="87" t="s">
        <v>95</v>
      </c>
      <c r="B149" s="87" t="s">
        <v>54</v>
      </c>
      <c r="C149" s="134">
        <v>0</v>
      </c>
      <c r="D149" s="87">
        <v>0</v>
      </c>
      <c r="E149" s="87">
        <v>0</v>
      </c>
      <c r="F149" s="87">
        <v>0</v>
      </c>
      <c r="G149" s="87">
        <v>0</v>
      </c>
    </row>
    <row r="150" spans="1:7" s="96" customFormat="1">
      <c r="A150" s="87"/>
      <c r="B150" s="87" t="s">
        <v>55</v>
      </c>
      <c r="C150" s="134">
        <v>0</v>
      </c>
      <c r="D150" s="87">
        <v>0</v>
      </c>
      <c r="E150" s="87">
        <v>0</v>
      </c>
      <c r="F150" s="87">
        <v>0</v>
      </c>
      <c r="G150" s="87">
        <v>0</v>
      </c>
    </row>
    <row r="151" spans="1:7" s="96" customFormat="1">
      <c r="A151" s="87"/>
      <c r="B151" s="87" t="s">
        <v>56</v>
      </c>
      <c r="C151" s="134">
        <v>0</v>
      </c>
      <c r="D151" s="87">
        <v>0</v>
      </c>
      <c r="E151" s="87">
        <v>0</v>
      </c>
      <c r="F151" s="87">
        <v>0</v>
      </c>
      <c r="G151" s="87">
        <v>0</v>
      </c>
    </row>
    <row r="152" spans="1:7" s="96" customFormat="1">
      <c r="A152" s="87"/>
      <c r="B152" s="87" t="s">
        <v>57</v>
      </c>
      <c r="C152" s="134">
        <v>0</v>
      </c>
      <c r="D152" s="87">
        <v>0</v>
      </c>
      <c r="E152" s="87">
        <v>0</v>
      </c>
      <c r="F152" s="87">
        <v>0</v>
      </c>
      <c r="G152" s="87">
        <v>0</v>
      </c>
    </row>
    <row r="153" spans="1:7" s="96" customFormat="1">
      <c r="A153" s="87" t="s">
        <v>96</v>
      </c>
      <c r="B153" s="87" t="s">
        <v>54</v>
      </c>
      <c r="C153" s="134">
        <v>266</v>
      </c>
      <c r="D153" s="87">
        <v>200</v>
      </c>
      <c r="E153" s="87">
        <v>116</v>
      </c>
      <c r="F153" s="87">
        <v>110</v>
      </c>
      <c r="G153" s="87">
        <v>692</v>
      </c>
    </row>
    <row r="154" spans="1:7" s="96" customFormat="1">
      <c r="A154" s="87"/>
      <c r="B154" s="87" t="s">
        <v>55</v>
      </c>
      <c r="C154" s="134">
        <v>194</v>
      </c>
      <c r="D154" s="87">
        <v>84</v>
      </c>
      <c r="E154" s="87">
        <v>31</v>
      </c>
      <c r="F154" s="87">
        <v>54</v>
      </c>
      <c r="G154" s="87">
        <v>363</v>
      </c>
    </row>
    <row r="155" spans="1:7" s="96" customFormat="1">
      <c r="A155" s="87"/>
      <c r="B155" s="87" t="s">
        <v>56</v>
      </c>
      <c r="C155" s="134">
        <v>72</v>
      </c>
      <c r="D155" s="87">
        <v>116</v>
      </c>
      <c r="E155" s="87">
        <v>85</v>
      </c>
      <c r="F155" s="87">
        <v>56</v>
      </c>
      <c r="G155" s="87">
        <v>329</v>
      </c>
    </row>
    <row r="156" spans="1:7" s="96" customFormat="1">
      <c r="A156" s="87"/>
      <c r="B156" s="87" t="s">
        <v>57</v>
      </c>
      <c r="C156" s="134">
        <v>37.11</v>
      </c>
      <c r="D156" s="87">
        <v>138.1</v>
      </c>
      <c r="E156" s="87">
        <v>274.19</v>
      </c>
      <c r="F156" s="87">
        <v>103.7</v>
      </c>
      <c r="G156" s="87">
        <v>90.63</v>
      </c>
    </row>
    <row r="157" spans="1:7" s="96" customFormat="1">
      <c r="A157" s="87" t="s">
        <v>97</v>
      </c>
      <c r="B157" s="87" t="s">
        <v>54</v>
      </c>
      <c r="C157" s="134">
        <v>568.52</v>
      </c>
      <c r="D157" s="87">
        <v>318.19</v>
      </c>
      <c r="E157" s="87">
        <v>167</v>
      </c>
      <c r="F157" s="87">
        <v>163.55000000000001</v>
      </c>
      <c r="G157" s="87">
        <v>1217.26</v>
      </c>
    </row>
    <row r="158" spans="1:7" s="96" customFormat="1">
      <c r="A158" s="87"/>
      <c r="B158" s="87" t="s">
        <v>55</v>
      </c>
      <c r="C158" s="134">
        <v>605.85</v>
      </c>
      <c r="D158" s="87">
        <v>174.43</v>
      </c>
      <c r="E158" s="87">
        <v>57.79</v>
      </c>
      <c r="F158" s="87">
        <v>114.01</v>
      </c>
      <c r="G158" s="87">
        <v>952.08</v>
      </c>
    </row>
    <row r="159" spans="1:7" s="96" customFormat="1">
      <c r="A159" s="87"/>
      <c r="B159" s="87" t="s">
        <v>56</v>
      </c>
      <c r="C159" s="134">
        <v>-37.33</v>
      </c>
      <c r="D159" s="87">
        <v>143.76</v>
      </c>
      <c r="E159" s="87">
        <v>109.21</v>
      </c>
      <c r="F159" s="87">
        <v>49.54</v>
      </c>
      <c r="G159" s="87">
        <v>265.18</v>
      </c>
    </row>
    <row r="160" spans="1:7" s="96" customFormat="1">
      <c r="A160" s="87"/>
      <c r="B160" s="87" t="s">
        <v>57</v>
      </c>
      <c r="C160" s="134">
        <v>-6.16</v>
      </c>
      <c r="D160" s="87">
        <v>82.42</v>
      </c>
      <c r="E160" s="87">
        <v>188.98</v>
      </c>
      <c r="F160" s="87">
        <v>43.45</v>
      </c>
      <c r="G160" s="87">
        <v>27.85</v>
      </c>
    </row>
    <row r="161" spans="1:7" s="96" customFormat="1">
      <c r="A161" s="87" t="s">
        <v>98</v>
      </c>
      <c r="B161" s="87" t="s">
        <v>54</v>
      </c>
      <c r="C161" s="134">
        <v>1810.14</v>
      </c>
      <c r="D161" s="87">
        <v>931.39</v>
      </c>
      <c r="E161" s="87">
        <v>547.82000000000005</v>
      </c>
      <c r="F161" s="87">
        <v>538.19000000000005</v>
      </c>
      <c r="G161" s="87">
        <v>3827.54</v>
      </c>
    </row>
    <row r="162" spans="1:7" s="96" customFormat="1">
      <c r="A162" s="87"/>
      <c r="B162" s="87" t="s">
        <v>55</v>
      </c>
      <c r="C162" s="134">
        <v>2467.9</v>
      </c>
      <c r="D162" s="87">
        <v>1437.07</v>
      </c>
      <c r="E162" s="87">
        <v>719.87</v>
      </c>
      <c r="F162" s="87">
        <v>701.8</v>
      </c>
      <c r="G162" s="87">
        <v>5326.64</v>
      </c>
    </row>
    <row r="163" spans="1:7" s="96" customFormat="1">
      <c r="A163" s="87"/>
      <c r="B163" s="87" t="s">
        <v>56</v>
      </c>
      <c r="C163" s="134">
        <v>-657.76</v>
      </c>
      <c r="D163" s="87">
        <v>-505.68</v>
      </c>
      <c r="E163" s="87">
        <v>-172.05</v>
      </c>
      <c r="F163" s="87">
        <v>-163.61000000000001</v>
      </c>
      <c r="G163" s="87" t="s">
        <v>99</v>
      </c>
    </row>
    <row r="164" spans="1:7" s="96" customFormat="1">
      <c r="A164" s="87"/>
      <c r="B164" s="87" t="s">
        <v>57</v>
      </c>
      <c r="C164" s="134">
        <v>-26.65</v>
      </c>
      <c r="D164" s="87">
        <v>-35.19</v>
      </c>
      <c r="E164" s="87">
        <v>-23.9</v>
      </c>
      <c r="F164" s="87">
        <v>-23.31</v>
      </c>
      <c r="G164" s="87">
        <v>-28.14</v>
      </c>
    </row>
    <row r="165" spans="1:7" s="96" customFormat="1">
      <c r="A165" s="87" t="s">
        <v>100</v>
      </c>
      <c r="B165" s="87" t="s">
        <v>54</v>
      </c>
      <c r="C165" s="134">
        <v>1.93</v>
      </c>
      <c r="D165" s="87">
        <v>1.62</v>
      </c>
      <c r="E165" s="87">
        <v>1.55</v>
      </c>
      <c r="F165" s="87">
        <v>1.24</v>
      </c>
      <c r="G165" s="87">
        <v>1.66</v>
      </c>
    </row>
    <row r="166" spans="1:7" s="96" customFormat="1">
      <c r="A166" s="87"/>
      <c r="B166" s="87" t="s">
        <v>55</v>
      </c>
      <c r="C166" s="134">
        <v>2.87</v>
      </c>
      <c r="D166" s="87">
        <v>2.79</v>
      </c>
      <c r="E166" s="87">
        <v>2.37</v>
      </c>
      <c r="F166" s="87">
        <v>1.69</v>
      </c>
      <c r="G166" s="87">
        <v>2.5499999999999998</v>
      </c>
    </row>
    <row r="167" spans="1:7" s="96" customFormat="1">
      <c r="A167" s="87"/>
      <c r="B167" s="87" t="s">
        <v>56</v>
      </c>
      <c r="C167" s="134">
        <v>-0.94</v>
      </c>
      <c r="D167" s="87">
        <v>-1.17</v>
      </c>
      <c r="E167" s="87">
        <v>-0.82</v>
      </c>
      <c r="F167" s="87">
        <v>-0.45</v>
      </c>
      <c r="G167" s="87">
        <v>-0.89</v>
      </c>
    </row>
    <row r="168" spans="1:7" s="96" customFormat="1">
      <c r="A168" s="87"/>
      <c r="B168" s="87" t="s">
        <v>57</v>
      </c>
      <c r="C168" s="134">
        <v>-32.75</v>
      </c>
      <c r="D168" s="87">
        <v>-41.94</v>
      </c>
      <c r="E168" s="87">
        <v>-34.6</v>
      </c>
      <c r="F168" s="87">
        <v>-26.63</v>
      </c>
      <c r="G168" s="87">
        <v>-34.9</v>
      </c>
    </row>
    <row r="169" spans="1:7" s="96" customFormat="1">
      <c r="A169" s="87" t="s">
        <v>101</v>
      </c>
      <c r="B169" s="87" t="s">
        <v>54</v>
      </c>
      <c r="C169" s="134">
        <v>884.85</v>
      </c>
      <c r="D169" s="87">
        <v>334.87</v>
      </c>
      <c r="E169" s="87">
        <v>381.36</v>
      </c>
      <c r="F169" s="87">
        <v>372.12</v>
      </c>
      <c r="G169" s="87">
        <v>1973.2</v>
      </c>
    </row>
    <row r="170" spans="1:7" s="96" customFormat="1">
      <c r="A170" s="87"/>
      <c r="B170" s="87" t="s">
        <v>55</v>
      </c>
      <c r="C170" s="134">
        <v>0</v>
      </c>
      <c r="D170" s="87">
        <v>0</v>
      </c>
      <c r="E170" s="87">
        <v>0</v>
      </c>
      <c r="F170" s="87">
        <v>0</v>
      </c>
      <c r="G170" s="87">
        <v>0</v>
      </c>
    </row>
    <row r="171" spans="1:7" s="96" customFormat="1">
      <c r="A171" s="87"/>
      <c r="B171" s="87" t="s">
        <v>56</v>
      </c>
      <c r="C171" s="134">
        <v>884.85</v>
      </c>
      <c r="D171" s="87">
        <v>334.87</v>
      </c>
      <c r="E171" s="87">
        <v>381.36</v>
      </c>
      <c r="F171" s="87">
        <v>372.12</v>
      </c>
      <c r="G171" s="87">
        <v>1973.2</v>
      </c>
    </row>
    <row r="172" spans="1:7" s="96" customFormat="1">
      <c r="A172" s="87"/>
      <c r="B172" s="87" t="s">
        <v>57</v>
      </c>
      <c r="C172" s="134" t="s">
        <v>42</v>
      </c>
      <c r="D172" s="87" t="s">
        <v>42</v>
      </c>
      <c r="E172" s="87" t="s">
        <v>42</v>
      </c>
      <c r="F172" s="87" t="s">
        <v>42</v>
      </c>
      <c r="G172" s="87" t="s">
        <v>42</v>
      </c>
    </row>
    <row r="173" spans="1:7" s="96" customFormat="1">
      <c r="A173" s="87" t="s">
        <v>102</v>
      </c>
      <c r="B173" s="87" t="s">
        <v>54</v>
      </c>
      <c r="C173" s="134">
        <v>0.94</v>
      </c>
      <c r="D173" s="87">
        <v>0.57999999999999996</v>
      </c>
      <c r="E173" s="87">
        <v>1.08</v>
      </c>
      <c r="F173" s="87">
        <v>0.86</v>
      </c>
      <c r="G173" s="87">
        <v>0.86</v>
      </c>
    </row>
    <row r="174" spans="1:7" s="96" customFormat="1">
      <c r="A174" s="87"/>
      <c r="B174" s="87" t="s">
        <v>55</v>
      </c>
      <c r="C174" s="134">
        <v>0</v>
      </c>
      <c r="D174" s="87">
        <v>0</v>
      </c>
      <c r="E174" s="87">
        <v>0</v>
      </c>
      <c r="F174" s="87">
        <v>0</v>
      </c>
      <c r="G174" s="87">
        <v>0</v>
      </c>
    </row>
    <row r="175" spans="1:7" s="96" customFormat="1">
      <c r="A175" s="87"/>
      <c r="B175" s="87" t="s">
        <v>56</v>
      </c>
      <c r="C175" s="134">
        <v>0.94</v>
      </c>
      <c r="D175" s="87">
        <v>0.57999999999999996</v>
      </c>
      <c r="E175" s="87">
        <v>1.08</v>
      </c>
      <c r="F175" s="87">
        <v>0.86</v>
      </c>
      <c r="G175" s="87">
        <v>0.86</v>
      </c>
    </row>
    <row r="176" spans="1:7" s="96" customFormat="1">
      <c r="A176" s="87"/>
      <c r="B176" s="87" t="s">
        <v>57</v>
      </c>
      <c r="C176" s="134" t="s">
        <v>42</v>
      </c>
      <c r="D176" s="87" t="s">
        <v>42</v>
      </c>
      <c r="E176" s="87" t="s">
        <v>42</v>
      </c>
      <c r="F176" s="87" t="s">
        <v>42</v>
      </c>
      <c r="G176" s="87" t="s">
        <v>42</v>
      </c>
    </row>
    <row r="178" spans="3:3">
      <c r="C178" s="136">
        <f>+C23/C3</f>
        <v>0.13286935159480032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L162"/>
  <sheetViews>
    <sheetView zoomScale="106" zoomScaleNormal="106" workbookViewId="0">
      <pane ySplit="4" topLeftCell="A22" activePane="bottomLeft" state="frozenSplit"/>
      <selection activeCell="B1" sqref="B1"/>
      <selection pane="bottomLeft" activeCell="K32" sqref="K32"/>
    </sheetView>
  </sheetViews>
  <sheetFormatPr baseColWidth="10" defaultColWidth="10.88671875" defaultRowHeight="20.25"/>
  <cols>
    <col min="1" max="1" width="4" style="20" customWidth="1"/>
    <col min="2" max="2" width="9.5546875" style="20" customWidth="1"/>
    <col min="3" max="3" width="11.44140625" style="20" bestFit="1" customWidth="1"/>
    <col min="4" max="4" width="3.6640625" style="20" customWidth="1"/>
    <col min="5" max="5" width="18.21875" style="20" customWidth="1"/>
    <col min="6" max="6" width="15.44140625" style="20" customWidth="1"/>
    <col min="7" max="7" width="17.21875" style="20" customWidth="1"/>
    <col min="8" max="8" width="19.5546875" style="20" customWidth="1"/>
    <col min="9" max="9" width="19.33203125" style="20" customWidth="1"/>
    <col min="10" max="10" width="10.5546875" style="20" customWidth="1"/>
    <col min="11" max="11" width="9.109375" style="20" customWidth="1"/>
    <col min="12" max="12" width="8" style="20" customWidth="1"/>
    <col min="13" max="24" width="3" style="20" customWidth="1"/>
    <col min="25" max="25" width="13.109375" style="20" customWidth="1"/>
    <col min="26" max="26" width="12.5546875" style="20" customWidth="1"/>
    <col min="27" max="28" width="10.88671875" style="21"/>
    <col min="29" max="29" width="13.5546875" style="20" customWidth="1"/>
    <col min="30" max="33" width="10.88671875" style="20"/>
    <col min="34" max="34" width="20.6640625" style="20" customWidth="1"/>
    <col min="35" max="36" width="18.44140625" style="20" customWidth="1"/>
    <col min="37" max="37" width="17" style="20" customWidth="1"/>
    <col min="38" max="38" width="18.5546875" style="20" customWidth="1"/>
    <col min="39" max="16384" width="10.88671875" style="20"/>
  </cols>
  <sheetData>
    <row r="1" spans="1:38" ht="11.25" customHeight="1">
      <c r="A1" s="18"/>
      <c r="B1" s="18"/>
      <c r="C1" s="18"/>
      <c r="D1" s="18"/>
      <c r="E1" s="18"/>
      <c r="F1" s="18"/>
      <c r="G1" s="18"/>
      <c r="H1" s="18"/>
      <c r="I1" s="18"/>
    </row>
    <row r="2" spans="1:38">
      <c r="A2" s="18"/>
      <c r="B2" s="131" t="s">
        <v>103</v>
      </c>
      <c r="C2" s="131"/>
      <c r="D2" s="131"/>
      <c r="E2" s="131"/>
      <c r="F2" s="131"/>
      <c r="G2" s="131"/>
      <c r="H2" s="131"/>
      <c r="I2" s="131"/>
    </row>
    <row r="3" spans="1:38">
      <c r="A3" s="18"/>
      <c r="B3" s="18"/>
      <c r="C3" s="18"/>
      <c r="D3" s="18"/>
      <c r="E3" s="122">
        <v>1</v>
      </c>
      <c r="F3" s="122">
        <v>2</v>
      </c>
      <c r="G3" s="122">
        <v>3</v>
      </c>
      <c r="H3" s="122">
        <v>4</v>
      </c>
      <c r="I3" s="17"/>
    </row>
    <row r="4" spans="1:38">
      <c r="A4" s="18"/>
      <c r="B4" s="23"/>
      <c r="C4" s="23"/>
      <c r="D4" s="23"/>
      <c r="E4" s="115"/>
      <c r="F4" s="115"/>
      <c r="G4" s="115"/>
      <c r="H4" s="115"/>
      <c r="I4" s="119" t="s">
        <v>0</v>
      </c>
    </row>
    <row r="5" spans="1:38">
      <c r="A5" s="18"/>
      <c r="B5" s="1" t="s">
        <v>1</v>
      </c>
      <c r="C5" s="2" t="s">
        <v>44</v>
      </c>
      <c r="D5" s="111" t="s">
        <v>4</v>
      </c>
      <c r="E5" s="109">
        <f>+'Rapport d''exploitation'!C7</f>
        <v>93896.82</v>
      </c>
      <c r="F5" s="94">
        <f>+'Rapport d''exploitation'!D7</f>
        <v>57437.74</v>
      </c>
      <c r="G5" s="94">
        <f>+'Rapport d''exploitation'!E7</f>
        <v>35435.99</v>
      </c>
      <c r="H5" s="94">
        <f>+'Rapport d''exploitation'!F7</f>
        <v>43409.48</v>
      </c>
      <c r="I5" s="120">
        <f>SUM(E5:H5)</f>
        <v>230180.03</v>
      </c>
    </row>
    <row r="6" spans="1:38">
      <c r="A6" s="18"/>
      <c r="B6" s="3" t="s">
        <v>1</v>
      </c>
      <c r="C6" s="4" t="s">
        <v>45</v>
      </c>
      <c r="D6" s="6" t="s">
        <v>4</v>
      </c>
      <c r="E6" s="97">
        <f>+'Rapport d''exploitation'!C8</f>
        <v>85910.18</v>
      </c>
      <c r="F6" s="97">
        <f>+'Rapport d''exploitation'!D8</f>
        <v>51482.36</v>
      </c>
      <c r="G6" s="97">
        <f>+'Rapport d''exploitation'!E8</f>
        <v>30329.9</v>
      </c>
      <c r="H6" s="97">
        <f>+'Rapport d''exploitation'!F8</f>
        <v>41521.050000000003</v>
      </c>
      <c r="I6" s="120">
        <f>SUM(E6:H6)</f>
        <v>209243.49</v>
      </c>
    </row>
    <row r="7" spans="1:38">
      <c r="A7" s="18"/>
      <c r="B7" s="7" t="s">
        <v>49</v>
      </c>
      <c r="C7" s="6"/>
      <c r="D7" s="6" t="s">
        <v>2</v>
      </c>
      <c r="E7" s="99">
        <f>+'Rapport d''exploitation'!C10</f>
        <v>9.3000000000000007</v>
      </c>
      <c r="F7" s="99">
        <f>+'Rapport d''exploitation'!D10</f>
        <v>11.57</v>
      </c>
      <c r="G7" s="99">
        <f>+'Rapport d''exploitation'!E10</f>
        <v>16.84</v>
      </c>
      <c r="H7" s="99">
        <f>+'Rapport d''exploitation'!F10</f>
        <v>4.55</v>
      </c>
      <c r="I7" s="100">
        <f>+'Rapport d''exploitation'!G10</f>
        <v>10.01</v>
      </c>
      <c r="AH7" s="24"/>
      <c r="AI7" s="24"/>
      <c r="AJ7" s="24"/>
      <c r="AK7" s="24"/>
      <c r="AL7" s="24"/>
    </row>
    <row r="8" spans="1:38">
      <c r="A8" s="18"/>
      <c r="B8" s="5"/>
      <c r="C8" s="6"/>
      <c r="D8" s="22"/>
      <c r="E8" s="43"/>
      <c r="F8" s="43"/>
      <c r="G8" s="43"/>
      <c r="H8" s="43"/>
      <c r="I8" s="44"/>
      <c r="AH8" s="24"/>
      <c r="AI8" s="24"/>
      <c r="AJ8" s="24"/>
      <c r="AK8" s="24"/>
      <c r="AL8" s="24"/>
    </row>
    <row r="9" spans="1:38">
      <c r="A9" s="18"/>
      <c r="B9" s="3" t="s">
        <v>46</v>
      </c>
      <c r="C9" s="4" t="s">
        <v>44</v>
      </c>
      <c r="D9" s="22"/>
      <c r="E9" s="121">
        <f>+'Rapport d''exploitation'!C15</f>
        <v>13128</v>
      </c>
      <c r="F9" s="93">
        <f>+'Rapport d''exploitation'!D15</f>
        <v>8142</v>
      </c>
      <c r="G9" s="93">
        <f>+'Rapport d''exploitation'!E15</f>
        <v>4904</v>
      </c>
      <c r="H9" s="93">
        <f>+'Rapport d''exploitation'!F15</f>
        <v>6176</v>
      </c>
      <c r="I9" s="98">
        <f>+'Rapport d''exploitation'!G15</f>
        <v>32350</v>
      </c>
      <c r="AH9" s="32"/>
      <c r="AI9" s="24"/>
      <c r="AJ9" s="24"/>
      <c r="AK9" s="24"/>
      <c r="AL9" s="24"/>
    </row>
    <row r="10" spans="1:38">
      <c r="A10" s="18"/>
      <c r="B10" s="3" t="s">
        <v>47</v>
      </c>
      <c r="C10" s="91" t="s">
        <v>45</v>
      </c>
      <c r="D10" s="22"/>
      <c r="E10" s="93">
        <f>+'Rapport d''exploitation'!C16</f>
        <v>11895</v>
      </c>
      <c r="F10" s="93">
        <f>+'Rapport d''exploitation'!D16</f>
        <v>7227</v>
      </c>
      <c r="G10" s="93">
        <f>+'Rapport d''exploitation'!E16</f>
        <v>4025</v>
      </c>
      <c r="H10" s="93">
        <f>+'Rapport d''exploitation'!F16</f>
        <v>5239</v>
      </c>
      <c r="I10" s="98">
        <f>+'Rapport d''exploitation'!G16</f>
        <v>28386</v>
      </c>
      <c r="AH10" s="32"/>
      <c r="AI10" s="24"/>
      <c r="AJ10" s="24"/>
      <c r="AK10" s="24"/>
      <c r="AL10" s="24"/>
    </row>
    <row r="11" spans="1:38">
      <c r="A11" s="18"/>
      <c r="B11" s="5" t="s">
        <v>2</v>
      </c>
      <c r="C11" s="6"/>
      <c r="D11" s="6" t="s">
        <v>2</v>
      </c>
      <c r="E11" s="101">
        <f>+'Rapport d''exploitation'!C18</f>
        <v>10.37</v>
      </c>
      <c r="F11" s="101">
        <f>+'Rapport d''exploitation'!D18</f>
        <v>12.66</v>
      </c>
      <c r="G11" s="101">
        <f>+'Rapport d''exploitation'!E18</f>
        <v>21.84</v>
      </c>
      <c r="H11" s="101">
        <f>+'Rapport d''exploitation'!F18</f>
        <v>17.89</v>
      </c>
      <c r="I11" s="102">
        <f>+'Rapport d''exploitation'!G18</f>
        <v>13.96</v>
      </c>
      <c r="AH11" s="32"/>
      <c r="AI11" s="24"/>
      <c r="AJ11" s="24"/>
      <c r="AK11" s="24"/>
      <c r="AL11" s="24"/>
    </row>
    <row r="12" spans="1:38" ht="12.75" customHeight="1">
      <c r="A12" s="18"/>
      <c r="B12" s="5"/>
      <c r="C12" s="8"/>
      <c r="D12" s="112"/>
      <c r="E12" s="43"/>
      <c r="F12" s="43"/>
      <c r="G12" s="43"/>
      <c r="H12" s="43"/>
      <c r="I12" s="44"/>
      <c r="AH12" s="32"/>
      <c r="AI12" s="24"/>
      <c r="AJ12" s="24"/>
      <c r="AK12" s="24"/>
      <c r="AL12" s="24"/>
    </row>
    <row r="13" spans="1:38">
      <c r="A13" s="18"/>
      <c r="B13" s="7" t="s">
        <v>7</v>
      </c>
      <c r="C13" s="91" t="s">
        <v>44</v>
      </c>
      <c r="D13" s="6" t="s">
        <v>4</v>
      </c>
      <c r="E13" s="92">
        <f>+'Rapport d''exploitation'!C19</f>
        <v>7.15</v>
      </c>
      <c r="F13" s="92">
        <f>+'Rapport d''exploitation'!D19</f>
        <v>7.05</v>
      </c>
      <c r="G13" s="92">
        <f>+'Rapport d''exploitation'!E19</f>
        <v>7.23</v>
      </c>
      <c r="H13" s="92">
        <f>+'Rapport d''exploitation'!F19</f>
        <v>7.03</v>
      </c>
      <c r="I13" s="104">
        <f>+'Rapport d''exploitation'!G19</f>
        <v>7.12</v>
      </c>
      <c r="AH13" s="32"/>
      <c r="AI13" s="24"/>
      <c r="AJ13" s="24"/>
      <c r="AK13" s="24"/>
      <c r="AL13" s="24"/>
    </row>
    <row r="14" spans="1:38">
      <c r="A14" s="18"/>
      <c r="B14" s="7"/>
      <c r="C14" s="91" t="s">
        <v>45</v>
      </c>
      <c r="D14" s="6" t="s">
        <v>4</v>
      </c>
      <c r="E14" s="92">
        <f>+'Rapport d''exploitation'!C20</f>
        <v>7.22</v>
      </c>
      <c r="F14" s="92">
        <f>+'Rapport d''exploitation'!D20</f>
        <v>7.12</v>
      </c>
      <c r="G14" s="92">
        <f>+'Rapport d''exploitation'!E20</f>
        <v>7.54</v>
      </c>
      <c r="H14" s="92">
        <f>+'Rapport d''exploitation'!F20</f>
        <v>7.93</v>
      </c>
      <c r="I14" s="104">
        <f>+'Rapport d''exploitation'!G20</f>
        <v>7.37</v>
      </c>
      <c r="AH14" s="32"/>
      <c r="AI14" s="24"/>
      <c r="AJ14" s="24"/>
      <c r="AK14" s="24"/>
      <c r="AL14" s="24"/>
    </row>
    <row r="15" spans="1:38" ht="14.25" customHeight="1">
      <c r="A15" s="18"/>
      <c r="B15" s="9" t="s">
        <v>2</v>
      </c>
      <c r="C15" s="10"/>
      <c r="D15" s="113" t="s">
        <v>2</v>
      </c>
      <c r="E15" s="103">
        <f>+'Rapport d''exploitation'!C22</f>
        <v>-0.97</v>
      </c>
      <c r="F15" s="103">
        <f>+'Rapport d''exploitation'!D22</f>
        <v>-0.98</v>
      </c>
      <c r="G15" s="103">
        <f>+'Rapport d''exploitation'!E22</f>
        <v>-4.1100000000000003</v>
      </c>
      <c r="H15" s="103">
        <f>+'Rapport d''exploitation'!F22</f>
        <v>-11.35</v>
      </c>
      <c r="I15" s="105">
        <f>+'Rapport d''exploitation'!G22</f>
        <v>-3.39</v>
      </c>
      <c r="AH15" s="32"/>
      <c r="AI15" s="24"/>
      <c r="AJ15" s="24"/>
      <c r="AK15" s="24"/>
      <c r="AL15" s="24"/>
    </row>
    <row r="16" spans="1:38" ht="15" customHeight="1">
      <c r="A16" s="18"/>
      <c r="B16" s="6"/>
      <c r="C16" s="11"/>
      <c r="D16" s="19"/>
      <c r="E16" s="49"/>
      <c r="F16" s="49"/>
      <c r="G16" s="49"/>
      <c r="H16" s="49"/>
      <c r="I16" s="49"/>
      <c r="AH16" s="32"/>
      <c r="AI16" s="24"/>
      <c r="AJ16" s="24"/>
      <c r="AK16" s="24"/>
      <c r="AL16" s="24"/>
    </row>
    <row r="17" spans="1:38">
      <c r="A17" s="18"/>
      <c r="B17" s="1" t="s">
        <v>10</v>
      </c>
      <c r="C17" s="2" t="s">
        <v>44</v>
      </c>
      <c r="D17" s="111" t="s">
        <v>4</v>
      </c>
      <c r="E17" s="108">
        <f>+'Rapport d''exploitation'!C23</f>
        <v>12575.93</v>
      </c>
      <c r="F17" s="50">
        <f>+'Rapport d''exploitation'!D23</f>
        <v>9537.85</v>
      </c>
      <c r="G17" s="50">
        <f>+'Rapport d''exploitation'!E23</f>
        <v>5469.18</v>
      </c>
      <c r="H17" s="50">
        <f>+'Rapport d''exploitation'!F23</f>
        <v>7130.58</v>
      </c>
      <c r="I17" s="106">
        <f>+'Rapport d''exploitation'!G23</f>
        <v>34713.54</v>
      </c>
      <c r="AH17" s="32"/>
      <c r="AI17" s="24"/>
      <c r="AJ17" s="24"/>
      <c r="AK17" s="24"/>
      <c r="AL17" s="24"/>
    </row>
    <row r="18" spans="1:38">
      <c r="A18" s="18"/>
      <c r="B18" s="3" t="s">
        <v>10</v>
      </c>
      <c r="C18" s="91" t="s">
        <v>48</v>
      </c>
      <c r="D18" s="6" t="s">
        <v>4</v>
      </c>
      <c r="E18" s="51">
        <f>+'Rapport d''exploitation'!C24</f>
        <v>11456.3</v>
      </c>
      <c r="F18" s="51">
        <f>+'Rapport d''exploitation'!D24</f>
        <v>9009.92</v>
      </c>
      <c r="G18" s="51">
        <f>+'Rapport d''exploitation'!E24</f>
        <v>4627.6000000000004</v>
      </c>
      <c r="H18" s="51">
        <f>+'Rapport d''exploitation'!F24</f>
        <v>6249.65</v>
      </c>
      <c r="I18" s="107">
        <f>+'Rapport d''exploitation'!G24</f>
        <v>31343.47</v>
      </c>
      <c r="AH18" s="31"/>
      <c r="AI18" s="24"/>
      <c r="AJ18" s="24"/>
      <c r="AK18" s="24"/>
      <c r="AL18" s="24"/>
    </row>
    <row r="19" spans="1:38">
      <c r="A19" s="18"/>
      <c r="B19" s="5" t="s">
        <v>2</v>
      </c>
      <c r="C19" s="6"/>
      <c r="D19" s="6" t="s">
        <v>2</v>
      </c>
      <c r="E19" s="101">
        <f>+'Rapport d''exploitation'!C26</f>
        <v>9.77</v>
      </c>
      <c r="F19" s="101">
        <f>+'Rapport d''exploitation'!D26</f>
        <v>5.86</v>
      </c>
      <c r="G19" s="101">
        <f>+'Rapport d''exploitation'!E26</f>
        <v>18.190000000000001</v>
      </c>
      <c r="H19" s="101">
        <f>+'Rapport d''exploitation'!F26</f>
        <v>14.1</v>
      </c>
      <c r="I19" s="102">
        <f>+'Rapport d''exploitation'!G26</f>
        <v>10.75</v>
      </c>
      <c r="AH19" s="35"/>
      <c r="AI19" s="24"/>
      <c r="AJ19" s="24"/>
      <c r="AK19" s="24"/>
      <c r="AL19" s="24"/>
    </row>
    <row r="20" spans="1:38" ht="21" customHeight="1">
      <c r="A20" s="18"/>
      <c r="B20" s="129" t="s">
        <v>12</v>
      </c>
      <c r="C20" s="130"/>
      <c r="D20" s="6" t="s">
        <v>2</v>
      </c>
      <c r="E20" s="123">
        <f>+E17/E5</f>
        <v>0.13393350275334137</v>
      </c>
      <c r="F20" s="123">
        <f>+F17/F5</f>
        <v>0.16605545413172595</v>
      </c>
      <c r="G20" s="123">
        <f>+G17/G5</f>
        <v>0.1543396981430461</v>
      </c>
      <c r="H20" s="123">
        <f>+H17/H5</f>
        <v>0.16426319780840498</v>
      </c>
      <c r="I20" s="124">
        <f>+I17/I5</f>
        <v>0.15081038958940096</v>
      </c>
      <c r="AH20" s="32"/>
      <c r="AI20" s="24"/>
      <c r="AJ20" s="24"/>
      <c r="AK20" s="24"/>
      <c r="AL20" s="24"/>
    </row>
    <row r="21" spans="1:38" ht="6.75" customHeight="1">
      <c r="A21" s="18"/>
      <c r="B21" s="3"/>
      <c r="C21" s="8"/>
      <c r="D21" s="22"/>
      <c r="E21" s="52"/>
      <c r="F21" s="52"/>
      <c r="G21" s="52"/>
      <c r="H21" s="52"/>
      <c r="I21" s="53"/>
      <c r="AH21" s="31"/>
      <c r="AI21" s="24"/>
      <c r="AJ21" s="24"/>
      <c r="AK21" s="24"/>
      <c r="AL21" s="24"/>
    </row>
    <row r="22" spans="1:38">
      <c r="A22" s="18"/>
      <c r="B22" s="3" t="s">
        <v>11</v>
      </c>
      <c r="C22" s="91" t="s">
        <v>44</v>
      </c>
      <c r="D22" s="22"/>
      <c r="E22" s="45">
        <f>+'Rapport d''exploitation'!C31</f>
        <v>3500</v>
      </c>
      <c r="F22" s="92">
        <f>+'Rapport d''exploitation'!D31</f>
        <v>2599</v>
      </c>
      <c r="G22" s="45">
        <f>+'Rapport d''exploitation'!E31</f>
        <v>1604</v>
      </c>
      <c r="H22" s="45">
        <f>+'Rapport d''exploitation'!F31</f>
        <v>2000</v>
      </c>
      <c r="I22" s="46">
        <f>+'Rapport d''exploitation'!G31</f>
        <v>9703</v>
      </c>
      <c r="AH22" s="31"/>
      <c r="AI22" s="24"/>
      <c r="AJ22" s="24"/>
      <c r="AK22" s="24"/>
      <c r="AL22" s="24"/>
    </row>
    <row r="23" spans="1:38">
      <c r="A23" s="18"/>
      <c r="B23" s="3" t="s">
        <v>11</v>
      </c>
      <c r="C23" s="91" t="s">
        <v>45</v>
      </c>
      <c r="D23" s="22"/>
      <c r="E23" s="45">
        <f>+'Rapport d''exploitation'!C32</f>
        <v>3123</v>
      </c>
      <c r="F23" s="45">
        <f>+'Rapport d''exploitation'!D32</f>
        <v>2346</v>
      </c>
      <c r="G23" s="45">
        <f>+'Rapport d''exploitation'!E32</f>
        <v>1258</v>
      </c>
      <c r="H23" s="45">
        <f>+'Rapport d''exploitation'!F32</f>
        <v>1452</v>
      </c>
      <c r="I23" s="46">
        <f>+'Rapport d''exploitation'!G32</f>
        <v>8179</v>
      </c>
      <c r="AH23" s="31"/>
      <c r="AI23" s="24"/>
      <c r="AJ23" s="24"/>
      <c r="AK23" s="24"/>
      <c r="AL23" s="24"/>
    </row>
    <row r="24" spans="1:38">
      <c r="A24" s="18"/>
      <c r="B24" s="5" t="s">
        <v>2</v>
      </c>
      <c r="C24" s="6"/>
      <c r="D24" s="6" t="s">
        <v>2</v>
      </c>
      <c r="E24" s="101">
        <f>+'Rapport d''exploitation'!C34</f>
        <v>12.07</v>
      </c>
      <c r="F24" s="101">
        <f>+'Rapport d''exploitation'!D34</f>
        <v>10.78</v>
      </c>
      <c r="G24" s="101">
        <f>+'Rapport d''exploitation'!E34</f>
        <v>27.5</v>
      </c>
      <c r="H24" s="101">
        <f>+'Rapport d''exploitation'!F34</f>
        <v>37.74</v>
      </c>
      <c r="I24" s="102">
        <f>+'Rapport d''exploitation'!G34</f>
        <v>18.63</v>
      </c>
      <c r="AH24" s="32"/>
      <c r="AI24" s="24"/>
      <c r="AJ24" s="24"/>
      <c r="AK24" s="24"/>
      <c r="AL24" s="24"/>
    </row>
    <row r="25" spans="1:38" ht="21" customHeight="1">
      <c r="A25" s="18"/>
      <c r="B25" s="129" t="s">
        <v>13</v>
      </c>
      <c r="C25" s="130"/>
      <c r="D25" s="6" t="s">
        <v>2</v>
      </c>
      <c r="E25" s="125">
        <f>+E22/E9</f>
        <v>0.26660572821450335</v>
      </c>
      <c r="F25" s="125">
        <f>+F22/F9</f>
        <v>0.3192090395480226</v>
      </c>
      <c r="G25" s="125">
        <f>+G22/G9</f>
        <v>0.3270799347471452</v>
      </c>
      <c r="H25" s="125">
        <f>+H22/H9</f>
        <v>0.32383419689119169</v>
      </c>
      <c r="I25" s="126">
        <f>+I22/I9</f>
        <v>0.29993817619783619</v>
      </c>
      <c r="AH25" s="32"/>
      <c r="AI25" s="24"/>
      <c r="AJ25" s="24"/>
      <c r="AK25" s="24"/>
      <c r="AL25" s="24"/>
    </row>
    <row r="26" spans="1:38" ht="6" customHeight="1">
      <c r="A26" s="18"/>
      <c r="B26" s="12"/>
      <c r="C26" s="8"/>
      <c r="D26" s="22"/>
      <c r="E26" s="43"/>
      <c r="F26" s="43"/>
      <c r="G26" s="43"/>
      <c r="H26" s="43"/>
      <c r="I26" s="54"/>
      <c r="AH26" s="31"/>
      <c r="AI26" s="24"/>
      <c r="AJ26" s="24"/>
      <c r="AK26" s="24"/>
      <c r="AL26" s="24"/>
    </row>
    <row r="27" spans="1:38">
      <c r="A27" s="18"/>
      <c r="B27" s="7" t="s">
        <v>7</v>
      </c>
      <c r="C27" s="91" t="s">
        <v>44</v>
      </c>
      <c r="D27" s="6" t="s">
        <v>4</v>
      </c>
      <c r="E27" s="92">
        <f>+'Rapport d''exploitation'!C35</f>
        <v>3.59</v>
      </c>
      <c r="F27" s="92">
        <f>+'Rapport d''exploitation'!D35</f>
        <v>3.67</v>
      </c>
      <c r="G27" s="92">
        <f>+'Rapport d''exploitation'!E35</f>
        <v>3.41</v>
      </c>
      <c r="H27" s="92">
        <f>+'Rapport d''exploitation'!F35</f>
        <v>3.57</v>
      </c>
      <c r="I27" s="104">
        <f>+'Rapport d''exploitation'!G35</f>
        <v>3.58</v>
      </c>
      <c r="AD27" s="31"/>
      <c r="AH27" s="32"/>
      <c r="AI27" s="24"/>
      <c r="AJ27" s="24"/>
      <c r="AK27" s="24"/>
      <c r="AL27" s="24"/>
    </row>
    <row r="28" spans="1:38">
      <c r="A28" s="18"/>
      <c r="B28" s="7" t="s">
        <v>8</v>
      </c>
      <c r="C28" s="91" t="s">
        <v>45</v>
      </c>
      <c r="D28" s="6" t="s">
        <v>4</v>
      </c>
      <c r="E28" s="63">
        <f>+'Rapport d''exploitation'!C36</f>
        <v>3.67</v>
      </c>
      <c r="F28" s="92">
        <f>+'Rapport d''exploitation'!D36</f>
        <v>3.84</v>
      </c>
      <c r="G28" s="92">
        <f>+'Rapport d''exploitation'!E36</f>
        <v>3.68</v>
      </c>
      <c r="H28" s="92">
        <f>+'Rapport d''exploitation'!F36</f>
        <v>4.3</v>
      </c>
      <c r="I28" s="104">
        <f>+'Rapport d''exploitation'!G36</f>
        <v>3.83</v>
      </c>
      <c r="AD28" s="31"/>
      <c r="AH28" s="32"/>
      <c r="AI28" s="24"/>
      <c r="AJ28" s="24"/>
      <c r="AK28" s="24"/>
      <c r="AL28" s="24"/>
    </row>
    <row r="29" spans="1:38">
      <c r="A29" s="18"/>
      <c r="B29" s="9" t="s">
        <v>2</v>
      </c>
      <c r="C29" s="10"/>
      <c r="D29" s="6" t="s">
        <v>2</v>
      </c>
      <c r="E29" s="47">
        <f>(E27-E28)/E28</f>
        <v>-2.1798365122615824E-2</v>
      </c>
      <c r="F29" s="47">
        <f>(F27-F28)/F28</f>
        <v>-4.4270833333333315E-2</v>
      </c>
      <c r="G29" s="47">
        <f>(G27-G28)/G28</f>
        <v>-7.3369565217391311E-2</v>
      </c>
      <c r="H29" s="47">
        <f>(H27-H28)/H28</f>
        <v>-0.16976744186046511</v>
      </c>
      <c r="I29" s="48">
        <f>(I27-I28)/I28</f>
        <v>-6.5274151436031325E-2</v>
      </c>
    </row>
    <row r="30" spans="1:38" ht="18.75" customHeight="1">
      <c r="A30" s="18"/>
      <c r="B30" s="6"/>
      <c r="C30" s="8"/>
      <c r="D30" s="89"/>
      <c r="E30" s="43"/>
      <c r="F30" s="43"/>
      <c r="G30" s="43"/>
      <c r="H30" s="43"/>
      <c r="I30" s="55"/>
    </row>
    <row r="31" spans="1:38" ht="20.25" customHeight="1">
      <c r="A31" s="18"/>
      <c r="B31" s="1" t="s">
        <v>18</v>
      </c>
      <c r="C31" s="28"/>
      <c r="D31" s="111" t="s">
        <v>2</v>
      </c>
      <c r="E31" s="108">
        <f>+'Rapport d''exploitation'!C59</f>
        <v>59.54</v>
      </c>
      <c r="F31" s="108">
        <f>+'Rapport d''exploitation'!D59</f>
        <v>53.76</v>
      </c>
      <c r="G31" s="108">
        <f>+'Rapport d''exploitation'!E59</f>
        <v>62.48</v>
      </c>
      <c r="H31" s="108">
        <f>+'Rapport d''exploitation'!F59</f>
        <v>58.81</v>
      </c>
      <c r="I31" s="56"/>
    </row>
    <row r="32" spans="1:38">
      <c r="A32" s="18"/>
      <c r="B32" s="62" t="s">
        <v>14</v>
      </c>
      <c r="C32" s="6"/>
      <c r="D32" s="113" t="s">
        <v>4</v>
      </c>
      <c r="E32" s="63">
        <f>+'Rapport d''exploitation'!C61</f>
        <v>1.43</v>
      </c>
      <c r="F32" s="63">
        <f>+'Rapport d''exploitation'!D61</f>
        <v>0.4</v>
      </c>
      <c r="G32" s="63">
        <f>+'Rapport d''exploitation'!E61</f>
        <v>1.78</v>
      </c>
      <c r="H32" s="63">
        <f>+'Rapport d''exploitation'!F61</f>
        <v>0.59</v>
      </c>
      <c r="I32" s="44"/>
      <c r="AH32" s="24"/>
      <c r="AI32" s="24"/>
      <c r="AJ32" s="24"/>
      <c r="AK32" s="24"/>
      <c r="AL32" s="24"/>
    </row>
    <row r="33" spans="1:38">
      <c r="A33" s="116"/>
      <c r="B33" s="64" t="s">
        <v>15</v>
      </c>
      <c r="C33" s="28" t="s">
        <v>9</v>
      </c>
      <c r="D33" s="22"/>
      <c r="E33" s="65"/>
      <c r="F33" s="65"/>
      <c r="G33" s="65"/>
      <c r="H33" s="65"/>
      <c r="I33" s="40">
        <f>SUM(E33:H33)</f>
        <v>0</v>
      </c>
      <c r="AH33" s="24"/>
      <c r="AI33" s="37"/>
      <c r="AJ33" s="37"/>
      <c r="AK33" s="37"/>
      <c r="AL33" s="37"/>
    </row>
    <row r="34" spans="1:38">
      <c r="A34" s="116"/>
      <c r="B34" s="5" t="s">
        <v>16</v>
      </c>
      <c r="C34" s="66" t="s">
        <v>17</v>
      </c>
      <c r="D34" s="8"/>
      <c r="E34" s="61"/>
      <c r="F34" s="61"/>
      <c r="G34" s="61"/>
      <c r="H34" s="61"/>
      <c r="I34" s="42">
        <f>SUM(E34:H34)</f>
        <v>0</v>
      </c>
      <c r="AH34" s="32"/>
      <c r="AI34" s="24"/>
      <c r="AJ34" s="24"/>
      <c r="AK34" s="24"/>
      <c r="AL34" s="24"/>
    </row>
    <row r="35" spans="1:38" ht="14.25" customHeight="1">
      <c r="A35" s="18"/>
      <c r="B35" s="67"/>
      <c r="C35" s="8"/>
      <c r="D35" s="6"/>
      <c r="E35" s="68"/>
      <c r="F35" s="60"/>
      <c r="G35" s="69"/>
      <c r="H35" s="60"/>
      <c r="I35" s="70"/>
      <c r="AC35" s="32"/>
      <c r="AH35" s="32"/>
      <c r="AI35" s="24"/>
      <c r="AJ35" s="24"/>
      <c r="AK35" s="24"/>
      <c r="AL35" s="24"/>
    </row>
    <row r="36" spans="1:38">
      <c r="A36" s="18"/>
      <c r="B36" s="3" t="s">
        <v>5</v>
      </c>
      <c r="C36" s="71"/>
      <c r="D36" s="6" t="s">
        <v>2</v>
      </c>
      <c r="E36" s="101">
        <f>+'Rapport d''exploitation'!C88</f>
        <v>22.01</v>
      </c>
      <c r="F36" s="101">
        <f>+'Rapport d''exploitation'!D88</f>
        <v>20.69</v>
      </c>
      <c r="G36" s="101">
        <f>+'Rapport d''exploitation'!E88</f>
        <v>22.19</v>
      </c>
      <c r="H36" s="101">
        <f>+'Rapport d''exploitation'!F88</f>
        <v>24.92</v>
      </c>
      <c r="I36" s="102">
        <f>+'Rapport d''exploitation'!G88</f>
        <v>22.26</v>
      </c>
      <c r="AC36" s="31"/>
      <c r="AH36" s="32"/>
      <c r="AI36" s="24"/>
      <c r="AJ36" s="24"/>
      <c r="AK36" s="24"/>
      <c r="AL36" s="24"/>
    </row>
    <row r="37" spans="1:38" ht="13.5" customHeight="1">
      <c r="A37" s="18"/>
      <c r="B37" s="67"/>
      <c r="C37" s="8"/>
      <c r="D37" s="22"/>
      <c r="E37" s="41"/>
      <c r="F37" s="72"/>
      <c r="G37" s="60"/>
      <c r="H37" s="73"/>
      <c r="I37" s="70"/>
      <c r="AC37" s="35"/>
      <c r="AH37" s="32"/>
      <c r="AI37" s="24"/>
      <c r="AJ37" s="24"/>
      <c r="AK37" s="24"/>
      <c r="AL37" s="24"/>
    </row>
    <row r="38" spans="1:38">
      <c r="A38" s="18"/>
      <c r="B38" s="5" t="s">
        <v>4</v>
      </c>
      <c r="C38" s="8"/>
      <c r="D38" s="6" t="s">
        <v>4</v>
      </c>
      <c r="E38" s="92">
        <f>+'Rapport d''exploitation'!C84</f>
        <v>20666.16</v>
      </c>
      <c r="F38" s="92">
        <f>+'Rapport d''exploitation'!D84</f>
        <v>11884.99</v>
      </c>
      <c r="G38" s="92">
        <f>+'Rapport d''exploitation'!E84</f>
        <v>7862.32</v>
      </c>
      <c r="H38" s="92">
        <f>+'Rapport d''exploitation'!F84</f>
        <v>10818.74</v>
      </c>
      <c r="I38" s="104">
        <f>+'Rapport d''exploitation'!G84</f>
        <v>51232.21</v>
      </c>
      <c r="AC38" s="32"/>
      <c r="AH38" s="32"/>
      <c r="AI38" s="24"/>
      <c r="AJ38" s="24"/>
      <c r="AK38" s="24"/>
      <c r="AL38" s="24"/>
    </row>
    <row r="39" spans="1:38" ht="14.25" customHeight="1">
      <c r="A39" s="18"/>
      <c r="B39" s="67"/>
      <c r="C39" s="8"/>
      <c r="D39" s="22"/>
      <c r="E39" s="92"/>
      <c r="F39" s="60"/>
      <c r="G39" s="60"/>
      <c r="H39" s="60"/>
      <c r="I39" s="70"/>
      <c r="AC39" s="31"/>
      <c r="AH39" s="32"/>
      <c r="AI39" s="24"/>
      <c r="AJ39" s="24"/>
      <c r="AK39" s="24"/>
      <c r="AL39" s="24"/>
    </row>
    <row r="40" spans="1:38">
      <c r="A40" s="18"/>
      <c r="B40" s="3" t="s">
        <v>3</v>
      </c>
      <c r="C40" s="8"/>
      <c r="D40" s="6" t="s">
        <v>4</v>
      </c>
      <c r="E40" s="92">
        <f>+'Rapport d''exploitation'!C94</f>
        <v>12.85</v>
      </c>
      <c r="F40" s="92">
        <f>+'Rapport d''exploitation'!D94</f>
        <v>13.18</v>
      </c>
      <c r="G40" s="92">
        <f>+'Rapport d''exploitation'!E94</f>
        <v>12.73</v>
      </c>
      <c r="H40" s="92">
        <f>+'Rapport d''exploitation'!F94</f>
        <v>12.81</v>
      </c>
      <c r="I40" s="104">
        <f>SUM(E40:H40)</f>
        <v>51.570000000000007</v>
      </c>
      <c r="AC40" s="31"/>
      <c r="AH40" s="32"/>
      <c r="AI40" s="24"/>
      <c r="AJ40" s="24"/>
      <c r="AK40" s="24"/>
      <c r="AL40" s="24"/>
    </row>
    <row r="41" spans="1:38">
      <c r="A41" s="18"/>
      <c r="B41" s="3"/>
      <c r="C41" s="71"/>
      <c r="D41" s="22"/>
      <c r="E41" s="43"/>
      <c r="F41" s="43"/>
      <c r="G41" s="43"/>
      <c r="H41" s="43"/>
      <c r="I41" s="44"/>
      <c r="AC41" s="31"/>
      <c r="AH41" s="32"/>
      <c r="AI41" s="24"/>
      <c r="AJ41" s="24"/>
      <c r="AK41" s="24"/>
      <c r="AL41" s="24"/>
    </row>
    <row r="42" spans="1:38">
      <c r="A42" s="18"/>
      <c r="B42" s="74" t="s">
        <v>6</v>
      </c>
      <c r="C42" s="75"/>
      <c r="D42" s="6" t="s">
        <v>4</v>
      </c>
      <c r="E42" s="127" t="e">
        <f>+E5/E33</f>
        <v>#DIV/0!</v>
      </c>
      <c r="F42" s="127" t="e">
        <f>+F5/F33</f>
        <v>#DIV/0!</v>
      </c>
      <c r="G42" s="127" t="e">
        <f>+G5/G33</f>
        <v>#DIV/0!</v>
      </c>
      <c r="H42" s="127" t="e">
        <f>+H5/H33</f>
        <v>#DIV/0!</v>
      </c>
      <c r="I42" s="128" t="e">
        <f>+I5/I33</f>
        <v>#DIV/0!</v>
      </c>
      <c r="AC42" s="32"/>
      <c r="AH42" s="31"/>
      <c r="AI42" s="24"/>
      <c r="AJ42" s="24"/>
      <c r="AK42" s="24"/>
      <c r="AL42" s="24"/>
    </row>
    <row r="43" spans="1:38" ht="14.25" customHeight="1">
      <c r="A43" s="18"/>
      <c r="B43" s="15"/>
      <c r="C43" s="16"/>
      <c r="D43" s="89"/>
      <c r="E43" s="57"/>
      <c r="F43" s="57"/>
      <c r="G43" s="57"/>
      <c r="H43" s="57"/>
      <c r="I43" s="58"/>
      <c r="AC43" s="32"/>
      <c r="AH43" s="35"/>
      <c r="AI43" s="24"/>
      <c r="AJ43" s="24"/>
      <c r="AK43" s="24"/>
      <c r="AL43" s="24"/>
    </row>
    <row r="44" spans="1:38">
      <c r="A44" s="18"/>
      <c r="B44" s="76" t="s">
        <v>19</v>
      </c>
      <c r="C44" s="88" t="s">
        <v>37</v>
      </c>
      <c r="D44" s="114" t="s">
        <v>2</v>
      </c>
      <c r="E44" s="110">
        <f>+'Rapport d''exploitation'!C173</f>
        <v>0.94</v>
      </c>
      <c r="F44" s="110">
        <f>+'Rapport d''exploitation'!D173</f>
        <v>0.57999999999999996</v>
      </c>
      <c r="G44" s="110">
        <f>+'Rapport d''exploitation'!E173</f>
        <v>1.08</v>
      </c>
      <c r="H44" s="110">
        <f>+'Rapport d''exploitation'!F173</f>
        <v>0.86</v>
      </c>
      <c r="I44" s="90"/>
      <c r="AC44" s="31"/>
      <c r="AH44" s="32"/>
      <c r="AI44" s="24"/>
      <c r="AJ44" s="24"/>
      <c r="AK44" s="24"/>
      <c r="AL44" s="24"/>
    </row>
    <row r="45" spans="1:38" ht="15" customHeight="1">
      <c r="A45" s="18"/>
      <c r="B45" s="13"/>
      <c r="C45" s="14"/>
      <c r="D45" s="18"/>
      <c r="E45" s="59"/>
      <c r="F45" s="59"/>
      <c r="G45" s="59"/>
      <c r="H45" s="59"/>
      <c r="I45" s="59"/>
      <c r="AH45" s="31"/>
      <c r="AI45" s="24"/>
      <c r="AJ45" s="24"/>
      <c r="AK45" s="24"/>
      <c r="AL45" s="24"/>
    </row>
    <row r="46" spans="1:38">
      <c r="A46" s="18" t="s">
        <v>51</v>
      </c>
      <c r="B46" s="76" t="s">
        <v>20</v>
      </c>
      <c r="C46" s="77"/>
      <c r="D46" s="114" t="s">
        <v>4</v>
      </c>
      <c r="E46" s="78"/>
      <c r="F46" s="78"/>
      <c r="G46" s="78"/>
      <c r="H46" s="78"/>
      <c r="I46" s="79">
        <f>+E46+F46+G46+H46</f>
        <v>0</v>
      </c>
      <c r="J46" s="20" t="s">
        <v>50</v>
      </c>
      <c r="AH46" s="32"/>
      <c r="AI46" s="24"/>
      <c r="AJ46" s="24"/>
      <c r="AK46" s="24"/>
      <c r="AL46" s="24"/>
    </row>
    <row r="47" spans="1:38">
      <c r="B47" s="21"/>
      <c r="C47" s="21"/>
      <c r="E47" s="21"/>
      <c r="F47" s="24"/>
      <c r="G47" s="38"/>
      <c r="H47" s="26"/>
      <c r="I47" s="26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AH47" s="32"/>
      <c r="AI47" s="24"/>
      <c r="AJ47" s="24"/>
      <c r="AK47" s="24"/>
      <c r="AL47" s="24"/>
    </row>
    <row r="48" spans="1:38">
      <c r="A48" s="118"/>
      <c r="B48" s="83" t="s">
        <v>104</v>
      </c>
      <c r="C48" s="80"/>
      <c r="D48" s="114" t="s">
        <v>2</v>
      </c>
      <c r="E48" s="117" t="e">
        <f>+#REF!</f>
        <v>#REF!</v>
      </c>
      <c r="F48" s="117"/>
      <c r="G48" s="82"/>
      <c r="H48" s="81"/>
      <c r="I48" s="39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AH48" s="32"/>
      <c r="AI48" s="24"/>
      <c r="AJ48" s="24"/>
      <c r="AK48" s="24"/>
      <c r="AL48" s="24"/>
    </row>
    <row r="49" spans="2:38">
      <c r="B49" s="21"/>
      <c r="C49" s="21"/>
      <c r="E49" s="21"/>
      <c r="F49" s="24"/>
      <c r="G49" s="38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AH49" s="32"/>
      <c r="AI49" s="24"/>
      <c r="AJ49" s="24"/>
      <c r="AK49" s="24"/>
      <c r="AL49" s="24"/>
    </row>
    <row r="50" spans="2:38">
      <c r="B50" s="21"/>
      <c r="C50" s="21"/>
      <c r="E50" s="21"/>
      <c r="F50" s="24"/>
      <c r="G50" s="38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AH50" s="32"/>
      <c r="AI50" s="24"/>
      <c r="AJ50" s="24"/>
      <c r="AK50" s="24"/>
      <c r="AL50" s="24"/>
    </row>
    <row r="51" spans="2:38">
      <c r="B51" s="21"/>
      <c r="C51" s="21"/>
      <c r="E51" s="21"/>
      <c r="F51" s="24"/>
      <c r="G51" s="38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AH51" s="32"/>
      <c r="AI51" s="24"/>
      <c r="AJ51" s="24"/>
      <c r="AK51" s="24"/>
      <c r="AL51" s="24"/>
    </row>
    <row r="52" spans="2:38">
      <c r="B52" s="21"/>
      <c r="C52" s="21"/>
      <c r="E52" s="21"/>
      <c r="F52" s="24"/>
      <c r="G52" s="38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AH52" s="32"/>
      <c r="AI52" s="24"/>
      <c r="AJ52" s="24"/>
      <c r="AK52" s="24"/>
      <c r="AL52" s="24"/>
    </row>
    <row r="53" spans="2:38">
      <c r="AH53" s="30" t="s">
        <v>28</v>
      </c>
      <c r="AI53" s="27"/>
      <c r="AJ53" s="27"/>
      <c r="AK53" s="27"/>
      <c r="AL53" s="27"/>
    </row>
    <row r="54" spans="2:38">
      <c r="AH54" s="34" t="s">
        <v>35</v>
      </c>
      <c r="AI54" s="27"/>
      <c r="AJ54" s="27"/>
      <c r="AK54" s="27"/>
      <c r="AL54" s="27"/>
    </row>
    <row r="55" spans="2:38">
      <c r="B55" t="s">
        <v>38</v>
      </c>
      <c r="AH55" s="29" t="s">
        <v>29</v>
      </c>
      <c r="AI55" s="27"/>
      <c r="AJ55" s="27"/>
      <c r="AK55" s="27"/>
      <c r="AL55" s="27"/>
    </row>
    <row r="56" spans="2:38">
      <c r="AH56" s="30" t="s">
        <v>30</v>
      </c>
      <c r="AI56" s="27"/>
      <c r="AJ56" s="27"/>
      <c r="AK56" s="27"/>
      <c r="AL56" s="27"/>
    </row>
    <row r="57" spans="2:38">
      <c r="AH57" s="30" t="s">
        <v>31</v>
      </c>
      <c r="AI57" s="27"/>
      <c r="AJ57" s="27"/>
      <c r="AK57" s="27"/>
      <c r="AL57" s="27"/>
    </row>
    <row r="58" spans="2:38">
      <c r="AH58" s="29" t="s">
        <v>32</v>
      </c>
      <c r="AI58" s="27"/>
      <c r="AJ58" s="27"/>
      <c r="AK58" s="27"/>
      <c r="AL58" s="27"/>
    </row>
    <row r="59" spans="2:38" ht="13.5" customHeight="1">
      <c r="AH59" s="33" t="s">
        <v>33</v>
      </c>
      <c r="AI59" s="27"/>
      <c r="AJ59" s="27"/>
      <c r="AK59" s="27"/>
      <c r="AL59" s="27"/>
    </row>
    <row r="60" spans="2:38">
      <c r="AH60" s="29" t="s">
        <v>34</v>
      </c>
      <c r="AI60" s="27"/>
      <c r="AJ60" s="27"/>
      <c r="AK60" s="27"/>
      <c r="AL60" s="27"/>
    </row>
    <row r="61" spans="2:38">
      <c r="AH61" s="27"/>
      <c r="AI61" s="36">
        <v>3939</v>
      </c>
      <c r="AJ61" s="36">
        <v>4760</v>
      </c>
      <c r="AK61" s="36">
        <v>40386</v>
      </c>
      <c r="AL61" s="36">
        <v>40238</v>
      </c>
    </row>
    <row r="62" spans="2:38">
      <c r="AH62" s="29" t="s">
        <v>21</v>
      </c>
      <c r="AI62" s="25"/>
      <c r="AJ62" s="25"/>
      <c r="AK62" s="25"/>
      <c r="AL62" s="25"/>
    </row>
    <row r="63" spans="2:38">
      <c r="AH63" s="29" t="s">
        <v>22</v>
      </c>
      <c r="AI63" s="27"/>
      <c r="AJ63" s="27"/>
      <c r="AK63" s="27"/>
      <c r="AL63" s="27"/>
    </row>
    <row r="64" spans="2:38">
      <c r="AH64" s="29" t="s">
        <v>23</v>
      </c>
      <c r="AI64" s="27"/>
      <c r="AJ64" s="27"/>
      <c r="AK64" s="27"/>
      <c r="AL64" s="27"/>
    </row>
    <row r="65" spans="34:38">
      <c r="AH65" s="29" t="s">
        <v>24</v>
      </c>
      <c r="AI65" s="27"/>
      <c r="AJ65" s="27"/>
      <c r="AK65" s="27"/>
      <c r="AL65" s="27"/>
    </row>
    <row r="66" spans="34:38">
      <c r="AH66" s="29" t="s">
        <v>25</v>
      </c>
      <c r="AI66" s="27"/>
      <c r="AJ66" s="27"/>
      <c r="AK66" s="27"/>
      <c r="AL66" s="27"/>
    </row>
    <row r="67" spans="34:38">
      <c r="AH67" s="29" t="s">
        <v>36</v>
      </c>
      <c r="AI67" s="27"/>
      <c r="AJ67" s="27"/>
      <c r="AK67" s="27"/>
      <c r="AL67" s="27"/>
    </row>
    <row r="68" spans="34:38">
      <c r="AH68" s="29" t="s">
        <v>26</v>
      </c>
      <c r="AI68" s="27"/>
      <c r="AJ68" s="27"/>
      <c r="AK68" s="27"/>
      <c r="AL68" s="27"/>
    </row>
    <row r="69" spans="34:38">
      <c r="AH69" s="29" t="s">
        <v>27</v>
      </c>
      <c r="AI69" s="27"/>
      <c r="AJ69" s="27"/>
      <c r="AK69" s="27"/>
      <c r="AL69" s="27"/>
    </row>
    <row r="70" spans="34:38">
      <c r="AH70" s="30" t="s">
        <v>28</v>
      </c>
      <c r="AI70" s="27"/>
      <c r="AJ70" s="27"/>
      <c r="AK70" s="27"/>
      <c r="AL70" s="27"/>
    </row>
    <row r="71" spans="34:38">
      <c r="AH71" s="34" t="s">
        <v>35</v>
      </c>
      <c r="AI71" s="27"/>
      <c r="AJ71" s="27"/>
      <c r="AK71" s="27"/>
      <c r="AL71" s="27"/>
    </row>
    <row r="72" spans="34:38">
      <c r="AH72" s="29" t="s">
        <v>29</v>
      </c>
      <c r="AI72" s="27"/>
      <c r="AJ72" s="27"/>
      <c r="AK72" s="27"/>
      <c r="AL72" s="27"/>
    </row>
    <row r="73" spans="34:38">
      <c r="AH73" s="30" t="s">
        <v>30</v>
      </c>
      <c r="AI73" s="27"/>
      <c r="AJ73" s="27"/>
      <c r="AK73" s="27"/>
      <c r="AL73" s="27"/>
    </row>
    <row r="74" spans="34:38">
      <c r="AH74" s="30" t="s">
        <v>31</v>
      </c>
      <c r="AI74" s="27"/>
      <c r="AJ74" s="27"/>
      <c r="AK74" s="27"/>
      <c r="AL74" s="27"/>
    </row>
    <row r="75" spans="34:38">
      <c r="AH75" s="29" t="s">
        <v>32</v>
      </c>
      <c r="AI75" s="27"/>
      <c r="AJ75" s="27"/>
      <c r="AK75" s="27"/>
      <c r="AL75" s="27"/>
    </row>
    <row r="76" spans="34:38" ht="15.75" customHeight="1">
      <c r="AH76" s="33" t="s">
        <v>33</v>
      </c>
      <c r="AI76" s="27"/>
      <c r="AJ76" s="27"/>
      <c r="AK76" s="27"/>
      <c r="AL76" s="27"/>
    </row>
    <row r="77" spans="34:38">
      <c r="AH77" s="29" t="s">
        <v>34</v>
      </c>
      <c r="AI77" s="27"/>
      <c r="AJ77" s="27"/>
      <c r="AK77" s="27"/>
      <c r="AL77" s="27"/>
    </row>
    <row r="78" spans="34:38">
      <c r="AH78" s="27"/>
      <c r="AI78" s="36">
        <v>3939</v>
      </c>
      <c r="AJ78" s="36">
        <v>4760</v>
      </c>
      <c r="AK78" s="36">
        <v>40386</v>
      </c>
      <c r="AL78" s="36">
        <v>40238</v>
      </c>
    </row>
    <row r="79" spans="34:38">
      <c r="AH79" s="29" t="s">
        <v>21</v>
      </c>
      <c r="AI79" s="27"/>
      <c r="AJ79" s="27"/>
      <c r="AK79" s="27"/>
      <c r="AL79" s="27"/>
    </row>
    <row r="80" spans="34:38">
      <c r="AH80" s="29" t="s">
        <v>22</v>
      </c>
      <c r="AI80" s="27"/>
      <c r="AJ80" s="27"/>
      <c r="AK80" s="27"/>
      <c r="AL80" s="27"/>
    </row>
    <row r="81" spans="34:38">
      <c r="AH81" s="29" t="s">
        <v>23</v>
      </c>
      <c r="AI81" s="27"/>
      <c r="AJ81" s="27"/>
      <c r="AK81" s="27"/>
      <c r="AL81" s="27"/>
    </row>
    <row r="82" spans="34:38">
      <c r="AH82" s="29" t="s">
        <v>24</v>
      </c>
      <c r="AI82" s="27"/>
      <c r="AJ82" s="27"/>
      <c r="AK82" s="27"/>
      <c r="AL82" s="27"/>
    </row>
    <row r="83" spans="34:38">
      <c r="AH83" s="29" t="s">
        <v>25</v>
      </c>
      <c r="AI83" s="27"/>
      <c r="AJ83" s="27"/>
      <c r="AK83" s="27"/>
      <c r="AL83" s="27"/>
    </row>
    <row r="84" spans="34:38">
      <c r="AH84" s="29" t="s">
        <v>36</v>
      </c>
      <c r="AI84" s="27"/>
      <c r="AJ84" s="27"/>
      <c r="AK84" s="27"/>
      <c r="AL84" s="27"/>
    </row>
    <row r="85" spans="34:38">
      <c r="AH85" s="29" t="s">
        <v>26</v>
      </c>
      <c r="AI85" s="27"/>
      <c r="AJ85" s="27"/>
      <c r="AK85" s="27"/>
      <c r="AL85" s="27"/>
    </row>
    <row r="86" spans="34:38">
      <c r="AH86" s="29" t="s">
        <v>27</v>
      </c>
      <c r="AI86" s="27"/>
      <c r="AJ86" s="27"/>
      <c r="AK86" s="27"/>
      <c r="AL86" s="27"/>
    </row>
    <row r="87" spans="34:38">
      <c r="AH87" s="30" t="s">
        <v>28</v>
      </c>
      <c r="AI87" s="27"/>
      <c r="AJ87" s="27"/>
      <c r="AK87" s="27"/>
      <c r="AL87" s="27"/>
    </row>
    <row r="88" spans="34:38">
      <c r="AH88" s="34" t="s">
        <v>35</v>
      </c>
      <c r="AI88" s="27"/>
      <c r="AJ88" s="27"/>
      <c r="AK88" s="27"/>
      <c r="AL88" s="27"/>
    </row>
    <row r="89" spans="34:38">
      <c r="AH89" s="29" t="s">
        <v>29</v>
      </c>
      <c r="AI89" s="27"/>
      <c r="AJ89" s="27"/>
      <c r="AK89" s="27"/>
      <c r="AL89" s="27"/>
    </row>
    <row r="90" spans="34:38">
      <c r="AH90" s="30" t="s">
        <v>30</v>
      </c>
      <c r="AI90" s="27"/>
      <c r="AJ90" s="27"/>
      <c r="AK90" s="27"/>
      <c r="AL90" s="27"/>
    </row>
    <row r="91" spans="34:38">
      <c r="AH91" s="30" t="s">
        <v>31</v>
      </c>
      <c r="AI91" s="27"/>
      <c r="AJ91" s="27"/>
      <c r="AK91" s="27"/>
      <c r="AL91" s="27"/>
    </row>
    <row r="92" spans="34:38">
      <c r="AH92" s="29" t="s">
        <v>32</v>
      </c>
      <c r="AI92" s="27"/>
      <c r="AJ92" s="27"/>
      <c r="AK92" s="27"/>
      <c r="AL92" s="27"/>
    </row>
    <row r="93" spans="34:38">
      <c r="AH93" s="33" t="s">
        <v>33</v>
      </c>
      <c r="AI93" s="27"/>
      <c r="AJ93" s="27"/>
      <c r="AK93" s="27"/>
      <c r="AL93" s="27"/>
    </row>
    <row r="94" spans="34:38" ht="16.5" customHeight="1">
      <c r="AH94" s="29" t="s">
        <v>34</v>
      </c>
      <c r="AI94" s="27"/>
      <c r="AJ94" s="27"/>
      <c r="AK94" s="27"/>
      <c r="AL94" s="27"/>
    </row>
    <row r="95" spans="34:38">
      <c r="AH95" s="27"/>
      <c r="AI95" s="36">
        <v>3939</v>
      </c>
      <c r="AJ95" s="36">
        <v>4760</v>
      </c>
      <c r="AK95" s="36">
        <v>40386</v>
      </c>
      <c r="AL95" s="36">
        <v>40238</v>
      </c>
    </row>
    <row r="96" spans="34:38">
      <c r="AH96" s="29" t="s">
        <v>21</v>
      </c>
      <c r="AI96" s="27"/>
      <c r="AJ96" s="27"/>
      <c r="AK96" s="27"/>
      <c r="AL96" s="27"/>
    </row>
    <row r="97" spans="34:38">
      <c r="AH97" s="29" t="s">
        <v>22</v>
      </c>
      <c r="AI97" s="27"/>
      <c r="AJ97" s="27"/>
      <c r="AK97" s="27"/>
      <c r="AL97" s="27"/>
    </row>
    <row r="98" spans="34:38">
      <c r="AH98" s="29" t="s">
        <v>23</v>
      </c>
      <c r="AI98" s="27"/>
      <c r="AJ98" s="27"/>
      <c r="AK98" s="27"/>
      <c r="AL98" s="27"/>
    </row>
    <row r="99" spans="34:38">
      <c r="AH99" s="29" t="s">
        <v>24</v>
      </c>
      <c r="AI99" s="27"/>
      <c r="AJ99" s="27"/>
      <c r="AK99" s="27"/>
      <c r="AL99" s="27"/>
    </row>
    <row r="100" spans="34:38">
      <c r="AH100" s="29" t="s">
        <v>25</v>
      </c>
      <c r="AI100" s="27"/>
      <c r="AJ100" s="27"/>
      <c r="AK100" s="27"/>
      <c r="AL100" s="27"/>
    </row>
    <row r="101" spans="34:38">
      <c r="AH101" s="29" t="s">
        <v>36</v>
      </c>
      <c r="AI101" s="27"/>
      <c r="AJ101" s="27"/>
      <c r="AK101" s="27"/>
      <c r="AL101" s="27"/>
    </row>
    <row r="102" spans="34:38">
      <c r="AH102" s="29" t="s">
        <v>26</v>
      </c>
      <c r="AI102" s="27"/>
      <c r="AJ102" s="27"/>
      <c r="AK102" s="27"/>
      <c r="AL102" s="27"/>
    </row>
    <row r="103" spans="34:38">
      <c r="AH103" s="29" t="s">
        <v>27</v>
      </c>
      <c r="AI103" s="27"/>
      <c r="AJ103" s="27"/>
      <c r="AK103" s="27"/>
      <c r="AL103" s="27"/>
    </row>
    <row r="104" spans="34:38">
      <c r="AH104" s="30" t="s">
        <v>28</v>
      </c>
      <c r="AI104" s="27"/>
      <c r="AJ104" s="27"/>
      <c r="AK104" s="27"/>
      <c r="AL104" s="27"/>
    </row>
    <row r="105" spans="34:38">
      <c r="AH105" s="34" t="s">
        <v>35</v>
      </c>
      <c r="AI105" s="27"/>
      <c r="AJ105" s="27"/>
      <c r="AK105" s="27"/>
      <c r="AL105" s="27"/>
    </row>
    <row r="106" spans="34:38">
      <c r="AH106" s="29" t="s">
        <v>29</v>
      </c>
      <c r="AI106" s="27"/>
      <c r="AJ106" s="27"/>
      <c r="AK106" s="27"/>
      <c r="AL106" s="27"/>
    </row>
    <row r="107" spans="34:38">
      <c r="AH107" s="30" t="s">
        <v>30</v>
      </c>
      <c r="AI107" s="27"/>
      <c r="AJ107" s="27"/>
      <c r="AK107" s="27"/>
      <c r="AL107" s="27"/>
    </row>
    <row r="108" spans="34:38">
      <c r="AH108" s="30" t="s">
        <v>31</v>
      </c>
      <c r="AI108" s="27"/>
      <c r="AJ108" s="27"/>
      <c r="AK108" s="27"/>
      <c r="AL108" s="27"/>
    </row>
    <row r="109" spans="34:38">
      <c r="AH109" s="29" t="s">
        <v>32</v>
      </c>
      <c r="AI109" s="27"/>
      <c r="AJ109" s="27"/>
      <c r="AK109" s="27"/>
      <c r="AL109" s="27"/>
    </row>
    <row r="110" spans="34:38">
      <c r="AH110" s="33" t="s">
        <v>33</v>
      </c>
      <c r="AI110" s="27"/>
      <c r="AJ110" s="27"/>
      <c r="AK110" s="27"/>
      <c r="AL110" s="27"/>
    </row>
    <row r="111" spans="34:38" ht="20.25" customHeight="1">
      <c r="AH111" s="29" t="s">
        <v>34</v>
      </c>
      <c r="AI111" s="27"/>
      <c r="AJ111" s="27"/>
      <c r="AK111" s="27"/>
      <c r="AL111" s="27"/>
    </row>
    <row r="112" spans="34:38">
      <c r="AH112" s="27"/>
      <c r="AI112" s="36">
        <v>3939</v>
      </c>
      <c r="AJ112" s="36">
        <v>4760</v>
      </c>
      <c r="AK112" s="36">
        <v>40386</v>
      </c>
      <c r="AL112" s="36">
        <v>40238</v>
      </c>
    </row>
    <row r="113" spans="34:38">
      <c r="AH113" s="29" t="s">
        <v>21</v>
      </c>
      <c r="AI113" s="27"/>
      <c r="AJ113" s="27"/>
      <c r="AK113" s="27"/>
      <c r="AL113" s="27"/>
    </row>
    <row r="114" spans="34:38">
      <c r="AH114" s="29" t="s">
        <v>22</v>
      </c>
      <c r="AI114" s="27"/>
      <c r="AJ114" s="27"/>
      <c r="AK114" s="27"/>
      <c r="AL114" s="27"/>
    </row>
    <row r="115" spans="34:38">
      <c r="AH115" s="29" t="s">
        <v>23</v>
      </c>
      <c r="AI115" s="27"/>
      <c r="AJ115" s="27"/>
      <c r="AK115" s="27"/>
      <c r="AL115" s="27"/>
    </row>
    <row r="116" spans="34:38">
      <c r="AH116" s="29" t="s">
        <v>24</v>
      </c>
      <c r="AI116" s="27"/>
      <c r="AJ116" s="27"/>
      <c r="AK116" s="27"/>
      <c r="AL116" s="27"/>
    </row>
    <row r="117" spans="34:38">
      <c r="AH117" s="29" t="s">
        <v>25</v>
      </c>
      <c r="AI117" s="27"/>
      <c r="AJ117" s="27"/>
      <c r="AK117" s="27"/>
      <c r="AL117" s="27"/>
    </row>
    <row r="118" spans="34:38">
      <c r="AH118" s="29" t="s">
        <v>36</v>
      </c>
      <c r="AI118" s="27"/>
      <c r="AJ118" s="27"/>
      <c r="AK118" s="27"/>
      <c r="AL118" s="27"/>
    </row>
    <row r="119" spans="34:38">
      <c r="AH119" s="29" t="s">
        <v>26</v>
      </c>
      <c r="AI119" s="27"/>
      <c r="AJ119" s="27"/>
      <c r="AK119" s="27"/>
      <c r="AL119" s="27"/>
    </row>
    <row r="120" spans="34:38">
      <c r="AH120" s="29" t="s">
        <v>27</v>
      </c>
      <c r="AI120" s="27"/>
      <c r="AJ120" s="27"/>
      <c r="AK120" s="27"/>
      <c r="AL120" s="27"/>
    </row>
    <row r="121" spans="34:38">
      <c r="AH121" s="30" t="s">
        <v>28</v>
      </c>
      <c r="AI121" s="27"/>
      <c r="AJ121" s="27"/>
      <c r="AK121" s="27"/>
      <c r="AL121" s="27"/>
    </row>
    <row r="122" spans="34:38">
      <c r="AH122" s="34" t="s">
        <v>35</v>
      </c>
      <c r="AI122" s="27"/>
      <c r="AJ122" s="27"/>
      <c r="AK122" s="27"/>
      <c r="AL122" s="27"/>
    </row>
    <row r="123" spans="34:38">
      <c r="AH123" s="29" t="s">
        <v>29</v>
      </c>
      <c r="AI123" s="27"/>
      <c r="AJ123" s="27"/>
      <c r="AK123" s="27"/>
      <c r="AL123" s="27"/>
    </row>
    <row r="124" spans="34:38">
      <c r="AH124" s="30" t="s">
        <v>30</v>
      </c>
      <c r="AI124" s="27"/>
      <c r="AJ124" s="27"/>
      <c r="AK124" s="27"/>
      <c r="AL124" s="27"/>
    </row>
    <row r="125" spans="34:38">
      <c r="AH125" s="30" t="s">
        <v>31</v>
      </c>
      <c r="AI125" s="27"/>
      <c r="AJ125" s="27"/>
      <c r="AK125" s="27"/>
      <c r="AL125" s="27"/>
    </row>
    <row r="126" spans="34:38">
      <c r="AH126" s="29" t="s">
        <v>32</v>
      </c>
      <c r="AI126" s="27"/>
      <c r="AJ126" s="27"/>
      <c r="AK126" s="27"/>
      <c r="AL126" s="27"/>
    </row>
    <row r="127" spans="34:38">
      <c r="AH127" s="33" t="s">
        <v>33</v>
      </c>
      <c r="AI127" s="27"/>
      <c r="AJ127" s="27"/>
      <c r="AK127" s="27"/>
      <c r="AL127" s="27"/>
    </row>
    <row r="128" spans="34:38">
      <c r="AH128" s="29" t="s">
        <v>34</v>
      </c>
      <c r="AI128" s="27"/>
      <c r="AJ128" s="27"/>
      <c r="AK128" s="27"/>
      <c r="AL128" s="27"/>
    </row>
    <row r="129" spans="34:38">
      <c r="AH129" s="27"/>
      <c r="AI129" s="36">
        <v>3939</v>
      </c>
      <c r="AJ129" s="36">
        <v>4760</v>
      </c>
      <c r="AK129" s="36">
        <v>40386</v>
      </c>
      <c r="AL129" s="36">
        <v>40238</v>
      </c>
    </row>
    <row r="130" spans="34:38">
      <c r="AH130" s="29" t="s">
        <v>21</v>
      </c>
      <c r="AI130" s="27"/>
      <c r="AJ130" s="27"/>
      <c r="AK130" s="27"/>
      <c r="AL130" s="27"/>
    </row>
    <row r="131" spans="34:38">
      <c r="AH131" s="29" t="s">
        <v>22</v>
      </c>
      <c r="AI131" s="27"/>
      <c r="AJ131" s="27"/>
      <c r="AK131" s="27"/>
      <c r="AL131" s="27"/>
    </row>
    <row r="132" spans="34:38">
      <c r="AH132" s="29" t="s">
        <v>23</v>
      </c>
      <c r="AI132" s="27"/>
      <c r="AJ132" s="27"/>
      <c r="AK132" s="27"/>
      <c r="AL132" s="27"/>
    </row>
    <row r="133" spans="34:38">
      <c r="AH133" s="29" t="s">
        <v>24</v>
      </c>
      <c r="AI133" s="27"/>
      <c r="AJ133" s="27"/>
      <c r="AK133" s="27"/>
      <c r="AL133" s="27"/>
    </row>
    <row r="134" spans="34:38">
      <c r="AH134" s="29" t="s">
        <v>25</v>
      </c>
      <c r="AI134" s="27"/>
      <c r="AJ134" s="27"/>
      <c r="AK134" s="27"/>
      <c r="AL134" s="27"/>
    </row>
    <row r="135" spans="34:38">
      <c r="AH135" s="29" t="s">
        <v>36</v>
      </c>
      <c r="AI135" s="27"/>
      <c r="AJ135" s="27"/>
      <c r="AK135" s="27"/>
      <c r="AL135" s="27"/>
    </row>
    <row r="136" spans="34:38">
      <c r="AH136" s="29" t="s">
        <v>26</v>
      </c>
      <c r="AI136" s="27"/>
      <c r="AJ136" s="27"/>
      <c r="AK136" s="27"/>
      <c r="AL136" s="27"/>
    </row>
    <row r="137" spans="34:38">
      <c r="AH137" s="29" t="s">
        <v>27</v>
      </c>
      <c r="AI137" s="27"/>
      <c r="AJ137" s="27"/>
      <c r="AK137" s="27"/>
      <c r="AL137" s="27"/>
    </row>
    <row r="138" spans="34:38">
      <c r="AH138" s="30" t="s">
        <v>28</v>
      </c>
      <c r="AI138" s="27"/>
      <c r="AJ138" s="27"/>
      <c r="AK138" s="27"/>
      <c r="AL138" s="27"/>
    </row>
    <row r="139" spans="34:38">
      <c r="AH139" s="34" t="s">
        <v>35</v>
      </c>
      <c r="AI139" s="27"/>
      <c r="AJ139" s="27"/>
      <c r="AK139" s="27"/>
      <c r="AL139" s="27"/>
    </row>
    <row r="140" spans="34:38">
      <c r="AH140" s="29" t="s">
        <v>29</v>
      </c>
      <c r="AI140" s="27"/>
      <c r="AJ140" s="27"/>
      <c r="AK140" s="27"/>
      <c r="AL140" s="27"/>
    </row>
    <row r="141" spans="34:38">
      <c r="AH141" s="30" t="s">
        <v>30</v>
      </c>
      <c r="AI141" s="27"/>
      <c r="AJ141" s="27"/>
      <c r="AK141" s="27"/>
      <c r="AL141" s="27"/>
    </row>
    <row r="142" spans="34:38">
      <c r="AH142" s="30" t="s">
        <v>31</v>
      </c>
      <c r="AI142" s="27"/>
      <c r="AJ142" s="27"/>
      <c r="AK142" s="27"/>
      <c r="AL142" s="27"/>
    </row>
    <row r="143" spans="34:38">
      <c r="AH143" s="29" t="s">
        <v>32</v>
      </c>
      <c r="AI143" s="27"/>
      <c r="AJ143" s="27"/>
      <c r="AK143" s="27"/>
      <c r="AL143" s="27"/>
    </row>
    <row r="144" spans="34:38">
      <c r="AH144" s="33" t="s">
        <v>33</v>
      </c>
      <c r="AI144" s="27"/>
      <c r="AJ144" s="27"/>
      <c r="AK144" s="27"/>
      <c r="AL144" s="27"/>
    </row>
    <row r="145" spans="34:38">
      <c r="AH145" s="29" t="s">
        <v>34</v>
      </c>
      <c r="AI145" s="27"/>
      <c r="AJ145" s="27"/>
      <c r="AK145" s="27"/>
      <c r="AL145" s="27"/>
    </row>
    <row r="146" spans="34:38">
      <c r="AH146" s="27"/>
      <c r="AI146" s="36">
        <v>3939</v>
      </c>
      <c r="AJ146" s="36">
        <v>4760</v>
      </c>
      <c r="AK146" s="36">
        <v>40386</v>
      </c>
      <c r="AL146" s="36">
        <v>40238</v>
      </c>
    </row>
    <row r="147" spans="34:38">
      <c r="AH147" s="29" t="s">
        <v>21</v>
      </c>
      <c r="AI147" s="27"/>
      <c r="AJ147" s="27"/>
      <c r="AK147" s="27"/>
      <c r="AL147" s="27"/>
    </row>
    <row r="148" spans="34:38">
      <c r="AH148" s="29" t="s">
        <v>22</v>
      </c>
      <c r="AI148" s="27"/>
      <c r="AJ148" s="27"/>
      <c r="AK148" s="27"/>
      <c r="AL148" s="27"/>
    </row>
    <row r="149" spans="34:38">
      <c r="AH149" s="29" t="s">
        <v>23</v>
      </c>
      <c r="AI149" s="27"/>
      <c r="AJ149" s="27"/>
      <c r="AK149" s="27"/>
      <c r="AL149" s="27"/>
    </row>
    <row r="150" spans="34:38">
      <c r="AH150" s="29" t="s">
        <v>24</v>
      </c>
      <c r="AI150" s="27"/>
      <c r="AJ150" s="27"/>
      <c r="AK150" s="27"/>
      <c r="AL150" s="27"/>
    </row>
    <row r="151" spans="34:38">
      <c r="AH151" s="29" t="s">
        <v>25</v>
      </c>
      <c r="AI151" s="27"/>
      <c r="AJ151" s="27"/>
      <c r="AK151" s="27"/>
      <c r="AL151" s="27"/>
    </row>
    <row r="152" spans="34:38">
      <c r="AH152" s="29" t="s">
        <v>36</v>
      </c>
      <c r="AI152" s="27"/>
      <c r="AJ152" s="27"/>
      <c r="AK152" s="27"/>
      <c r="AL152" s="27"/>
    </row>
    <row r="153" spans="34:38">
      <c r="AH153" s="29" t="s">
        <v>26</v>
      </c>
      <c r="AI153" s="27"/>
      <c r="AJ153" s="27"/>
      <c r="AK153" s="27"/>
      <c r="AL153" s="27"/>
    </row>
    <row r="154" spans="34:38">
      <c r="AH154" s="29" t="s">
        <v>27</v>
      </c>
      <c r="AI154" s="27"/>
      <c r="AJ154" s="27"/>
      <c r="AK154" s="27"/>
      <c r="AL154" s="27"/>
    </row>
    <row r="155" spans="34:38">
      <c r="AH155" s="30" t="s">
        <v>28</v>
      </c>
      <c r="AI155" s="27"/>
      <c r="AJ155" s="27"/>
      <c r="AK155" s="27"/>
      <c r="AL155" s="27"/>
    </row>
    <row r="156" spans="34:38">
      <c r="AH156" s="34" t="s">
        <v>35</v>
      </c>
      <c r="AI156" s="27"/>
      <c r="AJ156" s="27"/>
      <c r="AK156" s="27"/>
      <c r="AL156" s="27"/>
    </row>
    <row r="157" spans="34:38">
      <c r="AH157" s="29" t="s">
        <v>29</v>
      </c>
      <c r="AI157" s="27"/>
      <c r="AJ157" s="27"/>
      <c r="AK157" s="27"/>
      <c r="AL157" s="27"/>
    </row>
    <row r="158" spans="34:38">
      <c r="AH158" s="30" t="s">
        <v>30</v>
      </c>
      <c r="AI158" s="27"/>
      <c r="AJ158" s="27"/>
      <c r="AK158" s="27"/>
      <c r="AL158" s="27"/>
    </row>
    <row r="159" spans="34:38">
      <c r="AH159" s="30" t="s">
        <v>31</v>
      </c>
      <c r="AI159" s="27"/>
      <c r="AJ159" s="27"/>
      <c r="AK159" s="27"/>
      <c r="AL159" s="27"/>
    </row>
    <row r="160" spans="34:38">
      <c r="AH160" s="29" t="s">
        <v>32</v>
      </c>
      <c r="AI160" s="27"/>
      <c r="AJ160" s="27"/>
      <c r="AK160" s="27"/>
      <c r="AL160" s="27"/>
    </row>
    <row r="161" spans="34:38">
      <c r="AH161" s="33" t="s">
        <v>33</v>
      </c>
      <c r="AI161" s="27"/>
      <c r="AJ161" s="27"/>
      <c r="AK161" s="27"/>
      <c r="AL161" s="27"/>
    </row>
    <row r="162" spans="34:38">
      <c r="AH162" s="29" t="s">
        <v>34</v>
      </c>
      <c r="AI162" s="27"/>
      <c r="AJ162" s="27"/>
      <c r="AK162" s="27"/>
      <c r="AL162" s="27"/>
    </row>
  </sheetData>
  <mergeCells count="3">
    <mergeCell ref="B25:C25"/>
    <mergeCell ref="B20:C20"/>
    <mergeCell ref="B2:I2"/>
  </mergeCells>
  <phoneticPr fontId="0" type="noConversion"/>
  <pageMargins left="3.937007874015748E-2" right="0" top="0" bottom="0" header="0.11811023622047245" footer="0.11811023622047245"/>
  <pageSetup scale="74" fitToHeight="2" orientation="portrait" r:id="rId1"/>
  <headerFooter alignWithMargins="0"/>
  <ignoredErrors>
    <ignoredError sqref="F25 F29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Rapport d'exploitation</vt:lpstr>
      <vt:lpstr>resto</vt:lpstr>
      <vt:lpstr>resto!Zone_d_impression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2018-02-18T01:25:20Z</dcterms:created>
  <dcterms:modified xsi:type="dcterms:W3CDTF">2018-02-18T02:04:09Z</dcterms:modified>
</cp:coreProperties>
</file>