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drawings/drawing2.xml" ContentType="application/vnd.openxmlformats-officedocument.drawing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10" windowHeight="8640"/>
  </bookViews>
  <sheets>
    <sheet name="Saisie" sheetId="1" r:id="rId1"/>
    <sheet name="Enregistrement" sheetId="2" r:id="rId2"/>
    <sheet name="instructions" sheetId="3" r:id="rId3"/>
    <sheet name="Saisie (2)" sheetId="4" r:id="rId4"/>
  </sheets>
  <definedNames>
    <definedName name="_xlnm._FilterDatabase" localSheetId="0" hidden="1">Saisie!$Y$12:$Y$22</definedName>
    <definedName name="_xlnm._FilterDatabase" localSheetId="3" hidden="1">'Saisie (2)'!$Y$12:$Y$22</definedName>
  </definedNames>
  <calcPr calcId="152511"/>
</workbook>
</file>

<file path=xl/calcChain.xml><?xml version="1.0" encoding="utf-8"?>
<calcChain xmlns="http://schemas.openxmlformats.org/spreadsheetml/2006/main">
  <c r="E34" i="4" l="1"/>
  <c r="D34" i="4"/>
  <c r="C34" i="4"/>
  <c r="B34" i="4"/>
  <c r="W31" i="4"/>
  <c r="W29" i="4"/>
  <c r="T27" i="4"/>
  <c r="N27" i="4"/>
  <c r="H27" i="4"/>
  <c r="B27" i="4"/>
  <c r="Y26" i="4"/>
  <c r="W26" i="4"/>
  <c r="V26" i="4"/>
  <c r="T26" i="4"/>
  <c r="S26" i="4"/>
  <c r="Q26" i="4"/>
  <c r="P26" i="4"/>
  <c r="N26" i="4"/>
  <c r="M26" i="4"/>
  <c r="K26" i="4"/>
  <c r="J26" i="4"/>
  <c r="H26" i="4"/>
  <c r="G26" i="4"/>
  <c r="E26" i="4"/>
  <c r="D26" i="4"/>
  <c r="B26" i="4"/>
  <c r="AC22" i="4"/>
  <c r="AB22" i="4"/>
  <c r="AC33" i="4" s="1"/>
  <c r="Z34" i="4" s="1"/>
  <c r="Z22" i="4"/>
  <c r="AC21" i="4"/>
  <c r="AA21" i="4"/>
  <c r="AC20" i="4"/>
  <c r="E27" i="4" s="1"/>
  <c r="AA20" i="4"/>
  <c r="AC19" i="4"/>
  <c r="AA19" i="4"/>
  <c r="AC18" i="4"/>
  <c r="K27" i="4" s="1"/>
  <c r="AA18" i="4"/>
  <c r="AC17" i="4"/>
  <c r="AA17" i="4"/>
  <c r="AC16" i="4"/>
  <c r="Q27" i="4" s="1"/>
  <c r="AA16" i="4"/>
  <c r="AC15" i="4"/>
  <c r="AA15" i="4"/>
  <c r="AC14" i="4"/>
  <c r="W27" i="4" s="1"/>
  <c r="W28" i="4" s="1"/>
  <c r="AA14" i="4"/>
  <c r="AC12" i="4"/>
  <c r="AB12" i="4"/>
  <c r="AB13" i="4" s="1"/>
  <c r="Z12" i="4"/>
  <c r="AC11" i="4"/>
  <c r="AA11" i="4"/>
  <c r="AC10" i="4"/>
  <c r="AA10" i="4"/>
  <c r="AC9" i="4"/>
  <c r="AA9" i="4"/>
  <c r="AC8" i="4"/>
  <c r="AA8" i="4"/>
  <c r="AC7" i="4"/>
  <c r="AA7" i="4"/>
  <c r="AC6" i="4"/>
  <c r="AA6" i="4"/>
  <c r="AC5" i="4"/>
  <c r="AA5" i="4"/>
  <c r="AC4" i="4"/>
  <c r="AA4" i="4"/>
  <c r="W34" i="4" l="1"/>
  <c r="AB23" i="4"/>
  <c r="AB266" i="2"/>
  <c r="AB265" i="2"/>
  <c r="AB264" i="2"/>
  <c r="AB263" i="2"/>
  <c r="AB262" i="2"/>
  <c r="AB261" i="2"/>
  <c r="AB260" i="2"/>
  <c r="AB259" i="2"/>
  <c r="AB258" i="2"/>
  <c r="AB257" i="2"/>
  <c r="AB256" i="2"/>
  <c r="AB255" i="2"/>
  <c r="AB254" i="2"/>
  <c r="AB253" i="2"/>
  <c r="AB252" i="2"/>
  <c r="AB251" i="2"/>
  <c r="AB250" i="2"/>
  <c r="AB249" i="2"/>
  <c r="AB248" i="2"/>
  <c r="AB247" i="2"/>
  <c r="AB246" i="2"/>
  <c r="AB245" i="2"/>
  <c r="AB244" i="2"/>
  <c r="AB243" i="2"/>
  <c r="AB242" i="2"/>
  <c r="AB241" i="2"/>
  <c r="AB240" i="2"/>
  <c r="AB239" i="2"/>
  <c r="AB238" i="2"/>
  <c r="AB237" i="2"/>
  <c r="AB236" i="2"/>
  <c r="AB235" i="2"/>
  <c r="AB234" i="2"/>
  <c r="AB233" i="2"/>
  <c r="AB232" i="2"/>
  <c r="AB231" i="2"/>
  <c r="AB230" i="2"/>
  <c r="AB229" i="2"/>
  <c r="AB228" i="2"/>
  <c r="AB227" i="2"/>
  <c r="AB226" i="2"/>
  <c r="AB225" i="2"/>
  <c r="AB224" i="2"/>
  <c r="AB223" i="2"/>
  <c r="AB222" i="2"/>
  <c r="AB221" i="2"/>
  <c r="AB220" i="2"/>
  <c r="AB219" i="2"/>
  <c r="AB218" i="2"/>
  <c r="AB217" i="2"/>
  <c r="AB216" i="2"/>
  <c r="AB215" i="2"/>
  <c r="AB214" i="2"/>
  <c r="AB213" i="2"/>
  <c r="AB212" i="2"/>
  <c r="AB211" i="2"/>
  <c r="AB210" i="2"/>
  <c r="AB209" i="2"/>
  <c r="AB208" i="2"/>
  <c r="AB207" i="2"/>
  <c r="AB206" i="2"/>
  <c r="AB205" i="2"/>
  <c r="AB204" i="2"/>
  <c r="AB203" i="2"/>
  <c r="AB202" i="2"/>
  <c r="AB201" i="2"/>
  <c r="AB200" i="2"/>
  <c r="AB199" i="2"/>
  <c r="AB198" i="2"/>
  <c r="AB197" i="2"/>
  <c r="AB196" i="2"/>
  <c r="AB195" i="2"/>
  <c r="AB194" i="2"/>
  <c r="AB193" i="2"/>
  <c r="AB192" i="2"/>
  <c r="AB191" i="2"/>
  <c r="AB190" i="2"/>
  <c r="AB189" i="2"/>
  <c r="AB188" i="2"/>
  <c r="AB187" i="2"/>
  <c r="AB186" i="2"/>
  <c r="AB185" i="2"/>
  <c r="AB184" i="2"/>
  <c r="AB183" i="2"/>
  <c r="AB182" i="2"/>
  <c r="AB181" i="2"/>
  <c r="AB180" i="2"/>
  <c r="AB179" i="2"/>
  <c r="AB178" i="2"/>
  <c r="AB177" i="2"/>
  <c r="AB176" i="2"/>
  <c r="AB175" i="2"/>
  <c r="AB174" i="2"/>
  <c r="AB173" i="2"/>
  <c r="AB172" i="2"/>
  <c r="AB171" i="2"/>
  <c r="AB170" i="2"/>
  <c r="AB169" i="2"/>
  <c r="AB168" i="2"/>
  <c r="AB167" i="2"/>
  <c r="AB166" i="2"/>
  <c r="AB165" i="2"/>
  <c r="AB164" i="2"/>
  <c r="AB163" i="2"/>
  <c r="AB162" i="2"/>
  <c r="AB161" i="2"/>
  <c r="AB160" i="2"/>
  <c r="AB159" i="2"/>
  <c r="AB158" i="2"/>
  <c r="AB157" i="2"/>
  <c r="AB156" i="2"/>
  <c r="AB155" i="2"/>
  <c r="AB154" i="2"/>
  <c r="AB153" i="2"/>
  <c r="AB152" i="2"/>
  <c r="AB151" i="2"/>
  <c r="AB150" i="2"/>
  <c r="AB149" i="2"/>
  <c r="AB148" i="2"/>
  <c r="AB147" i="2"/>
  <c r="AB146" i="2"/>
  <c r="AB145" i="2"/>
  <c r="AB144" i="2"/>
  <c r="AB143" i="2"/>
  <c r="AB142" i="2"/>
  <c r="AB141" i="2"/>
  <c r="AB140" i="2"/>
  <c r="AB139" i="2"/>
  <c r="AB138" i="2"/>
  <c r="AB137" i="2"/>
  <c r="AB136" i="2"/>
  <c r="AB135" i="2"/>
  <c r="AB134" i="2"/>
  <c r="AB133" i="2"/>
  <c r="AB132" i="2"/>
  <c r="AB131" i="2"/>
  <c r="AB130" i="2"/>
  <c r="AB129" i="2"/>
  <c r="AB128" i="2"/>
  <c r="AB127" i="2"/>
  <c r="AB126" i="2"/>
  <c r="AB125" i="2"/>
  <c r="AB124" i="2"/>
  <c r="AB123" i="2"/>
  <c r="AB122" i="2"/>
  <c r="AB121" i="2"/>
  <c r="AB120" i="2"/>
  <c r="AB119" i="2"/>
  <c r="AB118" i="2"/>
  <c r="AB117" i="2"/>
  <c r="AB116" i="2"/>
  <c r="AB115" i="2"/>
  <c r="AB114" i="2"/>
  <c r="AB113" i="2"/>
  <c r="AB112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3" i="2"/>
  <c r="AB72" i="2"/>
  <c r="AB71" i="2"/>
  <c r="AB70" i="2"/>
  <c r="AB69" i="2"/>
  <c r="AB68" i="2"/>
  <c r="AB67" i="2"/>
  <c r="AB66" i="2"/>
  <c r="AB65" i="2"/>
  <c r="AB64" i="2"/>
  <c r="AB63" i="2"/>
  <c r="AB62" i="2"/>
  <c r="AB61" i="2"/>
  <c r="AB60" i="2"/>
  <c r="AB59" i="2"/>
  <c r="AB58" i="2"/>
  <c r="AB57" i="2"/>
  <c r="AB56" i="2"/>
  <c r="AB55" i="2"/>
  <c r="AB54" i="2"/>
  <c r="AB53" i="2"/>
  <c r="AB52" i="2"/>
  <c r="AB51" i="2"/>
  <c r="AB50" i="2"/>
  <c r="AB49" i="2"/>
  <c r="AB48" i="2"/>
  <c r="AB47" i="2"/>
  <c r="AB46" i="2"/>
  <c r="AB45" i="2"/>
  <c r="AB44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AB3" i="2"/>
  <c r="AA21" i="1"/>
  <c r="AA20" i="1"/>
  <c r="AA19" i="1"/>
  <c r="AA18" i="1"/>
  <c r="AA17" i="1"/>
  <c r="AA16" i="1"/>
  <c r="AA15" i="1"/>
  <c r="AA14" i="1"/>
  <c r="AA11" i="1"/>
  <c r="AA10" i="1"/>
  <c r="AA9" i="1"/>
  <c r="AA8" i="1"/>
  <c r="AA7" i="1"/>
  <c r="AA6" i="1"/>
  <c r="AA5" i="1"/>
  <c r="AA4" i="1"/>
  <c r="W31" i="1"/>
  <c r="D26" i="1" l="1"/>
  <c r="E34" i="1" l="1"/>
  <c r="D34" i="1" l="1"/>
  <c r="C34" i="1"/>
  <c r="B34" i="1"/>
  <c r="G26" i="1" l="1"/>
  <c r="J26" i="1"/>
  <c r="M26" i="1"/>
  <c r="P26" i="1"/>
  <c r="S26" i="1"/>
  <c r="V26" i="1"/>
  <c r="Y26" i="1"/>
  <c r="Z266" i="2" l="1"/>
  <c r="Z265" i="2"/>
  <c r="Z264" i="2"/>
  <c r="Z263" i="2"/>
  <c r="Z262" i="2"/>
  <c r="Z261" i="2"/>
  <c r="Z260" i="2"/>
  <c r="Z259" i="2"/>
  <c r="Z258" i="2"/>
  <c r="Z257" i="2"/>
  <c r="Z256" i="2"/>
  <c r="Z255" i="2"/>
  <c r="Z254" i="2"/>
  <c r="Z253" i="2"/>
  <c r="Z252" i="2"/>
  <c r="Z251" i="2"/>
  <c r="Z250" i="2"/>
  <c r="Z249" i="2"/>
  <c r="Z248" i="2"/>
  <c r="Z247" i="2"/>
  <c r="Z246" i="2"/>
  <c r="Z245" i="2"/>
  <c r="Z244" i="2"/>
  <c r="Z243" i="2"/>
  <c r="Z242" i="2"/>
  <c r="Z241" i="2"/>
  <c r="Z240" i="2"/>
  <c r="Z239" i="2"/>
  <c r="Z238" i="2"/>
  <c r="Z237" i="2"/>
  <c r="Z236" i="2"/>
  <c r="Z235" i="2"/>
  <c r="Z234" i="2"/>
  <c r="Z233" i="2"/>
  <c r="Z232" i="2"/>
  <c r="Z231" i="2"/>
  <c r="Z230" i="2"/>
  <c r="Z229" i="2"/>
  <c r="Z228" i="2"/>
  <c r="Z227" i="2"/>
  <c r="Z226" i="2"/>
  <c r="Z225" i="2"/>
  <c r="Z224" i="2"/>
  <c r="Z223" i="2"/>
  <c r="Z222" i="2"/>
  <c r="Z221" i="2"/>
  <c r="Z220" i="2"/>
  <c r="Z219" i="2"/>
  <c r="Z218" i="2"/>
  <c r="Z217" i="2"/>
  <c r="Z216" i="2"/>
  <c r="Z215" i="2"/>
  <c r="Z214" i="2"/>
  <c r="Z213" i="2"/>
  <c r="Z212" i="2"/>
  <c r="Z211" i="2"/>
  <c r="Z210" i="2"/>
  <c r="Z209" i="2"/>
  <c r="Z208" i="2"/>
  <c r="Z207" i="2"/>
  <c r="Z206" i="2"/>
  <c r="Z205" i="2"/>
  <c r="Z204" i="2"/>
  <c r="Z203" i="2"/>
  <c r="Z202" i="2"/>
  <c r="Z201" i="2"/>
  <c r="Z200" i="2"/>
  <c r="Z199" i="2"/>
  <c r="Z198" i="2"/>
  <c r="Z197" i="2"/>
  <c r="Z196" i="2"/>
  <c r="Z195" i="2"/>
  <c r="Z194" i="2"/>
  <c r="Z193" i="2"/>
  <c r="Z192" i="2"/>
  <c r="Z191" i="2"/>
  <c r="Z190" i="2"/>
  <c r="Z189" i="2"/>
  <c r="Z188" i="2"/>
  <c r="Z187" i="2"/>
  <c r="Z186" i="2"/>
  <c r="Z185" i="2"/>
  <c r="Z184" i="2"/>
  <c r="Z183" i="2"/>
  <c r="Z182" i="2"/>
  <c r="Z181" i="2"/>
  <c r="Z180" i="2"/>
  <c r="Z179" i="2"/>
  <c r="Z178" i="2"/>
  <c r="Z177" i="2"/>
  <c r="Z176" i="2"/>
  <c r="Z175" i="2"/>
  <c r="Z174" i="2"/>
  <c r="Z173" i="2"/>
  <c r="Z172" i="2"/>
  <c r="Z171" i="2"/>
  <c r="Z170" i="2"/>
  <c r="Z169" i="2"/>
  <c r="Z168" i="2"/>
  <c r="Z167" i="2"/>
  <c r="Z166" i="2"/>
  <c r="Z165" i="2"/>
  <c r="Z164" i="2"/>
  <c r="Z163" i="2"/>
  <c r="Z162" i="2"/>
  <c r="Z161" i="2"/>
  <c r="Z160" i="2"/>
  <c r="Z159" i="2"/>
  <c r="Z158" i="2"/>
  <c r="Z157" i="2"/>
  <c r="Z156" i="2"/>
  <c r="Z155" i="2"/>
  <c r="Z154" i="2"/>
  <c r="Z153" i="2"/>
  <c r="Z152" i="2"/>
  <c r="Z151" i="2"/>
  <c r="Z150" i="2"/>
  <c r="Z149" i="2"/>
  <c r="Z148" i="2"/>
  <c r="Z147" i="2"/>
  <c r="Z146" i="2"/>
  <c r="Z145" i="2"/>
  <c r="Z144" i="2"/>
  <c r="Z143" i="2"/>
  <c r="Z142" i="2"/>
  <c r="Z141" i="2"/>
  <c r="Z140" i="2"/>
  <c r="Z139" i="2"/>
  <c r="Z138" i="2"/>
  <c r="Z137" i="2"/>
  <c r="Z136" i="2"/>
  <c r="Z135" i="2"/>
  <c r="Z134" i="2"/>
  <c r="Z133" i="2"/>
  <c r="Z132" i="2"/>
  <c r="Z131" i="2"/>
  <c r="Z130" i="2"/>
  <c r="Z129" i="2"/>
  <c r="Z128" i="2"/>
  <c r="Z127" i="2"/>
  <c r="Z126" i="2"/>
  <c r="Z125" i="2"/>
  <c r="Z124" i="2"/>
  <c r="Z123" i="2"/>
  <c r="Z122" i="2"/>
  <c r="Z121" i="2"/>
  <c r="Z120" i="2"/>
  <c r="Z119" i="2"/>
  <c r="Z118" i="2"/>
  <c r="Z117" i="2"/>
  <c r="Z116" i="2"/>
  <c r="Z115" i="2"/>
  <c r="Z114" i="2"/>
  <c r="Z113" i="2"/>
  <c r="Z112" i="2"/>
  <c r="Z111" i="2"/>
  <c r="Z110" i="2"/>
  <c r="Z109" i="2"/>
  <c r="Z108" i="2"/>
  <c r="Z107" i="2"/>
  <c r="Z106" i="2"/>
  <c r="Z105" i="2"/>
  <c r="Z104" i="2"/>
  <c r="Z103" i="2"/>
  <c r="Z102" i="2"/>
  <c r="Z101" i="2"/>
  <c r="Z100" i="2"/>
  <c r="Z99" i="2"/>
  <c r="Z98" i="2"/>
  <c r="Z97" i="2"/>
  <c r="Z96" i="2"/>
  <c r="Z95" i="2"/>
  <c r="Z94" i="2"/>
  <c r="Z93" i="2"/>
  <c r="Z92" i="2"/>
  <c r="Z91" i="2"/>
  <c r="Z90" i="2"/>
  <c r="Z89" i="2"/>
  <c r="Z88" i="2"/>
  <c r="Z87" i="2"/>
  <c r="Z86" i="2"/>
  <c r="Z85" i="2"/>
  <c r="Z84" i="2"/>
  <c r="Z83" i="2"/>
  <c r="Z82" i="2"/>
  <c r="Z81" i="2"/>
  <c r="Z80" i="2"/>
  <c r="Z79" i="2"/>
  <c r="Z78" i="2"/>
  <c r="Z77" i="2"/>
  <c r="Z76" i="2"/>
  <c r="Z75" i="2"/>
  <c r="Z74" i="2"/>
  <c r="Z73" i="2"/>
  <c r="Z72" i="2"/>
  <c r="Z71" i="2"/>
  <c r="Z70" i="2"/>
  <c r="Z69" i="2"/>
  <c r="Z68" i="2"/>
  <c r="Z67" i="2"/>
  <c r="Z66" i="2"/>
  <c r="Z65" i="2"/>
  <c r="Z64" i="2"/>
  <c r="Z63" i="2"/>
  <c r="Z62" i="2"/>
  <c r="Z61" i="2"/>
  <c r="Z60" i="2"/>
  <c r="Z59" i="2"/>
  <c r="Z58" i="2"/>
  <c r="Z57" i="2"/>
  <c r="Z56" i="2"/>
  <c r="Z55" i="2"/>
  <c r="Z54" i="2"/>
  <c r="Z53" i="2"/>
  <c r="Z52" i="2"/>
  <c r="Z51" i="2"/>
  <c r="Z50" i="2"/>
  <c r="Z49" i="2"/>
  <c r="Z48" i="2"/>
  <c r="Z47" i="2"/>
  <c r="Z46" i="2"/>
  <c r="Z45" i="2"/>
  <c r="Z44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Z6" i="2"/>
  <c r="Z5" i="2"/>
  <c r="Z4" i="2"/>
  <c r="Z3" i="2"/>
  <c r="AC21" i="1"/>
  <c r="AC20" i="1"/>
  <c r="AC19" i="1"/>
  <c r="AC18" i="1"/>
  <c r="AC17" i="1"/>
  <c r="AC16" i="1"/>
  <c r="AC15" i="1"/>
  <c r="AC14" i="1"/>
  <c r="AB22" i="1"/>
  <c r="AB23" i="1" s="1"/>
  <c r="Z22" i="1"/>
  <c r="AC11" i="1"/>
  <c r="AC10" i="1"/>
  <c r="AC9" i="1"/>
  <c r="AC8" i="1"/>
  <c r="AC7" i="1"/>
  <c r="AC6" i="1"/>
  <c r="AC5" i="1"/>
  <c r="AC4" i="1"/>
  <c r="AB12" i="1"/>
  <c r="AB13" i="1" s="1"/>
  <c r="Z12" i="1"/>
  <c r="W27" i="1" l="1"/>
  <c r="H27" i="1"/>
  <c r="Q27" i="1"/>
  <c r="T27" i="1"/>
  <c r="B27" i="1"/>
  <c r="E27" i="1"/>
  <c r="K27" i="1"/>
  <c r="N27" i="1"/>
  <c r="AC33" i="1"/>
  <c r="Z34" i="1" s="1"/>
  <c r="AC12" i="1"/>
  <c r="AC22" i="1"/>
  <c r="AA266" i="2" l="1"/>
  <c r="AA265" i="2"/>
  <c r="AC265" i="2" s="1"/>
  <c r="AA264" i="2"/>
  <c r="AA263" i="2"/>
  <c r="AA262" i="2"/>
  <c r="AC261" i="2"/>
  <c r="AA261" i="2"/>
  <c r="AA260" i="2"/>
  <c r="AA259" i="2"/>
  <c r="AA258" i="2"/>
  <c r="AA257" i="2"/>
  <c r="AC257" i="2" s="1"/>
  <c r="AA256" i="2"/>
  <c r="AA255" i="2"/>
  <c r="AA254" i="2"/>
  <c r="AC253" i="2"/>
  <c r="AA253" i="2"/>
  <c r="AA252" i="2"/>
  <c r="AA251" i="2"/>
  <c r="AA250" i="2"/>
  <c r="AA249" i="2"/>
  <c r="AC249" i="2" s="1"/>
  <c r="AA248" i="2"/>
  <c r="AA247" i="2"/>
  <c r="AA246" i="2"/>
  <c r="AC245" i="2"/>
  <c r="AA245" i="2"/>
  <c r="AA244" i="2"/>
  <c r="AA243" i="2"/>
  <c r="AA242" i="2"/>
  <c r="AA241" i="2"/>
  <c r="AC241" i="2" s="1"/>
  <c r="AA240" i="2"/>
  <c r="AA239" i="2"/>
  <c r="AA238" i="2"/>
  <c r="AC237" i="2"/>
  <c r="AA237" i="2"/>
  <c r="AA236" i="2"/>
  <c r="AA235" i="2"/>
  <c r="AA234" i="2"/>
  <c r="AA233" i="2"/>
  <c r="AC233" i="2" s="1"/>
  <c r="AA232" i="2"/>
  <c r="AA231" i="2"/>
  <c r="AA230" i="2"/>
  <c r="AC229" i="2"/>
  <c r="AA229" i="2"/>
  <c r="AA228" i="2"/>
  <c r="AA227" i="2"/>
  <c r="AA226" i="2"/>
  <c r="AA225" i="2"/>
  <c r="AC225" i="2" s="1"/>
  <c r="AA224" i="2"/>
  <c r="AA223" i="2"/>
  <c r="AA222" i="2"/>
  <c r="AC221" i="2"/>
  <c r="AA221" i="2"/>
  <c r="AA220" i="2"/>
  <c r="AA219" i="2"/>
  <c r="AA218" i="2"/>
  <c r="AA217" i="2"/>
  <c r="AC217" i="2" s="1"/>
  <c r="AA216" i="2"/>
  <c r="AA215" i="2"/>
  <c r="AA214" i="2"/>
  <c r="AC213" i="2"/>
  <c r="AA213" i="2"/>
  <c r="AA212" i="2"/>
  <c r="AA211" i="2"/>
  <c r="AA210" i="2"/>
  <c r="AA209" i="2"/>
  <c r="AC209" i="2" s="1"/>
  <c r="AA208" i="2"/>
  <c r="AA207" i="2"/>
  <c r="AA206" i="2"/>
  <c r="AC205" i="2"/>
  <c r="AA205" i="2"/>
  <c r="AA204" i="2"/>
  <c r="AA203" i="2"/>
  <c r="AA202" i="2"/>
  <c r="AA201" i="2"/>
  <c r="AC201" i="2" s="1"/>
  <c r="AA200" i="2"/>
  <c r="AA199" i="2"/>
  <c r="AA198" i="2"/>
  <c r="AC197" i="2"/>
  <c r="AA197" i="2"/>
  <c r="AA196" i="2"/>
  <c r="AA195" i="2"/>
  <c r="AA194" i="2"/>
  <c r="AA193" i="2"/>
  <c r="AC193" i="2" s="1"/>
  <c r="AA192" i="2"/>
  <c r="AA191" i="2"/>
  <c r="AA190" i="2"/>
  <c r="AC189" i="2"/>
  <c r="AA189" i="2"/>
  <c r="AA188" i="2"/>
  <c r="AA187" i="2"/>
  <c r="AA186" i="2"/>
  <c r="AA185" i="2"/>
  <c r="AC185" i="2" s="1"/>
  <c r="AA184" i="2"/>
  <c r="AA183" i="2"/>
  <c r="AA182" i="2"/>
  <c r="AA181" i="2"/>
  <c r="AA180" i="2"/>
  <c r="AA179" i="2"/>
  <c r="AA178" i="2"/>
  <c r="AA177" i="2"/>
  <c r="AA176" i="2"/>
  <c r="AA175" i="2"/>
  <c r="AA174" i="2"/>
  <c r="AA173" i="2"/>
  <c r="AA172" i="2"/>
  <c r="AA171" i="2"/>
  <c r="AA170" i="2"/>
  <c r="AA169" i="2"/>
  <c r="AA168" i="2"/>
  <c r="AA167" i="2"/>
  <c r="AA166" i="2"/>
  <c r="AA165" i="2"/>
  <c r="AA164" i="2"/>
  <c r="AA163" i="2"/>
  <c r="AA162" i="2"/>
  <c r="AA161" i="2"/>
  <c r="AA160" i="2"/>
  <c r="AA159" i="2"/>
  <c r="AA158" i="2"/>
  <c r="AA157" i="2"/>
  <c r="AA156" i="2"/>
  <c r="AA155" i="2"/>
  <c r="AA154" i="2"/>
  <c r="AA153" i="2"/>
  <c r="AA152" i="2"/>
  <c r="AA151" i="2"/>
  <c r="AA150" i="2"/>
  <c r="AA149" i="2"/>
  <c r="AA148" i="2"/>
  <c r="AA147" i="2"/>
  <c r="AA146" i="2"/>
  <c r="AA145" i="2"/>
  <c r="AA144" i="2"/>
  <c r="AA143" i="2"/>
  <c r="AA142" i="2"/>
  <c r="AA141" i="2"/>
  <c r="AA140" i="2"/>
  <c r="AA139" i="2"/>
  <c r="AA138" i="2"/>
  <c r="AA137" i="2"/>
  <c r="AA136" i="2"/>
  <c r="AA135" i="2"/>
  <c r="AA134" i="2"/>
  <c r="AA133" i="2"/>
  <c r="AA132" i="2"/>
  <c r="AA131" i="2"/>
  <c r="AA130" i="2"/>
  <c r="AA129" i="2"/>
  <c r="AA128" i="2"/>
  <c r="AA127" i="2"/>
  <c r="AA126" i="2"/>
  <c r="AA125" i="2"/>
  <c r="AA124" i="2"/>
  <c r="AA123" i="2"/>
  <c r="AA122" i="2"/>
  <c r="AA121" i="2"/>
  <c r="AA120" i="2"/>
  <c r="AA119" i="2"/>
  <c r="AA118" i="2"/>
  <c r="AA117" i="2"/>
  <c r="AA116" i="2"/>
  <c r="AA115" i="2"/>
  <c r="AA114" i="2"/>
  <c r="AA113" i="2"/>
  <c r="AA112" i="2"/>
  <c r="AA111" i="2"/>
  <c r="AA110" i="2"/>
  <c r="AA109" i="2"/>
  <c r="AA108" i="2"/>
  <c r="AA107" i="2"/>
  <c r="AA106" i="2"/>
  <c r="AA105" i="2"/>
  <c r="AA104" i="2"/>
  <c r="AA103" i="2"/>
  <c r="AA102" i="2"/>
  <c r="AA101" i="2"/>
  <c r="AA100" i="2"/>
  <c r="AA99" i="2"/>
  <c r="AA98" i="2"/>
  <c r="AA97" i="2"/>
  <c r="AA96" i="2"/>
  <c r="AA95" i="2"/>
  <c r="AA94" i="2"/>
  <c r="AA93" i="2"/>
  <c r="AA92" i="2"/>
  <c r="AA91" i="2"/>
  <c r="AA90" i="2"/>
  <c r="AA89" i="2"/>
  <c r="AA88" i="2"/>
  <c r="AA87" i="2"/>
  <c r="AA86" i="2"/>
  <c r="AA85" i="2"/>
  <c r="AA84" i="2"/>
  <c r="AC83" i="2"/>
  <c r="AA83" i="2"/>
  <c r="AA82" i="2"/>
  <c r="AA81" i="2"/>
  <c r="AA80" i="2"/>
  <c r="AA79" i="2"/>
  <c r="AA78" i="2"/>
  <c r="AA77" i="2"/>
  <c r="AA76" i="2"/>
  <c r="AA75" i="2"/>
  <c r="AA74" i="2"/>
  <c r="AA73" i="2"/>
  <c r="AA72" i="2"/>
  <c r="AA71" i="2"/>
  <c r="AA70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AC10" i="2" l="1"/>
  <c r="AC14" i="2"/>
  <c r="AC16" i="2"/>
  <c r="AC20" i="2"/>
  <c r="AC24" i="2"/>
  <c r="AC86" i="2"/>
  <c r="AC88" i="2"/>
  <c r="AC92" i="2"/>
  <c r="AC96" i="2"/>
  <c r="AC100" i="2"/>
  <c r="AC104" i="2"/>
  <c r="AC108" i="2"/>
  <c r="AC112" i="2"/>
  <c r="AC116" i="2"/>
  <c r="AC118" i="2"/>
  <c r="AC122" i="2"/>
  <c r="AC126" i="2"/>
  <c r="AC130" i="2"/>
  <c r="AC132" i="2"/>
  <c r="AC138" i="2"/>
  <c r="AC146" i="2"/>
  <c r="AC9" i="2"/>
  <c r="AC11" i="2"/>
  <c r="AC13" i="2"/>
  <c r="AC15" i="2"/>
  <c r="AC17" i="2"/>
  <c r="AC19" i="2"/>
  <c r="AC21" i="2"/>
  <c r="AC23" i="2"/>
  <c r="AC25" i="2"/>
  <c r="AC27" i="2"/>
  <c r="AC29" i="2"/>
  <c r="AC31" i="2"/>
  <c r="AC33" i="2"/>
  <c r="AC35" i="2"/>
  <c r="AC37" i="2"/>
  <c r="AC39" i="2"/>
  <c r="AC41" i="2"/>
  <c r="AC43" i="2"/>
  <c r="AC45" i="2"/>
  <c r="AC47" i="2"/>
  <c r="AC49" i="2"/>
  <c r="AC51" i="2"/>
  <c r="AC53" i="2"/>
  <c r="AC55" i="2"/>
  <c r="AC57" i="2"/>
  <c r="AC59" i="2"/>
  <c r="AC61" i="2"/>
  <c r="AC63" i="2"/>
  <c r="AC65" i="2"/>
  <c r="AC67" i="2"/>
  <c r="AC69" i="2"/>
  <c r="AC71" i="2"/>
  <c r="AC73" i="2"/>
  <c r="AC75" i="2"/>
  <c r="AC77" i="2"/>
  <c r="AC79" i="2"/>
  <c r="AC81" i="2"/>
  <c r="AC85" i="2"/>
  <c r="AC87" i="2"/>
  <c r="AC89" i="2"/>
  <c r="AC91" i="2"/>
  <c r="AC93" i="2"/>
  <c r="AC95" i="2"/>
  <c r="AC97" i="2"/>
  <c r="AC99" i="2"/>
  <c r="AC101" i="2"/>
  <c r="AC103" i="2"/>
  <c r="AC105" i="2"/>
  <c r="AC107" i="2"/>
  <c r="AC109" i="2"/>
  <c r="AC111" i="2"/>
  <c r="AC113" i="2"/>
  <c r="AC115" i="2"/>
  <c r="AC117" i="2"/>
  <c r="AC119" i="2"/>
  <c r="AC121" i="2"/>
  <c r="AC123" i="2"/>
  <c r="AC125" i="2"/>
  <c r="AC127" i="2"/>
  <c r="AC129" i="2"/>
  <c r="AC131" i="2"/>
  <c r="AC133" i="2"/>
  <c r="AC8" i="2"/>
  <c r="AC12" i="2"/>
  <c r="AC18" i="2"/>
  <c r="AC22" i="2"/>
  <c r="AC84" i="2"/>
  <c r="AC90" i="2"/>
  <c r="AC94" i="2"/>
  <c r="AC98" i="2"/>
  <c r="AC102" i="2"/>
  <c r="AC106" i="2"/>
  <c r="AC110" i="2"/>
  <c r="AC114" i="2"/>
  <c r="AC120" i="2"/>
  <c r="AC124" i="2"/>
  <c r="AC128" i="2"/>
  <c r="AC134" i="2"/>
  <c r="AC136" i="2"/>
  <c r="AC140" i="2"/>
  <c r="AC142" i="2"/>
  <c r="AC144" i="2"/>
  <c r="AC148" i="2"/>
  <c r="AC150" i="2"/>
  <c r="AC152" i="2"/>
  <c r="AC154" i="2"/>
  <c r="AC156" i="2"/>
  <c r="AC158" i="2"/>
  <c r="AC160" i="2"/>
  <c r="AC162" i="2"/>
  <c r="AC164" i="2"/>
  <c r="AC166" i="2"/>
  <c r="AC168" i="2"/>
  <c r="AC170" i="2"/>
  <c r="AC172" i="2"/>
  <c r="AC174" i="2"/>
  <c r="AC176" i="2"/>
  <c r="AC178" i="2"/>
  <c r="AC180" i="2"/>
  <c r="AC184" i="2"/>
  <c r="AC188" i="2"/>
  <c r="AC192" i="2"/>
  <c r="AC196" i="2"/>
  <c r="AC200" i="2"/>
  <c r="AC204" i="2"/>
  <c r="AC208" i="2"/>
  <c r="AC212" i="2"/>
  <c r="AC216" i="2"/>
  <c r="AC220" i="2"/>
  <c r="AC224" i="2"/>
  <c r="AC228" i="2"/>
  <c r="AC232" i="2"/>
  <c r="AC236" i="2"/>
  <c r="AC240" i="2"/>
  <c r="AC244" i="2"/>
  <c r="AC248" i="2"/>
  <c r="AC252" i="2"/>
  <c r="AC256" i="2"/>
  <c r="AC260" i="2"/>
  <c r="AC264" i="2"/>
  <c r="AC7" i="2"/>
  <c r="AC6" i="2"/>
  <c r="AC135" i="2"/>
  <c r="AC137" i="2"/>
  <c r="AC139" i="2"/>
  <c r="AC141" i="2"/>
  <c r="AC143" i="2"/>
  <c r="AC145" i="2"/>
  <c r="AC147" i="2"/>
  <c r="AC149" i="2"/>
  <c r="AC151" i="2"/>
  <c r="AC153" i="2"/>
  <c r="AC155" i="2"/>
  <c r="AC157" i="2"/>
  <c r="AC159" i="2"/>
  <c r="AC161" i="2"/>
  <c r="AC163" i="2"/>
  <c r="AC165" i="2"/>
  <c r="AC167" i="2"/>
  <c r="AC169" i="2"/>
  <c r="AC171" i="2"/>
  <c r="AC173" i="2"/>
  <c r="AC175" i="2"/>
  <c r="AC177" i="2"/>
  <c r="AC179" i="2"/>
  <c r="AC181" i="2"/>
  <c r="AC5" i="2"/>
  <c r="AC26" i="2"/>
  <c r="AC28" i="2"/>
  <c r="AC30" i="2"/>
  <c r="AC32" i="2"/>
  <c r="AC34" i="2"/>
  <c r="AC36" i="2"/>
  <c r="AC38" i="2"/>
  <c r="AC40" i="2"/>
  <c r="AC42" i="2"/>
  <c r="AC44" i="2"/>
  <c r="AC46" i="2"/>
  <c r="AC48" i="2"/>
  <c r="AC50" i="2"/>
  <c r="AC52" i="2"/>
  <c r="AC54" i="2"/>
  <c r="AC56" i="2"/>
  <c r="AC58" i="2"/>
  <c r="AC60" i="2"/>
  <c r="AC62" i="2"/>
  <c r="AC64" i="2"/>
  <c r="AC66" i="2"/>
  <c r="AC68" i="2"/>
  <c r="AC70" i="2"/>
  <c r="AC72" i="2"/>
  <c r="AC74" i="2"/>
  <c r="AC76" i="2"/>
  <c r="AC78" i="2"/>
  <c r="AC80" i="2"/>
  <c r="AC82" i="2"/>
  <c r="AC4" i="2"/>
  <c r="AC183" i="2"/>
  <c r="AC187" i="2"/>
  <c r="AC191" i="2"/>
  <c r="AC195" i="2"/>
  <c r="AC199" i="2"/>
  <c r="AC203" i="2"/>
  <c r="AC207" i="2"/>
  <c r="AC211" i="2"/>
  <c r="AC215" i="2"/>
  <c r="AC219" i="2"/>
  <c r="AC223" i="2"/>
  <c r="AC227" i="2"/>
  <c r="AC231" i="2"/>
  <c r="AC235" i="2"/>
  <c r="AC239" i="2"/>
  <c r="AC243" i="2"/>
  <c r="AC247" i="2"/>
  <c r="AC251" i="2"/>
  <c r="AC255" i="2"/>
  <c r="AC259" i="2"/>
  <c r="AC263" i="2"/>
  <c r="AC182" i="2"/>
  <c r="AC186" i="2"/>
  <c r="AC190" i="2"/>
  <c r="AC194" i="2"/>
  <c r="AC198" i="2"/>
  <c r="AC202" i="2"/>
  <c r="AC206" i="2"/>
  <c r="AC210" i="2"/>
  <c r="AC214" i="2"/>
  <c r="AC218" i="2"/>
  <c r="AC222" i="2"/>
  <c r="AC226" i="2"/>
  <c r="AC230" i="2"/>
  <c r="AC234" i="2"/>
  <c r="AC238" i="2"/>
  <c r="AC242" i="2"/>
  <c r="AC246" i="2"/>
  <c r="AC250" i="2"/>
  <c r="AC254" i="2"/>
  <c r="AC258" i="2"/>
  <c r="AC262" i="2"/>
  <c r="AC266" i="2"/>
  <c r="AA3" i="2"/>
  <c r="AC3" i="2" l="1"/>
  <c r="W29" i="1" l="1"/>
  <c r="B26" i="1"/>
  <c r="E26" i="1"/>
  <c r="H26" i="1"/>
  <c r="N26" i="1"/>
  <c r="Q26" i="1"/>
  <c r="T26" i="1"/>
  <c r="W26" i="1"/>
  <c r="K26" i="1" l="1"/>
  <c r="W28" i="1"/>
  <c r="W34" i="1" s="1"/>
</calcChain>
</file>

<file path=xl/sharedStrings.xml><?xml version="1.0" encoding="utf-8"?>
<sst xmlns="http://schemas.openxmlformats.org/spreadsheetml/2006/main" count="138" uniqueCount="102">
  <si>
    <t>Total difficultés :</t>
  </si>
  <si>
    <t>VD</t>
  </si>
  <si>
    <t>Total Bonus de Composition :</t>
  </si>
  <si>
    <t>Bonus de Composition</t>
  </si>
  <si>
    <t>Bonifications</t>
  </si>
  <si>
    <t>Total Bonifications :</t>
  </si>
  <si>
    <t>NOTE DEPART :</t>
  </si>
  <si>
    <t>Possibles</t>
  </si>
  <si>
    <t>Retenues</t>
  </si>
  <si>
    <t>Bonus compo</t>
  </si>
  <si>
    <t>TOTAL</t>
  </si>
  <si>
    <t>BC</t>
  </si>
  <si>
    <t>Bonif</t>
  </si>
  <si>
    <t>NOTE</t>
  </si>
  <si>
    <t>D</t>
  </si>
  <si>
    <t>N°</t>
  </si>
  <si>
    <t>VD ACRO</t>
  </si>
  <si>
    <t>VD GYM</t>
  </si>
  <si>
    <t>CATEGORIE CRITERIUM</t>
  </si>
  <si>
    <t>Nombres elts  (7 + la sortie) :</t>
  </si>
  <si>
    <t>1. Entrée</t>
  </si>
  <si>
    <t>2. Rotation avant et latérale</t>
  </si>
  <si>
    <t>3. Rotation arrière</t>
  </si>
  <si>
    <t>4. Sauts</t>
  </si>
  <si>
    <t>5. Pivots</t>
  </si>
  <si>
    <t>6. Maintiens</t>
  </si>
  <si>
    <t>7. Sorties</t>
  </si>
  <si>
    <t>6 acros max</t>
  </si>
  <si>
    <t>2 gym min</t>
  </si>
  <si>
    <t>1 élément du groupe 2 et 1 élément groupe 3 (sauf entrée et sortie)</t>
  </si>
  <si>
    <t>1 élément du groupe 5</t>
  </si>
  <si>
    <t>1 série gymnique de 2 éléments différents (groupes 4 et 5)</t>
  </si>
  <si>
    <t>1 série acrobatique de 2 éléments différents ou identiques (groupes 2 et/ou 3) sauf ATR ATR</t>
  </si>
  <si>
    <t>Série acrobatique (1 seule bonification possible)</t>
  </si>
  <si>
    <t>Sortie en liaison avec 1 élément acrobatique (sauf ATR)</t>
  </si>
  <si>
    <t>Bonification pour saut écart transversal ou latéral</t>
  </si>
  <si>
    <t>Gr 1 et 3</t>
  </si>
  <si>
    <t>Groupe 5</t>
  </si>
  <si>
    <t>1 SG</t>
  </si>
  <si>
    <t>1 SA</t>
  </si>
  <si>
    <t>SA</t>
  </si>
  <si>
    <t>Sortie</t>
  </si>
  <si>
    <t>SM</t>
  </si>
  <si>
    <t>Sauts</t>
  </si>
  <si>
    <t>Série mixte (sauf ATR et élément de maintien au retiré)</t>
  </si>
  <si>
    <t>souhait</t>
  </si>
  <si>
    <t>quand</t>
  </si>
  <si>
    <t>En cliquant sur le bouton "Calculer VD" en bas onglet "saisie"</t>
  </si>
  <si>
    <t>Action</t>
  </si>
  <si>
    <t>colorise le texte en rouge (colorindex 3) de la meilleure valeur de la plage grise (7.sorties) dans "saisie"</t>
  </si>
  <si>
    <t>D21,D22,G21,G22,J21:J24,M21,M22,M24,P21:P24,S22,S23,V24,Y24</t>
  </si>
  <si>
    <t>Remarques</t>
  </si>
  <si>
    <t>Attention il peut y avoir 3 (ou plus) fois la valeurs la plus élevée dans ce cas il faut que 2 cases en rouge</t>
  </si>
  <si>
    <t>colorise le texte en rouge (colorindex 3) des 5 meilleures valeurs de la plage  (1.entrées/2.rotation avant ou latérale/3.rotation arrière/4.sauts/5.pivots/6.maintiens) dans "saisie"</t>
  </si>
  <si>
    <t>D4:D7,D9,D10,D12,D14,D16,G4:G8,G10:G12,G14:G16,G20,J4:J9,J11:J16,J20,M4,M6:M10,M12,M14:M20,P4,P5,P7,P8,P11,P12,P14,S4,S9,S11:S13,S15,S16,S19,V4,V9:V12,V14,V18,Y7:Y9,Y11:Y14,Y17</t>
  </si>
  <si>
    <t>Attention il peut y avoir 3 (ou plus) fois la valeurs la plus élevée dans ce cas il faut que 5 cases en rouge, DE PLUS, certaines cases peuvent déjà être en rouge, dans ce cas ne pas tenir compte des cases déjà rouge</t>
  </si>
  <si>
    <t>Calcule le nombre de cellules ROUGE de valeurs "1,60" affiche le résultat en AB4</t>
  </si>
  <si>
    <t>Calcule le nombre de cellules ROUGE de valeurs "1,40" affiche le résultat en AB5</t>
  </si>
  <si>
    <t>D12,D14,D16,G12,G14:G16,G20,J12:J16,J20,M12,M14:M20,P12,P14,S12,S13,S15,S16,S19,V12,V14,V18,Y12:Y14,Y17,D6,G5,G6,J5,J6,M6</t>
  </si>
  <si>
    <t>colorise le texte en rouge (colorindex 3) des 2 meilleures valeurs de la plage  (4.sauts/5.pivots/6.maintiens+ certaines cellules de 1.entrées) dans "saisie"</t>
  </si>
  <si>
    <t>Calcule le nombre de cellules ROUGE de valeurs "1,20" affiche le résultat en AB6</t>
  </si>
  <si>
    <t>Calcule le nombre de cellules ROUGE de valeurs "1,00" affiche le résultat en AB7</t>
  </si>
  <si>
    <t>Calcule le nombre de cellules ROUGE de valeurs "0,80" affiche le résultat en AB8</t>
  </si>
  <si>
    <t>Calcule le nombre de cellules ROUGE de valeurs "0,60" affiche le résultat en AB9</t>
  </si>
  <si>
    <t>Calcule le nombre de cellules ROUGE de valeurs "0,40" affiche le résultat en AB10</t>
  </si>
  <si>
    <t>Calcule le nombre de cellules ROUGE de valeurs "0,20" affiche le résultat en AB11</t>
  </si>
  <si>
    <t>cellules concernées</t>
  </si>
  <si>
    <t>En cliquant sur le bouton "Effacer les valeurs" en bas onglet "saisie"</t>
  </si>
  <si>
    <t>Remettre le texte de toutes les cellules en bleu (colorindex 5) en plus des consignes déjà enregistrées</t>
  </si>
  <si>
    <t>D4:D7,D9,D10,D12,D14,D16,G4:G8,G10:G12,G14:G16,G20,J4:J9,J11:J16,J20,M4,M6:M10,M12,M14:M20,P4,P5,P7,P8,P11,P12,P14,S4,S9,S11:S13,S15,S16,S19,V4,V9:V12,V14,V18,Y7:Y9,Y11:Y14,Y17,D21,D22,G21,G22,J21:J24,M21,M22,M24,P21:P24,S22,S23,V24,Y24</t>
  </si>
  <si>
    <t xml:space="preserve">je dois pouvoir le faire en regardant comment tu as fait sur l'action ci-dessus </t>
  </si>
  <si>
    <t>Toutes les macros ne doivent s'appliquer qu'a ce classeur</t>
  </si>
  <si>
    <t>Y7:Y9,Y11,Y24</t>
  </si>
  <si>
    <t>V4,V9:V11,V24</t>
  </si>
  <si>
    <t>S4,S9,S11,S22,S23</t>
  </si>
  <si>
    <t>P4,P5,P7,P8,P11,P21:P24</t>
  </si>
  <si>
    <t>M4,M7:M10,M21,M22,M24</t>
  </si>
  <si>
    <t>J4,J7:J9,J11,J21:J24</t>
  </si>
  <si>
    <t>G4,G7,G8,G10,G11,G21,G22</t>
  </si>
  <si>
    <t>D4,D5,D7,D9,D10,D21,D22</t>
  </si>
  <si>
    <t>Calcule le nombre de cellules ROUGE de valeurs "1,60" affiche le résultat en AB14</t>
  </si>
  <si>
    <t>Calcule le nombre de cellules ROUGE de valeurs "1,40" affiche le résultat en AB15</t>
  </si>
  <si>
    <t>Calcule le nombre de cellules ROUGE de valeurs "1,20" affiche le résultat en AB16</t>
  </si>
  <si>
    <t>Calcule le nombre de cellules ROUGE de valeurs "1,00" affiche le résultat en AB17</t>
  </si>
  <si>
    <t>Calcule le nombre de cellules ROUGE de valeurs "0,80" affiche le résultat en AB18</t>
  </si>
  <si>
    <t>Calcule le nombre de cellules ROUGE de valeurs "0,60" affiche le résultat en AB19</t>
  </si>
  <si>
    <t>Calcule le nombre de cellules ROUGE de valeurs "0,40" affiche le résultat en AB20</t>
  </si>
  <si>
    <t>Calcule le nombre de cellules ROUGE de valeurs "0,20" affiche le résultat en AB21</t>
  </si>
  <si>
    <t>Y12:Y14,Y17</t>
  </si>
  <si>
    <t>V12,V14,V18</t>
  </si>
  <si>
    <t>S12,S13,S15,S16,S19</t>
  </si>
  <si>
    <t>P12,P14</t>
  </si>
  <si>
    <t>M6,M12,M14:M20</t>
  </si>
  <si>
    <t>J5,J6,J12:J16,J20</t>
  </si>
  <si>
    <t>G5,G6,G12,G14:G16,G20</t>
  </si>
  <si>
    <t>D6,D12,D14,D16</t>
  </si>
  <si>
    <t>Cas1</t>
  </si>
  <si>
    <t>Fait</t>
  </si>
  <si>
    <t>Cas2</t>
  </si>
  <si>
    <t>Cas3</t>
  </si>
  <si>
    <t>zone macro</t>
  </si>
  <si>
    <t>Calcul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</si>
</sst>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rgb="FFFF0000"/>
      <name val="Calibri"/>
      <family val="2"/>
    </font>
    <font>
      <b/>
      <sz val="3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2" borderId="0" xfId="0" applyFill="1"/>
    <xf numFmtId="0" fontId="0" fillId="2" borderId="1" xfId="0" applyFill="1" applyBorder="1"/>
    <xf numFmtId="2" fontId="0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7" borderId="1" xfId="0" applyFill="1" applyBorder="1"/>
    <xf numFmtId="2" fontId="0" fillId="7" borderId="1" xfId="0" applyNumberFormat="1" applyFont="1" applyFill="1" applyBorder="1" applyAlignment="1">
      <alignment horizontal="center" vertical="center"/>
    </xf>
    <xf numFmtId="0" fontId="0" fillId="8" borderId="1" xfId="0" applyFill="1" applyBorder="1"/>
    <xf numFmtId="2" fontId="0" fillId="8" borderId="1" xfId="0" applyNumberFormat="1" applyFont="1" applyFill="1" applyBorder="1" applyAlignment="1">
      <alignment horizontal="center" vertical="center"/>
    </xf>
    <xf numFmtId="0" fontId="0" fillId="9" borderId="1" xfId="0" applyFill="1" applyBorder="1"/>
    <xf numFmtId="0" fontId="0" fillId="10" borderId="1" xfId="0" applyFill="1" applyBorder="1"/>
    <xf numFmtId="2" fontId="0" fillId="10" borderId="1" xfId="0" applyNumberFormat="1" applyFont="1" applyFill="1" applyBorder="1" applyAlignment="1">
      <alignment horizontal="center" vertical="center"/>
    </xf>
    <xf numFmtId="2" fontId="0" fillId="11" borderId="1" xfId="0" applyNumberFormat="1" applyFont="1" applyFill="1" applyBorder="1" applyAlignment="1">
      <alignment horizontal="center" vertical="center"/>
    </xf>
    <xf numFmtId="0" fontId="0" fillId="11" borderId="1" xfId="0" applyFill="1" applyBorder="1"/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2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3" borderId="4" xfId="0" applyNumberForma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2" fontId="0" fillId="6" borderId="1" xfId="0" applyNumberFormat="1" applyFill="1" applyBorder="1" applyAlignment="1">
      <alignment horizontal="center" vertical="center"/>
    </xf>
    <xf numFmtId="0" fontId="0" fillId="6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0" fillId="12" borderId="1" xfId="0" applyFill="1" applyBorder="1"/>
    <xf numFmtId="2" fontId="0" fillId="12" borderId="1" xfId="0" applyNumberFormat="1" applyFont="1" applyFill="1" applyBorder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" fontId="0" fillId="0" borderId="0" xfId="0" applyNumberFormat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2" fontId="0" fillId="9" borderId="1" xfId="0" applyNumberFormat="1" applyFont="1" applyFill="1" applyBorder="1" applyAlignment="1">
      <alignment horizontal="center" vertical="center"/>
    </xf>
    <xf numFmtId="0" fontId="0" fillId="15" borderId="1" xfId="0" applyFill="1" applyBorder="1"/>
    <xf numFmtId="2" fontId="0" fillId="15" borderId="1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vertical="center" wrapText="1"/>
    </xf>
    <xf numFmtId="0" fontId="0" fillId="15" borderId="1" xfId="0" applyFill="1" applyBorder="1" applyAlignment="1">
      <alignment horizontal="center" vertical="center" wrapText="1"/>
    </xf>
    <xf numFmtId="2" fontId="0" fillId="5" borderId="9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2" fontId="15" fillId="7" borderId="1" xfId="0" applyNumberFormat="1" applyFont="1" applyFill="1" applyBorder="1" applyAlignment="1">
      <alignment horizontal="center" vertical="center"/>
    </xf>
    <xf numFmtId="2" fontId="15" fillId="8" borderId="1" xfId="0" applyNumberFormat="1" applyFont="1" applyFill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2" fontId="15" fillId="9" borderId="1" xfId="0" applyNumberFormat="1" applyFont="1" applyFill="1" applyBorder="1" applyAlignment="1">
      <alignment horizontal="center" vertical="center"/>
    </xf>
    <xf numFmtId="2" fontId="15" fillId="10" borderId="1" xfId="0" applyNumberFormat="1" applyFont="1" applyFill="1" applyBorder="1" applyAlignment="1">
      <alignment horizontal="center" vertical="center"/>
    </xf>
    <xf numFmtId="2" fontId="16" fillId="2" borderId="1" xfId="0" applyNumberFormat="1" applyFont="1" applyFill="1" applyBorder="1" applyAlignment="1">
      <alignment horizontal="center" vertical="center"/>
    </xf>
    <xf numFmtId="2" fontId="15" fillId="11" borderId="1" xfId="0" applyNumberFormat="1" applyFont="1" applyFill="1" applyBorder="1" applyAlignment="1">
      <alignment horizontal="center" vertical="center"/>
    </xf>
    <xf numFmtId="2" fontId="15" fillId="1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/>
    <xf numFmtId="2" fontId="15" fillId="1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1" fillId="14" borderId="11" xfId="0" applyNumberFormat="1" applyFont="1" applyFill="1" applyBorder="1" applyAlignment="1">
      <alignment horizontal="center" vertical="center"/>
    </xf>
    <xf numFmtId="2" fontId="1" fillId="14" borderId="7" xfId="0" applyNumberFormat="1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2" fontId="0" fillId="5" borderId="9" xfId="0" applyNumberFormat="1" applyFill="1" applyBorder="1" applyAlignment="1">
      <alignment horizontal="center" vertical="center"/>
    </xf>
    <xf numFmtId="2" fontId="0" fillId="5" borderId="10" xfId="0" applyNumberFormat="1" applyFill="1" applyBorder="1" applyAlignment="1">
      <alignment horizontal="center" vertical="center"/>
    </xf>
    <xf numFmtId="2" fontId="0" fillId="5" borderId="8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2" fontId="1" fillId="6" borderId="9" xfId="0" applyNumberFormat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2" fontId="1" fillId="3" borderId="6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0" fillId="10" borderId="4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172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76" Type="http://schemas.openxmlformats.org/officeDocument/2006/relationships/image" Target="../media/image76.emf"/><Relationship Id="rId84" Type="http://schemas.openxmlformats.org/officeDocument/2006/relationships/image" Target="../media/image84.emf"/><Relationship Id="rId89" Type="http://schemas.openxmlformats.org/officeDocument/2006/relationships/image" Target="../media/image89.emf"/><Relationship Id="rId97" Type="http://schemas.openxmlformats.org/officeDocument/2006/relationships/image" Target="../media/image97.emf"/><Relationship Id="rId7" Type="http://schemas.openxmlformats.org/officeDocument/2006/relationships/image" Target="../media/image7.emf"/><Relationship Id="rId71" Type="http://schemas.openxmlformats.org/officeDocument/2006/relationships/image" Target="../media/image71.emf"/><Relationship Id="rId92" Type="http://schemas.openxmlformats.org/officeDocument/2006/relationships/image" Target="../media/image92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66" Type="http://schemas.openxmlformats.org/officeDocument/2006/relationships/image" Target="../media/image66.emf"/><Relationship Id="rId74" Type="http://schemas.openxmlformats.org/officeDocument/2006/relationships/image" Target="../media/image74.emf"/><Relationship Id="rId79" Type="http://schemas.openxmlformats.org/officeDocument/2006/relationships/image" Target="../media/image79.emf"/><Relationship Id="rId87" Type="http://schemas.openxmlformats.org/officeDocument/2006/relationships/image" Target="../media/image87.emf"/><Relationship Id="rId5" Type="http://schemas.openxmlformats.org/officeDocument/2006/relationships/image" Target="../media/image5.emf"/><Relationship Id="rId61" Type="http://schemas.openxmlformats.org/officeDocument/2006/relationships/image" Target="../media/image61.emf"/><Relationship Id="rId82" Type="http://schemas.openxmlformats.org/officeDocument/2006/relationships/image" Target="../media/image82.emf"/><Relationship Id="rId90" Type="http://schemas.openxmlformats.org/officeDocument/2006/relationships/image" Target="../media/image90.emf"/><Relationship Id="rId95" Type="http://schemas.openxmlformats.org/officeDocument/2006/relationships/image" Target="../media/image95.emf"/><Relationship Id="rId19" Type="http://schemas.openxmlformats.org/officeDocument/2006/relationships/image" Target="../media/image1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77" Type="http://schemas.openxmlformats.org/officeDocument/2006/relationships/image" Target="../media/image77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72" Type="http://schemas.openxmlformats.org/officeDocument/2006/relationships/image" Target="../media/image72.emf"/><Relationship Id="rId80" Type="http://schemas.openxmlformats.org/officeDocument/2006/relationships/image" Target="../media/image80.emf"/><Relationship Id="rId85" Type="http://schemas.openxmlformats.org/officeDocument/2006/relationships/image" Target="../media/image85.emf"/><Relationship Id="rId93" Type="http://schemas.openxmlformats.org/officeDocument/2006/relationships/image" Target="../media/image93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Relationship Id="rId70" Type="http://schemas.openxmlformats.org/officeDocument/2006/relationships/image" Target="../media/image70.emf"/><Relationship Id="rId75" Type="http://schemas.openxmlformats.org/officeDocument/2006/relationships/image" Target="../media/image75.emf"/><Relationship Id="rId83" Type="http://schemas.openxmlformats.org/officeDocument/2006/relationships/image" Target="../media/image83.emf"/><Relationship Id="rId88" Type="http://schemas.openxmlformats.org/officeDocument/2006/relationships/image" Target="../media/image88.emf"/><Relationship Id="rId91" Type="http://schemas.openxmlformats.org/officeDocument/2006/relationships/image" Target="../media/image91.emf"/><Relationship Id="rId96" Type="http://schemas.openxmlformats.org/officeDocument/2006/relationships/image" Target="../media/image9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10" Type="http://schemas.openxmlformats.org/officeDocument/2006/relationships/image" Target="../media/image10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73" Type="http://schemas.openxmlformats.org/officeDocument/2006/relationships/image" Target="../media/image73.emf"/><Relationship Id="rId78" Type="http://schemas.openxmlformats.org/officeDocument/2006/relationships/image" Target="../media/image78.emf"/><Relationship Id="rId81" Type="http://schemas.openxmlformats.org/officeDocument/2006/relationships/image" Target="../media/image81.emf"/><Relationship Id="rId86" Type="http://schemas.openxmlformats.org/officeDocument/2006/relationships/image" Target="../media/image86.emf"/><Relationship Id="rId94" Type="http://schemas.openxmlformats.org/officeDocument/2006/relationships/image" Target="../media/image94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9" Type="http://schemas.openxmlformats.org/officeDocument/2006/relationships/image" Target="../media/image39.emf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76" Type="http://schemas.openxmlformats.org/officeDocument/2006/relationships/image" Target="../media/image76.emf"/><Relationship Id="rId84" Type="http://schemas.openxmlformats.org/officeDocument/2006/relationships/image" Target="../media/image84.emf"/><Relationship Id="rId89" Type="http://schemas.openxmlformats.org/officeDocument/2006/relationships/image" Target="../media/image89.emf"/><Relationship Id="rId97" Type="http://schemas.openxmlformats.org/officeDocument/2006/relationships/image" Target="../media/image97.emf"/><Relationship Id="rId7" Type="http://schemas.openxmlformats.org/officeDocument/2006/relationships/image" Target="../media/image7.emf"/><Relationship Id="rId71" Type="http://schemas.openxmlformats.org/officeDocument/2006/relationships/image" Target="../media/image71.emf"/><Relationship Id="rId92" Type="http://schemas.openxmlformats.org/officeDocument/2006/relationships/image" Target="../media/image92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66" Type="http://schemas.openxmlformats.org/officeDocument/2006/relationships/image" Target="../media/image66.emf"/><Relationship Id="rId74" Type="http://schemas.openxmlformats.org/officeDocument/2006/relationships/image" Target="../media/image74.emf"/><Relationship Id="rId79" Type="http://schemas.openxmlformats.org/officeDocument/2006/relationships/image" Target="../media/image79.emf"/><Relationship Id="rId87" Type="http://schemas.openxmlformats.org/officeDocument/2006/relationships/image" Target="../media/image87.emf"/><Relationship Id="rId5" Type="http://schemas.openxmlformats.org/officeDocument/2006/relationships/image" Target="../media/image5.emf"/><Relationship Id="rId61" Type="http://schemas.openxmlformats.org/officeDocument/2006/relationships/image" Target="../media/image61.emf"/><Relationship Id="rId82" Type="http://schemas.openxmlformats.org/officeDocument/2006/relationships/image" Target="../media/image82.emf"/><Relationship Id="rId90" Type="http://schemas.openxmlformats.org/officeDocument/2006/relationships/image" Target="../media/image90.emf"/><Relationship Id="rId95" Type="http://schemas.openxmlformats.org/officeDocument/2006/relationships/image" Target="../media/image95.emf"/><Relationship Id="rId19" Type="http://schemas.openxmlformats.org/officeDocument/2006/relationships/image" Target="../media/image1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77" Type="http://schemas.openxmlformats.org/officeDocument/2006/relationships/image" Target="../media/image77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72" Type="http://schemas.openxmlformats.org/officeDocument/2006/relationships/image" Target="../media/image72.emf"/><Relationship Id="rId80" Type="http://schemas.openxmlformats.org/officeDocument/2006/relationships/image" Target="../media/image80.emf"/><Relationship Id="rId85" Type="http://schemas.openxmlformats.org/officeDocument/2006/relationships/image" Target="../media/image85.emf"/><Relationship Id="rId93" Type="http://schemas.openxmlformats.org/officeDocument/2006/relationships/image" Target="../media/image93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Relationship Id="rId70" Type="http://schemas.openxmlformats.org/officeDocument/2006/relationships/image" Target="../media/image70.emf"/><Relationship Id="rId75" Type="http://schemas.openxmlformats.org/officeDocument/2006/relationships/image" Target="../media/image75.emf"/><Relationship Id="rId83" Type="http://schemas.openxmlformats.org/officeDocument/2006/relationships/image" Target="../media/image83.emf"/><Relationship Id="rId88" Type="http://schemas.openxmlformats.org/officeDocument/2006/relationships/image" Target="../media/image88.emf"/><Relationship Id="rId91" Type="http://schemas.openxmlformats.org/officeDocument/2006/relationships/image" Target="../media/image91.emf"/><Relationship Id="rId96" Type="http://schemas.openxmlformats.org/officeDocument/2006/relationships/image" Target="../media/image9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10" Type="http://schemas.openxmlformats.org/officeDocument/2006/relationships/image" Target="../media/image10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73" Type="http://schemas.openxmlformats.org/officeDocument/2006/relationships/image" Target="../media/image73.emf"/><Relationship Id="rId78" Type="http://schemas.openxmlformats.org/officeDocument/2006/relationships/image" Target="../media/image78.emf"/><Relationship Id="rId81" Type="http://schemas.openxmlformats.org/officeDocument/2006/relationships/image" Target="../media/image81.emf"/><Relationship Id="rId86" Type="http://schemas.openxmlformats.org/officeDocument/2006/relationships/image" Target="../media/image86.emf"/><Relationship Id="rId94" Type="http://schemas.openxmlformats.org/officeDocument/2006/relationships/image" Target="../media/image94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9" Type="http://schemas.openxmlformats.org/officeDocument/2006/relationships/image" Target="../media/image3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3</xdr:row>
          <xdr:rowOff>85725</xdr:rowOff>
        </xdr:from>
        <xdr:to>
          <xdr:col>2</xdr:col>
          <xdr:colOff>352425</xdr:colOff>
          <xdr:row>3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4</xdr:row>
          <xdr:rowOff>85725</xdr:rowOff>
        </xdr:from>
        <xdr:to>
          <xdr:col>2</xdr:col>
          <xdr:colOff>361950</xdr:colOff>
          <xdr:row>4</xdr:row>
          <xdr:rowOff>314325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5</xdr:row>
          <xdr:rowOff>104775</xdr:rowOff>
        </xdr:from>
        <xdr:to>
          <xdr:col>2</xdr:col>
          <xdr:colOff>381000</xdr:colOff>
          <xdr:row>5</xdr:row>
          <xdr:rowOff>323850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6</xdr:row>
          <xdr:rowOff>104775</xdr:rowOff>
        </xdr:from>
        <xdr:to>
          <xdr:col>2</xdr:col>
          <xdr:colOff>381000</xdr:colOff>
          <xdr:row>6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3</xdr:row>
          <xdr:rowOff>85725</xdr:rowOff>
        </xdr:from>
        <xdr:to>
          <xdr:col>5</xdr:col>
          <xdr:colOff>333375</xdr:colOff>
          <xdr:row>3</xdr:row>
          <xdr:rowOff>342900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4</xdr:row>
          <xdr:rowOff>104775</xdr:rowOff>
        </xdr:from>
        <xdr:to>
          <xdr:col>5</xdr:col>
          <xdr:colOff>342900</xdr:colOff>
          <xdr:row>4</xdr:row>
          <xdr:rowOff>333375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5</xdr:row>
          <xdr:rowOff>47625</xdr:rowOff>
        </xdr:from>
        <xdr:to>
          <xdr:col>5</xdr:col>
          <xdr:colOff>323850</xdr:colOff>
          <xdr:row>5</xdr:row>
          <xdr:rowOff>314325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3</xdr:row>
          <xdr:rowOff>66675</xdr:rowOff>
        </xdr:from>
        <xdr:to>
          <xdr:col>8</xdr:col>
          <xdr:colOff>381000</xdr:colOff>
          <xdr:row>3</xdr:row>
          <xdr:rowOff>333375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66675</xdr:rowOff>
        </xdr:from>
        <xdr:to>
          <xdr:col>8</xdr:col>
          <xdr:colOff>371475</xdr:colOff>
          <xdr:row>4</xdr:row>
          <xdr:rowOff>333375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6</xdr:row>
          <xdr:rowOff>76200</xdr:rowOff>
        </xdr:from>
        <xdr:to>
          <xdr:col>8</xdr:col>
          <xdr:colOff>381000</xdr:colOff>
          <xdr:row>6</xdr:row>
          <xdr:rowOff>333375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7</xdr:row>
          <xdr:rowOff>85725</xdr:rowOff>
        </xdr:from>
        <xdr:to>
          <xdr:col>8</xdr:col>
          <xdr:colOff>390525</xdr:colOff>
          <xdr:row>7</xdr:row>
          <xdr:rowOff>323850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8</xdr:row>
          <xdr:rowOff>57150</xdr:rowOff>
        </xdr:from>
        <xdr:to>
          <xdr:col>8</xdr:col>
          <xdr:colOff>381000</xdr:colOff>
          <xdr:row>8</xdr:row>
          <xdr:rowOff>295275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5</xdr:row>
          <xdr:rowOff>66675</xdr:rowOff>
        </xdr:from>
        <xdr:to>
          <xdr:col>8</xdr:col>
          <xdr:colOff>381000</xdr:colOff>
          <xdr:row>5</xdr:row>
          <xdr:rowOff>314325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6</xdr:row>
          <xdr:rowOff>57150</xdr:rowOff>
        </xdr:from>
        <xdr:to>
          <xdr:col>11</xdr:col>
          <xdr:colOff>371475</xdr:colOff>
          <xdr:row>6</xdr:row>
          <xdr:rowOff>314325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6</xdr:row>
          <xdr:rowOff>95250</xdr:rowOff>
        </xdr:from>
        <xdr:to>
          <xdr:col>14</xdr:col>
          <xdr:colOff>371475</xdr:colOff>
          <xdr:row>6</xdr:row>
          <xdr:rowOff>342900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6</xdr:row>
          <xdr:rowOff>76200</xdr:rowOff>
        </xdr:from>
        <xdr:to>
          <xdr:col>5</xdr:col>
          <xdr:colOff>314325</xdr:colOff>
          <xdr:row>6</xdr:row>
          <xdr:rowOff>333375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9</xdr:row>
          <xdr:rowOff>85725</xdr:rowOff>
        </xdr:from>
        <xdr:to>
          <xdr:col>2</xdr:col>
          <xdr:colOff>390525</xdr:colOff>
          <xdr:row>9</xdr:row>
          <xdr:rowOff>333375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9</xdr:row>
          <xdr:rowOff>85725</xdr:rowOff>
        </xdr:from>
        <xdr:to>
          <xdr:col>5</xdr:col>
          <xdr:colOff>352425</xdr:colOff>
          <xdr:row>9</xdr:row>
          <xdr:rowOff>333375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7</xdr:row>
          <xdr:rowOff>57150</xdr:rowOff>
        </xdr:from>
        <xdr:to>
          <xdr:col>5</xdr:col>
          <xdr:colOff>323850</xdr:colOff>
          <xdr:row>7</xdr:row>
          <xdr:rowOff>314325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11</xdr:row>
          <xdr:rowOff>76200</xdr:rowOff>
        </xdr:from>
        <xdr:to>
          <xdr:col>5</xdr:col>
          <xdr:colOff>323850</xdr:colOff>
          <xdr:row>11</xdr:row>
          <xdr:rowOff>342900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11</xdr:row>
          <xdr:rowOff>38100</xdr:rowOff>
        </xdr:from>
        <xdr:to>
          <xdr:col>2</xdr:col>
          <xdr:colOff>352425</xdr:colOff>
          <xdr:row>11</xdr:row>
          <xdr:rowOff>323850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10</xdr:row>
          <xdr:rowOff>76200</xdr:rowOff>
        </xdr:from>
        <xdr:to>
          <xdr:col>17</xdr:col>
          <xdr:colOff>371475</xdr:colOff>
          <xdr:row>10</xdr:row>
          <xdr:rowOff>333375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10</xdr:row>
          <xdr:rowOff>57150</xdr:rowOff>
        </xdr:from>
        <xdr:to>
          <xdr:col>8</xdr:col>
          <xdr:colOff>400050</xdr:colOff>
          <xdr:row>10</xdr:row>
          <xdr:rowOff>342900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9</xdr:row>
          <xdr:rowOff>38100</xdr:rowOff>
        </xdr:from>
        <xdr:to>
          <xdr:col>11</xdr:col>
          <xdr:colOff>390525</xdr:colOff>
          <xdr:row>9</xdr:row>
          <xdr:rowOff>333375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11</xdr:row>
          <xdr:rowOff>76200</xdr:rowOff>
        </xdr:from>
        <xdr:to>
          <xdr:col>11</xdr:col>
          <xdr:colOff>409575</xdr:colOff>
          <xdr:row>11</xdr:row>
          <xdr:rowOff>323850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13</xdr:row>
          <xdr:rowOff>76200</xdr:rowOff>
        </xdr:from>
        <xdr:to>
          <xdr:col>11</xdr:col>
          <xdr:colOff>390525</xdr:colOff>
          <xdr:row>13</xdr:row>
          <xdr:rowOff>333375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57150</xdr:colOff>
          <xdr:row>11</xdr:row>
          <xdr:rowOff>66675</xdr:rowOff>
        </xdr:from>
        <xdr:to>
          <xdr:col>17</xdr:col>
          <xdr:colOff>400050</xdr:colOff>
          <xdr:row>11</xdr:row>
          <xdr:rowOff>333375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12</xdr:row>
          <xdr:rowOff>76200</xdr:rowOff>
        </xdr:from>
        <xdr:to>
          <xdr:col>17</xdr:col>
          <xdr:colOff>390525</xdr:colOff>
          <xdr:row>12</xdr:row>
          <xdr:rowOff>352425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12</xdr:row>
          <xdr:rowOff>57150</xdr:rowOff>
        </xdr:from>
        <xdr:to>
          <xdr:col>23</xdr:col>
          <xdr:colOff>333375</xdr:colOff>
          <xdr:row>12</xdr:row>
          <xdr:rowOff>333375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13</xdr:row>
          <xdr:rowOff>57150</xdr:rowOff>
        </xdr:from>
        <xdr:to>
          <xdr:col>8</xdr:col>
          <xdr:colOff>390525</xdr:colOff>
          <xdr:row>13</xdr:row>
          <xdr:rowOff>333375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13</xdr:row>
          <xdr:rowOff>66675</xdr:rowOff>
        </xdr:from>
        <xdr:to>
          <xdr:col>14</xdr:col>
          <xdr:colOff>400050</xdr:colOff>
          <xdr:row>13</xdr:row>
          <xdr:rowOff>323850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13</xdr:row>
          <xdr:rowOff>66675</xdr:rowOff>
        </xdr:from>
        <xdr:to>
          <xdr:col>2</xdr:col>
          <xdr:colOff>390525</xdr:colOff>
          <xdr:row>13</xdr:row>
          <xdr:rowOff>323850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13</xdr:row>
          <xdr:rowOff>57150</xdr:rowOff>
        </xdr:from>
        <xdr:to>
          <xdr:col>5</xdr:col>
          <xdr:colOff>352425</xdr:colOff>
          <xdr:row>13</xdr:row>
          <xdr:rowOff>323850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14</xdr:row>
          <xdr:rowOff>47625</xdr:rowOff>
        </xdr:from>
        <xdr:to>
          <xdr:col>8</xdr:col>
          <xdr:colOff>361950</xdr:colOff>
          <xdr:row>14</xdr:row>
          <xdr:rowOff>323850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14</xdr:row>
          <xdr:rowOff>85725</xdr:rowOff>
        </xdr:from>
        <xdr:to>
          <xdr:col>17</xdr:col>
          <xdr:colOff>409575</xdr:colOff>
          <xdr:row>14</xdr:row>
          <xdr:rowOff>333375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3</xdr:row>
          <xdr:rowOff>47625</xdr:rowOff>
        </xdr:from>
        <xdr:to>
          <xdr:col>11</xdr:col>
          <xdr:colOff>361950</xdr:colOff>
          <xdr:row>3</xdr:row>
          <xdr:rowOff>314325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5</xdr:row>
          <xdr:rowOff>47625</xdr:rowOff>
        </xdr:from>
        <xdr:to>
          <xdr:col>11</xdr:col>
          <xdr:colOff>361950</xdr:colOff>
          <xdr:row>5</xdr:row>
          <xdr:rowOff>304800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19</xdr:row>
          <xdr:rowOff>76200</xdr:rowOff>
        </xdr:from>
        <xdr:to>
          <xdr:col>5</xdr:col>
          <xdr:colOff>352425</xdr:colOff>
          <xdr:row>19</xdr:row>
          <xdr:rowOff>342900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15</xdr:row>
          <xdr:rowOff>57150</xdr:rowOff>
        </xdr:from>
        <xdr:to>
          <xdr:col>8</xdr:col>
          <xdr:colOff>381000</xdr:colOff>
          <xdr:row>15</xdr:row>
          <xdr:rowOff>323850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16</xdr:row>
          <xdr:rowOff>66675</xdr:rowOff>
        </xdr:from>
        <xdr:to>
          <xdr:col>11</xdr:col>
          <xdr:colOff>400050</xdr:colOff>
          <xdr:row>16</xdr:row>
          <xdr:rowOff>323850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47625</xdr:colOff>
          <xdr:row>16</xdr:row>
          <xdr:rowOff>76200</xdr:rowOff>
        </xdr:from>
        <xdr:to>
          <xdr:col>23</xdr:col>
          <xdr:colOff>342900</xdr:colOff>
          <xdr:row>16</xdr:row>
          <xdr:rowOff>342900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17</xdr:row>
          <xdr:rowOff>76200</xdr:rowOff>
        </xdr:from>
        <xdr:to>
          <xdr:col>20</xdr:col>
          <xdr:colOff>333375</xdr:colOff>
          <xdr:row>17</xdr:row>
          <xdr:rowOff>323850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13</xdr:row>
          <xdr:rowOff>57150</xdr:rowOff>
        </xdr:from>
        <xdr:to>
          <xdr:col>23</xdr:col>
          <xdr:colOff>333375</xdr:colOff>
          <xdr:row>13</xdr:row>
          <xdr:rowOff>314325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13</xdr:row>
          <xdr:rowOff>57150</xdr:rowOff>
        </xdr:from>
        <xdr:to>
          <xdr:col>20</xdr:col>
          <xdr:colOff>342900</xdr:colOff>
          <xdr:row>13</xdr:row>
          <xdr:rowOff>323850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20</xdr:row>
          <xdr:rowOff>76200</xdr:rowOff>
        </xdr:from>
        <xdr:to>
          <xdr:col>5</xdr:col>
          <xdr:colOff>352425</xdr:colOff>
          <xdr:row>20</xdr:row>
          <xdr:rowOff>342900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21</xdr:row>
          <xdr:rowOff>57150</xdr:rowOff>
        </xdr:from>
        <xdr:to>
          <xdr:col>5</xdr:col>
          <xdr:colOff>342900</xdr:colOff>
          <xdr:row>21</xdr:row>
          <xdr:rowOff>352425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23</xdr:row>
          <xdr:rowOff>57150</xdr:rowOff>
        </xdr:from>
        <xdr:to>
          <xdr:col>8</xdr:col>
          <xdr:colOff>381000</xdr:colOff>
          <xdr:row>23</xdr:row>
          <xdr:rowOff>323850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18</xdr:row>
          <xdr:rowOff>57150</xdr:rowOff>
        </xdr:from>
        <xdr:to>
          <xdr:col>11</xdr:col>
          <xdr:colOff>400050</xdr:colOff>
          <xdr:row>18</xdr:row>
          <xdr:rowOff>333375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19</xdr:row>
          <xdr:rowOff>66675</xdr:rowOff>
        </xdr:from>
        <xdr:to>
          <xdr:col>11</xdr:col>
          <xdr:colOff>419100</xdr:colOff>
          <xdr:row>19</xdr:row>
          <xdr:rowOff>323850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22</xdr:row>
          <xdr:rowOff>57150</xdr:rowOff>
        </xdr:from>
        <xdr:to>
          <xdr:col>14</xdr:col>
          <xdr:colOff>390525</xdr:colOff>
          <xdr:row>22</xdr:row>
          <xdr:rowOff>314325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23</xdr:row>
          <xdr:rowOff>57150</xdr:rowOff>
        </xdr:from>
        <xdr:to>
          <xdr:col>14</xdr:col>
          <xdr:colOff>409575</xdr:colOff>
          <xdr:row>23</xdr:row>
          <xdr:rowOff>323850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18</xdr:row>
          <xdr:rowOff>47625</xdr:rowOff>
        </xdr:from>
        <xdr:to>
          <xdr:col>17</xdr:col>
          <xdr:colOff>419100</xdr:colOff>
          <xdr:row>18</xdr:row>
          <xdr:rowOff>342900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20</xdr:row>
          <xdr:rowOff>66675</xdr:rowOff>
        </xdr:from>
        <xdr:to>
          <xdr:col>11</xdr:col>
          <xdr:colOff>419100</xdr:colOff>
          <xdr:row>20</xdr:row>
          <xdr:rowOff>342900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22</xdr:row>
          <xdr:rowOff>57150</xdr:rowOff>
        </xdr:from>
        <xdr:to>
          <xdr:col>17</xdr:col>
          <xdr:colOff>390525</xdr:colOff>
          <xdr:row>22</xdr:row>
          <xdr:rowOff>352425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38100</xdr:colOff>
          <xdr:row>21</xdr:row>
          <xdr:rowOff>57150</xdr:rowOff>
        </xdr:from>
        <xdr:to>
          <xdr:col>17</xdr:col>
          <xdr:colOff>390525</xdr:colOff>
          <xdr:row>21</xdr:row>
          <xdr:rowOff>323850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21</xdr:row>
          <xdr:rowOff>47625</xdr:rowOff>
        </xdr:from>
        <xdr:to>
          <xdr:col>8</xdr:col>
          <xdr:colOff>381000</xdr:colOff>
          <xdr:row>21</xdr:row>
          <xdr:rowOff>333375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22</xdr:row>
          <xdr:rowOff>76200</xdr:rowOff>
        </xdr:from>
        <xdr:to>
          <xdr:col>8</xdr:col>
          <xdr:colOff>390525</xdr:colOff>
          <xdr:row>22</xdr:row>
          <xdr:rowOff>333375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21</xdr:row>
          <xdr:rowOff>66675</xdr:rowOff>
        </xdr:from>
        <xdr:to>
          <xdr:col>11</xdr:col>
          <xdr:colOff>400050</xdr:colOff>
          <xdr:row>21</xdr:row>
          <xdr:rowOff>323850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11</xdr:row>
          <xdr:rowOff>76200</xdr:rowOff>
        </xdr:from>
        <xdr:to>
          <xdr:col>8</xdr:col>
          <xdr:colOff>390525</xdr:colOff>
          <xdr:row>11</xdr:row>
          <xdr:rowOff>323850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438150</xdr:colOff>
          <xdr:row>35</xdr:row>
          <xdr:rowOff>133350</xdr:rowOff>
        </xdr:from>
        <xdr:to>
          <xdr:col>24</xdr:col>
          <xdr:colOff>85725</xdr:colOff>
          <xdr:row>37</xdr:row>
          <xdr:rowOff>114300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EFFACER les valeurs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</xdr:colOff>
          <xdr:row>33</xdr:row>
          <xdr:rowOff>371475</xdr:rowOff>
        </xdr:from>
        <xdr:to>
          <xdr:col>17</xdr:col>
          <xdr:colOff>447675</xdr:colOff>
          <xdr:row>35</xdr:row>
          <xdr:rowOff>361950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les valeurs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7</xdr:row>
          <xdr:rowOff>57150</xdr:rowOff>
        </xdr:from>
        <xdr:to>
          <xdr:col>11</xdr:col>
          <xdr:colOff>409575</xdr:colOff>
          <xdr:row>7</xdr:row>
          <xdr:rowOff>314325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8</xdr:row>
          <xdr:rowOff>76200</xdr:rowOff>
        </xdr:from>
        <xdr:to>
          <xdr:col>2</xdr:col>
          <xdr:colOff>390525</xdr:colOff>
          <xdr:row>8</xdr:row>
          <xdr:rowOff>333375</xdr:rowOff>
        </xdr:to>
        <xdr:sp macro="" textlink="">
          <xdr:nvSpPr>
            <xdr:cNvPr id="1139" name="Button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7</xdr:row>
          <xdr:rowOff>76200</xdr:rowOff>
        </xdr:from>
        <xdr:to>
          <xdr:col>14</xdr:col>
          <xdr:colOff>419100</xdr:colOff>
          <xdr:row>7</xdr:row>
          <xdr:rowOff>333375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</xdr:colOff>
          <xdr:row>10</xdr:row>
          <xdr:rowOff>76200</xdr:rowOff>
        </xdr:from>
        <xdr:to>
          <xdr:col>20</xdr:col>
          <xdr:colOff>361950</xdr:colOff>
          <xdr:row>10</xdr:row>
          <xdr:rowOff>342900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8</xdr:row>
          <xdr:rowOff>57150</xdr:rowOff>
        </xdr:from>
        <xdr:to>
          <xdr:col>17</xdr:col>
          <xdr:colOff>390525</xdr:colOff>
          <xdr:row>8</xdr:row>
          <xdr:rowOff>333375</xdr:rowOff>
        </xdr:to>
        <xdr:sp macro="" textlink="">
          <xdr:nvSpPr>
            <xdr:cNvPr id="1142" name="Button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76200</xdr:colOff>
          <xdr:row>9</xdr:row>
          <xdr:rowOff>76200</xdr:rowOff>
        </xdr:from>
        <xdr:to>
          <xdr:col>20</xdr:col>
          <xdr:colOff>333375</xdr:colOff>
          <xdr:row>9</xdr:row>
          <xdr:rowOff>333375</xdr:rowOff>
        </xdr:to>
        <xdr:sp macro="" textlink="">
          <xdr:nvSpPr>
            <xdr:cNvPr id="1143" name="Button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76200</xdr:colOff>
          <xdr:row>7</xdr:row>
          <xdr:rowOff>66675</xdr:rowOff>
        </xdr:from>
        <xdr:to>
          <xdr:col>23</xdr:col>
          <xdr:colOff>333375</xdr:colOff>
          <xdr:row>7</xdr:row>
          <xdr:rowOff>333375</xdr:rowOff>
        </xdr:to>
        <xdr:sp macro="" textlink="">
          <xdr:nvSpPr>
            <xdr:cNvPr id="1144" name="Button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8</xdr:row>
          <xdr:rowOff>76200</xdr:rowOff>
        </xdr:from>
        <xdr:to>
          <xdr:col>23</xdr:col>
          <xdr:colOff>342900</xdr:colOff>
          <xdr:row>8</xdr:row>
          <xdr:rowOff>352425</xdr:rowOff>
        </xdr:to>
        <xdr:sp macro="" textlink="">
          <xdr:nvSpPr>
            <xdr:cNvPr id="1145" name="Button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38100</xdr:colOff>
          <xdr:row>10</xdr:row>
          <xdr:rowOff>76200</xdr:rowOff>
        </xdr:from>
        <xdr:to>
          <xdr:col>23</xdr:col>
          <xdr:colOff>342900</xdr:colOff>
          <xdr:row>10</xdr:row>
          <xdr:rowOff>352425</xdr:rowOff>
        </xdr:to>
        <xdr:sp macro="" textlink="">
          <xdr:nvSpPr>
            <xdr:cNvPr id="1146" name="Button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10</xdr:row>
          <xdr:rowOff>57150</xdr:rowOff>
        </xdr:from>
        <xdr:to>
          <xdr:col>5</xdr:col>
          <xdr:colOff>323850</xdr:colOff>
          <xdr:row>10</xdr:row>
          <xdr:rowOff>323850</xdr:rowOff>
        </xdr:to>
        <xdr:sp macro="" textlink="">
          <xdr:nvSpPr>
            <xdr:cNvPr id="1163" name="Button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12</xdr:row>
          <xdr:rowOff>66675</xdr:rowOff>
        </xdr:from>
        <xdr:to>
          <xdr:col>8</xdr:col>
          <xdr:colOff>381000</xdr:colOff>
          <xdr:row>12</xdr:row>
          <xdr:rowOff>323850</xdr:rowOff>
        </xdr:to>
        <xdr:sp macro="" textlink="">
          <xdr:nvSpPr>
            <xdr:cNvPr id="1164" name="Button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10</xdr:row>
          <xdr:rowOff>76200</xdr:rowOff>
        </xdr:from>
        <xdr:to>
          <xdr:col>14</xdr:col>
          <xdr:colOff>371475</xdr:colOff>
          <xdr:row>10</xdr:row>
          <xdr:rowOff>323850</xdr:rowOff>
        </xdr:to>
        <xdr:sp macro="" textlink="">
          <xdr:nvSpPr>
            <xdr:cNvPr id="1165" name="Button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11</xdr:row>
          <xdr:rowOff>66675</xdr:rowOff>
        </xdr:from>
        <xdr:to>
          <xdr:col>14</xdr:col>
          <xdr:colOff>381000</xdr:colOff>
          <xdr:row>11</xdr:row>
          <xdr:rowOff>352425</xdr:rowOff>
        </xdr:to>
        <xdr:sp macro="" textlink="">
          <xdr:nvSpPr>
            <xdr:cNvPr id="1166" name="Button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14</xdr:row>
          <xdr:rowOff>76200</xdr:rowOff>
        </xdr:from>
        <xdr:to>
          <xdr:col>11</xdr:col>
          <xdr:colOff>381000</xdr:colOff>
          <xdr:row>14</xdr:row>
          <xdr:rowOff>314325</xdr:rowOff>
        </xdr:to>
        <xdr:sp macro="" textlink="">
          <xdr:nvSpPr>
            <xdr:cNvPr id="1167" name="Button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11</xdr:row>
          <xdr:rowOff>47625</xdr:rowOff>
        </xdr:from>
        <xdr:to>
          <xdr:col>20</xdr:col>
          <xdr:colOff>333375</xdr:colOff>
          <xdr:row>11</xdr:row>
          <xdr:rowOff>314325</xdr:rowOff>
        </xdr:to>
        <xdr:sp macro="" textlink="">
          <xdr:nvSpPr>
            <xdr:cNvPr id="1168" name="Button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15</xdr:row>
          <xdr:rowOff>76200</xdr:rowOff>
        </xdr:from>
        <xdr:to>
          <xdr:col>17</xdr:col>
          <xdr:colOff>390525</xdr:colOff>
          <xdr:row>15</xdr:row>
          <xdr:rowOff>323850</xdr:rowOff>
        </xdr:to>
        <xdr:sp macro="" textlink="">
          <xdr:nvSpPr>
            <xdr:cNvPr id="1181" name="Button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11</xdr:row>
          <xdr:rowOff>47625</xdr:rowOff>
        </xdr:from>
        <xdr:to>
          <xdr:col>23</xdr:col>
          <xdr:colOff>323850</xdr:colOff>
          <xdr:row>11</xdr:row>
          <xdr:rowOff>323850</xdr:rowOff>
        </xdr:to>
        <xdr:sp macro="" textlink="">
          <xdr:nvSpPr>
            <xdr:cNvPr id="1182" name="Button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15</xdr:row>
          <xdr:rowOff>47625</xdr:rowOff>
        </xdr:from>
        <xdr:to>
          <xdr:col>2</xdr:col>
          <xdr:colOff>361950</xdr:colOff>
          <xdr:row>15</xdr:row>
          <xdr:rowOff>304800</xdr:rowOff>
        </xdr:to>
        <xdr:sp macro="" textlink="">
          <xdr:nvSpPr>
            <xdr:cNvPr id="1223" name="Button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3</xdr:row>
          <xdr:rowOff>66675</xdr:rowOff>
        </xdr:from>
        <xdr:to>
          <xdr:col>14</xdr:col>
          <xdr:colOff>390525</xdr:colOff>
          <xdr:row>3</xdr:row>
          <xdr:rowOff>323850</xdr:rowOff>
        </xdr:to>
        <xdr:sp macro="" textlink="">
          <xdr:nvSpPr>
            <xdr:cNvPr id="1224" name="Button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</xdr:colOff>
          <xdr:row>4</xdr:row>
          <xdr:rowOff>38100</xdr:rowOff>
        </xdr:from>
        <xdr:to>
          <xdr:col>14</xdr:col>
          <xdr:colOff>390525</xdr:colOff>
          <xdr:row>4</xdr:row>
          <xdr:rowOff>333375</xdr:rowOff>
        </xdr:to>
        <xdr:sp macro="" textlink="">
          <xdr:nvSpPr>
            <xdr:cNvPr id="1225" name="Button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14</xdr:row>
          <xdr:rowOff>66675</xdr:rowOff>
        </xdr:from>
        <xdr:to>
          <xdr:col>5</xdr:col>
          <xdr:colOff>352425</xdr:colOff>
          <xdr:row>14</xdr:row>
          <xdr:rowOff>323850</xdr:rowOff>
        </xdr:to>
        <xdr:sp macro="" textlink="">
          <xdr:nvSpPr>
            <xdr:cNvPr id="1226" name="Button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20</xdr:row>
          <xdr:rowOff>76200</xdr:rowOff>
        </xdr:from>
        <xdr:to>
          <xdr:col>2</xdr:col>
          <xdr:colOff>390525</xdr:colOff>
          <xdr:row>20</xdr:row>
          <xdr:rowOff>323850</xdr:rowOff>
        </xdr:to>
        <xdr:sp macro="" textlink="">
          <xdr:nvSpPr>
            <xdr:cNvPr id="1227" name="Button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21</xdr:row>
          <xdr:rowOff>66675</xdr:rowOff>
        </xdr:from>
        <xdr:to>
          <xdr:col>2</xdr:col>
          <xdr:colOff>409575</xdr:colOff>
          <xdr:row>21</xdr:row>
          <xdr:rowOff>314325</xdr:rowOff>
        </xdr:to>
        <xdr:sp macro="" textlink="">
          <xdr:nvSpPr>
            <xdr:cNvPr id="1228" name="Button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15</xdr:row>
          <xdr:rowOff>57150</xdr:rowOff>
        </xdr:from>
        <xdr:to>
          <xdr:col>5</xdr:col>
          <xdr:colOff>342900</xdr:colOff>
          <xdr:row>15</xdr:row>
          <xdr:rowOff>333375</xdr:rowOff>
        </xdr:to>
        <xdr:sp macro="" textlink="">
          <xdr:nvSpPr>
            <xdr:cNvPr id="1229" name="Button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15</xdr:row>
          <xdr:rowOff>76200</xdr:rowOff>
        </xdr:from>
        <xdr:to>
          <xdr:col>11</xdr:col>
          <xdr:colOff>381000</xdr:colOff>
          <xdr:row>15</xdr:row>
          <xdr:rowOff>314325</xdr:rowOff>
        </xdr:to>
        <xdr:sp macro="" textlink="">
          <xdr:nvSpPr>
            <xdr:cNvPr id="1230" name="Button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20</xdr:row>
          <xdr:rowOff>76200</xdr:rowOff>
        </xdr:from>
        <xdr:to>
          <xdr:col>8</xdr:col>
          <xdr:colOff>352425</xdr:colOff>
          <xdr:row>20</xdr:row>
          <xdr:rowOff>333375</xdr:rowOff>
        </xdr:to>
        <xdr:sp macro="" textlink="">
          <xdr:nvSpPr>
            <xdr:cNvPr id="1231" name="Button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8</xdr:row>
          <xdr:rowOff>47625</xdr:rowOff>
        </xdr:from>
        <xdr:to>
          <xdr:col>11</xdr:col>
          <xdr:colOff>381000</xdr:colOff>
          <xdr:row>8</xdr:row>
          <xdr:rowOff>304800</xdr:rowOff>
        </xdr:to>
        <xdr:sp macro="" textlink="">
          <xdr:nvSpPr>
            <xdr:cNvPr id="1232" name="Button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19</xdr:row>
          <xdr:rowOff>76200</xdr:rowOff>
        </xdr:from>
        <xdr:to>
          <xdr:col>8</xdr:col>
          <xdr:colOff>400050</xdr:colOff>
          <xdr:row>19</xdr:row>
          <xdr:rowOff>304800</xdr:rowOff>
        </xdr:to>
        <xdr:sp macro="" textlink="">
          <xdr:nvSpPr>
            <xdr:cNvPr id="1233" name="Button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17</xdr:row>
          <xdr:rowOff>66675</xdr:rowOff>
        </xdr:from>
        <xdr:to>
          <xdr:col>11</xdr:col>
          <xdr:colOff>409575</xdr:colOff>
          <xdr:row>17</xdr:row>
          <xdr:rowOff>333375</xdr:rowOff>
        </xdr:to>
        <xdr:sp macro="" textlink="">
          <xdr:nvSpPr>
            <xdr:cNvPr id="1234" name="Button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3</xdr:row>
          <xdr:rowOff>57150</xdr:rowOff>
        </xdr:from>
        <xdr:to>
          <xdr:col>17</xdr:col>
          <xdr:colOff>390525</xdr:colOff>
          <xdr:row>3</xdr:row>
          <xdr:rowOff>323850</xdr:rowOff>
        </xdr:to>
        <xdr:sp macro="" textlink="">
          <xdr:nvSpPr>
            <xdr:cNvPr id="1235" name="Button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3</xdr:row>
          <xdr:rowOff>38100</xdr:rowOff>
        </xdr:from>
        <xdr:to>
          <xdr:col>20</xdr:col>
          <xdr:colOff>361950</xdr:colOff>
          <xdr:row>3</xdr:row>
          <xdr:rowOff>314325</xdr:rowOff>
        </xdr:to>
        <xdr:sp macro="" textlink="">
          <xdr:nvSpPr>
            <xdr:cNvPr id="1236" name="Button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8</xdr:row>
          <xdr:rowOff>66675</xdr:rowOff>
        </xdr:from>
        <xdr:to>
          <xdr:col>20</xdr:col>
          <xdr:colOff>371475</xdr:colOff>
          <xdr:row>8</xdr:row>
          <xdr:rowOff>333375</xdr:rowOff>
        </xdr:to>
        <xdr:sp macro="" textlink="">
          <xdr:nvSpPr>
            <xdr:cNvPr id="1237" name="Button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28575</xdr:colOff>
          <xdr:row>6</xdr:row>
          <xdr:rowOff>57150</xdr:rowOff>
        </xdr:from>
        <xdr:to>
          <xdr:col>23</xdr:col>
          <xdr:colOff>352425</xdr:colOff>
          <xdr:row>6</xdr:row>
          <xdr:rowOff>304800</xdr:rowOff>
        </xdr:to>
        <xdr:sp macro="" textlink="">
          <xdr:nvSpPr>
            <xdr:cNvPr id="1238" name="Button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</xdr:colOff>
          <xdr:row>20</xdr:row>
          <xdr:rowOff>47625</xdr:rowOff>
        </xdr:from>
        <xdr:to>
          <xdr:col>14</xdr:col>
          <xdr:colOff>381000</xdr:colOff>
          <xdr:row>20</xdr:row>
          <xdr:rowOff>342900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21</xdr:row>
          <xdr:rowOff>66675</xdr:rowOff>
        </xdr:from>
        <xdr:to>
          <xdr:col>14</xdr:col>
          <xdr:colOff>390525</xdr:colOff>
          <xdr:row>21</xdr:row>
          <xdr:rowOff>323850</xdr:rowOff>
        </xdr:to>
        <xdr:sp macro="" textlink="">
          <xdr:nvSpPr>
            <xdr:cNvPr id="1240" name="Button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23</xdr:row>
          <xdr:rowOff>66675</xdr:rowOff>
        </xdr:from>
        <xdr:to>
          <xdr:col>11</xdr:col>
          <xdr:colOff>381000</xdr:colOff>
          <xdr:row>23</xdr:row>
          <xdr:rowOff>352425</xdr:rowOff>
        </xdr:to>
        <xdr:sp macro="" textlink="">
          <xdr:nvSpPr>
            <xdr:cNvPr id="1241" name="Butto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23</xdr:row>
          <xdr:rowOff>66675</xdr:rowOff>
        </xdr:from>
        <xdr:to>
          <xdr:col>20</xdr:col>
          <xdr:colOff>333375</xdr:colOff>
          <xdr:row>23</xdr:row>
          <xdr:rowOff>333375</xdr:rowOff>
        </xdr:to>
        <xdr:sp macro="" textlink="">
          <xdr:nvSpPr>
            <xdr:cNvPr id="1242" name="Butto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34</xdr:row>
          <xdr:rowOff>0</xdr:rowOff>
        </xdr:from>
        <xdr:to>
          <xdr:col>13</xdr:col>
          <xdr:colOff>9525</xdr:colOff>
          <xdr:row>36</xdr:row>
          <xdr:rowOff>0</xdr:rowOff>
        </xdr:to>
        <xdr:sp macro="" textlink="">
          <xdr:nvSpPr>
            <xdr:cNvPr id="1243" name="Butto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 la Note D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28575</xdr:colOff>
      <xdr:row>3</xdr:row>
      <xdr:rowOff>38100</xdr:rowOff>
    </xdr:from>
    <xdr:to>
      <xdr:col>1</xdr:col>
      <xdr:colOff>465068</xdr:colOff>
      <xdr:row>3</xdr:row>
      <xdr:rowOff>361950</xdr:rowOff>
    </xdr:to>
    <xdr:pic>
      <xdr:nvPicPr>
        <xdr:cNvPr id="243" name="Image 2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09600"/>
          <a:ext cx="436493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4</xdr:row>
      <xdr:rowOff>19050</xdr:rowOff>
    </xdr:from>
    <xdr:to>
      <xdr:col>1</xdr:col>
      <xdr:colOff>457200</xdr:colOff>
      <xdr:row>4</xdr:row>
      <xdr:rowOff>364715</xdr:rowOff>
    </xdr:to>
    <xdr:pic>
      <xdr:nvPicPr>
        <xdr:cNvPr id="244" name="Image 2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971550"/>
          <a:ext cx="428625" cy="345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5</xdr:row>
      <xdr:rowOff>9525</xdr:rowOff>
    </xdr:from>
    <xdr:to>
      <xdr:col>1</xdr:col>
      <xdr:colOff>466725</xdr:colOff>
      <xdr:row>5</xdr:row>
      <xdr:rowOff>369017</xdr:rowOff>
    </xdr:to>
    <xdr:pic>
      <xdr:nvPicPr>
        <xdr:cNvPr id="245" name="Image 24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43025"/>
          <a:ext cx="428625" cy="3594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85725</xdr:rowOff>
    </xdr:from>
    <xdr:to>
      <xdr:col>5</xdr:col>
      <xdr:colOff>0</xdr:colOff>
      <xdr:row>3</xdr:row>
      <xdr:rowOff>314325</xdr:rowOff>
    </xdr:to>
    <xdr:pic>
      <xdr:nvPicPr>
        <xdr:cNvPr id="246" name="Image 2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657225"/>
          <a:ext cx="4857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4</xdr:row>
      <xdr:rowOff>9525</xdr:rowOff>
    </xdr:from>
    <xdr:to>
      <xdr:col>4</xdr:col>
      <xdr:colOff>428625</xdr:colOff>
      <xdr:row>4</xdr:row>
      <xdr:rowOff>348897</xdr:rowOff>
    </xdr:to>
    <xdr:pic>
      <xdr:nvPicPr>
        <xdr:cNvPr id="247" name="Image 24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962025"/>
          <a:ext cx="352425" cy="3393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47625</xdr:colOff>
      <xdr:row>5</xdr:row>
      <xdr:rowOff>28574</xdr:rowOff>
    </xdr:from>
    <xdr:to>
      <xdr:col>4</xdr:col>
      <xdr:colOff>428625</xdr:colOff>
      <xdr:row>5</xdr:row>
      <xdr:rowOff>367241</xdr:rowOff>
    </xdr:to>
    <xdr:pic>
      <xdr:nvPicPr>
        <xdr:cNvPr id="248" name="Image 24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362074"/>
          <a:ext cx="381000" cy="338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3</xdr:row>
      <xdr:rowOff>38100</xdr:rowOff>
    </xdr:from>
    <xdr:to>
      <xdr:col>7</xdr:col>
      <xdr:colOff>458066</xdr:colOff>
      <xdr:row>3</xdr:row>
      <xdr:rowOff>342900</xdr:rowOff>
    </xdr:to>
    <xdr:pic>
      <xdr:nvPicPr>
        <xdr:cNvPr id="249" name="Image 24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609600"/>
          <a:ext cx="42949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4</xdr:row>
      <xdr:rowOff>47625</xdr:rowOff>
    </xdr:from>
    <xdr:to>
      <xdr:col>7</xdr:col>
      <xdr:colOff>472281</xdr:colOff>
      <xdr:row>4</xdr:row>
      <xdr:rowOff>295275</xdr:rowOff>
    </xdr:to>
    <xdr:pic>
      <xdr:nvPicPr>
        <xdr:cNvPr id="250" name="Image 249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00125"/>
          <a:ext cx="443706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5</xdr:row>
      <xdr:rowOff>85725</xdr:rowOff>
    </xdr:from>
    <xdr:to>
      <xdr:col>7</xdr:col>
      <xdr:colOff>476250</xdr:colOff>
      <xdr:row>5</xdr:row>
      <xdr:rowOff>285750</xdr:rowOff>
    </xdr:to>
    <xdr:pic>
      <xdr:nvPicPr>
        <xdr:cNvPr id="251" name="Image 25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419225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3</xdr:row>
      <xdr:rowOff>28575</xdr:rowOff>
    </xdr:from>
    <xdr:to>
      <xdr:col>10</xdr:col>
      <xdr:colOff>457200</xdr:colOff>
      <xdr:row>4</xdr:row>
      <xdr:rowOff>4586</xdr:rowOff>
    </xdr:to>
    <xdr:pic>
      <xdr:nvPicPr>
        <xdr:cNvPr id="252" name="Image 251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600075"/>
          <a:ext cx="419100" cy="357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28575</xdr:colOff>
      <xdr:row>5</xdr:row>
      <xdr:rowOff>47624</xdr:rowOff>
    </xdr:from>
    <xdr:to>
      <xdr:col>10</xdr:col>
      <xdr:colOff>459184</xdr:colOff>
      <xdr:row>5</xdr:row>
      <xdr:rowOff>342899</xdr:rowOff>
    </xdr:to>
    <xdr:pic>
      <xdr:nvPicPr>
        <xdr:cNvPr id="253" name="Image 25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1381124"/>
          <a:ext cx="430609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28575</xdr:colOff>
      <xdr:row>3</xdr:row>
      <xdr:rowOff>28575</xdr:rowOff>
    </xdr:from>
    <xdr:to>
      <xdr:col>13</xdr:col>
      <xdr:colOff>465068</xdr:colOff>
      <xdr:row>3</xdr:row>
      <xdr:rowOff>352425</xdr:rowOff>
    </xdr:to>
    <xdr:pic>
      <xdr:nvPicPr>
        <xdr:cNvPr id="254" name="Image 253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600075"/>
          <a:ext cx="436493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4</xdr:row>
      <xdr:rowOff>28575</xdr:rowOff>
    </xdr:from>
    <xdr:to>
      <xdr:col>13</xdr:col>
      <xdr:colOff>457200</xdr:colOff>
      <xdr:row>5</xdr:row>
      <xdr:rowOff>4586</xdr:rowOff>
    </xdr:to>
    <xdr:pic>
      <xdr:nvPicPr>
        <xdr:cNvPr id="255" name="Image 25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981075"/>
          <a:ext cx="419100" cy="357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3</xdr:row>
      <xdr:rowOff>28575</xdr:rowOff>
    </xdr:from>
    <xdr:to>
      <xdr:col>16</xdr:col>
      <xdr:colOff>468382</xdr:colOff>
      <xdr:row>3</xdr:row>
      <xdr:rowOff>361950</xdr:rowOff>
    </xdr:to>
    <xdr:pic>
      <xdr:nvPicPr>
        <xdr:cNvPr id="256" name="Image 255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600075"/>
          <a:ext cx="449332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28575</xdr:colOff>
      <xdr:row>3</xdr:row>
      <xdr:rowOff>28575</xdr:rowOff>
    </xdr:from>
    <xdr:to>
      <xdr:col>19</xdr:col>
      <xdr:colOff>453771</xdr:colOff>
      <xdr:row>3</xdr:row>
      <xdr:rowOff>371475</xdr:rowOff>
    </xdr:to>
    <xdr:pic>
      <xdr:nvPicPr>
        <xdr:cNvPr id="257" name="Image 25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600075"/>
          <a:ext cx="425196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6</xdr:row>
      <xdr:rowOff>28575</xdr:rowOff>
    </xdr:from>
    <xdr:to>
      <xdr:col>1</xdr:col>
      <xdr:colOff>381000</xdr:colOff>
      <xdr:row>6</xdr:row>
      <xdr:rowOff>359443</xdr:rowOff>
    </xdr:to>
    <xdr:pic>
      <xdr:nvPicPr>
        <xdr:cNvPr id="258" name="Image 257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1743075"/>
          <a:ext cx="285750" cy="330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8</xdr:row>
      <xdr:rowOff>28575</xdr:rowOff>
    </xdr:from>
    <xdr:to>
      <xdr:col>1</xdr:col>
      <xdr:colOff>447675</xdr:colOff>
      <xdr:row>8</xdr:row>
      <xdr:rowOff>345665</xdr:rowOff>
    </xdr:to>
    <xdr:pic>
      <xdr:nvPicPr>
        <xdr:cNvPr id="259" name="Image 258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2505075"/>
          <a:ext cx="409575" cy="317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6</xdr:row>
      <xdr:rowOff>19049</xdr:rowOff>
    </xdr:from>
    <xdr:to>
      <xdr:col>4</xdr:col>
      <xdr:colOff>390525</xdr:colOff>
      <xdr:row>6</xdr:row>
      <xdr:rowOff>352838</xdr:rowOff>
    </xdr:to>
    <xdr:pic>
      <xdr:nvPicPr>
        <xdr:cNvPr id="260" name="Image 259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33549"/>
          <a:ext cx="295275" cy="333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38100</xdr:colOff>
      <xdr:row>7</xdr:row>
      <xdr:rowOff>38100</xdr:rowOff>
    </xdr:from>
    <xdr:to>
      <xdr:col>4</xdr:col>
      <xdr:colOff>454479</xdr:colOff>
      <xdr:row>7</xdr:row>
      <xdr:rowOff>361950</xdr:rowOff>
    </xdr:to>
    <xdr:pic>
      <xdr:nvPicPr>
        <xdr:cNvPr id="261" name="Image 260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2133600"/>
          <a:ext cx="416379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7</xdr:row>
      <xdr:rowOff>47625</xdr:rowOff>
    </xdr:from>
    <xdr:to>
      <xdr:col>7</xdr:col>
      <xdr:colOff>457701</xdr:colOff>
      <xdr:row>7</xdr:row>
      <xdr:rowOff>342900</xdr:rowOff>
    </xdr:to>
    <xdr:pic>
      <xdr:nvPicPr>
        <xdr:cNvPr id="262" name="Image 261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2143125"/>
          <a:ext cx="41960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8</xdr:row>
      <xdr:rowOff>9525</xdr:rowOff>
    </xdr:from>
    <xdr:to>
      <xdr:col>7</xdr:col>
      <xdr:colOff>457200</xdr:colOff>
      <xdr:row>8</xdr:row>
      <xdr:rowOff>358775</xdr:rowOff>
    </xdr:to>
    <xdr:pic>
      <xdr:nvPicPr>
        <xdr:cNvPr id="263" name="Image 262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486025"/>
          <a:ext cx="428625" cy="34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</xdr:colOff>
      <xdr:row>6</xdr:row>
      <xdr:rowOff>47625</xdr:rowOff>
    </xdr:from>
    <xdr:to>
      <xdr:col>7</xdr:col>
      <xdr:colOff>454192</xdr:colOff>
      <xdr:row>6</xdr:row>
      <xdr:rowOff>314325</xdr:rowOff>
    </xdr:to>
    <xdr:pic>
      <xdr:nvPicPr>
        <xdr:cNvPr id="264" name="Image 263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1762125"/>
          <a:ext cx="435142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6</xdr:row>
      <xdr:rowOff>28575</xdr:rowOff>
    </xdr:from>
    <xdr:to>
      <xdr:col>10</xdr:col>
      <xdr:colOff>468382</xdr:colOff>
      <xdr:row>6</xdr:row>
      <xdr:rowOff>361950</xdr:rowOff>
    </xdr:to>
    <xdr:pic>
      <xdr:nvPicPr>
        <xdr:cNvPr id="265" name="Image 264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1743075"/>
          <a:ext cx="449332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7</xdr:row>
      <xdr:rowOff>19050</xdr:rowOff>
    </xdr:from>
    <xdr:to>
      <xdr:col>10</xdr:col>
      <xdr:colOff>440635</xdr:colOff>
      <xdr:row>7</xdr:row>
      <xdr:rowOff>361950</xdr:rowOff>
    </xdr:to>
    <xdr:pic>
      <xdr:nvPicPr>
        <xdr:cNvPr id="266" name="Image 265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2114550"/>
          <a:ext cx="40253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47625</xdr:rowOff>
    </xdr:from>
    <xdr:to>
      <xdr:col>10</xdr:col>
      <xdr:colOff>435882</xdr:colOff>
      <xdr:row>8</xdr:row>
      <xdr:rowOff>342900</xdr:rowOff>
    </xdr:to>
    <xdr:pic>
      <xdr:nvPicPr>
        <xdr:cNvPr id="267" name="Image 266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2524125"/>
          <a:ext cx="435882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57150</xdr:rowOff>
    </xdr:from>
    <xdr:to>
      <xdr:col>13</xdr:col>
      <xdr:colOff>463717</xdr:colOff>
      <xdr:row>6</xdr:row>
      <xdr:rowOff>323850</xdr:rowOff>
    </xdr:to>
    <xdr:pic>
      <xdr:nvPicPr>
        <xdr:cNvPr id="268" name="Image 267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1771650"/>
          <a:ext cx="435142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76200</xdr:colOff>
      <xdr:row>7</xdr:row>
      <xdr:rowOff>28574</xdr:rowOff>
    </xdr:from>
    <xdr:to>
      <xdr:col>13</xdr:col>
      <xdr:colOff>419100</xdr:colOff>
      <xdr:row>7</xdr:row>
      <xdr:rowOff>356565</xdr:rowOff>
    </xdr:to>
    <xdr:pic>
      <xdr:nvPicPr>
        <xdr:cNvPr id="269" name="Image 268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6925" y="2124074"/>
          <a:ext cx="342900" cy="327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8</xdr:row>
      <xdr:rowOff>66675</xdr:rowOff>
    </xdr:from>
    <xdr:to>
      <xdr:col>16</xdr:col>
      <xdr:colOff>469733</xdr:colOff>
      <xdr:row>8</xdr:row>
      <xdr:rowOff>342900</xdr:rowOff>
    </xdr:to>
    <xdr:pic>
      <xdr:nvPicPr>
        <xdr:cNvPr id="270" name="Image 269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2543175"/>
          <a:ext cx="450683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8</xdr:row>
      <xdr:rowOff>28574</xdr:rowOff>
    </xdr:from>
    <xdr:to>
      <xdr:col>19</xdr:col>
      <xdr:colOff>457200</xdr:colOff>
      <xdr:row>8</xdr:row>
      <xdr:rowOff>353039</xdr:rowOff>
    </xdr:to>
    <xdr:pic>
      <xdr:nvPicPr>
        <xdr:cNvPr id="271" name="Image 270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2505074"/>
          <a:ext cx="419100" cy="324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47625</xdr:colOff>
      <xdr:row>6</xdr:row>
      <xdr:rowOff>19050</xdr:rowOff>
    </xdr:from>
    <xdr:to>
      <xdr:col>22</xdr:col>
      <xdr:colOff>457200</xdr:colOff>
      <xdr:row>6</xdr:row>
      <xdr:rowOff>367947</xdr:rowOff>
    </xdr:to>
    <xdr:pic>
      <xdr:nvPicPr>
        <xdr:cNvPr id="272" name="Image 271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0725" y="1733550"/>
          <a:ext cx="409575" cy="3488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19050</xdr:colOff>
      <xdr:row>7</xdr:row>
      <xdr:rowOff>47624</xdr:rowOff>
    </xdr:from>
    <xdr:to>
      <xdr:col>22</xdr:col>
      <xdr:colOff>466725</xdr:colOff>
      <xdr:row>7</xdr:row>
      <xdr:rowOff>365329</xdr:rowOff>
    </xdr:to>
    <xdr:pic>
      <xdr:nvPicPr>
        <xdr:cNvPr id="273" name="Image 272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2143124"/>
          <a:ext cx="447675" cy="317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8</xdr:row>
      <xdr:rowOff>19050</xdr:rowOff>
    </xdr:from>
    <xdr:to>
      <xdr:col>22</xdr:col>
      <xdr:colOff>457200</xdr:colOff>
      <xdr:row>8</xdr:row>
      <xdr:rowOff>352425</xdr:rowOff>
    </xdr:to>
    <xdr:pic>
      <xdr:nvPicPr>
        <xdr:cNvPr id="274" name="Image 273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2495550"/>
          <a:ext cx="42862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9</xdr:row>
      <xdr:rowOff>57149</xdr:rowOff>
    </xdr:from>
    <xdr:to>
      <xdr:col>1</xdr:col>
      <xdr:colOff>447675</xdr:colOff>
      <xdr:row>9</xdr:row>
      <xdr:rowOff>338000</xdr:rowOff>
    </xdr:to>
    <xdr:pic>
      <xdr:nvPicPr>
        <xdr:cNvPr id="275" name="Image 274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2914649"/>
          <a:ext cx="409575" cy="280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</xdr:colOff>
      <xdr:row>9</xdr:row>
      <xdr:rowOff>47625</xdr:rowOff>
    </xdr:from>
    <xdr:to>
      <xdr:col>4</xdr:col>
      <xdr:colOff>471488</xdr:colOff>
      <xdr:row>9</xdr:row>
      <xdr:rowOff>333375</xdr:rowOff>
    </xdr:to>
    <xdr:pic>
      <xdr:nvPicPr>
        <xdr:cNvPr id="276" name="Image 275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2905125"/>
          <a:ext cx="442913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38100</xdr:colOff>
      <xdr:row>10</xdr:row>
      <xdr:rowOff>38100</xdr:rowOff>
    </xdr:from>
    <xdr:to>
      <xdr:col>4</xdr:col>
      <xdr:colOff>459921</xdr:colOff>
      <xdr:row>10</xdr:row>
      <xdr:rowOff>323850</xdr:rowOff>
    </xdr:to>
    <xdr:pic>
      <xdr:nvPicPr>
        <xdr:cNvPr id="277" name="Image 276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3276600"/>
          <a:ext cx="421821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</xdr:colOff>
      <xdr:row>10</xdr:row>
      <xdr:rowOff>66675</xdr:rowOff>
    </xdr:from>
    <xdr:to>
      <xdr:col>7</xdr:col>
      <xdr:colOff>469900</xdr:colOff>
      <xdr:row>10</xdr:row>
      <xdr:rowOff>342900</xdr:rowOff>
    </xdr:to>
    <xdr:pic>
      <xdr:nvPicPr>
        <xdr:cNvPr id="278" name="Image 277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3305175"/>
          <a:ext cx="46037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</xdr:colOff>
      <xdr:row>9</xdr:row>
      <xdr:rowOff>57150</xdr:rowOff>
    </xdr:from>
    <xdr:to>
      <xdr:col>10</xdr:col>
      <xdr:colOff>466725</xdr:colOff>
      <xdr:row>9</xdr:row>
      <xdr:rowOff>332559</xdr:rowOff>
    </xdr:to>
    <xdr:pic>
      <xdr:nvPicPr>
        <xdr:cNvPr id="279" name="Image 278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914650"/>
          <a:ext cx="419100" cy="2754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19050</xdr:colOff>
      <xdr:row>10</xdr:row>
      <xdr:rowOff>57150</xdr:rowOff>
    </xdr:from>
    <xdr:to>
      <xdr:col>13</xdr:col>
      <xdr:colOff>454932</xdr:colOff>
      <xdr:row>10</xdr:row>
      <xdr:rowOff>352425</xdr:rowOff>
    </xdr:to>
    <xdr:pic>
      <xdr:nvPicPr>
        <xdr:cNvPr id="280" name="Image 279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3295650"/>
          <a:ext cx="435882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57150</xdr:colOff>
      <xdr:row>10</xdr:row>
      <xdr:rowOff>38100</xdr:rowOff>
    </xdr:from>
    <xdr:to>
      <xdr:col>16</xdr:col>
      <xdr:colOff>381000</xdr:colOff>
      <xdr:row>10</xdr:row>
      <xdr:rowOff>361950</xdr:rowOff>
    </xdr:to>
    <xdr:pic>
      <xdr:nvPicPr>
        <xdr:cNvPr id="281" name="Image 280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3276600"/>
          <a:ext cx="3238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28575</xdr:colOff>
      <xdr:row>9</xdr:row>
      <xdr:rowOff>38100</xdr:rowOff>
    </xdr:from>
    <xdr:to>
      <xdr:col>20</xdr:col>
      <xdr:colOff>0</xdr:colOff>
      <xdr:row>9</xdr:row>
      <xdr:rowOff>347816</xdr:rowOff>
    </xdr:to>
    <xdr:pic>
      <xdr:nvPicPr>
        <xdr:cNvPr id="282" name="Image 281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2895600"/>
          <a:ext cx="457200" cy="309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28575</xdr:colOff>
      <xdr:row>10</xdr:row>
      <xdr:rowOff>57150</xdr:rowOff>
    </xdr:from>
    <xdr:to>
      <xdr:col>19</xdr:col>
      <xdr:colOff>447675</xdr:colOff>
      <xdr:row>10</xdr:row>
      <xdr:rowOff>354576</xdr:rowOff>
    </xdr:to>
    <xdr:pic>
      <xdr:nvPicPr>
        <xdr:cNvPr id="283" name="Image 282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3295650"/>
          <a:ext cx="419100" cy="297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10</xdr:row>
      <xdr:rowOff>57150</xdr:rowOff>
    </xdr:from>
    <xdr:to>
      <xdr:col>22</xdr:col>
      <xdr:colOff>483177</xdr:colOff>
      <xdr:row>10</xdr:row>
      <xdr:rowOff>342900</xdr:rowOff>
    </xdr:to>
    <xdr:pic>
      <xdr:nvPicPr>
        <xdr:cNvPr id="284" name="Image 283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3295650"/>
          <a:ext cx="454602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</xdr:colOff>
      <xdr:row>11</xdr:row>
      <xdr:rowOff>9524</xdr:rowOff>
    </xdr:from>
    <xdr:to>
      <xdr:col>1</xdr:col>
      <xdr:colOff>428625</xdr:colOff>
      <xdr:row>11</xdr:row>
      <xdr:rowOff>367241</xdr:rowOff>
    </xdr:to>
    <xdr:pic>
      <xdr:nvPicPr>
        <xdr:cNvPr id="285" name="Image 284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3629024"/>
          <a:ext cx="371475" cy="3577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13</xdr:row>
      <xdr:rowOff>28575</xdr:rowOff>
    </xdr:from>
    <xdr:to>
      <xdr:col>1</xdr:col>
      <xdr:colOff>457200</xdr:colOff>
      <xdr:row>13</xdr:row>
      <xdr:rowOff>377825</xdr:rowOff>
    </xdr:to>
    <xdr:pic>
      <xdr:nvPicPr>
        <xdr:cNvPr id="286" name="Image 285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4410075"/>
          <a:ext cx="428625" cy="34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38100</xdr:rowOff>
    </xdr:from>
    <xdr:to>
      <xdr:col>4</xdr:col>
      <xdr:colOff>472440</xdr:colOff>
      <xdr:row>11</xdr:row>
      <xdr:rowOff>342900</xdr:rowOff>
    </xdr:to>
    <xdr:pic>
      <xdr:nvPicPr>
        <xdr:cNvPr id="287" name="Image 286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3657600"/>
          <a:ext cx="47244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</xdr:colOff>
      <xdr:row>13</xdr:row>
      <xdr:rowOff>47625</xdr:rowOff>
    </xdr:from>
    <xdr:to>
      <xdr:col>4</xdr:col>
      <xdr:colOff>458066</xdr:colOff>
      <xdr:row>13</xdr:row>
      <xdr:rowOff>352425</xdr:rowOff>
    </xdr:to>
    <xdr:pic>
      <xdr:nvPicPr>
        <xdr:cNvPr id="288" name="Image 287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4429125"/>
          <a:ext cx="42949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19050</xdr:rowOff>
    </xdr:from>
    <xdr:to>
      <xdr:col>4</xdr:col>
      <xdr:colOff>428625</xdr:colOff>
      <xdr:row>14</xdr:row>
      <xdr:rowOff>363008</xdr:rowOff>
    </xdr:to>
    <xdr:pic>
      <xdr:nvPicPr>
        <xdr:cNvPr id="289" name="Image 288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4781550"/>
          <a:ext cx="371475" cy="34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47625</xdr:colOff>
      <xdr:row>12</xdr:row>
      <xdr:rowOff>47625</xdr:rowOff>
    </xdr:from>
    <xdr:to>
      <xdr:col>7</xdr:col>
      <xdr:colOff>450273</xdr:colOff>
      <xdr:row>12</xdr:row>
      <xdr:rowOff>333375</xdr:rowOff>
    </xdr:to>
    <xdr:pic>
      <xdr:nvPicPr>
        <xdr:cNvPr id="290" name="Image 289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4048125"/>
          <a:ext cx="40264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13</xdr:row>
      <xdr:rowOff>28575</xdr:rowOff>
    </xdr:from>
    <xdr:to>
      <xdr:col>7</xdr:col>
      <xdr:colOff>476250</xdr:colOff>
      <xdr:row>13</xdr:row>
      <xdr:rowOff>353654</xdr:rowOff>
    </xdr:to>
    <xdr:pic>
      <xdr:nvPicPr>
        <xdr:cNvPr id="291" name="Image 290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4410075"/>
          <a:ext cx="438150" cy="3250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47625</xdr:colOff>
      <xdr:row>14</xdr:row>
      <xdr:rowOff>76199</xdr:rowOff>
    </xdr:from>
    <xdr:to>
      <xdr:col>7</xdr:col>
      <xdr:colOff>476250</xdr:colOff>
      <xdr:row>14</xdr:row>
      <xdr:rowOff>272142</xdr:rowOff>
    </xdr:to>
    <xdr:pic>
      <xdr:nvPicPr>
        <xdr:cNvPr id="292" name="Image 291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4838699"/>
          <a:ext cx="428625" cy="1959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13</xdr:row>
      <xdr:rowOff>57149</xdr:rowOff>
    </xdr:from>
    <xdr:to>
      <xdr:col>10</xdr:col>
      <xdr:colOff>464741</xdr:colOff>
      <xdr:row>13</xdr:row>
      <xdr:rowOff>295274</xdr:rowOff>
    </xdr:to>
    <xdr:pic>
      <xdr:nvPicPr>
        <xdr:cNvPr id="293" name="Image 292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4438649"/>
          <a:ext cx="426641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</xdr:colOff>
      <xdr:row>14</xdr:row>
      <xdr:rowOff>47624</xdr:rowOff>
    </xdr:from>
    <xdr:to>
      <xdr:col>10</xdr:col>
      <xdr:colOff>446246</xdr:colOff>
      <xdr:row>14</xdr:row>
      <xdr:rowOff>342899</xdr:rowOff>
    </xdr:to>
    <xdr:pic>
      <xdr:nvPicPr>
        <xdr:cNvPr id="294" name="Image 293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810124"/>
          <a:ext cx="39862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13</xdr:row>
      <xdr:rowOff>38100</xdr:rowOff>
    </xdr:from>
    <xdr:to>
      <xdr:col>13</xdr:col>
      <xdr:colOff>471237</xdr:colOff>
      <xdr:row>13</xdr:row>
      <xdr:rowOff>342900</xdr:rowOff>
    </xdr:to>
    <xdr:pic>
      <xdr:nvPicPr>
        <xdr:cNvPr id="296" name="Image 295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4419600"/>
          <a:ext cx="433137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11</xdr:row>
      <xdr:rowOff>38099</xdr:rowOff>
    </xdr:from>
    <xdr:to>
      <xdr:col>7</xdr:col>
      <xdr:colOff>459184</xdr:colOff>
      <xdr:row>11</xdr:row>
      <xdr:rowOff>333374</xdr:rowOff>
    </xdr:to>
    <xdr:pic>
      <xdr:nvPicPr>
        <xdr:cNvPr id="297" name="Image 296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3657599"/>
          <a:ext cx="430609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11</xdr:row>
      <xdr:rowOff>85725</xdr:rowOff>
    </xdr:from>
    <xdr:to>
      <xdr:col>11</xdr:col>
      <xdr:colOff>0</xdr:colOff>
      <xdr:row>11</xdr:row>
      <xdr:rowOff>285750</xdr:rowOff>
    </xdr:to>
    <xdr:pic>
      <xdr:nvPicPr>
        <xdr:cNvPr id="298" name="Image 297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3705225"/>
          <a:ext cx="46672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47625</xdr:colOff>
      <xdr:row>11</xdr:row>
      <xdr:rowOff>19050</xdr:rowOff>
    </xdr:from>
    <xdr:to>
      <xdr:col>13</xdr:col>
      <xdr:colOff>449199</xdr:colOff>
      <xdr:row>11</xdr:row>
      <xdr:rowOff>342900</xdr:rowOff>
    </xdr:to>
    <xdr:pic>
      <xdr:nvPicPr>
        <xdr:cNvPr id="299" name="Image 298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8350" y="3638550"/>
          <a:ext cx="401574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11</xdr:row>
      <xdr:rowOff>47625</xdr:rowOff>
    </xdr:from>
    <xdr:to>
      <xdr:col>16</xdr:col>
      <xdr:colOff>461963</xdr:colOff>
      <xdr:row>11</xdr:row>
      <xdr:rowOff>333375</xdr:rowOff>
    </xdr:to>
    <xdr:pic>
      <xdr:nvPicPr>
        <xdr:cNvPr id="300" name="Image 299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3667125"/>
          <a:ext cx="442913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12</xdr:row>
      <xdr:rowOff>47625</xdr:rowOff>
    </xdr:from>
    <xdr:to>
      <xdr:col>16</xdr:col>
      <xdr:colOff>457200</xdr:colOff>
      <xdr:row>12</xdr:row>
      <xdr:rowOff>324157</xdr:rowOff>
    </xdr:to>
    <xdr:pic>
      <xdr:nvPicPr>
        <xdr:cNvPr id="301" name="Image 300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048125"/>
          <a:ext cx="428625" cy="276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14</xdr:row>
      <xdr:rowOff>47625</xdr:rowOff>
    </xdr:from>
    <xdr:to>
      <xdr:col>16</xdr:col>
      <xdr:colOff>447675</xdr:colOff>
      <xdr:row>14</xdr:row>
      <xdr:rowOff>345051</xdr:rowOff>
    </xdr:to>
    <xdr:pic>
      <xdr:nvPicPr>
        <xdr:cNvPr id="302" name="Image 301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810125"/>
          <a:ext cx="419100" cy="297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11</xdr:row>
      <xdr:rowOff>47625</xdr:rowOff>
    </xdr:from>
    <xdr:to>
      <xdr:col>19</xdr:col>
      <xdr:colOff>447675</xdr:colOff>
      <xdr:row>11</xdr:row>
      <xdr:rowOff>338291</xdr:rowOff>
    </xdr:to>
    <xdr:pic>
      <xdr:nvPicPr>
        <xdr:cNvPr id="303" name="Image 302"/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3667125"/>
          <a:ext cx="409575" cy="290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13</xdr:row>
      <xdr:rowOff>28574</xdr:rowOff>
    </xdr:from>
    <xdr:to>
      <xdr:col>19</xdr:col>
      <xdr:colOff>466725</xdr:colOff>
      <xdr:row>13</xdr:row>
      <xdr:rowOff>360413</xdr:rowOff>
    </xdr:to>
    <xdr:pic>
      <xdr:nvPicPr>
        <xdr:cNvPr id="304" name="Image 303"/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4410074"/>
          <a:ext cx="428625" cy="331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19050</xdr:colOff>
      <xdr:row>11</xdr:row>
      <xdr:rowOff>38100</xdr:rowOff>
    </xdr:from>
    <xdr:to>
      <xdr:col>22</xdr:col>
      <xdr:colOff>457200</xdr:colOff>
      <xdr:row>11</xdr:row>
      <xdr:rowOff>346428</xdr:rowOff>
    </xdr:to>
    <xdr:pic>
      <xdr:nvPicPr>
        <xdr:cNvPr id="305" name="Image 304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657600"/>
          <a:ext cx="438150" cy="3083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19050</xdr:colOff>
      <xdr:row>12</xdr:row>
      <xdr:rowOff>57150</xdr:rowOff>
    </xdr:from>
    <xdr:to>
      <xdr:col>22</xdr:col>
      <xdr:colOff>473652</xdr:colOff>
      <xdr:row>12</xdr:row>
      <xdr:rowOff>342900</xdr:rowOff>
    </xdr:to>
    <xdr:pic>
      <xdr:nvPicPr>
        <xdr:cNvPr id="306" name="Image 305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4057650"/>
          <a:ext cx="454602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13</xdr:row>
      <xdr:rowOff>28574</xdr:rowOff>
    </xdr:from>
    <xdr:to>
      <xdr:col>22</xdr:col>
      <xdr:colOff>476250</xdr:colOff>
      <xdr:row>13</xdr:row>
      <xdr:rowOff>375161</xdr:rowOff>
    </xdr:to>
    <xdr:pic>
      <xdr:nvPicPr>
        <xdr:cNvPr id="307" name="Image 306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4410074"/>
          <a:ext cx="447675" cy="3465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15</xdr:row>
      <xdr:rowOff>19050</xdr:rowOff>
    </xdr:from>
    <xdr:to>
      <xdr:col>1</xdr:col>
      <xdr:colOff>400050</xdr:colOff>
      <xdr:row>16</xdr:row>
      <xdr:rowOff>1504</xdr:rowOff>
    </xdr:to>
    <xdr:pic>
      <xdr:nvPicPr>
        <xdr:cNvPr id="308" name="Image 307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5162550"/>
          <a:ext cx="276225" cy="363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</xdr:colOff>
      <xdr:row>15</xdr:row>
      <xdr:rowOff>85725</xdr:rowOff>
    </xdr:from>
    <xdr:to>
      <xdr:col>4</xdr:col>
      <xdr:colOff>477931</xdr:colOff>
      <xdr:row>15</xdr:row>
      <xdr:rowOff>285750</xdr:rowOff>
    </xdr:to>
    <xdr:pic>
      <xdr:nvPicPr>
        <xdr:cNvPr id="309" name="Image 308"/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5229225"/>
          <a:ext cx="458881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15</xdr:row>
      <xdr:rowOff>47625</xdr:rowOff>
    </xdr:from>
    <xdr:to>
      <xdr:col>7</xdr:col>
      <xdr:colOff>463412</xdr:colOff>
      <xdr:row>15</xdr:row>
      <xdr:rowOff>333375</xdr:rowOff>
    </xdr:to>
    <xdr:pic>
      <xdr:nvPicPr>
        <xdr:cNvPr id="310" name="Image 309"/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5191125"/>
          <a:ext cx="434837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57150</xdr:colOff>
      <xdr:row>15</xdr:row>
      <xdr:rowOff>38100</xdr:rowOff>
    </xdr:from>
    <xdr:to>
      <xdr:col>10</xdr:col>
      <xdr:colOff>457200</xdr:colOff>
      <xdr:row>15</xdr:row>
      <xdr:rowOff>349250</xdr:rowOff>
    </xdr:to>
    <xdr:pic>
      <xdr:nvPicPr>
        <xdr:cNvPr id="311" name="Image 310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5181600"/>
          <a:ext cx="400050" cy="31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16</xdr:row>
      <xdr:rowOff>66675</xdr:rowOff>
    </xdr:from>
    <xdr:to>
      <xdr:col>10</xdr:col>
      <xdr:colOff>462395</xdr:colOff>
      <xdr:row>16</xdr:row>
      <xdr:rowOff>333375</xdr:rowOff>
    </xdr:to>
    <xdr:pic>
      <xdr:nvPicPr>
        <xdr:cNvPr id="312" name="Image 311"/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5591175"/>
          <a:ext cx="42429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17</xdr:row>
      <xdr:rowOff>85725</xdr:rowOff>
    </xdr:from>
    <xdr:to>
      <xdr:col>10</xdr:col>
      <xdr:colOff>469526</xdr:colOff>
      <xdr:row>17</xdr:row>
      <xdr:rowOff>295275</xdr:rowOff>
    </xdr:to>
    <xdr:pic>
      <xdr:nvPicPr>
        <xdr:cNvPr id="313" name="Image 312"/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5991225"/>
          <a:ext cx="43142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</xdr:colOff>
      <xdr:row>18</xdr:row>
      <xdr:rowOff>76200</xdr:rowOff>
    </xdr:from>
    <xdr:to>
      <xdr:col>10</xdr:col>
      <xdr:colOff>441325</xdr:colOff>
      <xdr:row>18</xdr:row>
      <xdr:rowOff>304800</xdr:rowOff>
    </xdr:to>
    <xdr:pic>
      <xdr:nvPicPr>
        <xdr:cNvPr id="314" name="Image 313"/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362700"/>
          <a:ext cx="3937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15</xdr:row>
      <xdr:rowOff>47625</xdr:rowOff>
    </xdr:from>
    <xdr:to>
      <xdr:col>16</xdr:col>
      <xdr:colOff>479258</xdr:colOff>
      <xdr:row>15</xdr:row>
      <xdr:rowOff>323850</xdr:rowOff>
    </xdr:to>
    <xdr:pic>
      <xdr:nvPicPr>
        <xdr:cNvPr id="315" name="Image 314"/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5191125"/>
          <a:ext cx="450683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38100</xdr:colOff>
      <xdr:row>18</xdr:row>
      <xdr:rowOff>66675</xdr:rowOff>
    </xdr:from>
    <xdr:to>
      <xdr:col>16</xdr:col>
      <xdr:colOff>457701</xdr:colOff>
      <xdr:row>18</xdr:row>
      <xdr:rowOff>323850</xdr:rowOff>
    </xdr:to>
    <xdr:pic>
      <xdr:nvPicPr>
        <xdr:cNvPr id="316" name="Image 315"/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6353175"/>
          <a:ext cx="419601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17</xdr:row>
      <xdr:rowOff>76200</xdr:rowOff>
    </xdr:from>
    <xdr:to>
      <xdr:col>20</xdr:col>
      <xdr:colOff>3922</xdr:colOff>
      <xdr:row>17</xdr:row>
      <xdr:rowOff>323850</xdr:rowOff>
    </xdr:to>
    <xdr:pic>
      <xdr:nvPicPr>
        <xdr:cNvPr id="317" name="Image 316"/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5981700"/>
          <a:ext cx="451597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38100</xdr:colOff>
      <xdr:row>16</xdr:row>
      <xdr:rowOff>47625</xdr:rowOff>
    </xdr:from>
    <xdr:to>
      <xdr:col>22</xdr:col>
      <xdr:colOff>448917</xdr:colOff>
      <xdr:row>16</xdr:row>
      <xdr:rowOff>352425</xdr:rowOff>
    </xdr:to>
    <xdr:pic>
      <xdr:nvPicPr>
        <xdr:cNvPr id="318" name="Image 317"/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5572125"/>
          <a:ext cx="410817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28575</xdr:rowOff>
    </xdr:from>
    <xdr:to>
      <xdr:col>4</xdr:col>
      <xdr:colOff>419100</xdr:colOff>
      <xdr:row>19</xdr:row>
      <xdr:rowOff>371475</xdr:rowOff>
    </xdr:to>
    <xdr:pic>
      <xdr:nvPicPr>
        <xdr:cNvPr id="319" name="Image 318"/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66960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19</xdr:row>
      <xdr:rowOff>38099</xdr:rowOff>
    </xdr:from>
    <xdr:to>
      <xdr:col>7</xdr:col>
      <xdr:colOff>438150</xdr:colOff>
      <xdr:row>19</xdr:row>
      <xdr:rowOff>364066</xdr:rowOff>
    </xdr:to>
    <xdr:pic>
      <xdr:nvPicPr>
        <xdr:cNvPr id="320" name="Image 319"/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6705599"/>
          <a:ext cx="400050" cy="325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28575</xdr:colOff>
      <xdr:row>19</xdr:row>
      <xdr:rowOff>28574</xdr:rowOff>
    </xdr:from>
    <xdr:to>
      <xdr:col>10</xdr:col>
      <xdr:colOff>447675</xdr:colOff>
      <xdr:row>19</xdr:row>
      <xdr:rowOff>353039</xdr:rowOff>
    </xdr:to>
    <xdr:pic>
      <xdr:nvPicPr>
        <xdr:cNvPr id="321" name="Image 320"/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6696074"/>
          <a:ext cx="419100" cy="324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20</xdr:row>
      <xdr:rowOff>38100</xdr:rowOff>
    </xdr:from>
    <xdr:to>
      <xdr:col>1</xdr:col>
      <xdr:colOff>447675</xdr:colOff>
      <xdr:row>20</xdr:row>
      <xdr:rowOff>371828</xdr:rowOff>
    </xdr:to>
    <xdr:pic>
      <xdr:nvPicPr>
        <xdr:cNvPr id="332" name="Image 331"/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7086600"/>
          <a:ext cx="409575" cy="3337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21</xdr:row>
      <xdr:rowOff>66674</xdr:rowOff>
    </xdr:from>
    <xdr:to>
      <xdr:col>1</xdr:col>
      <xdr:colOff>468024</xdr:colOff>
      <xdr:row>21</xdr:row>
      <xdr:rowOff>342899</xdr:rowOff>
    </xdr:to>
    <xdr:pic>
      <xdr:nvPicPr>
        <xdr:cNvPr id="333" name="Image 332"/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7496174"/>
          <a:ext cx="439449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</xdr:colOff>
      <xdr:row>20</xdr:row>
      <xdr:rowOff>66675</xdr:rowOff>
    </xdr:from>
    <xdr:to>
      <xdr:col>4</xdr:col>
      <xdr:colOff>465722</xdr:colOff>
      <xdr:row>20</xdr:row>
      <xdr:rowOff>314325</xdr:rowOff>
    </xdr:to>
    <xdr:pic>
      <xdr:nvPicPr>
        <xdr:cNvPr id="334" name="Image 333"/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7115175"/>
          <a:ext cx="456197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</xdr:colOff>
      <xdr:row>21</xdr:row>
      <xdr:rowOff>57149</xdr:rowOff>
    </xdr:from>
    <xdr:to>
      <xdr:col>4</xdr:col>
      <xdr:colOff>469106</xdr:colOff>
      <xdr:row>21</xdr:row>
      <xdr:rowOff>314324</xdr:rowOff>
    </xdr:to>
    <xdr:pic>
      <xdr:nvPicPr>
        <xdr:cNvPr id="335" name="Image 334"/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7486649"/>
          <a:ext cx="450056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</xdr:row>
      <xdr:rowOff>123825</xdr:rowOff>
    </xdr:from>
    <xdr:to>
      <xdr:col>8</xdr:col>
      <xdr:colOff>0</xdr:colOff>
      <xdr:row>20</xdr:row>
      <xdr:rowOff>295275</xdr:rowOff>
    </xdr:to>
    <xdr:pic>
      <xdr:nvPicPr>
        <xdr:cNvPr id="336" name="Image 335"/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7172325"/>
          <a:ext cx="4857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21</xdr:row>
      <xdr:rowOff>66675</xdr:rowOff>
    </xdr:from>
    <xdr:to>
      <xdr:col>7</xdr:col>
      <xdr:colOff>479612</xdr:colOff>
      <xdr:row>21</xdr:row>
      <xdr:rowOff>285750</xdr:rowOff>
    </xdr:to>
    <xdr:pic>
      <xdr:nvPicPr>
        <xdr:cNvPr id="337" name="Image 336"/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496175"/>
          <a:ext cx="451037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22</xdr:row>
      <xdr:rowOff>66675</xdr:rowOff>
    </xdr:from>
    <xdr:to>
      <xdr:col>7</xdr:col>
      <xdr:colOff>467591</xdr:colOff>
      <xdr:row>22</xdr:row>
      <xdr:rowOff>314325</xdr:rowOff>
    </xdr:to>
    <xdr:pic>
      <xdr:nvPicPr>
        <xdr:cNvPr id="338" name="Image 337"/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877175"/>
          <a:ext cx="439016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85725</xdr:rowOff>
    </xdr:from>
    <xdr:to>
      <xdr:col>8</xdr:col>
      <xdr:colOff>0</xdr:colOff>
      <xdr:row>23</xdr:row>
      <xdr:rowOff>285750</xdr:rowOff>
    </xdr:to>
    <xdr:pic>
      <xdr:nvPicPr>
        <xdr:cNvPr id="339" name="Image 338"/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8277225"/>
          <a:ext cx="4857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20</xdr:row>
      <xdr:rowOff>66674</xdr:rowOff>
    </xdr:from>
    <xdr:to>
      <xdr:col>10</xdr:col>
      <xdr:colOff>461963</xdr:colOff>
      <xdr:row>20</xdr:row>
      <xdr:rowOff>323849</xdr:rowOff>
    </xdr:to>
    <xdr:pic>
      <xdr:nvPicPr>
        <xdr:cNvPr id="340" name="Image 339"/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7115174"/>
          <a:ext cx="442913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21</xdr:row>
      <xdr:rowOff>76199</xdr:rowOff>
    </xdr:from>
    <xdr:to>
      <xdr:col>10</xdr:col>
      <xdr:colOff>464079</xdr:colOff>
      <xdr:row>21</xdr:row>
      <xdr:rowOff>295274</xdr:rowOff>
    </xdr:to>
    <xdr:pic>
      <xdr:nvPicPr>
        <xdr:cNvPr id="341" name="Image 340"/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7505699"/>
          <a:ext cx="425979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28575</xdr:colOff>
      <xdr:row>23</xdr:row>
      <xdr:rowOff>85725</xdr:rowOff>
    </xdr:from>
    <xdr:to>
      <xdr:col>10</xdr:col>
      <xdr:colOff>479612</xdr:colOff>
      <xdr:row>23</xdr:row>
      <xdr:rowOff>304800</xdr:rowOff>
    </xdr:to>
    <xdr:pic>
      <xdr:nvPicPr>
        <xdr:cNvPr id="342" name="Image 341"/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8277225"/>
          <a:ext cx="451037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20</xdr:row>
      <xdr:rowOff>85724</xdr:rowOff>
    </xdr:from>
    <xdr:to>
      <xdr:col>13</xdr:col>
      <xdr:colOff>465296</xdr:colOff>
      <xdr:row>20</xdr:row>
      <xdr:rowOff>304799</xdr:rowOff>
    </xdr:to>
    <xdr:pic>
      <xdr:nvPicPr>
        <xdr:cNvPr id="343" name="Image 342"/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7134224"/>
          <a:ext cx="427196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21</xdr:row>
      <xdr:rowOff>66675</xdr:rowOff>
    </xdr:from>
    <xdr:to>
      <xdr:col>13</xdr:col>
      <xdr:colOff>466725</xdr:colOff>
      <xdr:row>21</xdr:row>
      <xdr:rowOff>304800</xdr:rowOff>
    </xdr:to>
    <xdr:pic>
      <xdr:nvPicPr>
        <xdr:cNvPr id="344" name="Image 343"/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7496175"/>
          <a:ext cx="4286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28575</xdr:colOff>
      <xdr:row>22</xdr:row>
      <xdr:rowOff>66675</xdr:rowOff>
    </xdr:from>
    <xdr:to>
      <xdr:col>13</xdr:col>
      <xdr:colOff>473075</xdr:colOff>
      <xdr:row>22</xdr:row>
      <xdr:rowOff>295275</xdr:rowOff>
    </xdr:to>
    <xdr:pic>
      <xdr:nvPicPr>
        <xdr:cNvPr id="345" name="Image 344"/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7877175"/>
          <a:ext cx="4445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66675</xdr:colOff>
      <xdr:row>23</xdr:row>
      <xdr:rowOff>47625</xdr:rowOff>
    </xdr:from>
    <xdr:to>
      <xdr:col>13</xdr:col>
      <xdr:colOff>409575</xdr:colOff>
      <xdr:row>23</xdr:row>
      <xdr:rowOff>360708</xdr:rowOff>
    </xdr:to>
    <xdr:pic>
      <xdr:nvPicPr>
        <xdr:cNvPr id="346" name="Image 345"/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8239125"/>
          <a:ext cx="342900" cy="313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38100</xdr:colOff>
      <xdr:row>21</xdr:row>
      <xdr:rowOff>76199</xdr:rowOff>
    </xdr:from>
    <xdr:to>
      <xdr:col>16</xdr:col>
      <xdr:colOff>439936</xdr:colOff>
      <xdr:row>21</xdr:row>
      <xdr:rowOff>314324</xdr:rowOff>
    </xdr:to>
    <xdr:pic>
      <xdr:nvPicPr>
        <xdr:cNvPr id="347" name="Image 346"/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7505699"/>
          <a:ext cx="401836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22</xdr:row>
      <xdr:rowOff>76200</xdr:rowOff>
    </xdr:from>
    <xdr:to>
      <xdr:col>16</xdr:col>
      <xdr:colOff>473075</xdr:colOff>
      <xdr:row>22</xdr:row>
      <xdr:rowOff>285750</xdr:rowOff>
    </xdr:to>
    <xdr:pic>
      <xdr:nvPicPr>
        <xdr:cNvPr id="348" name="Image 347"/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7886700"/>
          <a:ext cx="45402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104775</xdr:colOff>
      <xdr:row>23</xdr:row>
      <xdr:rowOff>38099</xdr:rowOff>
    </xdr:from>
    <xdr:to>
      <xdr:col>19</xdr:col>
      <xdr:colOff>381000</xdr:colOff>
      <xdr:row>23</xdr:row>
      <xdr:rowOff>357938</xdr:rowOff>
    </xdr:to>
    <xdr:pic>
      <xdr:nvPicPr>
        <xdr:cNvPr id="349" name="Image 348"/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8229599"/>
          <a:ext cx="276225" cy="319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76200</xdr:colOff>
      <xdr:row>23</xdr:row>
      <xdr:rowOff>38099</xdr:rowOff>
    </xdr:from>
    <xdr:to>
      <xdr:col>22</xdr:col>
      <xdr:colOff>377428</xdr:colOff>
      <xdr:row>23</xdr:row>
      <xdr:rowOff>352424</xdr:rowOff>
    </xdr:to>
    <xdr:pic>
      <xdr:nvPicPr>
        <xdr:cNvPr id="350" name="Image 349"/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8229599"/>
          <a:ext cx="301228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23</xdr:row>
          <xdr:rowOff>66675</xdr:rowOff>
        </xdr:from>
        <xdr:to>
          <xdr:col>23</xdr:col>
          <xdr:colOff>314325</xdr:colOff>
          <xdr:row>23</xdr:row>
          <xdr:rowOff>323850</xdr:rowOff>
        </xdr:to>
        <xdr:sp macro="" textlink="">
          <xdr:nvSpPr>
            <xdr:cNvPr id="1342" name="Butto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34</xdr:row>
          <xdr:rowOff>19050</xdr:rowOff>
        </xdr:from>
        <xdr:to>
          <xdr:col>7</xdr:col>
          <xdr:colOff>476250</xdr:colOff>
          <xdr:row>35</xdr:row>
          <xdr:rowOff>371475</xdr:rowOff>
        </xdr:to>
        <xdr:sp macro="" textlink="">
          <xdr:nvSpPr>
            <xdr:cNvPr id="1347" name="Button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Saisir les bonifications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34</xdr:row>
          <xdr:rowOff>19050</xdr:rowOff>
        </xdr:from>
        <xdr:to>
          <xdr:col>3</xdr:col>
          <xdr:colOff>28575</xdr:colOff>
          <xdr:row>36</xdr:row>
          <xdr:rowOff>9525</xdr:rowOff>
        </xdr:to>
        <xdr:sp macro="" textlink="">
          <xdr:nvSpPr>
            <xdr:cNvPr id="1348" name="Button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 VD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3</xdr:row>
          <xdr:rowOff>85725</xdr:rowOff>
        </xdr:from>
        <xdr:to>
          <xdr:col>2</xdr:col>
          <xdr:colOff>352425</xdr:colOff>
          <xdr:row>3</xdr:row>
          <xdr:rowOff>304800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4</xdr:row>
          <xdr:rowOff>85725</xdr:rowOff>
        </xdr:from>
        <xdr:to>
          <xdr:col>2</xdr:col>
          <xdr:colOff>361950</xdr:colOff>
          <xdr:row>4</xdr:row>
          <xdr:rowOff>314325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5</xdr:row>
          <xdr:rowOff>104775</xdr:rowOff>
        </xdr:from>
        <xdr:to>
          <xdr:col>2</xdr:col>
          <xdr:colOff>381000</xdr:colOff>
          <xdr:row>5</xdr:row>
          <xdr:rowOff>323850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6</xdr:row>
          <xdr:rowOff>104775</xdr:rowOff>
        </xdr:from>
        <xdr:to>
          <xdr:col>2</xdr:col>
          <xdr:colOff>381000</xdr:colOff>
          <xdr:row>6</xdr:row>
          <xdr:rowOff>323850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3</xdr:row>
          <xdr:rowOff>85725</xdr:rowOff>
        </xdr:from>
        <xdr:to>
          <xdr:col>5</xdr:col>
          <xdr:colOff>333375</xdr:colOff>
          <xdr:row>3</xdr:row>
          <xdr:rowOff>342900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4</xdr:row>
          <xdr:rowOff>104775</xdr:rowOff>
        </xdr:from>
        <xdr:to>
          <xdr:col>5</xdr:col>
          <xdr:colOff>342900</xdr:colOff>
          <xdr:row>4</xdr:row>
          <xdr:rowOff>333375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5</xdr:row>
          <xdr:rowOff>47625</xdr:rowOff>
        </xdr:from>
        <xdr:to>
          <xdr:col>5</xdr:col>
          <xdr:colOff>323850</xdr:colOff>
          <xdr:row>5</xdr:row>
          <xdr:rowOff>314325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3</xdr:row>
          <xdr:rowOff>66675</xdr:rowOff>
        </xdr:from>
        <xdr:to>
          <xdr:col>8</xdr:col>
          <xdr:colOff>381000</xdr:colOff>
          <xdr:row>3</xdr:row>
          <xdr:rowOff>333375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66675</xdr:rowOff>
        </xdr:from>
        <xdr:to>
          <xdr:col>8</xdr:col>
          <xdr:colOff>371475</xdr:colOff>
          <xdr:row>4</xdr:row>
          <xdr:rowOff>333375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6</xdr:row>
          <xdr:rowOff>76200</xdr:rowOff>
        </xdr:from>
        <xdr:to>
          <xdr:col>8</xdr:col>
          <xdr:colOff>381000</xdr:colOff>
          <xdr:row>6</xdr:row>
          <xdr:rowOff>333375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7</xdr:row>
          <xdr:rowOff>85725</xdr:rowOff>
        </xdr:from>
        <xdr:to>
          <xdr:col>8</xdr:col>
          <xdr:colOff>390525</xdr:colOff>
          <xdr:row>7</xdr:row>
          <xdr:rowOff>323850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8</xdr:row>
          <xdr:rowOff>57150</xdr:rowOff>
        </xdr:from>
        <xdr:to>
          <xdr:col>8</xdr:col>
          <xdr:colOff>381000</xdr:colOff>
          <xdr:row>8</xdr:row>
          <xdr:rowOff>295275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5</xdr:row>
          <xdr:rowOff>66675</xdr:rowOff>
        </xdr:from>
        <xdr:to>
          <xdr:col>8</xdr:col>
          <xdr:colOff>381000</xdr:colOff>
          <xdr:row>5</xdr:row>
          <xdr:rowOff>314325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6</xdr:row>
          <xdr:rowOff>57150</xdr:rowOff>
        </xdr:from>
        <xdr:to>
          <xdr:col>11</xdr:col>
          <xdr:colOff>371475</xdr:colOff>
          <xdr:row>6</xdr:row>
          <xdr:rowOff>314325</xdr:rowOff>
        </xdr:to>
        <xdr:sp macro="" textlink="">
          <xdr:nvSpPr>
            <xdr:cNvPr id="4110" name="Button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6</xdr:row>
          <xdr:rowOff>95250</xdr:rowOff>
        </xdr:from>
        <xdr:to>
          <xdr:col>14</xdr:col>
          <xdr:colOff>371475</xdr:colOff>
          <xdr:row>6</xdr:row>
          <xdr:rowOff>342900</xdr:rowOff>
        </xdr:to>
        <xdr:sp macro="" textlink="">
          <xdr:nvSpPr>
            <xdr:cNvPr id="4111" name="Button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6</xdr:row>
          <xdr:rowOff>76200</xdr:rowOff>
        </xdr:from>
        <xdr:to>
          <xdr:col>5</xdr:col>
          <xdr:colOff>314325</xdr:colOff>
          <xdr:row>6</xdr:row>
          <xdr:rowOff>333375</xdr:rowOff>
        </xdr:to>
        <xdr:sp macro="" textlink="">
          <xdr:nvSpPr>
            <xdr:cNvPr id="4112" name="Button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9</xdr:row>
          <xdr:rowOff>85725</xdr:rowOff>
        </xdr:from>
        <xdr:to>
          <xdr:col>2</xdr:col>
          <xdr:colOff>390525</xdr:colOff>
          <xdr:row>9</xdr:row>
          <xdr:rowOff>333375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9</xdr:row>
          <xdr:rowOff>85725</xdr:rowOff>
        </xdr:from>
        <xdr:to>
          <xdr:col>5</xdr:col>
          <xdr:colOff>352425</xdr:colOff>
          <xdr:row>9</xdr:row>
          <xdr:rowOff>333375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7</xdr:row>
          <xdr:rowOff>57150</xdr:rowOff>
        </xdr:from>
        <xdr:to>
          <xdr:col>5</xdr:col>
          <xdr:colOff>323850</xdr:colOff>
          <xdr:row>7</xdr:row>
          <xdr:rowOff>314325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11</xdr:row>
          <xdr:rowOff>76200</xdr:rowOff>
        </xdr:from>
        <xdr:to>
          <xdr:col>5</xdr:col>
          <xdr:colOff>323850</xdr:colOff>
          <xdr:row>11</xdr:row>
          <xdr:rowOff>342900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11</xdr:row>
          <xdr:rowOff>38100</xdr:rowOff>
        </xdr:from>
        <xdr:to>
          <xdr:col>2</xdr:col>
          <xdr:colOff>352425</xdr:colOff>
          <xdr:row>11</xdr:row>
          <xdr:rowOff>323850</xdr:rowOff>
        </xdr:to>
        <xdr:sp macro="" textlink="">
          <xdr:nvSpPr>
            <xdr:cNvPr id="4117" name="Button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10</xdr:row>
          <xdr:rowOff>76200</xdr:rowOff>
        </xdr:from>
        <xdr:to>
          <xdr:col>17</xdr:col>
          <xdr:colOff>371475</xdr:colOff>
          <xdr:row>10</xdr:row>
          <xdr:rowOff>333375</xdr:rowOff>
        </xdr:to>
        <xdr:sp macro="" textlink="">
          <xdr:nvSpPr>
            <xdr:cNvPr id="4118" name="Button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10</xdr:row>
          <xdr:rowOff>57150</xdr:rowOff>
        </xdr:from>
        <xdr:to>
          <xdr:col>8</xdr:col>
          <xdr:colOff>400050</xdr:colOff>
          <xdr:row>10</xdr:row>
          <xdr:rowOff>342900</xdr:rowOff>
        </xdr:to>
        <xdr:sp macro="" textlink="">
          <xdr:nvSpPr>
            <xdr:cNvPr id="4119" name="Button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9</xdr:row>
          <xdr:rowOff>38100</xdr:rowOff>
        </xdr:from>
        <xdr:to>
          <xdr:col>11</xdr:col>
          <xdr:colOff>390525</xdr:colOff>
          <xdr:row>9</xdr:row>
          <xdr:rowOff>333375</xdr:rowOff>
        </xdr:to>
        <xdr:sp macro="" textlink="">
          <xdr:nvSpPr>
            <xdr:cNvPr id="4120" name="Button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11</xdr:row>
          <xdr:rowOff>76200</xdr:rowOff>
        </xdr:from>
        <xdr:to>
          <xdr:col>11</xdr:col>
          <xdr:colOff>409575</xdr:colOff>
          <xdr:row>11</xdr:row>
          <xdr:rowOff>323850</xdr:rowOff>
        </xdr:to>
        <xdr:sp macro="" textlink="">
          <xdr:nvSpPr>
            <xdr:cNvPr id="4121" name="Button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13</xdr:row>
          <xdr:rowOff>76200</xdr:rowOff>
        </xdr:from>
        <xdr:to>
          <xdr:col>11</xdr:col>
          <xdr:colOff>390525</xdr:colOff>
          <xdr:row>13</xdr:row>
          <xdr:rowOff>333375</xdr:rowOff>
        </xdr:to>
        <xdr:sp macro="" textlink="">
          <xdr:nvSpPr>
            <xdr:cNvPr id="4122" name="Button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57150</xdr:colOff>
          <xdr:row>11</xdr:row>
          <xdr:rowOff>66675</xdr:rowOff>
        </xdr:from>
        <xdr:to>
          <xdr:col>17</xdr:col>
          <xdr:colOff>400050</xdr:colOff>
          <xdr:row>11</xdr:row>
          <xdr:rowOff>333375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12</xdr:row>
          <xdr:rowOff>76200</xdr:rowOff>
        </xdr:from>
        <xdr:to>
          <xdr:col>17</xdr:col>
          <xdr:colOff>390525</xdr:colOff>
          <xdr:row>12</xdr:row>
          <xdr:rowOff>352425</xdr:rowOff>
        </xdr:to>
        <xdr:sp macro="" textlink="">
          <xdr:nvSpPr>
            <xdr:cNvPr id="4124" name="Button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12</xdr:row>
          <xdr:rowOff>57150</xdr:rowOff>
        </xdr:from>
        <xdr:to>
          <xdr:col>23</xdr:col>
          <xdr:colOff>333375</xdr:colOff>
          <xdr:row>12</xdr:row>
          <xdr:rowOff>333375</xdr:rowOff>
        </xdr:to>
        <xdr:sp macro="" textlink="">
          <xdr:nvSpPr>
            <xdr:cNvPr id="4125" name="Button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13</xdr:row>
          <xdr:rowOff>57150</xdr:rowOff>
        </xdr:from>
        <xdr:to>
          <xdr:col>8</xdr:col>
          <xdr:colOff>390525</xdr:colOff>
          <xdr:row>13</xdr:row>
          <xdr:rowOff>333375</xdr:rowOff>
        </xdr:to>
        <xdr:sp macro="" textlink="">
          <xdr:nvSpPr>
            <xdr:cNvPr id="4126" name="Button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13</xdr:row>
          <xdr:rowOff>66675</xdr:rowOff>
        </xdr:from>
        <xdr:to>
          <xdr:col>14</xdr:col>
          <xdr:colOff>400050</xdr:colOff>
          <xdr:row>13</xdr:row>
          <xdr:rowOff>323850</xdr:rowOff>
        </xdr:to>
        <xdr:sp macro="" textlink="">
          <xdr:nvSpPr>
            <xdr:cNvPr id="4127" name="Button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13</xdr:row>
          <xdr:rowOff>66675</xdr:rowOff>
        </xdr:from>
        <xdr:to>
          <xdr:col>2</xdr:col>
          <xdr:colOff>390525</xdr:colOff>
          <xdr:row>13</xdr:row>
          <xdr:rowOff>323850</xdr:rowOff>
        </xdr:to>
        <xdr:sp macro="" textlink="">
          <xdr:nvSpPr>
            <xdr:cNvPr id="4128" name="Button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13</xdr:row>
          <xdr:rowOff>57150</xdr:rowOff>
        </xdr:from>
        <xdr:to>
          <xdr:col>5</xdr:col>
          <xdr:colOff>352425</xdr:colOff>
          <xdr:row>13</xdr:row>
          <xdr:rowOff>323850</xdr:rowOff>
        </xdr:to>
        <xdr:sp macro="" textlink="">
          <xdr:nvSpPr>
            <xdr:cNvPr id="4129" name="Button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14</xdr:row>
          <xdr:rowOff>47625</xdr:rowOff>
        </xdr:from>
        <xdr:to>
          <xdr:col>8</xdr:col>
          <xdr:colOff>361950</xdr:colOff>
          <xdr:row>14</xdr:row>
          <xdr:rowOff>323850</xdr:rowOff>
        </xdr:to>
        <xdr:sp macro="" textlink="">
          <xdr:nvSpPr>
            <xdr:cNvPr id="4130" name="Button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14</xdr:row>
          <xdr:rowOff>85725</xdr:rowOff>
        </xdr:from>
        <xdr:to>
          <xdr:col>17</xdr:col>
          <xdr:colOff>409575</xdr:colOff>
          <xdr:row>14</xdr:row>
          <xdr:rowOff>333375</xdr:rowOff>
        </xdr:to>
        <xdr:sp macro="" textlink="">
          <xdr:nvSpPr>
            <xdr:cNvPr id="4131" name="Button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3</xdr:row>
          <xdr:rowOff>47625</xdr:rowOff>
        </xdr:from>
        <xdr:to>
          <xdr:col>11</xdr:col>
          <xdr:colOff>361950</xdr:colOff>
          <xdr:row>3</xdr:row>
          <xdr:rowOff>314325</xdr:rowOff>
        </xdr:to>
        <xdr:sp macro="" textlink="">
          <xdr:nvSpPr>
            <xdr:cNvPr id="4132" name="Button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5</xdr:row>
          <xdr:rowOff>47625</xdr:rowOff>
        </xdr:from>
        <xdr:to>
          <xdr:col>11</xdr:col>
          <xdr:colOff>361950</xdr:colOff>
          <xdr:row>5</xdr:row>
          <xdr:rowOff>304800</xdr:rowOff>
        </xdr:to>
        <xdr:sp macro="" textlink="">
          <xdr:nvSpPr>
            <xdr:cNvPr id="4133" name="Button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19</xdr:row>
          <xdr:rowOff>76200</xdr:rowOff>
        </xdr:from>
        <xdr:to>
          <xdr:col>5</xdr:col>
          <xdr:colOff>352425</xdr:colOff>
          <xdr:row>19</xdr:row>
          <xdr:rowOff>342900</xdr:rowOff>
        </xdr:to>
        <xdr:sp macro="" textlink="">
          <xdr:nvSpPr>
            <xdr:cNvPr id="4134" name="Button 38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15</xdr:row>
          <xdr:rowOff>57150</xdr:rowOff>
        </xdr:from>
        <xdr:to>
          <xdr:col>8</xdr:col>
          <xdr:colOff>381000</xdr:colOff>
          <xdr:row>15</xdr:row>
          <xdr:rowOff>323850</xdr:rowOff>
        </xdr:to>
        <xdr:sp macro="" textlink="">
          <xdr:nvSpPr>
            <xdr:cNvPr id="4135" name="Button 39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16</xdr:row>
          <xdr:rowOff>66675</xdr:rowOff>
        </xdr:from>
        <xdr:to>
          <xdr:col>11</xdr:col>
          <xdr:colOff>400050</xdr:colOff>
          <xdr:row>16</xdr:row>
          <xdr:rowOff>323850</xdr:rowOff>
        </xdr:to>
        <xdr:sp macro="" textlink="">
          <xdr:nvSpPr>
            <xdr:cNvPr id="4136" name="Button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47625</xdr:colOff>
          <xdr:row>16</xdr:row>
          <xdr:rowOff>76200</xdr:rowOff>
        </xdr:from>
        <xdr:to>
          <xdr:col>23</xdr:col>
          <xdr:colOff>342900</xdr:colOff>
          <xdr:row>16</xdr:row>
          <xdr:rowOff>342900</xdr:rowOff>
        </xdr:to>
        <xdr:sp macro="" textlink="">
          <xdr:nvSpPr>
            <xdr:cNvPr id="4137" name="Button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17</xdr:row>
          <xdr:rowOff>76200</xdr:rowOff>
        </xdr:from>
        <xdr:to>
          <xdr:col>20</xdr:col>
          <xdr:colOff>333375</xdr:colOff>
          <xdr:row>17</xdr:row>
          <xdr:rowOff>323850</xdr:rowOff>
        </xdr:to>
        <xdr:sp macro="" textlink="">
          <xdr:nvSpPr>
            <xdr:cNvPr id="4138" name="Button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13</xdr:row>
          <xdr:rowOff>57150</xdr:rowOff>
        </xdr:from>
        <xdr:to>
          <xdr:col>23</xdr:col>
          <xdr:colOff>333375</xdr:colOff>
          <xdr:row>13</xdr:row>
          <xdr:rowOff>314325</xdr:rowOff>
        </xdr:to>
        <xdr:sp macro="" textlink="">
          <xdr:nvSpPr>
            <xdr:cNvPr id="4139" name="Button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13</xdr:row>
          <xdr:rowOff>57150</xdr:rowOff>
        </xdr:from>
        <xdr:to>
          <xdr:col>20</xdr:col>
          <xdr:colOff>342900</xdr:colOff>
          <xdr:row>13</xdr:row>
          <xdr:rowOff>323850</xdr:rowOff>
        </xdr:to>
        <xdr:sp macro="" textlink="">
          <xdr:nvSpPr>
            <xdr:cNvPr id="4140" name="Button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20</xdr:row>
          <xdr:rowOff>76200</xdr:rowOff>
        </xdr:from>
        <xdr:to>
          <xdr:col>5</xdr:col>
          <xdr:colOff>352425</xdr:colOff>
          <xdr:row>20</xdr:row>
          <xdr:rowOff>342900</xdr:rowOff>
        </xdr:to>
        <xdr:sp macro="" textlink="">
          <xdr:nvSpPr>
            <xdr:cNvPr id="4141" name="Button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21</xdr:row>
          <xdr:rowOff>57150</xdr:rowOff>
        </xdr:from>
        <xdr:to>
          <xdr:col>5</xdr:col>
          <xdr:colOff>342900</xdr:colOff>
          <xdr:row>21</xdr:row>
          <xdr:rowOff>352425</xdr:rowOff>
        </xdr:to>
        <xdr:sp macro="" textlink="">
          <xdr:nvSpPr>
            <xdr:cNvPr id="4142" name="Button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23</xdr:row>
          <xdr:rowOff>57150</xdr:rowOff>
        </xdr:from>
        <xdr:to>
          <xdr:col>8</xdr:col>
          <xdr:colOff>381000</xdr:colOff>
          <xdr:row>23</xdr:row>
          <xdr:rowOff>323850</xdr:rowOff>
        </xdr:to>
        <xdr:sp macro="" textlink="">
          <xdr:nvSpPr>
            <xdr:cNvPr id="4143" name="Button 47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18</xdr:row>
          <xdr:rowOff>57150</xdr:rowOff>
        </xdr:from>
        <xdr:to>
          <xdr:col>11</xdr:col>
          <xdr:colOff>400050</xdr:colOff>
          <xdr:row>18</xdr:row>
          <xdr:rowOff>333375</xdr:rowOff>
        </xdr:to>
        <xdr:sp macro="" textlink="">
          <xdr:nvSpPr>
            <xdr:cNvPr id="4144" name="Button 48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19</xdr:row>
          <xdr:rowOff>66675</xdr:rowOff>
        </xdr:from>
        <xdr:to>
          <xdr:col>11</xdr:col>
          <xdr:colOff>419100</xdr:colOff>
          <xdr:row>19</xdr:row>
          <xdr:rowOff>323850</xdr:rowOff>
        </xdr:to>
        <xdr:sp macro="" textlink="">
          <xdr:nvSpPr>
            <xdr:cNvPr id="4145" name="Button 49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22</xdr:row>
          <xdr:rowOff>57150</xdr:rowOff>
        </xdr:from>
        <xdr:to>
          <xdr:col>14</xdr:col>
          <xdr:colOff>390525</xdr:colOff>
          <xdr:row>22</xdr:row>
          <xdr:rowOff>314325</xdr:rowOff>
        </xdr:to>
        <xdr:sp macro="" textlink="">
          <xdr:nvSpPr>
            <xdr:cNvPr id="4146" name="Button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23</xdr:row>
          <xdr:rowOff>57150</xdr:rowOff>
        </xdr:from>
        <xdr:to>
          <xdr:col>14</xdr:col>
          <xdr:colOff>409575</xdr:colOff>
          <xdr:row>23</xdr:row>
          <xdr:rowOff>323850</xdr:rowOff>
        </xdr:to>
        <xdr:sp macro="" textlink="">
          <xdr:nvSpPr>
            <xdr:cNvPr id="4147" name="Button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18</xdr:row>
          <xdr:rowOff>47625</xdr:rowOff>
        </xdr:from>
        <xdr:to>
          <xdr:col>17</xdr:col>
          <xdr:colOff>419100</xdr:colOff>
          <xdr:row>18</xdr:row>
          <xdr:rowOff>342900</xdr:rowOff>
        </xdr:to>
        <xdr:sp macro="" textlink="">
          <xdr:nvSpPr>
            <xdr:cNvPr id="4148" name="Button 52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20</xdr:row>
          <xdr:rowOff>66675</xdr:rowOff>
        </xdr:from>
        <xdr:to>
          <xdr:col>11</xdr:col>
          <xdr:colOff>419100</xdr:colOff>
          <xdr:row>20</xdr:row>
          <xdr:rowOff>342900</xdr:rowOff>
        </xdr:to>
        <xdr:sp macro="" textlink="">
          <xdr:nvSpPr>
            <xdr:cNvPr id="4149" name="Button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22</xdr:row>
          <xdr:rowOff>57150</xdr:rowOff>
        </xdr:from>
        <xdr:to>
          <xdr:col>17</xdr:col>
          <xdr:colOff>390525</xdr:colOff>
          <xdr:row>22</xdr:row>
          <xdr:rowOff>352425</xdr:rowOff>
        </xdr:to>
        <xdr:sp macro="" textlink="">
          <xdr:nvSpPr>
            <xdr:cNvPr id="4150" name="Button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38100</xdr:colOff>
          <xdr:row>21</xdr:row>
          <xdr:rowOff>57150</xdr:rowOff>
        </xdr:from>
        <xdr:to>
          <xdr:col>17</xdr:col>
          <xdr:colOff>390525</xdr:colOff>
          <xdr:row>21</xdr:row>
          <xdr:rowOff>323850</xdr:rowOff>
        </xdr:to>
        <xdr:sp macro="" textlink="">
          <xdr:nvSpPr>
            <xdr:cNvPr id="4151" name="Button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21</xdr:row>
          <xdr:rowOff>47625</xdr:rowOff>
        </xdr:from>
        <xdr:to>
          <xdr:col>8</xdr:col>
          <xdr:colOff>381000</xdr:colOff>
          <xdr:row>21</xdr:row>
          <xdr:rowOff>333375</xdr:rowOff>
        </xdr:to>
        <xdr:sp macro="" textlink="">
          <xdr:nvSpPr>
            <xdr:cNvPr id="4152" name="Button 56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22</xdr:row>
          <xdr:rowOff>76200</xdr:rowOff>
        </xdr:from>
        <xdr:to>
          <xdr:col>8</xdr:col>
          <xdr:colOff>390525</xdr:colOff>
          <xdr:row>22</xdr:row>
          <xdr:rowOff>333375</xdr:rowOff>
        </xdr:to>
        <xdr:sp macro="" textlink="">
          <xdr:nvSpPr>
            <xdr:cNvPr id="4153" name="Button 57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21</xdr:row>
          <xdr:rowOff>66675</xdr:rowOff>
        </xdr:from>
        <xdr:to>
          <xdr:col>11</xdr:col>
          <xdr:colOff>400050</xdr:colOff>
          <xdr:row>21</xdr:row>
          <xdr:rowOff>323850</xdr:rowOff>
        </xdr:to>
        <xdr:sp macro="" textlink="">
          <xdr:nvSpPr>
            <xdr:cNvPr id="4154" name="Button 58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11</xdr:row>
          <xdr:rowOff>76200</xdr:rowOff>
        </xdr:from>
        <xdr:to>
          <xdr:col>8</xdr:col>
          <xdr:colOff>390525</xdr:colOff>
          <xdr:row>11</xdr:row>
          <xdr:rowOff>323850</xdr:rowOff>
        </xdr:to>
        <xdr:sp macro="" textlink="">
          <xdr:nvSpPr>
            <xdr:cNvPr id="4155" name="Button 59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438150</xdr:colOff>
          <xdr:row>35</xdr:row>
          <xdr:rowOff>133350</xdr:rowOff>
        </xdr:from>
        <xdr:to>
          <xdr:col>24</xdr:col>
          <xdr:colOff>85725</xdr:colOff>
          <xdr:row>37</xdr:row>
          <xdr:rowOff>114300</xdr:rowOff>
        </xdr:to>
        <xdr:sp macro="" textlink="">
          <xdr:nvSpPr>
            <xdr:cNvPr id="4156" name="Button 60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EFFACER les valeurs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</xdr:colOff>
          <xdr:row>33</xdr:row>
          <xdr:rowOff>371475</xdr:rowOff>
        </xdr:from>
        <xdr:to>
          <xdr:col>17</xdr:col>
          <xdr:colOff>447675</xdr:colOff>
          <xdr:row>35</xdr:row>
          <xdr:rowOff>361950</xdr:rowOff>
        </xdr:to>
        <xdr:sp macro="" textlink="">
          <xdr:nvSpPr>
            <xdr:cNvPr id="4157" name="Button 61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les valeurs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7</xdr:row>
          <xdr:rowOff>57150</xdr:rowOff>
        </xdr:from>
        <xdr:to>
          <xdr:col>11</xdr:col>
          <xdr:colOff>409575</xdr:colOff>
          <xdr:row>7</xdr:row>
          <xdr:rowOff>314325</xdr:rowOff>
        </xdr:to>
        <xdr:sp macro="" textlink="">
          <xdr:nvSpPr>
            <xdr:cNvPr id="4158" name="Button 62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8</xdr:row>
          <xdr:rowOff>76200</xdr:rowOff>
        </xdr:from>
        <xdr:to>
          <xdr:col>2</xdr:col>
          <xdr:colOff>390525</xdr:colOff>
          <xdr:row>8</xdr:row>
          <xdr:rowOff>333375</xdr:rowOff>
        </xdr:to>
        <xdr:sp macro="" textlink="">
          <xdr:nvSpPr>
            <xdr:cNvPr id="4159" name="Button 63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7</xdr:row>
          <xdr:rowOff>76200</xdr:rowOff>
        </xdr:from>
        <xdr:to>
          <xdr:col>14</xdr:col>
          <xdr:colOff>419100</xdr:colOff>
          <xdr:row>7</xdr:row>
          <xdr:rowOff>333375</xdr:rowOff>
        </xdr:to>
        <xdr:sp macro="" textlink="">
          <xdr:nvSpPr>
            <xdr:cNvPr id="4160" name="Button 64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</xdr:colOff>
          <xdr:row>10</xdr:row>
          <xdr:rowOff>76200</xdr:rowOff>
        </xdr:from>
        <xdr:to>
          <xdr:col>20</xdr:col>
          <xdr:colOff>361950</xdr:colOff>
          <xdr:row>10</xdr:row>
          <xdr:rowOff>342900</xdr:rowOff>
        </xdr:to>
        <xdr:sp macro="" textlink="">
          <xdr:nvSpPr>
            <xdr:cNvPr id="4161" name="Button 65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8</xdr:row>
          <xdr:rowOff>57150</xdr:rowOff>
        </xdr:from>
        <xdr:to>
          <xdr:col>17</xdr:col>
          <xdr:colOff>390525</xdr:colOff>
          <xdr:row>8</xdr:row>
          <xdr:rowOff>333375</xdr:rowOff>
        </xdr:to>
        <xdr:sp macro="" textlink="">
          <xdr:nvSpPr>
            <xdr:cNvPr id="4162" name="Button 66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76200</xdr:colOff>
          <xdr:row>9</xdr:row>
          <xdr:rowOff>76200</xdr:rowOff>
        </xdr:from>
        <xdr:to>
          <xdr:col>20</xdr:col>
          <xdr:colOff>333375</xdr:colOff>
          <xdr:row>9</xdr:row>
          <xdr:rowOff>333375</xdr:rowOff>
        </xdr:to>
        <xdr:sp macro="" textlink="">
          <xdr:nvSpPr>
            <xdr:cNvPr id="4163" name="Button 67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76200</xdr:colOff>
          <xdr:row>7</xdr:row>
          <xdr:rowOff>66675</xdr:rowOff>
        </xdr:from>
        <xdr:to>
          <xdr:col>23</xdr:col>
          <xdr:colOff>333375</xdr:colOff>
          <xdr:row>7</xdr:row>
          <xdr:rowOff>333375</xdr:rowOff>
        </xdr:to>
        <xdr:sp macro="" textlink="">
          <xdr:nvSpPr>
            <xdr:cNvPr id="4164" name="Button 68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8</xdr:row>
          <xdr:rowOff>76200</xdr:rowOff>
        </xdr:from>
        <xdr:to>
          <xdr:col>23</xdr:col>
          <xdr:colOff>342900</xdr:colOff>
          <xdr:row>8</xdr:row>
          <xdr:rowOff>352425</xdr:rowOff>
        </xdr:to>
        <xdr:sp macro="" textlink="">
          <xdr:nvSpPr>
            <xdr:cNvPr id="4165" name="Button 69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38100</xdr:colOff>
          <xdr:row>10</xdr:row>
          <xdr:rowOff>76200</xdr:rowOff>
        </xdr:from>
        <xdr:to>
          <xdr:col>23</xdr:col>
          <xdr:colOff>342900</xdr:colOff>
          <xdr:row>10</xdr:row>
          <xdr:rowOff>352425</xdr:rowOff>
        </xdr:to>
        <xdr:sp macro="" textlink="">
          <xdr:nvSpPr>
            <xdr:cNvPr id="4166" name="Button 70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10</xdr:row>
          <xdr:rowOff>57150</xdr:rowOff>
        </xdr:from>
        <xdr:to>
          <xdr:col>5</xdr:col>
          <xdr:colOff>323850</xdr:colOff>
          <xdr:row>10</xdr:row>
          <xdr:rowOff>323850</xdr:rowOff>
        </xdr:to>
        <xdr:sp macro="" textlink="">
          <xdr:nvSpPr>
            <xdr:cNvPr id="4167" name="Button 71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12</xdr:row>
          <xdr:rowOff>66675</xdr:rowOff>
        </xdr:from>
        <xdr:to>
          <xdr:col>8</xdr:col>
          <xdr:colOff>381000</xdr:colOff>
          <xdr:row>12</xdr:row>
          <xdr:rowOff>323850</xdr:rowOff>
        </xdr:to>
        <xdr:sp macro="" textlink="">
          <xdr:nvSpPr>
            <xdr:cNvPr id="4168" name="Button 72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10</xdr:row>
          <xdr:rowOff>76200</xdr:rowOff>
        </xdr:from>
        <xdr:to>
          <xdr:col>14</xdr:col>
          <xdr:colOff>371475</xdr:colOff>
          <xdr:row>10</xdr:row>
          <xdr:rowOff>323850</xdr:rowOff>
        </xdr:to>
        <xdr:sp macro="" textlink="">
          <xdr:nvSpPr>
            <xdr:cNvPr id="4169" name="Button 73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11</xdr:row>
          <xdr:rowOff>66675</xdr:rowOff>
        </xdr:from>
        <xdr:to>
          <xdr:col>14</xdr:col>
          <xdr:colOff>381000</xdr:colOff>
          <xdr:row>11</xdr:row>
          <xdr:rowOff>352425</xdr:rowOff>
        </xdr:to>
        <xdr:sp macro="" textlink="">
          <xdr:nvSpPr>
            <xdr:cNvPr id="4170" name="Button 74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14</xdr:row>
          <xdr:rowOff>76200</xdr:rowOff>
        </xdr:from>
        <xdr:to>
          <xdr:col>11</xdr:col>
          <xdr:colOff>381000</xdr:colOff>
          <xdr:row>14</xdr:row>
          <xdr:rowOff>314325</xdr:rowOff>
        </xdr:to>
        <xdr:sp macro="" textlink="">
          <xdr:nvSpPr>
            <xdr:cNvPr id="4171" name="Button 75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11</xdr:row>
          <xdr:rowOff>47625</xdr:rowOff>
        </xdr:from>
        <xdr:to>
          <xdr:col>20</xdr:col>
          <xdr:colOff>333375</xdr:colOff>
          <xdr:row>11</xdr:row>
          <xdr:rowOff>314325</xdr:rowOff>
        </xdr:to>
        <xdr:sp macro="" textlink="">
          <xdr:nvSpPr>
            <xdr:cNvPr id="4172" name="Button 76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15</xdr:row>
          <xdr:rowOff>76200</xdr:rowOff>
        </xdr:from>
        <xdr:to>
          <xdr:col>17</xdr:col>
          <xdr:colOff>390525</xdr:colOff>
          <xdr:row>15</xdr:row>
          <xdr:rowOff>323850</xdr:rowOff>
        </xdr:to>
        <xdr:sp macro="" textlink="">
          <xdr:nvSpPr>
            <xdr:cNvPr id="4173" name="Button 77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11</xdr:row>
          <xdr:rowOff>47625</xdr:rowOff>
        </xdr:from>
        <xdr:to>
          <xdr:col>23</xdr:col>
          <xdr:colOff>323850</xdr:colOff>
          <xdr:row>11</xdr:row>
          <xdr:rowOff>323850</xdr:rowOff>
        </xdr:to>
        <xdr:sp macro="" textlink="">
          <xdr:nvSpPr>
            <xdr:cNvPr id="4174" name="Button 78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15</xdr:row>
          <xdr:rowOff>47625</xdr:rowOff>
        </xdr:from>
        <xdr:to>
          <xdr:col>2</xdr:col>
          <xdr:colOff>361950</xdr:colOff>
          <xdr:row>15</xdr:row>
          <xdr:rowOff>304800</xdr:rowOff>
        </xdr:to>
        <xdr:sp macro="" textlink="">
          <xdr:nvSpPr>
            <xdr:cNvPr id="4175" name="Button 79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3</xdr:row>
          <xdr:rowOff>66675</xdr:rowOff>
        </xdr:from>
        <xdr:to>
          <xdr:col>14</xdr:col>
          <xdr:colOff>390525</xdr:colOff>
          <xdr:row>3</xdr:row>
          <xdr:rowOff>323850</xdr:rowOff>
        </xdr:to>
        <xdr:sp macro="" textlink="">
          <xdr:nvSpPr>
            <xdr:cNvPr id="4176" name="Button 80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</xdr:colOff>
          <xdr:row>4</xdr:row>
          <xdr:rowOff>38100</xdr:rowOff>
        </xdr:from>
        <xdr:to>
          <xdr:col>14</xdr:col>
          <xdr:colOff>390525</xdr:colOff>
          <xdr:row>4</xdr:row>
          <xdr:rowOff>333375</xdr:rowOff>
        </xdr:to>
        <xdr:sp macro="" textlink="">
          <xdr:nvSpPr>
            <xdr:cNvPr id="4177" name="Button 81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14</xdr:row>
          <xdr:rowOff>66675</xdr:rowOff>
        </xdr:from>
        <xdr:to>
          <xdr:col>5</xdr:col>
          <xdr:colOff>352425</xdr:colOff>
          <xdr:row>14</xdr:row>
          <xdr:rowOff>323850</xdr:rowOff>
        </xdr:to>
        <xdr:sp macro="" textlink="">
          <xdr:nvSpPr>
            <xdr:cNvPr id="4178" name="Button 82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20</xdr:row>
          <xdr:rowOff>76200</xdr:rowOff>
        </xdr:from>
        <xdr:to>
          <xdr:col>2</xdr:col>
          <xdr:colOff>390525</xdr:colOff>
          <xdr:row>20</xdr:row>
          <xdr:rowOff>323850</xdr:rowOff>
        </xdr:to>
        <xdr:sp macro="" textlink="">
          <xdr:nvSpPr>
            <xdr:cNvPr id="4179" name="Button 83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21</xdr:row>
          <xdr:rowOff>66675</xdr:rowOff>
        </xdr:from>
        <xdr:to>
          <xdr:col>2</xdr:col>
          <xdr:colOff>409575</xdr:colOff>
          <xdr:row>21</xdr:row>
          <xdr:rowOff>314325</xdr:rowOff>
        </xdr:to>
        <xdr:sp macro="" textlink="">
          <xdr:nvSpPr>
            <xdr:cNvPr id="4180" name="Button 84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15</xdr:row>
          <xdr:rowOff>57150</xdr:rowOff>
        </xdr:from>
        <xdr:to>
          <xdr:col>5</xdr:col>
          <xdr:colOff>342900</xdr:colOff>
          <xdr:row>15</xdr:row>
          <xdr:rowOff>333375</xdr:rowOff>
        </xdr:to>
        <xdr:sp macro="" textlink="">
          <xdr:nvSpPr>
            <xdr:cNvPr id="4181" name="Button 85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15</xdr:row>
          <xdr:rowOff>76200</xdr:rowOff>
        </xdr:from>
        <xdr:to>
          <xdr:col>11</xdr:col>
          <xdr:colOff>381000</xdr:colOff>
          <xdr:row>15</xdr:row>
          <xdr:rowOff>314325</xdr:rowOff>
        </xdr:to>
        <xdr:sp macro="" textlink="">
          <xdr:nvSpPr>
            <xdr:cNvPr id="4182" name="Button 86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20</xdr:row>
          <xdr:rowOff>76200</xdr:rowOff>
        </xdr:from>
        <xdr:to>
          <xdr:col>8</xdr:col>
          <xdr:colOff>352425</xdr:colOff>
          <xdr:row>20</xdr:row>
          <xdr:rowOff>333375</xdr:rowOff>
        </xdr:to>
        <xdr:sp macro="" textlink="">
          <xdr:nvSpPr>
            <xdr:cNvPr id="4183" name="Button 87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8</xdr:row>
          <xdr:rowOff>47625</xdr:rowOff>
        </xdr:from>
        <xdr:to>
          <xdr:col>11</xdr:col>
          <xdr:colOff>381000</xdr:colOff>
          <xdr:row>8</xdr:row>
          <xdr:rowOff>304800</xdr:rowOff>
        </xdr:to>
        <xdr:sp macro="" textlink="">
          <xdr:nvSpPr>
            <xdr:cNvPr id="4184" name="Button 88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19</xdr:row>
          <xdr:rowOff>76200</xdr:rowOff>
        </xdr:from>
        <xdr:to>
          <xdr:col>8</xdr:col>
          <xdr:colOff>400050</xdr:colOff>
          <xdr:row>19</xdr:row>
          <xdr:rowOff>304800</xdr:rowOff>
        </xdr:to>
        <xdr:sp macro="" textlink="">
          <xdr:nvSpPr>
            <xdr:cNvPr id="4185" name="Button 89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17</xdr:row>
          <xdr:rowOff>66675</xdr:rowOff>
        </xdr:from>
        <xdr:to>
          <xdr:col>11</xdr:col>
          <xdr:colOff>409575</xdr:colOff>
          <xdr:row>17</xdr:row>
          <xdr:rowOff>333375</xdr:rowOff>
        </xdr:to>
        <xdr:sp macro="" textlink="">
          <xdr:nvSpPr>
            <xdr:cNvPr id="4186" name="Button 90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3</xdr:row>
          <xdr:rowOff>57150</xdr:rowOff>
        </xdr:from>
        <xdr:to>
          <xdr:col>17</xdr:col>
          <xdr:colOff>390525</xdr:colOff>
          <xdr:row>3</xdr:row>
          <xdr:rowOff>323850</xdr:rowOff>
        </xdr:to>
        <xdr:sp macro="" textlink="">
          <xdr:nvSpPr>
            <xdr:cNvPr id="4187" name="Button 91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3</xdr:row>
          <xdr:rowOff>38100</xdr:rowOff>
        </xdr:from>
        <xdr:to>
          <xdr:col>20</xdr:col>
          <xdr:colOff>361950</xdr:colOff>
          <xdr:row>3</xdr:row>
          <xdr:rowOff>314325</xdr:rowOff>
        </xdr:to>
        <xdr:sp macro="" textlink="">
          <xdr:nvSpPr>
            <xdr:cNvPr id="4188" name="Button 92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8</xdr:row>
          <xdr:rowOff>66675</xdr:rowOff>
        </xdr:from>
        <xdr:to>
          <xdr:col>20</xdr:col>
          <xdr:colOff>371475</xdr:colOff>
          <xdr:row>8</xdr:row>
          <xdr:rowOff>333375</xdr:rowOff>
        </xdr:to>
        <xdr:sp macro="" textlink="">
          <xdr:nvSpPr>
            <xdr:cNvPr id="4189" name="Button 93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28575</xdr:colOff>
          <xdr:row>6</xdr:row>
          <xdr:rowOff>57150</xdr:rowOff>
        </xdr:from>
        <xdr:to>
          <xdr:col>23</xdr:col>
          <xdr:colOff>352425</xdr:colOff>
          <xdr:row>6</xdr:row>
          <xdr:rowOff>304800</xdr:rowOff>
        </xdr:to>
        <xdr:sp macro="" textlink="">
          <xdr:nvSpPr>
            <xdr:cNvPr id="4190" name="Button 94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</xdr:colOff>
          <xdr:row>20</xdr:row>
          <xdr:rowOff>47625</xdr:rowOff>
        </xdr:from>
        <xdr:to>
          <xdr:col>14</xdr:col>
          <xdr:colOff>381000</xdr:colOff>
          <xdr:row>20</xdr:row>
          <xdr:rowOff>342900</xdr:rowOff>
        </xdr:to>
        <xdr:sp macro="" textlink="">
          <xdr:nvSpPr>
            <xdr:cNvPr id="4191" name="Button 95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21</xdr:row>
          <xdr:rowOff>66675</xdr:rowOff>
        </xdr:from>
        <xdr:to>
          <xdr:col>14</xdr:col>
          <xdr:colOff>390525</xdr:colOff>
          <xdr:row>21</xdr:row>
          <xdr:rowOff>323850</xdr:rowOff>
        </xdr:to>
        <xdr:sp macro="" textlink="">
          <xdr:nvSpPr>
            <xdr:cNvPr id="4192" name="Button 96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23</xdr:row>
          <xdr:rowOff>66675</xdr:rowOff>
        </xdr:from>
        <xdr:to>
          <xdr:col>11</xdr:col>
          <xdr:colOff>381000</xdr:colOff>
          <xdr:row>23</xdr:row>
          <xdr:rowOff>352425</xdr:rowOff>
        </xdr:to>
        <xdr:sp macro="" textlink="">
          <xdr:nvSpPr>
            <xdr:cNvPr id="4193" name="Button 97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23</xdr:row>
          <xdr:rowOff>66675</xdr:rowOff>
        </xdr:from>
        <xdr:to>
          <xdr:col>20</xdr:col>
          <xdr:colOff>333375</xdr:colOff>
          <xdr:row>23</xdr:row>
          <xdr:rowOff>333375</xdr:rowOff>
        </xdr:to>
        <xdr:sp macro="" textlink="">
          <xdr:nvSpPr>
            <xdr:cNvPr id="4194" name="Button 98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34</xdr:row>
          <xdr:rowOff>0</xdr:rowOff>
        </xdr:from>
        <xdr:to>
          <xdr:col>13</xdr:col>
          <xdr:colOff>9525</xdr:colOff>
          <xdr:row>36</xdr:row>
          <xdr:rowOff>0</xdr:rowOff>
        </xdr:to>
        <xdr:sp macro="" textlink="">
          <xdr:nvSpPr>
            <xdr:cNvPr id="4195" name="Button 99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 la Note D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28575</xdr:colOff>
      <xdr:row>3</xdr:row>
      <xdr:rowOff>38100</xdr:rowOff>
    </xdr:from>
    <xdr:to>
      <xdr:col>1</xdr:col>
      <xdr:colOff>465068</xdr:colOff>
      <xdr:row>3</xdr:row>
      <xdr:rowOff>361950</xdr:rowOff>
    </xdr:to>
    <xdr:pic>
      <xdr:nvPicPr>
        <xdr:cNvPr id="101" name="Image 1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09600"/>
          <a:ext cx="436493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4</xdr:row>
      <xdr:rowOff>19050</xdr:rowOff>
    </xdr:from>
    <xdr:to>
      <xdr:col>1</xdr:col>
      <xdr:colOff>457200</xdr:colOff>
      <xdr:row>4</xdr:row>
      <xdr:rowOff>364715</xdr:rowOff>
    </xdr:to>
    <xdr:pic>
      <xdr:nvPicPr>
        <xdr:cNvPr id="102" name="Image 1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971550"/>
          <a:ext cx="428625" cy="345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5</xdr:row>
      <xdr:rowOff>9525</xdr:rowOff>
    </xdr:from>
    <xdr:to>
      <xdr:col>1</xdr:col>
      <xdr:colOff>466725</xdr:colOff>
      <xdr:row>5</xdr:row>
      <xdr:rowOff>369017</xdr:rowOff>
    </xdr:to>
    <xdr:pic>
      <xdr:nvPicPr>
        <xdr:cNvPr id="103" name="Image 10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43025"/>
          <a:ext cx="428625" cy="3594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85725</xdr:rowOff>
    </xdr:from>
    <xdr:to>
      <xdr:col>5</xdr:col>
      <xdr:colOff>0</xdr:colOff>
      <xdr:row>3</xdr:row>
      <xdr:rowOff>314325</xdr:rowOff>
    </xdr:to>
    <xdr:pic>
      <xdr:nvPicPr>
        <xdr:cNvPr id="104" name="Image 10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657225"/>
          <a:ext cx="4857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4</xdr:row>
      <xdr:rowOff>9525</xdr:rowOff>
    </xdr:from>
    <xdr:to>
      <xdr:col>4</xdr:col>
      <xdr:colOff>428625</xdr:colOff>
      <xdr:row>4</xdr:row>
      <xdr:rowOff>348897</xdr:rowOff>
    </xdr:to>
    <xdr:pic>
      <xdr:nvPicPr>
        <xdr:cNvPr id="105" name="Image 10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962025"/>
          <a:ext cx="352425" cy="3393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47625</xdr:colOff>
      <xdr:row>5</xdr:row>
      <xdr:rowOff>28574</xdr:rowOff>
    </xdr:from>
    <xdr:to>
      <xdr:col>4</xdr:col>
      <xdr:colOff>428625</xdr:colOff>
      <xdr:row>5</xdr:row>
      <xdr:rowOff>367241</xdr:rowOff>
    </xdr:to>
    <xdr:pic>
      <xdr:nvPicPr>
        <xdr:cNvPr id="106" name="Image 10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362074"/>
          <a:ext cx="381000" cy="338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3</xdr:row>
      <xdr:rowOff>38100</xdr:rowOff>
    </xdr:from>
    <xdr:to>
      <xdr:col>7</xdr:col>
      <xdr:colOff>458066</xdr:colOff>
      <xdr:row>3</xdr:row>
      <xdr:rowOff>342900</xdr:rowOff>
    </xdr:to>
    <xdr:pic>
      <xdr:nvPicPr>
        <xdr:cNvPr id="107" name="Image 10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609600"/>
          <a:ext cx="42949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4</xdr:row>
      <xdr:rowOff>47625</xdr:rowOff>
    </xdr:from>
    <xdr:to>
      <xdr:col>7</xdr:col>
      <xdr:colOff>472281</xdr:colOff>
      <xdr:row>4</xdr:row>
      <xdr:rowOff>295275</xdr:rowOff>
    </xdr:to>
    <xdr:pic>
      <xdr:nvPicPr>
        <xdr:cNvPr id="108" name="Image 10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00125"/>
          <a:ext cx="443706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5</xdr:row>
      <xdr:rowOff>85725</xdr:rowOff>
    </xdr:from>
    <xdr:to>
      <xdr:col>7</xdr:col>
      <xdr:colOff>476250</xdr:colOff>
      <xdr:row>5</xdr:row>
      <xdr:rowOff>285750</xdr:rowOff>
    </xdr:to>
    <xdr:pic>
      <xdr:nvPicPr>
        <xdr:cNvPr id="109" name="Image 10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419225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3</xdr:row>
      <xdr:rowOff>28575</xdr:rowOff>
    </xdr:from>
    <xdr:to>
      <xdr:col>10</xdr:col>
      <xdr:colOff>457200</xdr:colOff>
      <xdr:row>4</xdr:row>
      <xdr:rowOff>4586</xdr:rowOff>
    </xdr:to>
    <xdr:pic>
      <xdr:nvPicPr>
        <xdr:cNvPr id="110" name="Image 10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600075"/>
          <a:ext cx="419100" cy="357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28575</xdr:colOff>
      <xdr:row>5</xdr:row>
      <xdr:rowOff>47624</xdr:rowOff>
    </xdr:from>
    <xdr:to>
      <xdr:col>10</xdr:col>
      <xdr:colOff>459184</xdr:colOff>
      <xdr:row>5</xdr:row>
      <xdr:rowOff>342899</xdr:rowOff>
    </xdr:to>
    <xdr:pic>
      <xdr:nvPicPr>
        <xdr:cNvPr id="111" name="Image 11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1381124"/>
          <a:ext cx="430609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28575</xdr:colOff>
      <xdr:row>3</xdr:row>
      <xdr:rowOff>28575</xdr:rowOff>
    </xdr:from>
    <xdr:to>
      <xdr:col>13</xdr:col>
      <xdr:colOff>465068</xdr:colOff>
      <xdr:row>3</xdr:row>
      <xdr:rowOff>352425</xdr:rowOff>
    </xdr:to>
    <xdr:pic>
      <xdr:nvPicPr>
        <xdr:cNvPr id="112" name="Image 111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600075"/>
          <a:ext cx="436493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4</xdr:row>
      <xdr:rowOff>28575</xdr:rowOff>
    </xdr:from>
    <xdr:to>
      <xdr:col>13</xdr:col>
      <xdr:colOff>457200</xdr:colOff>
      <xdr:row>5</xdr:row>
      <xdr:rowOff>4586</xdr:rowOff>
    </xdr:to>
    <xdr:pic>
      <xdr:nvPicPr>
        <xdr:cNvPr id="113" name="Image 11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981075"/>
          <a:ext cx="419100" cy="357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3</xdr:row>
      <xdr:rowOff>28575</xdr:rowOff>
    </xdr:from>
    <xdr:to>
      <xdr:col>16</xdr:col>
      <xdr:colOff>468382</xdr:colOff>
      <xdr:row>3</xdr:row>
      <xdr:rowOff>361950</xdr:rowOff>
    </xdr:to>
    <xdr:pic>
      <xdr:nvPicPr>
        <xdr:cNvPr id="114" name="Image 113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600075"/>
          <a:ext cx="449332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28575</xdr:colOff>
      <xdr:row>3</xdr:row>
      <xdr:rowOff>28575</xdr:rowOff>
    </xdr:from>
    <xdr:to>
      <xdr:col>19</xdr:col>
      <xdr:colOff>453771</xdr:colOff>
      <xdr:row>3</xdr:row>
      <xdr:rowOff>371475</xdr:rowOff>
    </xdr:to>
    <xdr:pic>
      <xdr:nvPicPr>
        <xdr:cNvPr id="115" name="Image 114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600075"/>
          <a:ext cx="425196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6</xdr:row>
      <xdr:rowOff>28575</xdr:rowOff>
    </xdr:from>
    <xdr:to>
      <xdr:col>1</xdr:col>
      <xdr:colOff>381000</xdr:colOff>
      <xdr:row>6</xdr:row>
      <xdr:rowOff>359443</xdr:rowOff>
    </xdr:to>
    <xdr:pic>
      <xdr:nvPicPr>
        <xdr:cNvPr id="116" name="Image 115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1743075"/>
          <a:ext cx="285750" cy="330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8</xdr:row>
      <xdr:rowOff>28575</xdr:rowOff>
    </xdr:from>
    <xdr:to>
      <xdr:col>1</xdr:col>
      <xdr:colOff>447675</xdr:colOff>
      <xdr:row>8</xdr:row>
      <xdr:rowOff>345665</xdr:rowOff>
    </xdr:to>
    <xdr:pic>
      <xdr:nvPicPr>
        <xdr:cNvPr id="117" name="Image 116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2505075"/>
          <a:ext cx="409575" cy="317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6</xdr:row>
      <xdr:rowOff>19049</xdr:rowOff>
    </xdr:from>
    <xdr:to>
      <xdr:col>4</xdr:col>
      <xdr:colOff>390525</xdr:colOff>
      <xdr:row>6</xdr:row>
      <xdr:rowOff>352838</xdr:rowOff>
    </xdr:to>
    <xdr:pic>
      <xdr:nvPicPr>
        <xdr:cNvPr id="118" name="Image 117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33549"/>
          <a:ext cx="295275" cy="333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38100</xdr:colOff>
      <xdr:row>7</xdr:row>
      <xdr:rowOff>38100</xdr:rowOff>
    </xdr:from>
    <xdr:to>
      <xdr:col>4</xdr:col>
      <xdr:colOff>454479</xdr:colOff>
      <xdr:row>7</xdr:row>
      <xdr:rowOff>361950</xdr:rowOff>
    </xdr:to>
    <xdr:pic>
      <xdr:nvPicPr>
        <xdr:cNvPr id="119" name="Image 118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2133600"/>
          <a:ext cx="416379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7</xdr:row>
      <xdr:rowOff>47625</xdr:rowOff>
    </xdr:from>
    <xdr:to>
      <xdr:col>7</xdr:col>
      <xdr:colOff>457701</xdr:colOff>
      <xdr:row>7</xdr:row>
      <xdr:rowOff>342900</xdr:rowOff>
    </xdr:to>
    <xdr:pic>
      <xdr:nvPicPr>
        <xdr:cNvPr id="120" name="Image 119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2143125"/>
          <a:ext cx="41960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8</xdr:row>
      <xdr:rowOff>9525</xdr:rowOff>
    </xdr:from>
    <xdr:to>
      <xdr:col>7</xdr:col>
      <xdr:colOff>457200</xdr:colOff>
      <xdr:row>8</xdr:row>
      <xdr:rowOff>358775</xdr:rowOff>
    </xdr:to>
    <xdr:pic>
      <xdr:nvPicPr>
        <xdr:cNvPr id="121" name="Image 120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486025"/>
          <a:ext cx="428625" cy="34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</xdr:colOff>
      <xdr:row>6</xdr:row>
      <xdr:rowOff>47625</xdr:rowOff>
    </xdr:from>
    <xdr:to>
      <xdr:col>7</xdr:col>
      <xdr:colOff>454192</xdr:colOff>
      <xdr:row>6</xdr:row>
      <xdr:rowOff>314325</xdr:rowOff>
    </xdr:to>
    <xdr:pic>
      <xdr:nvPicPr>
        <xdr:cNvPr id="122" name="Image 121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1762125"/>
          <a:ext cx="435142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6</xdr:row>
      <xdr:rowOff>28575</xdr:rowOff>
    </xdr:from>
    <xdr:to>
      <xdr:col>10</xdr:col>
      <xdr:colOff>468382</xdr:colOff>
      <xdr:row>6</xdr:row>
      <xdr:rowOff>361950</xdr:rowOff>
    </xdr:to>
    <xdr:pic>
      <xdr:nvPicPr>
        <xdr:cNvPr id="123" name="Image 122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1743075"/>
          <a:ext cx="449332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7</xdr:row>
      <xdr:rowOff>19050</xdr:rowOff>
    </xdr:from>
    <xdr:to>
      <xdr:col>10</xdr:col>
      <xdr:colOff>440635</xdr:colOff>
      <xdr:row>7</xdr:row>
      <xdr:rowOff>361950</xdr:rowOff>
    </xdr:to>
    <xdr:pic>
      <xdr:nvPicPr>
        <xdr:cNvPr id="124" name="Image 123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2114550"/>
          <a:ext cx="40253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47625</xdr:rowOff>
    </xdr:from>
    <xdr:to>
      <xdr:col>10</xdr:col>
      <xdr:colOff>435882</xdr:colOff>
      <xdr:row>8</xdr:row>
      <xdr:rowOff>342900</xdr:rowOff>
    </xdr:to>
    <xdr:pic>
      <xdr:nvPicPr>
        <xdr:cNvPr id="125" name="Image 124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2524125"/>
          <a:ext cx="435882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57150</xdr:rowOff>
    </xdr:from>
    <xdr:to>
      <xdr:col>13</xdr:col>
      <xdr:colOff>463717</xdr:colOff>
      <xdr:row>6</xdr:row>
      <xdr:rowOff>323850</xdr:rowOff>
    </xdr:to>
    <xdr:pic>
      <xdr:nvPicPr>
        <xdr:cNvPr id="126" name="Image 125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1771650"/>
          <a:ext cx="435142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76200</xdr:colOff>
      <xdr:row>7</xdr:row>
      <xdr:rowOff>28574</xdr:rowOff>
    </xdr:from>
    <xdr:to>
      <xdr:col>13</xdr:col>
      <xdr:colOff>419100</xdr:colOff>
      <xdr:row>7</xdr:row>
      <xdr:rowOff>356565</xdr:rowOff>
    </xdr:to>
    <xdr:pic>
      <xdr:nvPicPr>
        <xdr:cNvPr id="127" name="Image 126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6925" y="2124074"/>
          <a:ext cx="342900" cy="327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8</xdr:row>
      <xdr:rowOff>66675</xdr:rowOff>
    </xdr:from>
    <xdr:to>
      <xdr:col>16</xdr:col>
      <xdr:colOff>469733</xdr:colOff>
      <xdr:row>8</xdr:row>
      <xdr:rowOff>342900</xdr:rowOff>
    </xdr:to>
    <xdr:pic>
      <xdr:nvPicPr>
        <xdr:cNvPr id="128" name="Image 127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2543175"/>
          <a:ext cx="450683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8</xdr:row>
      <xdr:rowOff>28574</xdr:rowOff>
    </xdr:from>
    <xdr:to>
      <xdr:col>19</xdr:col>
      <xdr:colOff>457200</xdr:colOff>
      <xdr:row>8</xdr:row>
      <xdr:rowOff>353039</xdr:rowOff>
    </xdr:to>
    <xdr:pic>
      <xdr:nvPicPr>
        <xdr:cNvPr id="129" name="Image 128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2505074"/>
          <a:ext cx="419100" cy="324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47625</xdr:colOff>
      <xdr:row>6</xdr:row>
      <xdr:rowOff>19050</xdr:rowOff>
    </xdr:from>
    <xdr:to>
      <xdr:col>22</xdr:col>
      <xdr:colOff>457200</xdr:colOff>
      <xdr:row>6</xdr:row>
      <xdr:rowOff>367947</xdr:rowOff>
    </xdr:to>
    <xdr:pic>
      <xdr:nvPicPr>
        <xdr:cNvPr id="130" name="Image 129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0725" y="1733550"/>
          <a:ext cx="409575" cy="3488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19050</xdr:colOff>
      <xdr:row>7</xdr:row>
      <xdr:rowOff>47624</xdr:rowOff>
    </xdr:from>
    <xdr:to>
      <xdr:col>22</xdr:col>
      <xdr:colOff>466725</xdr:colOff>
      <xdr:row>7</xdr:row>
      <xdr:rowOff>365329</xdr:rowOff>
    </xdr:to>
    <xdr:pic>
      <xdr:nvPicPr>
        <xdr:cNvPr id="131" name="Image 130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2143124"/>
          <a:ext cx="447675" cy="317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8</xdr:row>
      <xdr:rowOff>19050</xdr:rowOff>
    </xdr:from>
    <xdr:to>
      <xdr:col>22</xdr:col>
      <xdr:colOff>457200</xdr:colOff>
      <xdr:row>8</xdr:row>
      <xdr:rowOff>352425</xdr:rowOff>
    </xdr:to>
    <xdr:pic>
      <xdr:nvPicPr>
        <xdr:cNvPr id="132" name="Image 131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2495550"/>
          <a:ext cx="42862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9</xdr:row>
      <xdr:rowOff>57149</xdr:rowOff>
    </xdr:from>
    <xdr:to>
      <xdr:col>1</xdr:col>
      <xdr:colOff>447675</xdr:colOff>
      <xdr:row>9</xdr:row>
      <xdr:rowOff>338000</xdr:rowOff>
    </xdr:to>
    <xdr:pic>
      <xdr:nvPicPr>
        <xdr:cNvPr id="133" name="Image 132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2914649"/>
          <a:ext cx="409575" cy="280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</xdr:colOff>
      <xdr:row>9</xdr:row>
      <xdr:rowOff>47625</xdr:rowOff>
    </xdr:from>
    <xdr:to>
      <xdr:col>4</xdr:col>
      <xdr:colOff>471488</xdr:colOff>
      <xdr:row>9</xdr:row>
      <xdr:rowOff>333375</xdr:rowOff>
    </xdr:to>
    <xdr:pic>
      <xdr:nvPicPr>
        <xdr:cNvPr id="134" name="Image 133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2905125"/>
          <a:ext cx="442913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38100</xdr:colOff>
      <xdr:row>10</xdr:row>
      <xdr:rowOff>38100</xdr:rowOff>
    </xdr:from>
    <xdr:to>
      <xdr:col>4</xdr:col>
      <xdr:colOff>459921</xdr:colOff>
      <xdr:row>10</xdr:row>
      <xdr:rowOff>323850</xdr:rowOff>
    </xdr:to>
    <xdr:pic>
      <xdr:nvPicPr>
        <xdr:cNvPr id="135" name="Image 134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3276600"/>
          <a:ext cx="421821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</xdr:colOff>
      <xdr:row>10</xdr:row>
      <xdr:rowOff>66675</xdr:rowOff>
    </xdr:from>
    <xdr:to>
      <xdr:col>7</xdr:col>
      <xdr:colOff>469900</xdr:colOff>
      <xdr:row>10</xdr:row>
      <xdr:rowOff>342900</xdr:rowOff>
    </xdr:to>
    <xdr:pic>
      <xdr:nvPicPr>
        <xdr:cNvPr id="136" name="Image 135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3305175"/>
          <a:ext cx="46037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</xdr:colOff>
      <xdr:row>9</xdr:row>
      <xdr:rowOff>57150</xdr:rowOff>
    </xdr:from>
    <xdr:to>
      <xdr:col>10</xdr:col>
      <xdr:colOff>466725</xdr:colOff>
      <xdr:row>9</xdr:row>
      <xdr:rowOff>332559</xdr:rowOff>
    </xdr:to>
    <xdr:pic>
      <xdr:nvPicPr>
        <xdr:cNvPr id="137" name="Image 136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914650"/>
          <a:ext cx="419100" cy="2754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19050</xdr:colOff>
      <xdr:row>10</xdr:row>
      <xdr:rowOff>57150</xdr:rowOff>
    </xdr:from>
    <xdr:to>
      <xdr:col>13</xdr:col>
      <xdr:colOff>454932</xdr:colOff>
      <xdr:row>10</xdr:row>
      <xdr:rowOff>352425</xdr:rowOff>
    </xdr:to>
    <xdr:pic>
      <xdr:nvPicPr>
        <xdr:cNvPr id="138" name="Image 137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3295650"/>
          <a:ext cx="435882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57150</xdr:colOff>
      <xdr:row>10</xdr:row>
      <xdr:rowOff>38100</xdr:rowOff>
    </xdr:from>
    <xdr:to>
      <xdr:col>16</xdr:col>
      <xdr:colOff>381000</xdr:colOff>
      <xdr:row>10</xdr:row>
      <xdr:rowOff>361950</xdr:rowOff>
    </xdr:to>
    <xdr:pic>
      <xdr:nvPicPr>
        <xdr:cNvPr id="139" name="Image 138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3276600"/>
          <a:ext cx="3238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28575</xdr:colOff>
      <xdr:row>9</xdr:row>
      <xdr:rowOff>38100</xdr:rowOff>
    </xdr:from>
    <xdr:to>
      <xdr:col>20</xdr:col>
      <xdr:colOff>0</xdr:colOff>
      <xdr:row>9</xdr:row>
      <xdr:rowOff>347816</xdr:rowOff>
    </xdr:to>
    <xdr:pic>
      <xdr:nvPicPr>
        <xdr:cNvPr id="140" name="Image 139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2895600"/>
          <a:ext cx="457200" cy="309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28575</xdr:colOff>
      <xdr:row>10</xdr:row>
      <xdr:rowOff>57150</xdr:rowOff>
    </xdr:from>
    <xdr:to>
      <xdr:col>19</xdr:col>
      <xdr:colOff>447675</xdr:colOff>
      <xdr:row>10</xdr:row>
      <xdr:rowOff>354576</xdr:rowOff>
    </xdr:to>
    <xdr:pic>
      <xdr:nvPicPr>
        <xdr:cNvPr id="141" name="Image 140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3295650"/>
          <a:ext cx="419100" cy="297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10</xdr:row>
      <xdr:rowOff>57150</xdr:rowOff>
    </xdr:from>
    <xdr:to>
      <xdr:col>22</xdr:col>
      <xdr:colOff>483177</xdr:colOff>
      <xdr:row>10</xdr:row>
      <xdr:rowOff>342900</xdr:rowOff>
    </xdr:to>
    <xdr:pic>
      <xdr:nvPicPr>
        <xdr:cNvPr id="142" name="Image 141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3295650"/>
          <a:ext cx="454602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</xdr:colOff>
      <xdr:row>11</xdr:row>
      <xdr:rowOff>9524</xdr:rowOff>
    </xdr:from>
    <xdr:to>
      <xdr:col>1</xdr:col>
      <xdr:colOff>428625</xdr:colOff>
      <xdr:row>11</xdr:row>
      <xdr:rowOff>367241</xdr:rowOff>
    </xdr:to>
    <xdr:pic>
      <xdr:nvPicPr>
        <xdr:cNvPr id="143" name="Image 142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3629024"/>
          <a:ext cx="371475" cy="3577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13</xdr:row>
      <xdr:rowOff>28575</xdr:rowOff>
    </xdr:from>
    <xdr:to>
      <xdr:col>1</xdr:col>
      <xdr:colOff>457200</xdr:colOff>
      <xdr:row>13</xdr:row>
      <xdr:rowOff>377825</xdr:rowOff>
    </xdr:to>
    <xdr:pic>
      <xdr:nvPicPr>
        <xdr:cNvPr id="144" name="Image 143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4410075"/>
          <a:ext cx="428625" cy="34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38100</xdr:rowOff>
    </xdr:from>
    <xdr:to>
      <xdr:col>4</xdr:col>
      <xdr:colOff>472440</xdr:colOff>
      <xdr:row>11</xdr:row>
      <xdr:rowOff>342900</xdr:rowOff>
    </xdr:to>
    <xdr:pic>
      <xdr:nvPicPr>
        <xdr:cNvPr id="145" name="Image 144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3657600"/>
          <a:ext cx="47244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</xdr:colOff>
      <xdr:row>13</xdr:row>
      <xdr:rowOff>47625</xdr:rowOff>
    </xdr:from>
    <xdr:to>
      <xdr:col>4</xdr:col>
      <xdr:colOff>458066</xdr:colOff>
      <xdr:row>13</xdr:row>
      <xdr:rowOff>352425</xdr:rowOff>
    </xdr:to>
    <xdr:pic>
      <xdr:nvPicPr>
        <xdr:cNvPr id="146" name="Image 145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4429125"/>
          <a:ext cx="42949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19050</xdr:rowOff>
    </xdr:from>
    <xdr:to>
      <xdr:col>4</xdr:col>
      <xdr:colOff>428625</xdr:colOff>
      <xdr:row>14</xdr:row>
      <xdr:rowOff>363008</xdr:rowOff>
    </xdr:to>
    <xdr:pic>
      <xdr:nvPicPr>
        <xdr:cNvPr id="147" name="Image 146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4781550"/>
          <a:ext cx="371475" cy="34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47625</xdr:colOff>
      <xdr:row>12</xdr:row>
      <xdr:rowOff>47625</xdr:rowOff>
    </xdr:from>
    <xdr:to>
      <xdr:col>7</xdr:col>
      <xdr:colOff>450273</xdr:colOff>
      <xdr:row>12</xdr:row>
      <xdr:rowOff>333375</xdr:rowOff>
    </xdr:to>
    <xdr:pic>
      <xdr:nvPicPr>
        <xdr:cNvPr id="148" name="Image 147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4048125"/>
          <a:ext cx="40264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13</xdr:row>
      <xdr:rowOff>28575</xdr:rowOff>
    </xdr:from>
    <xdr:to>
      <xdr:col>7</xdr:col>
      <xdr:colOff>476250</xdr:colOff>
      <xdr:row>13</xdr:row>
      <xdr:rowOff>353654</xdr:rowOff>
    </xdr:to>
    <xdr:pic>
      <xdr:nvPicPr>
        <xdr:cNvPr id="149" name="Image 148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4410075"/>
          <a:ext cx="438150" cy="3250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47625</xdr:colOff>
      <xdr:row>14</xdr:row>
      <xdr:rowOff>76199</xdr:rowOff>
    </xdr:from>
    <xdr:to>
      <xdr:col>7</xdr:col>
      <xdr:colOff>476250</xdr:colOff>
      <xdr:row>14</xdr:row>
      <xdr:rowOff>272142</xdr:rowOff>
    </xdr:to>
    <xdr:pic>
      <xdr:nvPicPr>
        <xdr:cNvPr id="150" name="Image 149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4838699"/>
          <a:ext cx="428625" cy="1959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13</xdr:row>
      <xdr:rowOff>57149</xdr:rowOff>
    </xdr:from>
    <xdr:to>
      <xdr:col>10</xdr:col>
      <xdr:colOff>464741</xdr:colOff>
      <xdr:row>13</xdr:row>
      <xdr:rowOff>295274</xdr:rowOff>
    </xdr:to>
    <xdr:pic>
      <xdr:nvPicPr>
        <xdr:cNvPr id="151" name="Image 150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4438649"/>
          <a:ext cx="426641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</xdr:colOff>
      <xdr:row>14</xdr:row>
      <xdr:rowOff>47624</xdr:rowOff>
    </xdr:from>
    <xdr:to>
      <xdr:col>10</xdr:col>
      <xdr:colOff>446246</xdr:colOff>
      <xdr:row>14</xdr:row>
      <xdr:rowOff>342899</xdr:rowOff>
    </xdr:to>
    <xdr:pic>
      <xdr:nvPicPr>
        <xdr:cNvPr id="152" name="Image 151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810124"/>
          <a:ext cx="39862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13</xdr:row>
      <xdr:rowOff>38100</xdr:rowOff>
    </xdr:from>
    <xdr:to>
      <xdr:col>13</xdr:col>
      <xdr:colOff>471237</xdr:colOff>
      <xdr:row>13</xdr:row>
      <xdr:rowOff>342900</xdr:rowOff>
    </xdr:to>
    <xdr:pic>
      <xdr:nvPicPr>
        <xdr:cNvPr id="153" name="Image 152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4419600"/>
          <a:ext cx="433137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11</xdr:row>
      <xdr:rowOff>38099</xdr:rowOff>
    </xdr:from>
    <xdr:to>
      <xdr:col>7</xdr:col>
      <xdr:colOff>459184</xdr:colOff>
      <xdr:row>11</xdr:row>
      <xdr:rowOff>333374</xdr:rowOff>
    </xdr:to>
    <xdr:pic>
      <xdr:nvPicPr>
        <xdr:cNvPr id="154" name="Image 153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3657599"/>
          <a:ext cx="430609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11</xdr:row>
      <xdr:rowOff>85725</xdr:rowOff>
    </xdr:from>
    <xdr:to>
      <xdr:col>11</xdr:col>
      <xdr:colOff>0</xdr:colOff>
      <xdr:row>11</xdr:row>
      <xdr:rowOff>285750</xdr:rowOff>
    </xdr:to>
    <xdr:pic>
      <xdr:nvPicPr>
        <xdr:cNvPr id="155" name="Image 154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3705225"/>
          <a:ext cx="46672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47625</xdr:colOff>
      <xdr:row>11</xdr:row>
      <xdr:rowOff>19050</xdr:rowOff>
    </xdr:from>
    <xdr:to>
      <xdr:col>13</xdr:col>
      <xdr:colOff>449199</xdr:colOff>
      <xdr:row>11</xdr:row>
      <xdr:rowOff>342900</xdr:rowOff>
    </xdr:to>
    <xdr:pic>
      <xdr:nvPicPr>
        <xdr:cNvPr id="156" name="Image 155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8350" y="3638550"/>
          <a:ext cx="401574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11</xdr:row>
      <xdr:rowOff>47625</xdr:rowOff>
    </xdr:from>
    <xdr:to>
      <xdr:col>16</xdr:col>
      <xdr:colOff>461963</xdr:colOff>
      <xdr:row>11</xdr:row>
      <xdr:rowOff>333375</xdr:rowOff>
    </xdr:to>
    <xdr:pic>
      <xdr:nvPicPr>
        <xdr:cNvPr id="157" name="Image 156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3667125"/>
          <a:ext cx="442913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12</xdr:row>
      <xdr:rowOff>47625</xdr:rowOff>
    </xdr:from>
    <xdr:to>
      <xdr:col>16</xdr:col>
      <xdr:colOff>457200</xdr:colOff>
      <xdr:row>12</xdr:row>
      <xdr:rowOff>324157</xdr:rowOff>
    </xdr:to>
    <xdr:pic>
      <xdr:nvPicPr>
        <xdr:cNvPr id="158" name="Image 157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048125"/>
          <a:ext cx="428625" cy="276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14</xdr:row>
      <xdr:rowOff>47625</xdr:rowOff>
    </xdr:from>
    <xdr:to>
      <xdr:col>16</xdr:col>
      <xdr:colOff>447675</xdr:colOff>
      <xdr:row>14</xdr:row>
      <xdr:rowOff>345051</xdr:rowOff>
    </xdr:to>
    <xdr:pic>
      <xdr:nvPicPr>
        <xdr:cNvPr id="159" name="Image 158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810125"/>
          <a:ext cx="419100" cy="297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11</xdr:row>
      <xdr:rowOff>47625</xdr:rowOff>
    </xdr:from>
    <xdr:to>
      <xdr:col>19</xdr:col>
      <xdr:colOff>447675</xdr:colOff>
      <xdr:row>11</xdr:row>
      <xdr:rowOff>338291</xdr:rowOff>
    </xdr:to>
    <xdr:pic>
      <xdr:nvPicPr>
        <xdr:cNvPr id="160" name="Image 159"/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3667125"/>
          <a:ext cx="409575" cy="290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13</xdr:row>
      <xdr:rowOff>28574</xdr:rowOff>
    </xdr:from>
    <xdr:to>
      <xdr:col>19</xdr:col>
      <xdr:colOff>466725</xdr:colOff>
      <xdr:row>13</xdr:row>
      <xdr:rowOff>360413</xdr:rowOff>
    </xdr:to>
    <xdr:pic>
      <xdr:nvPicPr>
        <xdr:cNvPr id="161" name="Image 160"/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4410074"/>
          <a:ext cx="428625" cy="331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19050</xdr:colOff>
      <xdr:row>11</xdr:row>
      <xdr:rowOff>38100</xdr:rowOff>
    </xdr:from>
    <xdr:to>
      <xdr:col>22</xdr:col>
      <xdr:colOff>457200</xdr:colOff>
      <xdr:row>11</xdr:row>
      <xdr:rowOff>346428</xdr:rowOff>
    </xdr:to>
    <xdr:pic>
      <xdr:nvPicPr>
        <xdr:cNvPr id="162" name="Image 161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657600"/>
          <a:ext cx="438150" cy="3083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19050</xdr:colOff>
      <xdr:row>12</xdr:row>
      <xdr:rowOff>57150</xdr:rowOff>
    </xdr:from>
    <xdr:to>
      <xdr:col>22</xdr:col>
      <xdr:colOff>473652</xdr:colOff>
      <xdr:row>12</xdr:row>
      <xdr:rowOff>342900</xdr:rowOff>
    </xdr:to>
    <xdr:pic>
      <xdr:nvPicPr>
        <xdr:cNvPr id="163" name="Image 162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4057650"/>
          <a:ext cx="454602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13</xdr:row>
      <xdr:rowOff>28574</xdr:rowOff>
    </xdr:from>
    <xdr:to>
      <xdr:col>22</xdr:col>
      <xdr:colOff>476250</xdr:colOff>
      <xdr:row>13</xdr:row>
      <xdr:rowOff>375161</xdr:rowOff>
    </xdr:to>
    <xdr:pic>
      <xdr:nvPicPr>
        <xdr:cNvPr id="164" name="Image 163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4410074"/>
          <a:ext cx="447675" cy="3465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15</xdr:row>
      <xdr:rowOff>19050</xdr:rowOff>
    </xdr:from>
    <xdr:to>
      <xdr:col>1</xdr:col>
      <xdr:colOff>400050</xdr:colOff>
      <xdr:row>16</xdr:row>
      <xdr:rowOff>1504</xdr:rowOff>
    </xdr:to>
    <xdr:pic>
      <xdr:nvPicPr>
        <xdr:cNvPr id="165" name="Image 164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5162550"/>
          <a:ext cx="276225" cy="363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</xdr:colOff>
      <xdr:row>15</xdr:row>
      <xdr:rowOff>85725</xdr:rowOff>
    </xdr:from>
    <xdr:to>
      <xdr:col>4</xdr:col>
      <xdr:colOff>477931</xdr:colOff>
      <xdr:row>15</xdr:row>
      <xdr:rowOff>285750</xdr:rowOff>
    </xdr:to>
    <xdr:pic>
      <xdr:nvPicPr>
        <xdr:cNvPr id="166" name="Image 165"/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5229225"/>
          <a:ext cx="458881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15</xdr:row>
      <xdr:rowOff>47625</xdr:rowOff>
    </xdr:from>
    <xdr:to>
      <xdr:col>7</xdr:col>
      <xdr:colOff>463412</xdr:colOff>
      <xdr:row>15</xdr:row>
      <xdr:rowOff>333375</xdr:rowOff>
    </xdr:to>
    <xdr:pic>
      <xdr:nvPicPr>
        <xdr:cNvPr id="167" name="Image 166"/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5191125"/>
          <a:ext cx="434837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57150</xdr:colOff>
      <xdr:row>15</xdr:row>
      <xdr:rowOff>38100</xdr:rowOff>
    </xdr:from>
    <xdr:to>
      <xdr:col>10</xdr:col>
      <xdr:colOff>457200</xdr:colOff>
      <xdr:row>15</xdr:row>
      <xdr:rowOff>349250</xdr:rowOff>
    </xdr:to>
    <xdr:pic>
      <xdr:nvPicPr>
        <xdr:cNvPr id="168" name="Image 167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5181600"/>
          <a:ext cx="400050" cy="31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16</xdr:row>
      <xdr:rowOff>66675</xdr:rowOff>
    </xdr:from>
    <xdr:to>
      <xdr:col>10</xdr:col>
      <xdr:colOff>462395</xdr:colOff>
      <xdr:row>16</xdr:row>
      <xdr:rowOff>333375</xdr:rowOff>
    </xdr:to>
    <xdr:pic>
      <xdr:nvPicPr>
        <xdr:cNvPr id="169" name="Image 168"/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5591175"/>
          <a:ext cx="42429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17</xdr:row>
      <xdr:rowOff>85725</xdr:rowOff>
    </xdr:from>
    <xdr:to>
      <xdr:col>10</xdr:col>
      <xdr:colOff>469526</xdr:colOff>
      <xdr:row>17</xdr:row>
      <xdr:rowOff>295275</xdr:rowOff>
    </xdr:to>
    <xdr:pic>
      <xdr:nvPicPr>
        <xdr:cNvPr id="170" name="Image 169"/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5991225"/>
          <a:ext cx="43142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</xdr:colOff>
      <xdr:row>18</xdr:row>
      <xdr:rowOff>76200</xdr:rowOff>
    </xdr:from>
    <xdr:to>
      <xdr:col>10</xdr:col>
      <xdr:colOff>441325</xdr:colOff>
      <xdr:row>18</xdr:row>
      <xdr:rowOff>304800</xdr:rowOff>
    </xdr:to>
    <xdr:pic>
      <xdr:nvPicPr>
        <xdr:cNvPr id="171" name="Image 170"/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362700"/>
          <a:ext cx="3937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15</xdr:row>
      <xdr:rowOff>47625</xdr:rowOff>
    </xdr:from>
    <xdr:to>
      <xdr:col>16</xdr:col>
      <xdr:colOff>479258</xdr:colOff>
      <xdr:row>15</xdr:row>
      <xdr:rowOff>323850</xdr:rowOff>
    </xdr:to>
    <xdr:pic>
      <xdr:nvPicPr>
        <xdr:cNvPr id="172" name="Image 171"/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5191125"/>
          <a:ext cx="450683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38100</xdr:colOff>
      <xdr:row>18</xdr:row>
      <xdr:rowOff>66675</xdr:rowOff>
    </xdr:from>
    <xdr:to>
      <xdr:col>16</xdr:col>
      <xdr:colOff>457701</xdr:colOff>
      <xdr:row>18</xdr:row>
      <xdr:rowOff>323850</xdr:rowOff>
    </xdr:to>
    <xdr:pic>
      <xdr:nvPicPr>
        <xdr:cNvPr id="173" name="Image 172"/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6353175"/>
          <a:ext cx="419601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17</xdr:row>
      <xdr:rowOff>76200</xdr:rowOff>
    </xdr:from>
    <xdr:to>
      <xdr:col>20</xdr:col>
      <xdr:colOff>3922</xdr:colOff>
      <xdr:row>17</xdr:row>
      <xdr:rowOff>323850</xdr:rowOff>
    </xdr:to>
    <xdr:pic>
      <xdr:nvPicPr>
        <xdr:cNvPr id="174" name="Image 173"/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5981700"/>
          <a:ext cx="451597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38100</xdr:colOff>
      <xdr:row>16</xdr:row>
      <xdr:rowOff>47625</xdr:rowOff>
    </xdr:from>
    <xdr:to>
      <xdr:col>22</xdr:col>
      <xdr:colOff>448917</xdr:colOff>
      <xdr:row>16</xdr:row>
      <xdr:rowOff>352425</xdr:rowOff>
    </xdr:to>
    <xdr:pic>
      <xdr:nvPicPr>
        <xdr:cNvPr id="175" name="Image 174"/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5572125"/>
          <a:ext cx="410817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28575</xdr:rowOff>
    </xdr:from>
    <xdr:to>
      <xdr:col>4</xdr:col>
      <xdr:colOff>419100</xdr:colOff>
      <xdr:row>19</xdr:row>
      <xdr:rowOff>371475</xdr:rowOff>
    </xdr:to>
    <xdr:pic>
      <xdr:nvPicPr>
        <xdr:cNvPr id="176" name="Image 175"/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66960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19</xdr:row>
      <xdr:rowOff>38099</xdr:rowOff>
    </xdr:from>
    <xdr:to>
      <xdr:col>7</xdr:col>
      <xdr:colOff>438150</xdr:colOff>
      <xdr:row>19</xdr:row>
      <xdr:rowOff>364066</xdr:rowOff>
    </xdr:to>
    <xdr:pic>
      <xdr:nvPicPr>
        <xdr:cNvPr id="177" name="Image 176"/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6705599"/>
          <a:ext cx="400050" cy="325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28575</xdr:colOff>
      <xdr:row>19</xdr:row>
      <xdr:rowOff>28574</xdr:rowOff>
    </xdr:from>
    <xdr:to>
      <xdr:col>10</xdr:col>
      <xdr:colOff>447675</xdr:colOff>
      <xdr:row>19</xdr:row>
      <xdr:rowOff>353039</xdr:rowOff>
    </xdr:to>
    <xdr:pic>
      <xdr:nvPicPr>
        <xdr:cNvPr id="178" name="Image 177"/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6696074"/>
          <a:ext cx="419100" cy="324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20</xdr:row>
      <xdr:rowOff>38100</xdr:rowOff>
    </xdr:from>
    <xdr:to>
      <xdr:col>1</xdr:col>
      <xdr:colOff>447675</xdr:colOff>
      <xdr:row>20</xdr:row>
      <xdr:rowOff>371828</xdr:rowOff>
    </xdr:to>
    <xdr:pic>
      <xdr:nvPicPr>
        <xdr:cNvPr id="179" name="Image 178"/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7086600"/>
          <a:ext cx="409575" cy="3337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21</xdr:row>
      <xdr:rowOff>66674</xdr:rowOff>
    </xdr:from>
    <xdr:to>
      <xdr:col>1</xdr:col>
      <xdr:colOff>468024</xdr:colOff>
      <xdr:row>21</xdr:row>
      <xdr:rowOff>342899</xdr:rowOff>
    </xdr:to>
    <xdr:pic>
      <xdr:nvPicPr>
        <xdr:cNvPr id="180" name="Image 179"/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7496174"/>
          <a:ext cx="439449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</xdr:colOff>
      <xdr:row>20</xdr:row>
      <xdr:rowOff>66675</xdr:rowOff>
    </xdr:from>
    <xdr:to>
      <xdr:col>4</xdr:col>
      <xdr:colOff>465722</xdr:colOff>
      <xdr:row>20</xdr:row>
      <xdr:rowOff>314325</xdr:rowOff>
    </xdr:to>
    <xdr:pic>
      <xdr:nvPicPr>
        <xdr:cNvPr id="181" name="Image 180"/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7115175"/>
          <a:ext cx="456197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</xdr:colOff>
      <xdr:row>21</xdr:row>
      <xdr:rowOff>57149</xdr:rowOff>
    </xdr:from>
    <xdr:to>
      <xdr:col>4</xdr:col>
      <xdr:colOff>469106</xdr:colOff>
      <xdr:row>21</xdr:row>
      <xdr:rowOff>314324</xdr:rowOff>
    </xdr:to>
    <xdr:pic>
      <xdr:nvPicPr>
        <xdr:cNvPr id="182" name="Image 181"/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7486649"/>
          <a:ext cx="450056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</xdr:row>
      <xdr:rowOff>123825</xdr:rowOff>
    </xdr:from>
    <xdr:to>
      <xdr:col>8</xdr:col>
      <xdr:colOff>0</xdr:colOff>
      <xdr:row>20</xdr:row>
      <xdr:rowOff>295275</xdr:rowOff>
    </xdr:to>
    <xdr:pic>
      <xdr:nvPicPr>
        <xdr:cNvPr id="183" name="Image 182"/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7172325"/>
          <a:ext cx="4857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21</xdr:row>
      <xdr:rowOff>66675</xdr:rowOff>
    </xdr:from>
    <xdr:to>
      <xdr:col>7</xdr:col>
      <xdr:colOff>479612</xdr:colOff>
      <xdr:row>21</xdr:row>
      <xdr:rowOff>285750</xdr:rowOff>
    </xdr:to>
    <xdr:pic>
      <xdr:nvPicPr>
        <xdr:cNvPr id="184" name="Image 183"/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496175"/>
          <a:ext cx="451037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22</xdr:row>
      <xdr:rowOff>66675</xdr:rowOff>
    </xdr:from>
    <xdr:to>
      <xdr:col>7</xdr:col>
      <xdr:colOff>467591</xdr:colOff>
      <xdr:row>22</xdr:row>
      <xdr:rowOff>314325</xdr:rowOff>
    </xdr:to>
    <xdr:pic>
      <xdr:nvPicPr>
        <xdr:cNvPr id="185" name="Image 184"/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877175"/>
          <a:ext cx="439016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85725</xdr:rowOff>
    </xdr:from>
    <xdr:to>
      <xdr:col>8</xdr:col>
      <xdr:colOff>0</xdr:colOff>
      <xdr:row>23</xdr:row>
      <xdr:rowOff>285750</xdr:rowOff>
    </xdr:to>
    <xdr:pic>
      <xdr:nvPicPr>
        <xdr:cNvPr id="186" name="Image 185"/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8277225"/>
          <a:ext cx="4857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20</xdr:row>
      <xdr:rowOff>66674</xdr:rowOff>
    </xdr:from>
    <xdr:to>
      <xdr:col>10</xdr:col>
      <xdr:colOff>461963</xdr:colOff>
      <xdr:row>20</xdr:row>
      <xdr:rowOff>323849</xdr:rowOff>
    </xdr:to>
    <xdr:pic>
      <xdr:nvPicPr>
        <xdr:cNvPr id="187" name="Image 186"/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7115174"/>
          <a:ext cx="442913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21</xdr:row>
      <xdr:rowOff>76199</xdr:rowOff>
    </xdr:from>
    <xdr:to>
      <xdr:col>10</xdr:col>
      <xdr:colOff>464079</xdr:colOff>
      <xdr:row>21</xdr:row>
      <xdr:rowOff>295274</xdr:rowOff>
    </xdr:to>
    <xdr:pic>
      <xdr:nvPicPr>
        <xdr:cNvPr id="188" name="Image 187"/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7505699"/>
          <a:ext cx="425979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28575</xdr:colOff>
      <xdr:row>23</xdr:row>
      <xdr:rowOff>85725</xdr:rowOff>
    </xdr:from>
    <xdr:to>
      <xdr:col>10</xdr:col>
      <xdr:colOff>479612</xdr:colOff>
      <xdr:row>23</xdr:row>
      <xdr:rowOff>304800</xdr:rowOff>
    </xdr:to>
    <xdr:pic>
      <xdr:nvPicPr>
        <xdr:cNvPr id="189" name="Image 188"/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8277225"/>
          <a:ext cx="451037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20</xdr:row>
      <xdr:rowOff>85724</xdr:rowOff>
    </xdr:from>
    <xdr:to>
      <xdr:col>13</xdr:col>
      <xdr:colOff>465296</xdr:colOff>
      <xdr:row>20</xdr:row>
      <xdr:rowOff>304799</xdr:rowOff>
    </xdr:to>
    <xdr:pic>
      <xdr:nvPicPr>
        <xdr:cNvPr id="190" name="Image 189"/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7134224"/>
          <a:ext cx="427196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21</xdr:row>
      <xdr:rowOff>66675</xdr:rowOff>
    </xdr:from>
    <xdr:to>
      <xdr:col>13</xdr:col>
      <xdr:colOff>466725</xdr:colOff>
      <xdr:row>21</xdr:row>
      <xdr:rowOff>304800</xdr:rowOff>
    </xdr:to>
    <xdr:pic>
      <xdr:nvPicPr>
        <xdr:cNvPr id="191" name="Image 190"/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7496175"/>
          <a:ext cx="4286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28575</xdr:colOff>
      <xdr:row>22</xdr:row>
      <xdr:rowOff>66675</xdr:rowOff>
    </xdr:from>
    <xdr:to>
      <xdr:col>13</xdr:col>
      <xdr:colOff>473075</xdr:colOff>
      <xdr:row>22</xdr:row>
      <xdr:rowOff>295275</xdr:rowOff>
    </xdr:to>
    <xdr:pic>
      <xdr:nvPicPr>
        <xdr:cNvPr id="192" name="Image 191"/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7877175"/>
          <a:ext cx="4445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66675</xdr:colOff>
      <xdr:row>23</xdr:row>
      <xdr:rowOff>47625</xdr:rowOff>
    </xdr:from>
    <xdr:to>
      <xdr:col>13</xdr:col>
      <xdr:colOff>409575</xdr:colOff>
      <xdr:row>23</xdr:row>
      <xdr:rowOff>360708</xdr:rowOff>
    </xdr:to>
    <xdr:pic>
      <xdr:nvPicPr>
        <xdr:cNvPr id="193" name="Image 192"/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8239125"/>
          <a:ext cx="342900" cy="313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38100</xdr:colOff>
      <xdr:row>21</xdr:row>
      <xdr:rowOff>76199</xdr:rowOff>
    </xdr:from>
    <xdr:to>
      <xdr:col>16</xdr:col>
      <xdr:colOff>439936</xdr:colOff>
      <xdr:row>21</xdr:row>
      <xdr:rowOff>314324</xdr:rowOff>
    </xdr:to>
    <xdr:pic>
      <xdr:nvPicPr>
        <xdr:cNvPr id="194" name="Image 193"/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7505699"/>
          <a:ext cx="401836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22</xdr:row>
      <xdr:rowOff>76200</xdr:rowOff>
    </xdr:from>
    <xdr:to>
      <xdr:col>16</xdr:col>
      <xdr:colOff>473075</xdr:colOff>
      <xdr:row>22</xdr:row>
      <xdr:rowOff>285750</xdr:rowOff>
    </xdr:to>
    <xdr:pic>
      <xdr:nvPicPr>
        <xdr:cNvPr id="195" name="Image 194"/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7886700"/>
          <a:ext cx="45402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104775</xdr:colOff>
      <xdr:row>23</xdr:row>
      <xdr:rowOff>38099</xdr:rowOff>
    </xdr:from>
    <xdr:to>
      <xdr:col>19</xdr:col>
      <xdr:colOff>381000</xdr:colOff>
      <xdr:row>23</xdr:row>
      <xdr:rowOff>357938</xdr:rowOff>
    </xdr:to>
    <xdr:pic>
      <xdr:nvPicPr>
        <xdr:cNvPr id="196" name="Image 195"/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8229599"/>
          <a:ext cx="276225" cy="319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76200</xdr:colOff>
      <xdr:row>23</xdr:row>
      <xdr:rowOff>38099</xdr:rowOff>
    </xdr:from>
    <xdr:to>
      <xdr:col>22</xdr:col>
      <xdr:colOff>377428</xdr:colOff>
      <xdr:row>23</xdr:row>
      <xdr:rowOff>352424</xdr:rowOff>
    </xdr:to>
    <xdr:pic>
      <xdr:nvPicPr>
        <xdr:cNvPr id="197" name="Image 196"/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8229599"/>
          <a:ext cx="301228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23</xdr:row>
          <xdr:rowOff>66675</xdr:rowOff>
        </xdr:from>
        <xdr:to>
          <xdr:col>23</xdr:col>
          <xdr:colOff>314325</xdr:colOff>
          <xdr:row>23</xdr:row>
          <xdr:rowOff>323850</xdr:rowOff>
        </xdr:to>
        <xdr:sp macro="" textlink="">
          <xdr:nvSpPr>
            <xdr:cNvPr id="4196" name="Button 100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34</xdr:row>
          <xdr:rowOff>19050</xdr:rowOff>
        </xdr:from>
        <xdr:to>
          <xdr:col>7</xdr:col>
          <xdr:colOff>476250</xdr:colOff>
          <xdr:row>35</xdr:row>
          <xdr:rowOff>371475</xdr:rowOff>
        </xdr:to>
        <xdr:sp macro="" textlink="">
          <xdr:nvSpPr>
            <xdr:cNvPr id="4197" name="Button 101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Saisir les bonifications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34</xdr:row>
          <xdr:rowOff>19050</xdr:rowOff>
        </xdr:from>
        <xdr:to>
          <xdr:col>3</xdr:col>
          <xdr:colOff>28575</xdr:colOff>
          <xdr:row>36</xdr:row>
          <xdr:rowOff>9525</xdr:rowOff>
        </xdr:to>
        <xdr:sp macro="" textlink="">
          <xdr:nvSpPr>
            <xdr:cNvPr id="4198" name="Button 102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 VD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25.xml"/><Relationship Id="rId21" Type="http://schemas.openxmlformats.org/officeDocument/2006/relationships/ctrlProp" Target="../ctrlProps/ctrlProp120.xml"/><Relationship Id="rId42" Type="http://schemas.openxmlformats.org/officeDocument/2006/relationships/ctrlProp" Target="../ctrlProps/ctrlProp141.xml"/><Relationship Id="rId47" Type="http://schemas.openxmlformats.org/officeDocument/2006/relationships/ctrlProp" Target="../ctrlProps/ctrlProp146.xml"/><Relationship Id="rId63" Type="http://schemas.openxmlformats.org/officeDocument/2006/relationships/ctrlProp" Target="../ctrlProps/ctrlProp162.xml"/><Relationship Id="rId68" Type="http://schemas.openxmlformats.org/officeDocument/2006/relationships/ctrlProp" Target="../ctrlProps/ctrlProp167.xml"/><Relationship Id="rId84" Type="http://schemas.openxmlformats.org/officeDocument/2006/relationships/ctrlProp" Target="../ctrlProps/ctrlProp183.xml"/><Relationship Id="rId89" Type="http://schemas.openxmlformats.org/officeDocument/2006/relationships/ctrlProp" Target="../ctrlProps/ctrlProp188.xml"/><Relationship Id="rId7" Type="http://schemas.openxmlformats.org/officeDocument/2006/relationships/ctrlProp" Target="../ctrlProps/ctrlProp106.xml"/><Relationship Id="rId71" Type="http://schemas.openxmlformats.org/officeDocument/2006/relationships/ctrlProp" Target="../ctrlProps/ctrlProp170.xml"/><Relationship Id="rId92" Type="http://schemas.openxmlformats.org/officeDocument/2006/relationships/ctrlProp" Target="../ctrlProps/ctrlProp19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15.xml"/><Relationship Id="rId29" Type="http://schemas.openxmlformats.org/officeDocument/2006/relationships/ctrlProp" Target="../ctrlProps/ctrlProp128.xml"/><Relationship Id="rId11" Type="http://schemas.openxmlformats.org/officeDocument/2006/relationships/ctrlProp" Target="../ctrlProps/ctrlProp110.xml"/><Relationship Id="rId24" Type="http://schemas.openxmlformats.org/officeDocument/2006/relationships/ctrlProp" Target="../ctrlProps/ctrlProp123.xml"/><Relationship Id="rId32" Type="http://schemas.openxmlformats.org/officeDocument/2006/relationships/ctrlProp" Target="../ctrlProps/ctrlProp131.xml"/><Relationship Id="rId37" Type="http://schemas.openxmlformats.org/officeDocument/2006/relationships/ctrlProp" Target="../ctrlProps/ctrlProp136.xml"/><Relationship Id="rId40" Type="http://schemas.openxmlformats.org/officeDocument/2006/relationships/ctrlProp" Target="../ctrlProps/ctrlProp139.xml"/><Relationship Id="rId45" Type="http://schemas.openxmlformats.org/officeDocument/2006/relationships/ctrlProp" Target="../ctrlProps/ctrlProp144.xml"/><Relationship Id="rId53" Type="http://schemas.openxmlformats.org/officeDocument/2006/relationships/ctrlProp" Target="../ctrlProps/ctrlProp152.xml"/><Relationship Id="rId58" Type="http://schemas.openxmlformats.org/officeDocument/2006/relationships/ctrlProp" Target="../ctrlProps/ctrlProp157.xml"/><Relationship Id="rId66" Type="http://schemas.openxmlformats.org/officeDocument/2006/relationships/ctrlProp" Target="../ctrlProps/ctrlProp165.xml"/><Relationship Id="rId74" Type="http://schemas.openxmlformats.org/officeDocument/2006/relationships/ctrlProp" Target="../ctrlProps/ctrlProp173.xml"/><Relationship Id="rId79" Type="http://schemas.openxmlformats.org/officeDocument/2006/relationships/ctrlProp" Target="../ctrlProps/ctrlProp178.xml"/><Relationship Id="rId87" Type="http://schemas.openxmlformats.org/officeDocument/2006/relationships/ctrlProp" Target="../ctrlProps/ctrlProp186.xml"/><Relationship Id="rId102" Type="http://schemas.openxmlformats.org/officeDocument/2006/relationships/ctrlProp" Target="../ctrlProps/ctrlProp201.xml"/><Relationship Id="rId5" Type="http://schemas.openxmlformats.org/officeDocument/2006/relationships/ctrlProp" Target="../ctrlProps/ctrlProp104.xml"/><Relationship Id="rId61" Type="http://schemas.openxmlformats.org/officeDocument/2006/relationships/ctrlProp" Target="../ctrlProps/ctrlProp160.xml"/><Relationship Id="rId82" Type="http://schemas.openxmlformats.org/officeDocument/2006/relationships/ctrlProp" Target="../ctrlProps/ctrlProp181.xml"/><Relationship Id="rId90" Type="http://schemas.openxmlformats.org/officeDocument/2006/relationships/ctrlProp" Target="../ctrlProps/ctrlProp189.xml"/><Relationship Id="rId95" Type="http://schemas.openxmlformats.org/officeDocument/2006/relationships/ctrlProp" Target="../ctrlProps/ctrlProp194.xml"/><Relationship Id="rId19" Type="http://schemas.openxmlformats.org/officeDocument/2006/relationships/ctrlProp" Target="../ctrlProps/ctrlProp118.xml"/><Relationship Id="rId14" Type="http://schemas.openxmlformats.org/officeDocument/2006/relationships/ctrlProp" Target="../ctrlProps/ctrlProp113.xml"/><Relationship Id="rId22" Type="http://schemas.openxmlformats.org/officeDocument/2006/relationships/ctrlProp" Target="../ctrlProps/ctrlProp121.xml"/><Relationship Id="rId27" Type="http://schemas.openxmlformats.org/officeDocument/2006/relationships/ctrlProp" Target="../ctrlProps/ctrlProp126.xml"/><Relationship Id="rId30" Type="http://schemas.openxmlformats.org/officeDocument/2006/relationships/ctrlProp" Target="../ctrlProps/ctrlProp129.xml"/><Relationship Id="rId35" Type="http://schemas.openxmlformats.org/officeDocument/2006/relationships/ctrlProp" Target="../ctrlProps/ctrlProp134.xml"/><Relationship Id="rId43" Type="http://schemas.openxmlformats.org/officeDocument/2006/relationships/ctrlProp" Target="../ctrlProps/ctrlProp142.xml"/><Relationship Id="rId48" Type="http://schemas.openxmlformats.org/officeDocument/2006/relationships/ctrlProp" Target="../ctrlProps/ctrlProp147.xml"/><Relationship Id="rId56" Type="http://schemas.openxmlformats.org/officeDocument/2006/relationships/ctrlProp" Target="../ctrlProps/ctrlProp155.xml"/><Relationship Id="rId64" Type="http://schemas.openxmlformats.org/officeDocument/2006/relationships/ctrlProp" Target="../ctrlProps/ctrlProp163.xml"/><Relationship Id="rId69" Type="http://schemas.openxmlformats.org/officeDocument/2006/relationships/ctrlProp" Target="../ctrlProps/ctrlProp168.xml"/><Relationship Id="rId77" Type="http://schemas.openxmlformats.org/officeDocument/2006/relationships/ctrlProp" Target="../ctrlProps/ctrlProp176.xml"/><Relationship Id="rId100" Type="http://schemas.openxmlformats.org/officeDocument/2006/relationships/ctrlProp" Target="../ctrlProps/ctrlProp199.xml"/><Relationship Id="rId105" Type="http://schemas.openxmlformats.org/officeDocument/2006/relationships/ctrlProp" Target="../ctrlProps/ctrlProp204.xml"/><Relationship Id="rId8" Type="http://schemas.openxmlformats.org/officeDocument/2006/relationships/ctrlProp" Target="../ctrlProps/ctrlProp107.xml"/><Relationship Id="rId51" Type="http://schemas.openxmlformats.org/officeDocument/2006/relationships/ctrlProp" Target="../ctrlProps/ctrlProp150.xml"/><Relationship Id="rId72" Type="http://schemas.openxmlformats.org/officeDocument/2006/relationships/ctrlProp" Target="../ctrlProps/ctrlProp171.xml"/><Relationship Id="rId80" Type="http://schemas.openxmlformats.org/officeDocument/2006/relationships/ctrlProp" Target="../ctrlProps/ctrlProp179.xml"/><Relationship Id="rId85" Type="http://schemas.openxmlformats.org/officeDocument/2006/relationships/ctrlProp" Target="../ctrlProps/ctrlProp184.xml"/><Relationship Id="rId93" Type="http://schemas.openxmlformats.org/officeDocument/2006/relationships/ctrlProp" Target="../ctrlProps/ctrlProp192.xml"/><Relationship Id="rId98" Type="http://schemas.openxmlformats.org/officeDocument/2006/relationships/ctrlProp" Target="../ctrlProps/ctrlProp197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11.xml"/><Relationship Id="rId17" Type="http://schemas.openxmlformats.org/officeDocument/2006/relationships/ctrlProp" Target="../ctrlProps/ctrlProp116.xml"/><Relationship Id="rId25" Type="http://schemas.openxmlformats.org/officeDocument/2006/relationships/ctrlProp" Target="../ctrlProps/ctrlProp124.xml"/><Relationship Id="rId33" Type="http://schemas.openxmlformats.org/officeDocument/2006/relationships/ctrlProp" Target="../ctrlProps/ctrlProp132.xml"/><Relationship Id="rId38" Type="http://schemas.openxmlformats.org/officeDocument/2006/relationships/ctrlProp" Target="../ctrlProps/ctrlProp137.xml"/><Relationship Id="rId46" Type="http://schemas.openxmlformats.org/officeDocument/2006/relationships/ctrlProp" Target="../ctrlProps/ctrlProp145.xml"/><Relationship Id="rId59" Type="http://schemas.openxmlformats.org/officeDocument/2006/relationships/ctrlProp" Target="../ctrlProps/ctrlProp158.xml"/><Relationship Id="rId67" Type="http://schemas.openxmlformats.org/officeDocument/2006/relationships/ctrlProp" Target="../ctrlProps/ctrlProp166.xml"/><Relationship Id="rId103" Type="http://schemas.openxmlformats.org/officeDocument/2006/relationships/ctrlProp" Target="../ctrlProps/ctrlProp202.xml"/><Relationship Id="rId20" Type="http://schemas.openxmlformats.org/officeDocument/2006/relationships/ctrlProp" Target="../ctrlProps/ctrlProp119.xml"/><Relationship Id="rId41" Type="http://schemas.openxmlformats.org/officeDocument/2006/relationships/ctrlProp" Target="../ctrlProps/ctrlProp140.xml"/><Relationship Id="rId54" Type="http://schemas.openxmlformats.org/officeDocument/2006/relationships/ctrlProp" Target="../ctrlProps/ctrlProp153.xml"/><Relationship Id="rId62" Type="http://schemas.openxmlformats.org/officeDocument/2006/relationships/ctrlProp" Target="../ctrlProps/ctrlProp161.xml"/><Relationship Id="rId70" Type="http://schemas.openxmlformats.org/officeDocument/2006/relationships/ctrlProp" Target="../ctrlProps/ctrlProp169.xml"/><Relationship Id="rId75" Type="http://schemas.openxmlformats.org/officeDocument/2006/relationships/ctrlProp" Target="../ctrlProps/ctrlProp174.xml"/><Relationship Id="rId83" Type="http://schemas.openxmlformats.org/officeDocument/2006/relationships/ctrlProp" Target="../ctrlProps/ctrlProp182.xml"/><Relationship Id="rId88" Type="http://schemas.openxmlformats.org/officeDocument/2006/relationships/ctrlProp" Target="../ctrlProps/ctrlProp187.xml"/><Relationship Id="rId91" Type="http://schemas.openxmlformats.org/officeDocument/2006/relationships/ctrlProp" Target="../ctrlProps/ctrlProp190.xml"/><Relationship Id="rId96" Type="http://schemas.openxmlformats.org/officeDocument/2006/relationships/ctrlProp" Target="../ctrlProps/ctrlProp19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05.xml"/><Relationship Id="rId15" Type="http://schemas.openxmlformats.org/officeDocument/2006/relationships/ctrlProp" Target="../ctrlProps/ctrlProp114.xml"/><Relationship Id="rId23" Type="http://schemas.openxmlformats.org/officeDocument/2006/relationships/ctrlProp" Target="../ctrlProps/ctrlProp122.xml"/><Relationship Id="rId28" Type="http://schemas.openxmlformats.org/officeDocument/2006/relationships/ctrlProp" Target="../ctrlProps/ctrlProp127.xml"/><Relationship Id="rId36" Type="http://schemas.openxmlformats.org/officeDocument/2006/relationships/ctrlProp" Target="../ctrlProps/ctrlProp135.xml"/><Relationship Id="rId49" Type="http://schemas.openxmlformats.org/officeDocument/2006/relationships/ctrlProp" Target="../ctrlProps/ctrlProp148.xml"/><Relationship Id="rId57" Type="http://schemas.openxmlformats.org/officeDocument/2006/relationships/ctrlProp" Target="../ctrlProps/ctrlProp156.xml"/><Relationship Id="rId10" Type="http://schemas.openxmlformats.org/officeDocument/2006/relationships/ctrlProp" Target="../ctrlProps/ctrlProp109.xml"/><Relationship Id="rId31" Type="http://schemas.openxmlformats.org/officeDocument/2006/relationships/ctrlProp" Target="../ctrlProps/ctrlProp130.xml"/><Relationship Id="rId44" Type="http://schemas.openxmlformats.org/officeDocument/2006/relationships/ctrlProp" Target="../ctrlProps/ctrlProp143.xml"/><Relationship Id="rId52" Type="http://schemas.openxmlformats.org/officeDocument/2006/relationships/ctrlProp" Target="../ctrlProps/ctrlProp151.xml"/><Relationship Id="rId60" Type="http://schemas.openxmlformats.org/officeDocument/2006/relationships/ctrlProp" Target="../ctrlProps/ctrlProp159.xml"/><Relationship Id="rId65" Type="http://schemas.openxmlformats.org/officeDocument/2006/relationships/ctrlProp" Target="../ctrlProps/ctrlProp164.xml"/><Relationship Id="rId73" Type="http://schemas.openxmlformats.org/officeDocument/2006/relationships/ctrlProp" Target="../ctrlProps/ctrlProp172.xml"/><Relationship Id="rId78" Type="http://schemas.openxmlformats.org/officeDocument/2006/relationships/ctrlProp" Target="../ctrlProps/ctrlProp177.xml"/><Relationship Id="rId81" Type="http://schemas.openxmlformats.org/officeDocument/2006/relationships/ctrlProp" Target="../ctrlProps/ctrlProp180.xml"/><Relationship Id="rId86" Type="http://schemas.openxmlformats.org/officeDocument/2006/relationships/ctrlProp" Target="../ctrlProps/ctrlProp185.xml"/><Relationship Id="rId94" Type="http://schemas.openxmlformats.org/officeDocument/2006/relationships/ctrlProp" Target="../ctrlProps/ctrlProp193.xml"/><Relationship Id="rId99" Type="http://schemas.openxmlformats.org/officeDocument/2006/relationships/ctrlProp" Target="../ctrlProps/ctrlProp198.xml"/><Relationship Id="rId101" Type="http://schemas.openxmlformats.org/officeDocument/2006/relationships/ctrlProp" Target="../ctrlProps/ctrlProp200.xml"/><Relationship Id="rId4" Type="http://schemas.openxmlformats.org/officeDocument/2006/relationships/ctrlProp" Target="../ctrlProps/ctrlProp103.xml"/><Relationship Id="rId9" Type="http://schemas.openxmlformats.org/officeDocument/2006/relationships/ctrlProp" Target="../ctrlProps/ctrlProp108.xml"/><Relationship Id="rId13" Type="http://schemas.openxmlformats.org/officeDocument/2006/relationships/ctrlProp" Target="../ctrlProps/ctrlProp112.xml"/><Relationship Id="rId18" Type="http://schemas.openxmlformats.org/officeDocument/2006/relationships/ctrlProp" Target="../ctrlProps/ctrlProp117.xml"/><Relationship Id="rId39" Type="http://schemas.openxmlformats.org/officeDocument/2006/relationships/ctrlProp" Target="../ctrlProps/ctrlProp138.xml"/><Relationship Id="rId34" Type="http://schemas.openxmlformats.org/officeDocument/2006/relationships/ctrlProp" Target="../ctrlProps/ctrlProp133.xml"/><Relationship Id="rId50" Type="http://schemas.openxmlformats.org/officeDocument/2006/relationships/ctrlProp" Target="../ctrlProps/ctrlProp149.xml"/><Relationship Id="rId55" Type="http://schemas.openxmlformats.org/officeDocument/2006/relationships/ctrlProp" Target="../ctrlProps/ctrlProp154.xml"/><Relationship Id="rId76" Type="http://schemas.openxmlformats.org/officeDocument/2006/relationships/ctrlProp" Target="../ctrlProps/ctrlProp175.xml"/><Relationship Id="rId97" Type="http://schemas.openxmlformats.org/officeDocument/2006/relationships/ctrlProp" Target="../ctrlProps/ctrlProp196.xml"/><Relationship Id="rId104" Type="http://schemas.openxmlformats.org/officeDocument/2006/relationships/ctrlProp" Target="../ctrlProps/ctrlProp20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40"/>
  <sheetViews>
    <sheetView tabSelected="1" workbookViewId="0">
      <selection activeCell="AE8" sqref="AE8"/>
    </sheetView>
  </sheetViews>
  <sheetFormatPr baseColWidth="10" defaultRowHeight="15" x14ac:dyDescent="0.25"/>
  <cols>
    <col min="2" max="2" width="7.28515625" customWidth="1"/>
    <col min="3" max="3" width="6.85546875" customWidth="1"/>
    <col min="4" max="4" width="5" customWidth="1"/>
    <col min="5" max="5" width="7.28515625" customWidth="1"/>
    <col min="6" max="6" width="5.85546875" customWidth="1"/>
    <col min="7" max="7" width="5" customWidth="1"/>
    <col min="8" max="8" width="7.28515625" customWidth="1"/>
    <col min="9" max="9" width="6.85546875" customWidth="1"/>
    <col min="10" max="10" width="5" customWidth="1"/>
    <col min="11" max="11" width="7.28515625" customWidth="1"/>
    <col min="12" max="12" width="6.85546875" customWidth="1"/>
    <col min="13" max="13" width="5" customWidth="1"/>
    <col min="14" max="14" width="7.28515625" customWidth="1"/>
    <col min="15" max="15" width="6.85546875" customWidth="1"/>
    <col min="16" max="16" width="5" customWidth="1"/>
    <col min="17" max="17" width="7.28515625" customWidth="1"/>
    <col min="18" max="18" width="6.85546875" customWidth="1"/>
    <col min="19" max="19" width="5" customWidth="1"/>
    <col min="20" max="20" width="7.28515625" customWidth="1"/>
    <col min="21" max="21" width="5.85546875" customWidth="1"/>
    <col min="22" max="22" width="5" customWidth="1"/>
    <col min="23" max="23" width="7.28515625" customWidth="1"/>
    <col min="24" max="24" width="5.85546875" customWidth="1"/>
    <col min="25" max="25" width="5" customWidth="1"/>
    <col min="26" max="28" width="5.7109375" customWidth="1"/>
    <col min="29" max="29" width="6.7109375" customWidth="1"/>
  </cols>
  <sheetData>
    <row r="1" spans="1:29" x14ac:dyDescent="0.25">
      <c r="A1" s="147" t="s">
        <v>18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8"/>
      <c r="AA1" s="142" t="s">
        <v>7</v>
      </c>
      <c r="AB1" s="145" t="s">
        <v>8</v>
      </c>
    </row>
    <row r="2" spans="1:29" x14ac:dyDescent="0.25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8"/>
      <c r="AA2" s="143"/>
      <c r="AB2" s="145"/>
    </row>
    <row r="3" spans="1:29" x14ac:dyDescent="0.25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50"/>
      <c r="AA3" s="144"/>
      <c r="AB3" s="145"/>
    </row>
    <row r="4" spans="1:29" ht="30" customHeight="1" x14ac:dyDescent="0.25">
      <c r="A4" s="109" t="s">
        <v>20</v>
      </c>
      <c r="B4" s="5"/>
      <c r="C4" s="5"/>
      <c r="D4" s="75"/>
      <c r="E4" s="6"/>
      <c r="F4" s="6"/>
      <c r="G4" s="75">
        <v>1</v>
      </c>
      <c r="H4" s="5"/>
      <c r="I4" s="5"/>
      <c r="J4" s="75">
        <v>4</v>
      </c>
      <c r="K4" s="5"/>
      <c r="L4" s="5"/>
      <c r="M4" s="75">
        <v>0.8</v>
      </c>
      <c r="N4" s="5"/>
      <c r="O4" s="5"/>
      <c r="P4" s="75"/>
      <c r="Q4" s="5"/>
      <c r="R4" s="5"/>
      <c r="S4" s="75"/>
      <c r="T4" s="5"/>
      <c r="U4" s="5"/>
      <c r="V4" s="75"/>
      <c r="W4" s="2"/>
      <c r="X4" s="2"/>
      <c r="Y4" s="83"/>
      <c r="Z4" s="17">
        <v>1.6</v>
      </c>
      <c r="AA4" s="51">
        <f>COUNTIF(Y4:Y11,"1,60")+COUNTIF(Y21:Y24,"1,60")</f>
        <v>0</v>
      </c>
      <c r="AB4" s="48"/>
      <c r="AC4" s="17">
        <f>Z4*AB4</f>
        <v>0</v>
      </c>
    </row>
    <row r="5" spans="1:29" ht="30" customHeight="1" x14ac:dyDescent="0.25">
      <c r="A5" s="110"/>
      <c r="B5" s="5"/>
      <c r="C5" s="5"/>
      <c r="D5" s="75"/>
      <c r="E5" s="6"/>
      <c r="F5" s="6"/>
      <c r="G5" s="75">
        <v>2</v>
      </c>
      <c r="H5" s="5"/>
      <c r="I5" s="5"/>
      <c r="J5" s="75">
        <v>5</v>
      </c>
      <c r="K5" s="2"/>
      <c r="L5" s="2"/>
      <c r="M5" s="77"/>
      <c r="N5" s="5"/>
      <c r="O5" s="5"/>
      <c r="P5" s="75"/>
      <c r="Q5" s="2"/>
      <c r="R5" s="2"/>
      <c r="S5" s="83"/>
      <c r="T5" s="2"/>
      <c r="U5" s="2"/>
      <c r="V5" s="83"/>
      <c r="W5" s="2"/>
      <c r="X5" s="2"/>
      <c r="Y5" s="83"/>
      <c r="Z5" s="17">
        <v>1.4</v>
      </c>
      <c r="AA5" s="51">
        <f>COUNTIF(V4:V11,"1,40")+COUNTIF(V21:V24,"1,40")</f>
        <v>0</v>
      </c>
      <c r="AB5" s="48"/>
      <c r="AC5" s="17">
        <f t="shared" ref="AC5:AC11" si="0">Z5*AB5</f>
        <v>0</v>
      </c>
    </row>
    <row r="6" spans="1:29" ht="30" customHeight="1" x14ac:dyDescent="0.25">
      <c r="A6" s="111"/>
      <c r="B6" s="5"/>
      <c r="C6" s="5"/>
      <c r="D6" s="75"/>
      <c r="E6" s="6"/>
      <c r="F6" s="6"/>
      <c r="G6" s="75">
        <v>3</v>
      </c>
      <c r="H6" s="5"/>
      <c r="I6" s="5"/>
      <c r="J6" s="75"/>
      <c r="K6" s="5"/>
      <c r="L6" s="5"/>
      <c r="M6" s="75"/>
      <c r="N6" s="2"/>
      <c r="O6" s="2"/>
      <c r="P6" s="83"/>
      <c r="Q6" s="2"/>
      <c r="R6" s="2"/>
      <c r="S6" s="83"/>
      <c r="T6" s="2"/>
      <c r="U6" s="2"/>
      <c r="V6" s="83"/>
      <c r="W6" s="2"/>
      <c r="X6" s="2"/>
      <c r="Y6" s="83"/>
      <c r="Z6" s="17">
        <v>1.2</v>
      </c>
      <c r="AA6" s="51">
        <f>COUNTIF(S4:S11,"1,20")+COUNTIF(S21:S24,"1,20")</f>
        <v>0</v>
      </c>
      <c r="AB6" s="48"/>
      <c r="AC6" s="17">
        <f t="shared" si="0"/>
        <v>0</v>
      </c>
    </row>
    <row r="7" spans="1:29" ht="30" customHeight="1" x14ac:dyDescent="0.25">
      <c r="A7" s="112" t="s">
        <v>21</v>
      </c>
      <c r="B7" s="7"/>
      <c r="C7" s="7"/>
      <c r="D7" s="76"/>
      <c r="E7" s="8"/>
      <c r="F7" s="8"/>
      <c r="G7" s="76"/>
      <c r="H7" s="7"/>
      <c r="I7" s="7"/>
      <c r="J7" s="76">
        <v>6</v>
      </c>
      <c r="K7" s="7"/>
      <c r="L7" s="7"/>
      <c r="M7" s="76">
        <v>0.8</v>
      </c>
      <c r="N7" s="7"/>
      <c r="O7" s="7"/>
      <c r="P7" s="76">
        <v>6</v>
      </c>
      <c r="Q7" s="2"/>
      <c r="R7" s="2"/>
      <c r="S7" s="83"/>
      <c r="T7" s="2"/>
      <c r="U7" s="2"/>
      <c r="V7" s="77"/>
      <c r="W7" s="7"/>
      <c r="X7" s="7"/>
      <c r="Y7" s="76">
        <v>7</v>
      </c>
      <c r="Z7" s="17">
        <v>1</v>
      </c>
      <c r="AA7" s="51">
        <f>COUNTIF(P4:P11,"1,00")+COUNTIF(P21:P24,"1,00")</f>
        <v>0</v>
      </c>
      <c r="AB7" s="48"/>
      <c r="AC7" s="17">
        <f t="shared" si="0"/>
        <v>0</v>
      </c>
    </row>
    <row r="8" spans="1:29" ht="30" customHeight="1" x14ac:dyDescent="0.25">
      <c r="A8" s="113"/>
      <c r="B8" s="2"/>
      <c r="C8" s="2"/>
      <c r="D8" s="77"/>
      <c r="E8" s="7"/>
      <c r="F8" s="7"/>
      <c r="G8" s="76"/>
      <c r="H8" s="7"/>
      <c r="I8" s="7"/>
      <c r="J8" s="76">
        <v>6</v>
      </c>
      <c r="K8" s="7"/>
      <c r="L8" s="7"/>
      <c r="M8" s="76">
        <v>0.8</v>
      </c>
      <c r="N8" s="7"/>
      <c r="O8" s="7"/>
      <c r="P8" s="76"/>
      <c r="Q8" s="2"/>
      <c r="R8" s="2"/>
      <c r="S8" s="77"/>
      <c r="T8" s="2"/>
      <c r="U8" s="2"/>
      <c r="V8" s="83"/>
      <c r="W8" s="7"/>
      <c r="X8" s="7"/>
      <c r="Y8" s="76">
        <v>7</v>
      </c>
      <c r="Z8" s="17">
        <v>0.8</v>
      </c>
      <c r="AA8" s="51">
        <f>COUNTIF(M4:M11,"0,80")+COUNTIF(M21:M24,"0,80")</f>
        <v>6</v>
      </c>
      <c r="AB8" s="48"/>
      <c r="AC8" s="17">
        <f t="shared" si="0"/>
        <v>0</v>
      </c>
    </row>
    <row r="9" spans="1:29" ht="30" customHeight="1" x14ac:dyDescent="0.25">
      <c r="A9" s="114"/>
      <c r="B9" s="7"/>
      <c r="C9" s="7"/>
      <c r="D9" s="76"/>
      <c r="E9" s="2"/>
      <c r="F9" s="2"/>
      <c r="G9" s="83"/>
      <c r="H9" s="7"/>
      <c r="I9" s="7"/>
      <c r="J9" s="76"/>
      <c r="K9" s="7"/>
      <c r="L9" s="7"/>
      <c r="M9" s="76">
        <v>0.8</v>
      </c>
      <c r="N9" s="2"/>
      <c r="O9" s="2"/>
      <c r="P9" s="83"/>
      <c r="Q9" s="7"/>
      <c r="R9" s="7"/>
      <c r="S9" s="76"/>
      <c r="T9" s="7"/>
      <c r="U9" s="7"/>
      <c r="V9" s="76"/>
      <c r="W9" s="7"/>
      <c r="X9" s="7"/>
      <c r="Y9" s="76"/>
      <c r="Z9" s="17">
        <v>0.6</v>
      </c>
      <c r="AA9" s="51">
        <f>COUNTIF(J4:J11,"0,60")+COUNTIF(J21:J24,"0,60")</f>
        <v>0</v>
      </c>
      <c r="AB9" s="48"/>
      <c r="AC9" s="17">
        <f t="shared" si="0"/>
        <v>0</v>
      </c>
    </row>
    <row r="10" spans="1:29" ht="30" customHeight="1" x14ac:dyDescent="0.25">
      <c r="A10" s="115" t="s">
        <v>22</v>
      </c>
      <c r="B10" s="9"/>
      <c r="C10" s="9"/>
      <c r="D10" s="78"/>
      <c r="E10" s="60"/>
      <c r="F10" s="60"/>
      <c r="G10" s="78"/>
      <c r="H10" s="2"/>
      <c r="I10" s="2"/>
      <c r="J10" s="77"/>
      <c r="K10" s="9"/>
      <c r="L10" s="9"/>
      <c r="M10" s="78">
        <v>0.8</v>
      </c>
      <c r="N10" s="2"/>
      <c r="O10" s="2"/>
      <c r="P10" s="77"/>
      <c r="Q10" s="2"/>
      <c r="R10" s="2"/>
      <c r="S10" s="80"/>
      <c r="T10" s="9"/>
      <c r="U10" s="9"/>
      <c r="V10" s="78"/>
      <c r="W10" s="2"/>
      <c r="X10" s="2"/>
      <c r="Y10" s="77"/>
      <c r="Z10" s="17">
        <v>0.4</v>
      </c>
      <c r="AA10" s="51">
        <f>COUNTIF(G4:G5,"0,40")+COUNTIF(G7:G11,"0,40")+COUNTIF(G21:G24,"0,40")</f>
        <v>0</v>
      </c>
      <c r="AB10" s="48"/>
      <c r="AC10" s="17">
        <f t="shared" si="0"/>
        <v>0</v>
      </c>
    </row>
    <row r="11" spans="1:29" ht="30" customHeight="1" x14ac:dyDescent="0.25">
      <c r="A11" s="116"/>
      <c r="B11" s="2"/>
      <c r="C11" s="2"/>
      <c r="D11" s="77"/>
      <c r="E11" s="60"/>
      <c r="F11" s="60"/>
      <c r="G11" s="78"/>
      <c r="H11" s="9"/>
      <c r="I11" s="9"/>
      <c r="J11" s="78"/>
      <c r="K11" s="2"/>
      <c r="L11" s="2"/>
      <c r="M11" s="80"/>
      <c r="N11" s="9"/>
      <c r="O11" s="9"/>
      <c r="P11" s="78"/>
      <c r="Q11" s="9"/>
      <c r="R11" s="9"/>
      <c r="S11" s="78"/>
      <c r="T11" s="9"/>
      <c r="U11" s="9"/>
      <c r="V11" s="78"/>
      <c r="W11" s="9"/>
      <c r="X11" s="9"/>
      <c r="Y11" s="78">
        <v>8</v>
      </c>
      <c r="Z11" s="17">
        <v>0.2</v>
      </c>
      <c r="AA11" s="51">
        <f>COUNTIF(D4:D11,"0,20")+COUNTIF(D21:D24,"0,20")</f>
        <v>0</v>
      </c>
      <c r="AB11" s="48"/>
      <c r="AC11" s="17">
        <f t="shared" si="0"/>
        <v>0</v>
      </c>
    </row>
    <row r="12" spans="1:29" ht="30" customHeight="1" x14ac:dyDescent="0.25">
      <c r="A12" s="151" t="s">
        <v>23</v>
      </c>
      <c r="B12" s="10"/>
      <c r="C12" s="10"/>
      <c r="D12" s="79"/>
      <c r="E12" s="11"/>
      <c r="F12" s="11"/>
      <c r="G12" s="79"/>
      <c r="H12" s="10"/>
      <c r="I12" s="10"/>
      <c r="J12" s="79"/>
      <c r="K12" s="10"/>
      <c r="L12" s="10"/>
      <c r="M12" s="79"/>
      <c r="N12" s="10"/>
      <c r="O12" s="10"/>
      <c r="P12" s="79"/>
      <c r="Q12" s="10"/>
      <c r="R12" s="10"/>
      <c r="S12" s="79"/>
      <c r="T12" s="10"/>
      <c r="U12" s="10"/>
      <c r="V12" s="79"/>
      <c r="W12" s="10"/>
      <c r="X12" s="10"/>
      <c r="Y12" s="79"/>
      <c r="Z12" s="106">
        <f>Z4*AB4+Z5*AB5+Z6*AB6+Z7*AB7+Z8*AB8+Z9*AB9+Z10*AB10+Z11*AB11</f>
        <v>0</v>
      </c>
      <c r="AA12" s="107"/>
      <c r="AB12" s="50">
        <f>SUM(AB4:AB11)</f>
        <v>0</v>
      </c>
      <c r="AC12" s="56">
        <f>SUM(AC4:AC11)</f>
        <v>0</v>
      </c>
    </row>
    <row r="13" spans="1:29" ht="30" customHeight="1" x14ac:dyDescent="0.25">
      <c r="A13" s="152"/>
      <c r="B13" s="2"/>
      <c r="C13" s="2"/>
      <c r="D13" s="80"/>
      <c r="E13" s="3"/>
      <c r="F13" s="3"/>
      <c r="G13" s="77"/>
      <c r="H13" s="10"/>
      <c r="I13" s="10"/>
      <c r="J13" s="79"/>
      <c r="K13" s="2"/>
      <c r="L13" s="2"/>
      <c r="M13" s="77"/>
      <c r="N13" s="2"/>
      <c r="O13" s="2"/>
      <c r="P13" s="77"/>
      <c r="Q13" s="10"/>
      <c r="R13" s="10"/>
      <c r="S13" s="79"/>
      <c r="T13" s="2"/>
      <c r="U13" s="2"/>
      <c r="V13" s="77"/>
      <c r="W13" s="10"/>
      <c r="X13" s="10"/>
      <c r="Y13" s="79"/>
      <c r="Z13" s="108" t="s">
        <v>27</v>
      </c>
      <c r="AA13" s="108"/>
      <c r="AB13" s="153" t="str">
        <f>IF(AB12&gt;6,"ERREUR trop d'acro","OK")</f>
        <v>OK</v>
      </c>
      <c r="AC13" s="154"/>
    </row>
    <row r="14" spans="1:29" ht="30" customHeight="1" x14ac:dyDescent="0.25">
      <c r="A14" s="152"/>
      <c r="B14" s="10"/>
      <c r="C14" s="10"/>
      <c r="D14" s="79"/>
      <c r="E14" s="11"/>
      <c r="F14" s="11"/>
      <c r="G14" s="79"/>
      <c r="H14" s="10"/>
      <c r="I14" s="10"/>
      <c r="J14" s="79"/>
      <c r="K14" s="10"/>
      <c r="L14" s="10"/>
      <c r="M14" s="79">
        <v>0.8</v>
      </c>
      <c r="N14" s="10"/>
      <c r="O14" s="10"/>
      <c r="P14" s="79"/>
      <c r="Q14" s="2"/>
      <c r="R14" s="2"/>
      <c r="S14" s="77"/>
      <c r="T14" s="10"/>
      <c r="U14" s="10"/>
      <c r="V14" s="79"/>
      <c r="W14" s="10"/>
      <c r="X14" s="10"/>
      <c r="Y14" s="79"/>
      <c r="Z14" s="49">
        <v>1.6</v>
      </c>
      <c r="AA14" s="42">
        <f>COUNTIF(Y12:Y20,"1,60")</f>
        <v>0</v>
      </c>
      <c r="AB14" s="48"/>
      <c r="AC14" s="17">
        <f>Z14*AB14</f>
        <v>0</v>
      </c>
    </row>
    <row r="15" spans="1:29" ht="30" customHeight="1" x14ac:dyDescent="0.25">
      <c r="A15" s="152"/>
      <c r="B15" s="2"/>
      <c r="C15" s="2"/>
      <c r="D15" s="77"/>
      <c r="E15" s="11"/>
      <c r="F15" s="11"/>
      <c r="G15" s="79"/>
      <c r="H15" s="10"/>
      <c r="I15" s="10"/>
      <c r="J15" s="79"/>
      <c r="K15" s="10"/>
      <c r="L15" s="10"/>
      <c r="M15" s="79">
        <v>0.8</v>
      </c>
      <c r="N15" s="2"/>
      <c r="O15" s="2"/>
      <c r="P15" s="77"/>
      <c r="Q15" s="10"/>
      <c r="R15" s="10"/>
      <c r="S15" s="79"/>
      <c r="T15" s="2"/>
      <c r="U15" s="2"/>
      <c r="V15" s="80"/>
      <c r="W15" s="2"/>
      <c r="X15" s="2"/>
      <c r="Y15" s="77"/>
      <c r="Z15" s="17">
        <v>1.4</v>
      </c>
      <c r="AA15" s="42">
        <f>COUNTIF(V12:V20,"1,40")</f>
        <v>0</v>
      </c>
      <c r="AB15" s="48"/>
      <c r="AC15" s="17">
        <f t="shared" ref="AC15:AC21" si="1">Z15*AB15</f>
        <v>0</v>
      </c>
    </row>
    <row r="16" spans="1:29" ht="30" customHeight="1" x14ac:dyDescent="0.25">
      <c r="A16" s="103" t="s">
        <v>24</v>
      </c>
      <c r="B16" s="13"/>
      <c r="C16" s="13"/>
      <c r="D16" s="81"/>
      <c r="E16" s="12"/>
      <c r="F16" s="12"/>
      <c r="G16" s="81"/>
      <c r="H16" s="13"/>
      <c r="I16" s="13"/>
      <c r="J16" s="81"/>
      <c r="K16" s="13"/>
      <c r="L16" s="13"/>
      <c r="M16" s="81">
        <v>0.8</v>
      </c>
      <c r="N16" s="2"/>
      <c r="O16" s="2"/>
      <c r="P16" s="80"/>
      <c r="Q16" s="13"/>
      <c r="R16" s="13"/>
      <c r="S16" s="81"/>
      <c r="T16" s="2"/>
      <c r="U16" s="2"/>
      <c r="V16" s="80"/>
      <c r="W16" s="2"/>
      <c r="X16" s="2"/>
      <c r="Y16" s="77"/>
      <c r="Z16" s="17">
        <v>1.2</v>
      </c>
      <c r="AA16" s="42">
        <f>COUNTIF(S12:S20,"1,20")</f>
        <v>0</v>
      </c>
      <c r="AB16" s="48"/>
      <c r="AC16" s="17">
        <f t="shared" si="1"/>
        <v>0</v>
      </c>
    </row>
    <row r="17" spans="1:29" ht="30" customHeight="1" x14ac:dyDescent="0.25">
      <c r="A17" s="103"/>
      <c r="B17" s="2"/>
      <c r="C17" s="2"/>
      <c r="D17" s="77"/>
      <c r="E17" s="3"/>
      <c r="F17" s="3"/>
      <c r="G17" s="77"/>
      <c r="H17" s="2"/>
      <c r="I17" s="2"/>
      <c r="J17" s="77"/>
      <c r="K17" s="13"/>
      <c r="L17" s="13"/>
      <c r="M17" s="81">
        <v>0.8</v>
      </c>
      <c r="N17" s="2"/>
      <c r="O17" s="2"/>
      <c r="P17" s="77"/>
      <c r="Q17" s="2"/>
      <c r="R17" s="2"/>
      <c r="S17" s="77"/>
      <c r="T17" s="2"/>
      <c r="U17" s="2"/>
      <c r="V17" s="77"/>
      <c r="W17" s="13"/>
      <c r="X17" s="13"/>
      <c r="Y17" s="81"/>
      <c r="Z17" s="17">
        <v>1</v>
      </c>
      <c r="AA17" s="42">
        <f>COUNTIF(P12:P20,"1,00")</f>
        <v>0</v>
      </c>
      <c r="AB17" s="48"/>
      <c r="AC17" s="17">
        <f t="shared" si="1"/>
        <v>0</v>
      </c>
    </row>
    <row r="18" spans="1:29" ht="30" customHeight="1" x14ac:dyDescent="0.25">
      <c r="A18" s="103"/>
      <c r="B18" s="2"/>
      <c r="C18" s="2"/>
      <c r="D18" s="77"/>
      <c r="E18" s="3"/>
      <c r="F18" s="3"/>
      <c r="G18" s="77"/>
      <c r="H18" s="2"/>
      <c r="I18" s="2"/>
      <c r="J18" s="80"/>
      <c r="K18" s="13"/>
      <c r="L18" s="13"/>
      <c r="M18" s="81">
        <v>0.8</v>
      </c>
      <c r="N18" s="2"/>
      <c r="O18" s="2"/>
      <c r="P18" s="77"/>
      <c r="Q18" s="2"/>
      <c r="R18" s="2"/>
      <c r="S18" s="80"/>
      <c r="T18" s="13"/>
      <c r="U18" s="13"/>
      <c r="V18" s="81"/>
      <c r="W18" s="2"/>
      <c r="X18" s="2"/>
      <c r="Y18" s="77"/>
      <c r="Z18" s="17">
        <v>0.8</v>
      </c>
      <c r="AA18" s="42">
        <f>COUNTIF(M12:M20,"0,80")</f>
        <v>7</v>
      </c>
      <c r="AB18" s="48"/>
      <c r="AC18" s="17">
        <f t="shared" si="1"/>
        <v>0</v>
      </c>
    </row>
    <row r="19" spans="1:29" ht="30" customHeight="1" x14ac:dyDescent="0.25">
      <c r="A19" s="103"/>
      <c r="B19" s="2"/>
      <c r="C19" s="2"/>
      <c r="D19" s="77"/>
      <c r="E19" s="3"/>
      <c r="F19" s="3"/>
      <c r="G19" s="77"/>
      <c r="H19" s="2"/>
      <c r="I19" s="2"/>
      <c r="J19" s="77"/>
      <c r="K19" s="13"/>
      <c r="L19" s="13"/>
      <c r="M19" s="81">
        <v>0.8</v>
      </c>
      <c r="N19" s="2"/>
      <c r="O19" s="2"/>
      <c r="P19" s="77"/>
      <c r="Q19" s="13"/>
      <c r="R19" s="13"/>
      <c r="S19" s="81"/>
      <c r="T19" s="2"/>
      <c r="U19" s="2"/>
      <c r="V19" s="80"/>
      <c r="W19" s="2"/>
      <c r="X19" s="2"/>
      <c r="Y19" s="77"/>
      <c r="Z19" s="17">
        <v>0.6</v>
      </c>
      <c r="AA19" s="42">
        <f>COUNTIF(J12:J20,"0,60")</f>
        <v>0</v>
      </c>
      <c r="AB19" s="48"/>
      <c r="AC19" s="17">
        <f t="shared" si="1"/>
        <v>0</v>
      </c>
    </row>
    <row r="20" spans="1:29" ht="30" customHeight="1" x14ac:dyDescent="0.25">
      <c r="A20" s="64" t="s">
        <v>25</v>
      </c>
      <c r="B20" s="2"/>
      <c r="C20" s="2"/>
      <c r="D20" s="77"/>
      <c r="E20" s="62"/>
      <c r="F20" s="62"/>
      <c r="G20" s="84"/>
      <c r="H20" s="61"/>
      <c r="I20" s="61"/>
      <c r="J20" s="84"/>
      <c r="K20" s="61"/>
      <c r="L20" s="61"/>
      <c r="M20" s="84">
        <v>0.8</v>
      </c>
      <c r="N20" s="2"/>
      <c r="O20" s="2"/>
      <c r="P20" s="77"/>
      <c r="Q20" s="2"/>
      <c r="R20" s="2"/>
      <c r="S20" s="77"/>
      <c r="T20" s="2"/>
      <c r="U20" s="2"/>
      <c r="V20" s="77"/>
      <c r="W20" s="2"/>
      <c r="X20" s="2"/>
      <c r="Y20" s="80"/>
      <c r="Z20" s="17">
        <v>0.4</v>
      </c>
      <c r="AA20" s="51">
        <f>COUNTIF(G6,"0,40")+COUNTIF(G12:G20,"0,40")</f>
        <v>0</v>
      </c>
      <c r="AB20" s="48"/>
      <c r="AC20" s="17">
        <f t="shared" si="1"/>
        <v>0</v>
      </c>
    </row>
    <row r="21" spans="1:29" ht="30" customHeight="1" x14ac:dyDescent="0.25">
      <c r="A21" s="5" t="s">
        <v>26</v>
      </c>
      <c r="B21" s="44"/>
      <c r="C21" s="44"/>
      <c r="D21" s="82"/>
      <c r="E21" s="45"/>
      <c r="F21" s="45"/>
      <c r="G21" s="82"/>
      <c r="H21" s="44"/>
      <c r="I21" s="44"/>
      <c r="J21" s="82"/>
      <c r="K21" s="44"/>
      <c r="L21" s="44"/>
      <c r="M21" s="82">
        <v>0.8</v>
      </c>
      <c r="N21" s="44"/>
      <c r="O21" s="44"/>
      <c r="P21" s="82"/>
      <c r="Q21" s="2"/>
      <c r="R21" s="2"/>
      <c r="S21" s="77"/>
      <c r="T21" s="2"/>
      <c r="U21" s="2"/>
      <c r="V21" s="77"/>
      <c r="W21" s="2"/>
      <c r="X21" s="2"/>
      <c r="Y21" s="77"/>
      <c r="Z21" s="17">
        <v>0.2</v>
      </c>
      <c r="AA21" s="51">
        <f>COUNTIF(D12:D20,"0,20")</f>
        <v>0</v>
      </c>
      <c r="AB21" s="48"/>
      <c r="AC21" s="17">
        <f t="shared" si="1"/>
        <v>0</v>
      </c>
    </row>
    <row r="22" spans="1:29" ht="30" customHeight="1" x14ac:dyDescent="0.25">
      <c r="A22" s="5"/>
      <c r="B22" s="44"/>
      <c r="C22" s="44"/>
      <c r="D22" s="82"/>
      <c r="E22" s="45"/>
      <c r="F22" s="45"/>
      <c r="G22" s="82"/>
      <c r="H22" s="44"/>
      <c r="I22" s="44"/>
      <c r="J22" s="82"/>
      <c r="K22" s="44"/>
      <c r="L22" s="44"/>
      <c r="M22" s="82">
        <v>12</v>
      </c>
      <c r="N22" s="44"/>
      <c r="O22" s="44"/>
      <c r="P22" s="82"/>
      <c r="Q22" s="44"/>
      <c r="R22" s="44"/>
      <c r="S22" s="82"/>
      <c r="T22" s="2"/>
      <c r="U22" s="2"/>
      <c r="V22" s="77"/>
      <c r="W22" s="2"/>
      <c r="X22" s="2"/>
      <c r="Y22" s="77"/>
      <c r="Z22" s="106">
        <f>Z14*AB14+Z15*AB15+Z16*AB16+Z17*AB17+Z18*AB18+Z19*AB19+Z20*AB20+Z21*AB21</f>
        <v>0</v>
      </c>
      <c r="AA22" s="107"/>
      <c r="AB22" s="50">
        <f>SUM(AB14:AB21)</f>
        <v>0</v>
      </c>
      <c r="AC22" s="56">
        <f>SUM(AC14:AC21)</f>
        <v>0</v>
      </c>
    </row>
    <row r="23" spans="1:29" ht="30" customHeight="1" x14ac:dyDescent="0.25">
      <c r="A23" s="5"/>
      <c r="B23" s="2"/>
      <c r="C23" s="2"/>
      <c r="D23" s="77"/>
      <c r="E23" s="3"/>
      <c r="F23" s="3"/>
      <c r="G23" s="77"/>
      <c r="H23" s="44"/>
      <c r="I23" s="44"/>
      <c r="J23" s="82"/>
      <c r="K23" s="2"/>
      <c r="L23" s="2"/>
      <c r="M23" s="80"/>
      <c r="N23" s="44"/>
      <c r="O23" s="44"/>
      <c r="P23" s="82"/>
      <c r="Q23" s="44"/>
      <c r="R23" s="44"/>
      <c r="S23" s="82"/>
      <c r="T23" s="2"/>
      <c r="U23" s="2"/>
      <c r="V23" s="77"/>
      <c r="W23" s="2"/>
      <c r="X23" s="2"/>
      <c r="Y23" s="77"/>
      <c r="Z23" s="108" t="s">
        <v>28</v>
      </c>
      <c r="AA23" s="108"/>
      <c r="AB23" s="146" t="str">
        <f>IF(AB22&lt;2,"ERREUR pas assez de gymniques","OK")</f>
        <v>ERREUR pas assez de gymniques</v>
      </c>
      <c r="AC23" s="146"/>
    </row>
    <row r="24" spans="1:29" ht="30" customHeight="1" x14ac:dyDescent="0.25">
      <c r="A24" s="7"/>
      <c r="B24" s="2"/>
      <c r="C24" s="2"/>
      <c r="D24" s="80"/>
      <c r="E24" s="3"/>
      <c r="F24" s="3"/>
      <c r="G24" s="77"/>
      <c r="H24" s="44"/>
      <c r="I24" s="44"/>
      <c r="J24" s="82"/>
      <c r="K24" s="44"/>
      <c r="L24" s="44"/>
      <c r="M24" s="82"/>
      <c r="N24" s="44"/>
      <c r="O24" s="44"/>
      <c r="P24" s="82"/>
      <c r="Q24" s="2"/>
      <c r="R24" s="2"/>
      <c r="S24" s="43"/>
      <c r="T24" s="44"/>
      <c r="U24" s="44"/>
      <c r="V24" s="82"/>
      <c r="W24" s="44"/>
      <c r="X24" s="44"/>
      <c r="Y24" s="82"/>
      <c r="Z24" s="57"/>
      <c r="AA24" s="57"/>
      <c r="AB24" s="57"/>
      <c r="AC24" s="57"/>
    </row>
    <row r="25" spans="1:29" ht="30" customHeight="1" x14ac:dyDescent="0.25">
      <c r="A25" s="63"/>
      <c r="B25" s="2"/>
      <c r="C25" s="2"/>
      <c r="D25" s="3"/>
      <c r="E25" s="2"/>
      <c r="F25" s="3"/>
      <c r="G25" s="3"/>
      <c r="H25" s="2"/>
      <c r="I25" s="2"/>
      <c r="J25" s="4"/>
      <c r="K25" s="2"/>
      <c r="L25" s="2"/>
      <c r="M25" s="4"/>
      <c r="N25" s="2"/>
      <c r="O25" s="2"/>
      <c r="P25" s="4"/>
      <c r="Q25" s="2"/>
      <c r="R25" s="2"/>
      <c r="S25" s="43"/>
      <c r="T25" s="2"/>
      <c r="U25" s="2"/>
      <c r="V25" s="4"/>
      <c r="W25" s="2"/>
      <c r="X25" s="2"/>
      <c r="Y25" s="4"/>
      <c r="Z25" s="57"/>
      <c r="AA25" s="57"/>
      <c r="AB25" s="57"/>
      <c r="AC25" s="57"/>
    </row>
    <row r="26" spans="1:29" ht="30" customHeight="1" x14ac:dyDescent="0.25">
      <c r="A26" s="95" t="s">
        <v>1</v>
      </c>
      <c r="B26" s="14">
        <f>COUNTIF(D4:D25,"0,20")</f>
        <v>0</v>
      </c>
      <c r="C26" s="17">
        <v>0.2</v>
      </c>
      <c r="D26" s="15">
        <f>AB21+AB11</f>
        <v>0</v>
      </c>
      <c r="E26" s="14">
        <f>COUNTIF(G4:G25,"0,4")</f>
        <v>0</v>
      </c>
      <c r="F26" s="17">
        <v>0.4</v>
      </c>
      <c r="G26" s="15">
        <f>AB20+AB10</f>
        <v>0</v>
      </c>
      <c r="H26" s="14">
        <f>COUNTIF(J4:J25,"0,60")</f>
        <v>0</v>
      </c>
      <c r="I26" s="17">
        <v>0.6</v>
      </c>
      <c r="J26" s="15">
        <f>AB19+AB9</f>
        <v>0</v>
      </c>
      <c r="K26" s="14">
        <f>COUNTIF(M4:M26,"0,8")</f>
        <v>13</v>
      </c>
      <c r="L26" s="17">
        <v>0.8</v>
      </c>
      <c r="M26" s="15">
        <f>AB18+AB8</f>
        <v>0</v>
      </c>
      <c r="N26" s="14">
        <f>COUNTIF(P4:P25,"1")</f>
        <v>0</v>
      </c>
      <c r="O26" s="17">
        <v>1</v>
      </c>
      <c r="P26" s="15">
        <f>AB17+AB7</f>
        <v>0</v>
      </c>
      <c r="Q26" s="14">
        <f>COUNTIF(S4:S25,"1,20")</f>
        <v>0</v>
      </c>
      <c r="R26" s="17">
        <v>1.2</v>
      </c>
      <c r="S26" s="15">
        <f>AB6+AB16</f>
        <v>0</v>
      </c>
      <c r="T26" s="14">
        <f>COUNTIF(V4:V25,"1,40")</f>
        <v>0</v>
      </c>
      <c r="U26" s="17">
        <v>1.4</v>
      </c>
      <c r="V26" s="15">
        <f>AB15+AB5</f>
        <v>0</v>
      </c>
      <c r="W26" s="14">
        <f>COUNTIF(Y4:Y25,"1,60")</f>
        <v>0</v>
      </c>
      <c r="X26" s="17">
        <v>1.6</v>
      </c>
      <c r="Y26" s="15">
        <f>AB14+AB4</f>
        <v>0</v>
      </c>
      <c r="Z26" s="52"/>
      <c r="AA26" s="53"/>
      <c r="AB26" s="53"/>
      <c r="AC26" s="54"/>
    </row>
    <row r="27" spans="1:29" ht="30" customHeight="1" x14ac:dyDescent="0.25">
      <c r="A27" s="96"/>
      <c r="B27" s="99">
        <f>AC11+AC21</f>
        <v>0</v>
      </c>
      <c r="C27" s="99"/>
      <c r="D27" s="99"/>
      <c r="E27" s="99">
        <f>AC20+AC10</f>
        <v>0</v>
      </c>
      <c r="F27" s="99"/>
      <c r="G27" s="99"/>
      <c r="H27" s="99">
        <f>AC19+AC9</f>
        <v>0</v>
      </c>
      <c r="I27" s="99"/>
      <c r="J27" s="99"/>
      <c r="K27" s="99">
        <f>AC18+AC8</f>
        <v>0</v>
      </c>
      <c r="L27" s="99"/>
      <c r="M27" s="99"/>
      <c r="N27" s="99">
        <f>AC17+AC7</f>
        <v>0</v>
      </c>
      <c r="O27" s="99"/>
      <c r="P27" s="99"/>
      <c r="Q27" s="99">
        <f>AC16+AC6</f>
        <v>0</v>
      </c>
      <c r="R27" s="99"/>
      <c r="S27" s="99"/>
      <c r="T27" s="99">
        <f>AC15+AC5</f>
        <v>0</v>
      </c>
      <c r="U27" s="99"/>
      <c r="V27" s="99"/>
      <c r="W27" s="99">
        <f>AC14+AC4</f>
        <v>0</v>
      </c>
      <c r="X27" s="99"/>
      <c r="Y27" s="99"/>
      <c r="Z27" s="52"/>
      <c r="AA27" s="53"/>
      <c r="AB27" s="53"/>
      <c r="AC27" s="54"/>
    </row>
    <row r="28" spans="1:29" ht="30" customHeight="1" x14ac:dyDescent="0.25">
      <c r="A28" s="9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40" t="s">
        <v>0</v>
      </c>
      <c r="U28" s="140"/>
      <c r="V28" s="140"/>
      <c r="W28" s="141">
        <f>W27+T27+Q27+N27+K27+H27+E27+B27</f>
        <v>0</v>
      </c>
      <c r="X28" s="141"/>
      <c r="Y28" s="141"/>
      <c r="Z28" s="52"/>
      <c r="AA28" s="53"/>
      <c r="AB28" s="53"/>
      <c r="AC28" s="54"/>
    </row>
    <row r="29" spans="1:29" ht="30" customHeight="1" x14ac:dyDescent="0.25">
      <c r="A29" s="97" t="s">
        <v>3</v>
      </c>
      <c r="B29" s="100" t="s">
        <v>29</v>
      </c>
      <c r="C29" s="101"/>
      <c r="D29" s="101"/>
      <c r="E29" s="101"/>
      <c r="F29" s="101"/>
      <c r="G29" s="101"/>
      <c r="H29" s="102"/>
      <c r="I29" s="30"/>
      <c r="J29" s="16"/>
      <c r="K29" s="100" t="s">
        <v>31</v>
      </c>
      <c r="L29" s="101"/>
      <c r="M29" s="101"/>
      <c r="N29" s="101"/>
      <c r="O29" s="101"/>
      <c r="P29" s="101"/>
      <c r="Q29" s="102"/>
      <c r="R29" s="30"/>
      <c r="S29" s="16"/>
      <c r="T29" s="138" t="s">
        <v>2</v>
      </c>
      <c r="U29" s="138"/>
      <c r="V29" s="138"/>
      <c r="W29" s="139">
        <f>R29+R30+I29+I30</f>
        <v>0</v>
      </c>
      <c r="X29" s="139"/>
      <c r="Y29" s="139"/>
      <c r="Z29" s="52"/>
      <c r="AA29" s="53"/>
      <c r="AB29" s="53"/>
      <c r="AC29" s="54"/>
    </row>
    <row r="30" spans="1:29" ht="30" customHeight="1" x14ac:dyDescent="0.25">
      <c r="A30" s="98"/>
      <c r="B30" s="128" t="s">
        <v>30</v>
      </c>
      <c r="C30" s="129"/>
      <c r="D30" s="129"/>
      <c r="E30" s="129"/>
      <c r="F30" s="129"/>
      <c r="G30" s="129"/>
      <c r="H30" s="130"/>
      <c r="I30" s="30"/>
      <c r="J30" s="16"/>
      <c r="K30" s="100" t="s">
        <v>32</v>
      </c>
      <c r="L30" s="101"/>
      <c r="M30" s="101"/>
      <c r="N30" s="101"/>
      <c r="O30" s="101"/>
      <c r="P30" s="101"/>
      <c r="Q30" s="102"/>
      <c r="R30" s="30"/>
      <c r="S30" s="16"/>
      <c r="T30" s="138"/>
      <c r="U30" s="138"/>
      <c r="V30" s="138"/>
      <c r="W30" s="139"/>
      <c r="X30" s="139"/>
      <c r="Y30" s="139"/>
      <c r="Z30" s="52"/>
      <c r="AA30" s="53"/>
      <c r="AB30" s="53"/>
      <c r="AC30" s="54"/>
    </row>
    <row r="31" spans="1:29" ht="30" customHeight="1" x14ac:dyDescent="0.25">
      <c r="A31" s="92" t="s">
        <v>4</v>
      </c>
      <c r="B31" s="89" t="s">
        <v>33</v>
      </c>
      <c r="C31" s="90"/>
      <c r="D31" s="90"/>
      <c r="E31" s="90"/>
      <c r="F31" s="90"/>
      <c r="G31" s="91"/>
      <c r="H31" s="46"/>
      <c r="I31" s="117" t="s">
        <v>35</v>
      </c>
      <c r="J31" s="118"/>
      <c r="K31" s="118"/>
      <c r="L31" s="118"/>
      <c r="M31" s="118"/>
      <c r="N31" s="118"/>
      <c r="O31" s="118"/>
      <c r="P31" s="119"/>
      <c r="Q31" s="65"/>
      <c r="R31" s="4"/>
      <c r="S31" s="16"/>
      <c r="T31" s="120" t="s">
        <v>5</v>
      </c>
      <c r="U31" s="120"/>
      <c r="V31" s="121"/>
      <c r="W31" s="131">
        <f>H31+H32+H33+Q31</f>
        <v>0</v>
      </c>
      <c r="X31" s="131"/>
      <c r="Y31" s="131"/>
      <c r="Z31" s="52"/>
      <c r="AA31" s="53"/>
      <c r="AB31" s="53"/>
      <c r="AC31" s="54"/>
    </row>
    <row r="32" spans="1:29" ht="30" customHeight="1" x14ac:dyDescent="0.25">
      <c r="A32" s="93"/>
      <c r="B32" s="89" t="s">
        <v>34</v>
      </c>
      <c r="C32" s="90"/>
      <c r="D32" s="90"/>
      <c r="E32" s="90"/>
      <c r="F32" s="90"/>
      <c r="G32" s="91"/>
      <c r="H32" s="46"/>
      <c r="I32" s="4"/>
      <c r="J32" s="16"/>
      <c r="K32" s="1"/>
      <c r="L32" s="1"/>
      <c r="M32" s="1"/>
      <c r="N32" s="1"/>
      <c r="O32" s="1"/>
      <c r="P32" s="1"/>
      <c r="Q32" s="1"/>
      <c r="R32" s="1"/>
      <c r="S32" s="1"/>
      <c r="T32" s="122"/>
      <c r="U32" s="123"/>
      <c r="V32" s="124"/>
      <c r="W32" s="131"/>
      <c r="X32" s="131"/>
      <c r="Y32" s="131"/>
      <c r="Z32" s="52"/>
      <c r="AA32" s="53"/>
      <c r="AB32" s="53"/>
      <c r="AC32" s="54"/>
    </row>
    <row r="33" spans="1:29" ht="30" customHeight="1" x14ac:dyDescent="0.25">
      <c r="A33" s="94"/>
      <c r="B33" s="89" t="s">
        <v>44</v>
      </c>
      <c r="C33" s="90"/>
      <c r="D33" s="90"/>
      <c r="E33" s="90"/>
      <c r="F33" s="90"/>
      <c r="G33" s="91"/>
      <c r="H33" s="65"/>
      <c r="I33" s="4"/>
      <c r="J33" s="16"/>
      <c r="K33" s="1"/>
      <c r="L33" s="1"/>
      <c r="M33" s="1"/>
      <c r="N33" s="1"/>
      <c r="O33" s="1"/>
      <c r="P33" s="1"/>
      <c r="Q33" s="1"/>
      <c r="R33" s="1"/>
      <c r="S33" s="1"/>
      <c r="T33" s="125"/>
      <c r="U33" s="126"/>
      <c r="V33" s="127"/>
      <c r="W33" s="131"/>
      <c r="X33" s="131"/>
      <c r="Y33" s="131"/>
      <c r="Z33" s="136" t="s">
        <v>19</v>
      </c>
      <c r="AA33" s="136"/>
      <c r="AB33" s="136"/>
      <c r="AC33" s="55">
        <f>AB22+AB12</f>
        <v>0</v>
      </c>
    </row>
    <row r="34" spans="1:29" ht="30" customHeight="1" x14ac:dyDescent="0.25">
      <c r="B34" s="59">
        <f>COUNT(D7:D9)+COUNT(G7:G9)+COUNT(J7:J9)+COUNT(M7:M9)+COUNT(P7:P8)+COUNT(S9)+COUNT(V9)+COUNT(Y7:Y9)</f>
        <v>8</v>
      </c>
      <c r="C34" s="59">
        <f>COUNT(D10)+COUNT(G10:G11)+COUNT(J11)+COUNT(M10)+COUNT(P11)+COUNT(S11)+COUNT(V10:V11)+COUNT(Y11)</f>
        <v>2</v>
      </c>
      <c r="D34" s="59">
        <f>COUNT(D16)+COUNT(G16)+COUNT(J16)+COUNT(M16:M19)+COUNT(S16:S19)+COUNT(V18)+COUNT(Y17)</f>
        <v>4</v>
      </c>
      <c r="E34" s="59">
        <f>COUNT(J12:J13)+COUNT(J15)+COUNT(M12)+COUNT(M15)+COUNT(S12:S13)+COUNT(V12)+COUNT(Y12:Y13)</f>
        <v>1</v>
      </c>
      <c r="F34" s="58"/>
      <c r="T34" s="132" t="s">
        <v>6</v>
      </c>
      <c r="U34" s="132"/>
      <c r="V34" s="132"/>
      <c r="W34" s="133">
        <f>W31+W29+W28</f>
        <v>0</v>
      </c>
      <c r="X34" s="134"/>
      <c r="Y34" s="135"/>
      <c r="Z34" s="137" t="str">
        <f>IF(AC33&lt;=5,"Pénalités pour éléments manquants","OK")</f>
        <v>Pénalités pour éléments manquants</v>
      </c>
      <c r="AA34" s="137"/>
      <c r="AB34" s="137"/>
    </row>
    <row r="35" spans="1:29" ht="30" customHeight="1" x14ac:dyDescent="0.25">
      <c r="T35" s="105"/>
      <c r="U35" s="105"/>
      <c r="V35" s="105"/>
      <c r="W35" s="105"/>
      <c r="X35" s="105"/>
      <c r="Y35" s="105"/>
    </row>
    <row r="36" spans="1:29" ht="30" customHeight="1" x14ac:dyDescent="0.25"/>
    <row r="37" spans="1:29" ht="30" customHeight="1" x14ac:dyDescent="0.25"/>
    <row r="38" spans="1:29" ht="30" customHeight="1" x14ac:dyDescent="0.25"/>
    <row r="39" spans="1:29" ht="30" customHeight="1" x14ac:dyDescent="0.25"/>
    <row r="40" spans="1:29" ht="30" customHeight="1" x14ac:dyDescent="0.25"/>
  </sheetData>
  <mergeCells count="44">
    <mergeCell ref="AA1:AA3"/>
    <mergeCell ref="AB1:AB3"/>
    <mergeCell ref="Z22:AA22"/>
    <mergeCell ref="Z23:AA23"/>
    <mergeCell ref="AB23:AC23"/>
    <mergeCell ref="A1:Z3"/>
    <mergeCell ref="A12:A15"/>
    <mergeCell ref="AB13:AC13"/>
    <mergeCell ref="Z33:AB33"/>
    <mergeCell ref="Z34:AB34"/>
    <mergeCell ref="T29:V30"/>
    <mergeCell ref="W29:Y30"/>
    <mergeCell ref="T28:V28"/>
    <mergeCell ref="W28:Y28"/>
    <mergeCell ref="W27:Y27"/>
    <mergeCell ref="T27:V27"/>
    <mergeCell ref="W31:Y33"/>
    <mergeCell ref="T34:V34"/>
    <mergeCell ref="W34:Y34"/>
    <mergeCell ref="T35:Y35"/>
    <mergeCell ref="Z12:AA12"/>
    <mergeCell ref="Z13:AA13"/>
    <mergeCell ref="A4:A6"/>
    <mergeCell ref="A7:A9"/>
    <mergeCell ref="A10:A11"/>
    <mergeCell ref="I31:P31"/>
    <mergeCell ref="T31:V33"/>
    <mergeCell ref="K30:Q30"/>
    <mergeCell ref="H27:J27"/>
    <mergeCell ref="E27:G27"/>
    <mergeCell ref="Q27:S27"/>
    <mergeCell ref="N27:P27"/>
    <mergeCell ref="K27:M27"/>
    <mergeCell ref="B29:H29"/>
    <mergeCell ref="B30:H30"/>
    <mergeCell ref="K29:Q29"/>
    <mergeCell ref="A16:A19"/>
    <mergeCell ref="B31:G31"/>
    <mergeCell ref="B32:G32"/>
    <mergeCell ref="B33:G33"/>
    <mergeCell ref="A31:A33"/>
    <mergeCell ref="A26:A28"/>
    <mergeCell ref="A29:A30"/>
    <mergeCell ref="B27:D27"/>
  </mergeCells>
  <conditionalFormatting sqref="AB5">
    <cfRule type="cellIs" dxfId="170" priority="23" operator="greaterThan">
      <formula>$AA$5</formula>
    </cfRule>
  </conditionalFormatting>
  <conditionalFormatting sqref="AB6">
    <cfRule type="cellIs" dxfId="169" priority="20" operator="greaterThan">
      <formula>$AA$6</formula>
    </cfRule>
    <cfRule type="cellIs" dxfId="168" priority="21" operator="greaterThan">
      <formula>$AA$6</formula>
    </cfRule>
    <cfRule type="cellIs" dxfId="167" priority="22" operator="greaterThan">
      <formula>$AA$6</formula>
    </cfRule>
  </conditionalFormatting>
  <conditionalFormatting sqref="AB7">
    <cfRule type="cellIs" dxfId="166" priority="19" operator="greaterThan">
      <formula>$AA$7</formula>
    </cfRule>
  </conditionalFormatting>
  <conditionalFormatting sqref="AB8">
    <cfRule type="cellIs" dxfId="165" priority="18" operator="greaterThan">
      <formula>$AA$8</formula>
    </cfRule>
  </conditionalFormatting>
  <conditionalFormatting sqref="AB9">
    <cfRule type="cellIs" dxfId="164" priority="17" operator="greaterThan">
      <formula>$AA$9</formula>
    </cfRule>
  </conditionalFormatting>
  <conditionalFormatting sqref="AB10">
    <cfRule type="cellIs" dxfId="163" priority="15" operator="greaterThan">
      <formula>$AA$10</formula>
    </cfRule>
  </conditionalFormatting>
  <conditionalFormatting sqref="AB11">
    <cfRule type="cellIs" dxfId="162" priority="13" operator="greaterThan">
      <formula>$AA$11</formula>
    </cfRule>
    <cfRule type="cellIs" dxfId="161" priority="14" operator="greaterThan">
      <formula>1</formula>
    </cfRule>
  </conditionalFormatting>
  <conditionalFormatting sqref="AB14">
    <cfRule type="cellIs" dxfId="160" priority="12" operator="greaterThan">
      <formula>$AA$14</formula>
    </cfRule>
  </conditionalFormatting>
  <conditionalFormatting sqref="AB15">
    <cfRule type="cellIs" dxfId="159" priority="11" operator="greaterThan">
      <formula>$AA$15</formula>
    </cfRule>
  </conditionalFormatting>
  <conditionalFormatting sqref="AB16">
    <cfRule type="cellIs" dxfId="158" priority="9" operator="greaterThan">
      <formula>$AA$16</formula>
    </cfRule>
    <cfRule type="cellIs" dxfId="157" priority="10" operator="greaterThan">
      <formula>2</formula>
    </cfRule>
  </conditionalFormatting>
  <conditionalFormatting sqref="AB17">
    <cfRule type="cellIs" dxfId="156" priority="8" operator="greaterThan">
      <formula>$AA$17</formula>
    </cfRule>
  </conditionalFormatting>
  <conditionalFormatting sqref="AB18">
    <cfRule type="cellIs" dxfId="155" priority="7" operator="greaterThan">
      <formula>$AA$18</formula>
    </cfRule>
  </conditionalFormatting>
  <conditionalFormatting sqref="AB19">
    <cfRule type="cellIs" dxfId="154" priority="6" operator="greaterThan">
      <formula>$AA$19</formula>
    </cfRule>
  </conditionalFormatting>
  <conditionalFormatting sqref="AB20">
    <cfRule type="cellIs" dxfId="153" priority="5" operator="greaterThan">
      <formula>$AA$20</formula>
    </cfRule>
  </conditionalFormatting>
  <conditionalFormatting sqref="AB21">
    <cfRule type="cellIs" dxfId="152" priority="4" operator="greaterThan">
      <formula>$AA$21</formula>
    </cfRule>
  </conditionalFormatting>
  <conditionalFormatting sqref="AC33">
    <cfRule type="cellIs" dxfId="151" priority="2" operator="greaterThan">
      <formula>8</formula>
    </cfRule>
    <cfRule type="cellIs" dxfId="150" priority="3" operator="greaterThan">
      <formula>"AC33&gt;8"</formula>
    </cfRule>
  </conditionalFormatting>
  <conditionalFormatting sqref="AB4">
    <cfRule type="cellIs" dxfId="1" priority="1" operator="greaterThan">
      <formula>$AA$5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66675</xdr:colOff>
                    <xdr:row>3</xdr:row>
                    <xdr:rowOff>85725</xdr:rowOff>
                  </from>
                  <to>
                    <xdr:col>2</xdr:col>
                    <xdr:colOff>352425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76200</xdr:colOff>
                    <xdr:row>4</xdr:row>
                    <xdr:rowOff>85725</xdr:rowOff>
                  </from>
                  <to>
                    <xdr:col>2</xdr:col>
                    <xdr:colOff>361950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2</xdr:col>
                    <xdr:colOff>85725</xdr:colOff>
                    <xdr:row>5</xdr:row>
                    <xdr:rowOff>104775</xdr:rowOff>
                  </from>
                  <to>
                    <xdr:col>2</xdr:col>
                    <xdr:colOff>381000</xdr:colOff>
                    <xdr:row>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4_Cliquer">
                <anchor moveWithCells="1" sizeWithCells="1">
                  <from>
                    <xdr:col>2</xdr:col>
                    <xdr:colOff>95250</xdr:colOff>
                    <xdr:row>6</xdr:row>
                    <xdr:rowOff>104775</xdr:rowOff>
                  </from>
                  <to>
                    <xdr:col>2</xdr:col>
                    <xdr:colOff>381000</xdr:colOff>
                    <xdr:row>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47625</xdr:colOff>
                    <xdr:row>3</xdr:row>
                    <xdr:rowOff>85725</xdr:rowOff>
                  </from>
                  <to>
                    <xdr:col>5</xdr:col>
                    <xdr:colOff>333375</xdr:colOff>
                    <xdr:row>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66675</xdr:colOff>
                    <xdr:row>4</xdr:row>
                    <xdr:rowOff>104775</xdr:rowOff>
                  </from>
                  <to>
                    <xdr:col>5</xdr:col>
                    <xdr:colOff>342900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Bouton7_Cliquer">
                <anchor moveWithCells="1" sizeWithCells="1">
                  <from>
                    <xdr:col>5</xdr:col>
                    <xdr:colOff>57150</xdr:colOff>
                    <xdr:row>5</xdr:row>
                    <xdr:rowOff>47625</xdr:rowOff>
                  </from>
                  <to>
                    <xdr:col>5</xdr:col>
                    <xdr:colOff>323850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Bouton8_Cliquer">
                <anchor moveWithCells="1" sizeWithCells="1">
                  <from>
                    <xdr:col>8</xdr:col>
                    <xdr:colOff>76200</xdr:colOff>
                    <xdr:row>3</xdr:row>
                    <xdr:rowOff>66675</xdr:rowOff>
                  </from>
                  <to>
                    <xdr:col>8</xdr:col>
                    <xdr:colOff>381000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Bouton9_Cliquer">
                <anchor moveWithCells="1" sizeWithCells="1">
                  <from>
                    <xdr:col>8</xdr:col>
                    <xdr:colOff>66675</xdr:colOff>
                    <xdr:row>4</xdr:row>
                    <xdr:rowOff>66675</xdr:rowOff>
                  </from>
                  <to>
                    <xdr:col>8</xdr:col>
                    <xdr:colOff>371475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Button 11">
              <controlPr defaultSize="0" print="0" autoFill="0" autoPict="0" macro="[0]!Bouton11_Cliquer">
                <anchor moveWithCells="1" sizeWithCells="1">
                  <from>
                    <xdr:col>8</xdr:col>
                    <xdr:colOff>85725</xdr:colOff>
                    <xdr:row>6</xdr:row>
                    <xdr:rowOff>76200</xdr:rowOff>
                  </from>
                  <to>
                    <xdr:col>8</xdr:col>
                    <xdr:colOff>381000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Button 12">
              <controlPr defaultSize="0" print="0" autoFill="0" autoPict="0" macro="[0]!Bouton12_Cliquer">
                <anchor moveWithCells="1" sizeWithCells="1">
                  <from>
                    <xdr:col>8</xdr:col>
                    <xdr:colOff>57150</xdr:colOff>
                    <xdr:row>7</xdr:row>
                    <xdr:rowOff>85725</xdr:rowOff>
                  </from>
                  <to>
                    <xdr:col>8</xdr:col>
                    <xdr:colOff>390525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Button 13">
              <controlPr defaultSize="0" print="0" autoFill="0" autoPict="0" macro="[0]!Bouton13_Cliquer">
                <anchor moveWithCells="1" sizeWithCells="1">
                  <from>
                    <xdr:col>8</xdr:col>
                    <xdr:colOff>57150</xdr:colOff>
                    <xdr:row>8</xdr:row>
                    <xdr:rowOff>57150</xdr:rowOff>
                  </from>
                  <to>
                    <xdr:col>8</xdr:col>
                    <xdr:colOff>381000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Button 14">
              <controlPr defaultSize="0" print="0" autoFill="0" autoPict="0" macro="[0]!Bouton14_Cliquer">
                <anchor moveWithCells="1" sizeWithCells="1">
                  <from>
                    <xdr:col>8</xdr:col>
                    <xdr:colOff>85725</xdr:colOff>
                    <xdr:row>5</xdr:row>
                    <xdr:rowOff>66675</xdr:rowOff>
                  </from>
                  <to>
                    <xdr:col>8</xdr:col>
                    <xdr:colOff>381000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Button 15">
              <controlPr defaultSize="0" print="0" autoFill="0" autoPict="0" macro="[0]!Bouton15_Cliquer">
                <anchor moveWithCells="1" sizeWithCells="1">
                  <from>
                    <xdr:col>11</xdr:col>
                    <xdr:colOff>57150</xdr:colOff>
                    <xdr:row>6</xdr:row>
                    <xdr:rowOff>57150</xdr:rowOff>
                  </from>
                  <to>
                    <xdr:col>11</xdr:col>
                    <xdr:colOff>371475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Button 17">
              <controlPr defaultSize="0" print="0" autoFill="0" autoPict="0" macro="[0]!Bouton17_Cliquer">
                <anchor moveWithCells="1" sizeWithCells="1">
                  <from>
                    <xdr:col>14</xdr:col>
                    <xdr:colOff>85725</xdr:colOff>
                    <xdr:row>6</xdr:row>
                    <xdr:rowOff>95250</xdr:rowOff>
                  </from>
                  <to>
                    <xdr:col>14</xdr:col>
                    <xdr:colOff>371475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9" name="Button 19">
              <controlPr defaultSize="0" print="0" autoFill="0" autoPict="0" macro="[0]!Bouton19_Cliquer">
                <anchor moveWithCells="1" sizeWithCells="1">
                  <from>
                    <xdr:col>5</xdr:col>
                    <xdr:colOff>57150</xdr:colOff>
                    <xdr:row>6</xdr:row>
                    <xdr:rowOff>76200</xdr:rowOff>
                  </from>
                  <to>
                    <xdr:col>5</xdr:col>
                    <xdr:colOff>314325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0" name="Button 20">
              <controlPr defaultSize="0" print="0" autoFill="0" autoPict="0" macro="[0]!Bouton20_Cliquer">
                <anchor moveWithCells="1" sizeWithCells="1">
                  <from>
                    <xdr:col>2</xdr:col>
                    <xdr:colOff>76200</xdr:colOff>
                    <xdr:row>9</xdr:row>
                    <xdr:rowOff>85725</xdr:rowOff>
                  </from>
                  <to>
                    <xdr:col>2</xdr:col>
                    <xdr:colOff>390525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1" name="Button 21">
              <controlPr defaultSize="0" print="0" autoFill="0" autoPict="0" macro="[0]!Bouton21_Cliquer">
                <anchor moveWithCells="1" sizeWithCells="1">
                  <from>
                    <xdr:col>5</xdr:col>
                    <xdr:colOff>28575</xdr:colOff>
                    <xdr:row>9</xdr:row>
                    <xdr:rowOff>85725</xdr:rowOff>
                  </from>
                  <to>
                    <xdr:col>5</xdr:col>
                    <xdr:colOff>352425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Button 23">
              <controlPr defaultSize="0" print="0" autoFill="0" autoPict="0" macro="[0]!Bouton23_Cliquer">
                <anchor moveWithCells="1" sizeWithCells="1">
                  <from>
                    <xdr:col>5</xdr:col>
                    <xdr:colOff>66675</xdr:colOff>
                    <xdr:row>7</xdr:row>
                    <xdr:rowOff>57150</xdr:rowOff>
                  </from>
                  <to>
                    <xdr:col>5</xdr:col>
                    <xdr:colOff>323850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Button 24">
              <controlPr defaultSize="0" print="0" autoFill="0" autoPict="0" macro="[0]!Bouton24_Cliquer">
                <anchor moveWithCells="1" sizeWithCells="1">
                  <from>
                    <xdr:col>5</xdr:col>
                    <xdr:colOff>57150</xdr:colOff>
                    <xdr:row>11</xdr:row>
                    <xdr:rowOff>76200</xdr:rowOff>
                  </from>
                  <to>
                    <xdr:col>5</xdr:col>
                    <xdr:colOff>323850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Button 25">
              <controlPr defaultSize="0" print="0" autoFill="0" autoPict="0" macro="[0]!Bouton25_Cliquer">
                <anchor moveWithCells="1" sizeWithCells="1">
                  <from>
                    <xdr:col>2</xdr:col>
                    <xdr:colOff>66675</xdr:colOff>
                    <xdr:row>11</xdr:row>
                    <xdr:rowOff>38100</xdr:rowOff>
                  </from>
                  <to>
                    <xdr:col>2</xdr:col>
                    <xdr:colOff>352425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Button 26">
              <controlPr defaultSize="0" print="0" autoFill="0" autoPict="0" macro="[0]!Bouton26_Cliquer">
                <anchor moveWithCells="1" sizeWithCells="1">
                  <from>
                    <xdr:col>17</xdr:col>
                    <xdr:colOff>47625</xdr:colOff>
                    <xdr:row>10</xdr:row>
                    <xdr:rowOff>76200</xdr:rowOff>
                  </from>
                  <to>
                    <xdr:col>17</xdr:col>
                    <xdr:colOff>371475</xdr:colOff>
                    <xdr:row>10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Button 27">
              <controlPr defaultSize="0" print="0" autoFill="0" autoPict="0" macro="[0]!Bouton27_Cliquer">
                <anchor moveWithCells="1" sizeWithCells="1">
                  <from>
                    <xdr:col>8</xdr:col>
                    <xdr:colOff>38100</xdr:colOff>
                    <xdr:row>10</xdr:row>
                    <xdr:rowOff>57150</xdr:rowOff>
                  </from>
                  <to>
                    <xdr:col>8</xdr:col>
                    <xdr:colOff>400050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Button 28">
              <controlPr defaultSize="0" print="0" autoFill="0" autoPict="0" macro="[0]!Bouton28_Cliquer">
                <anchor moveWithCells="1" sizeWithCells="1">
                  <from>
                    <xdr:col>11</xdr:col>
                    <xdr:colOff>47625</xdr:colOff>
                    <xdr:row>9</xdr:row>
                    <xdr:rowOff>38100</xdr:rowOff>
                  </from>
                  <to>
                    <xdr:col>11</xdr:col>
                    <xdr:colOff>390525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Button 29">
              <controlPr defaultSize="0" print="0" autoFill="0" autoPict="0" macro="[0]!Bouton29_Cliquer">
                <anchor moveWithCells="1" sizeWithCells="1">
                  <from>
                    <xdr:col>11</xdr:col>
                    <xdr:colOff>57150</xdr:colOff>
                    <xdr:row>11</xdr:row>
                    <xdr:rowOff>76200</xdr:rowOff>
                  </from>
                  <to>
                    <xdr:col>11</xdr:col>
                    <xdr:colOff>409575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Button 30">
              <controlPr defaultSize="0" print="0" autoFill="0" autoPict="0" macro="[0]!Bouton30_Cliquer">
                <anchor moveWithCells="1" sizeWithCells="1">
                  <from>
                    <xdr:col>11</xdr:col>
                    <xdr:colOff>57150</xdr:colOff>
                    <xdr:row>13</xdr:row>
                    <xdr:rowOff>76200</xdr:rowOff>
                  </from>
                  <to>
                    <xdr:col>11</xdr:col>
                    <xdr:colOff>390525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Button 31">
              <controlPr defaultSize="0" print="0" autoFill="0" autoPict="0" macro="[0]!Bouton31_Cliquer">
                <anchor moveWithCells="1" sizeWithCells="1">
                  <from>
                    <xdr:col>17</xdr:col>
                    <xdr:colOff>57150</xdr:colOff>
                    <xdr:row>11</xdr:row>
                    <xdr:rowOff>66675</xdr:rowOff>
                  </from>
                  <to>
                    <xdr:col>17</xdr:col>
                    <xdr:colOff>400050</xdr:colOff>
                    <xdr:row>11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Button 32">
              <controlPr defaultSize="0" print="0" autoFill="0" autoPict="0" macro="[0]!Bouton32_Cliquer">
                <anchor moveWithCells="1" sizeWithCells="1">
                  <from>
                    <xdr:col>17</xdr:col>
                    <xdr:colOff>66675</xdr:colOff>
                    <xdr:row>12</xdr:row>
                    <xdr:rowOff>76200</xdr:rowOff>
                  </from>
                  <to>
                    <xdr:col>17</xdr:col>
                    <xdr:colOff>390525</xdr:colOff>
                    <xdr:row>12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2" name="Button 34">
              <controlPr defaultSize="0" print="0" autoFill="0" autoPict="0" macro="[0]!Bouton34_Cliquer">
                <anchor moveWithCells="1" sizeWithCells="1">
                  <from>
                    <xdr:col>23</xdr:col>
                    <xdr:colOff>57150</xdr:colOff>
                    <xdr:row>12</xdr:row>
                    <xdr:rowOff>57150</xdr:rowOff>
                  </from>
                  <to>
                    <xdr:col>23</xdr:col>
                    <xdr:colOff>333375</xdr:colOff>
                    <xdr:row>12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3" name="Button 35">
              <controlPr defaultSize="0" print="0" autoFill="0" autoPict="0" macro="[0]!Bouton35_Cliquer">
                <anchor moveWithCells="1" sizeWithCells="1">
                  <from>
                    <xdr:col>8</xdr:col>
                    <xdr:colOff>57150</xdr:colOff>
                    <xdr:row>13</xdr:row>
                    <xdr:rowOff>57150</xdr:rowOff>
                  </from>
                  <to>
                    <xdr:col>8</xdr:col>
                    <xdr:colOff>390525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4" name="Button 37">
              <controlPr defaultSize="0" print="0" autoFill="0" autoPict="0" macro="[0]!Bouton37_Cliquer">
                <anchor moveWithCells="1" sizeWithCells="1">
                  <from>
                    <xdr:col>14</xdr:col>
                    <xdr:colOff>38100</xdr:colOff>
                    <xdr:row>13</xdr:row>
                    <xdr:rowOff>66675</xdr:rowOff>
                  </from>
                  <to>
                    <xdr:col>14</xdr:col>
                    <xdr:colOff>400050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5" name="Button 39">
              <controlPr defaultSize="0" print="0" autoFill="0" autoPict="0" macro="[0]!Bouton39_Cliquer">
                <anchor moveWithCells="1" sizeWithCells="1">
                  <from>
                    <xdr:col>2</xdr:col>
                    <xdr:colOff>38100</xdr:colOff>
                    <xdr:row>13</xdr:row>
                    <xdr:rowOff>66675</xdr:rowOff>
                  </from>
                  <to>
                    <xdr:col>2</xdr:col>
                    <xdr:colOff>390525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6" name="Button 41">
              <controlPr defaultSize="0" print="0" autoFill="0" autoPict="0" macro="[0]!Bouton41_Cliquer">
                <anchor moveWithCells="1" sizeWithCells="1">
                  <from>
                    <xdr:col>5</xdr:col>
                    <xdr:colOff>28575</xdr:colOff>
                    <xdr:row>13</xdr:row>
                    <xdr:rowOff>57150</xdr:rowOff>
                  </from>
                  <to>
                    <xdr:col>5</xdr:col>
                    <xdr:colOff>352425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7" name="Button 42">
              <controlPr defaultSize="0" print="0" autoFill="0" autoPict="0" macro="[0]!Bouton42_Cliquer">
                <anchor moveWithCells="1" sizeWithCells="1">
                  <from>
                    <xdr:col>8</xdr:col>
                    <xdr:colOff>57150</xdr:colOff>
                    <xdr:row>14</xdr:row>
                    <xdr:rowOff>47625</xdr:rowOff>
                  </from>
                  <to>
                    <xdr:col>8</xdr:col>
                    <xdr:colOff>361950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8" name="Button 44">
              <controlPr defaultSize="0" print="0" autoFill="0" autoPict="0" macro="[0]!Bouton44_Cliquer">
                <anchor moveWithCells="1" sizeWithCells="1">
                  <from>
                    <xdr:col>17</xdr:col>
                    <xdr:colOff>66675</xdr:colOff>
                    <xdr:row>14</xdr:row>
                    <xdr:rowOff>85725</xdr:rowOff>
                  </from>
                  <to>
                    <xdr:col>17</xdr:col>
                    <xdr:colOff>409575</xdr:colOff>
                    <xdr:row>14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9" name="Button 46">
              <controlPr defaultSize="0" print="0" autoFill="0" autoPict="0" macro="[0]!Bouton46_Cliquer">
                <anchor moveWithCells="1" sizeWithCells="1">
                  <from>
                    <xdr:col>11</xdr:col>
                    <xdr:colOff>85725</xdr:colOff>
                    <xdr:row>3</xdr:row>
                    <xdr:rowOff>47625</xdr:rowOff>
                  </from>
                  <to>
                    <xdr:col>11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0" name="Button 47">
              <controlPr defaultSize="0" print="0" autoFill="0" autoPict="0" macro="[0]!Bouton47_Cliquer">
                <anchor moveWithCells="1" sizeWithCells="1">
                  <from>
                    <xdr:col>11</xdr:col>
                    <xdr:colOff>95250</xdr:colOff>
                    <xdr:row>5</xdr:row>
                    <xdr:rowOff>47625</xdr:rowOff>
                  </from>
                  <to>
                    <xdr:col>11</xdr:col>
                    <xdr:colOff>361950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1" name="Button 49">
              <controlPr defaultSize="0" print="0" autoFill="0" autoPict="0" macro="[0]!Bouton49_Cliquer">
                <anchor moveWithCells="1" sizeWithCells="1">
                  <from>
                    <xdr:col>5</xdr:col>
                    <xdr:colOff>38100</xdr:colOff>
                    <xdr:row>19</xdr:row>
                    <xdr:rowOff>76200</xdr:rowOff>
                  </from>
                  <to>
                    <xdr:col>5</xdr:col>
                    <xdr:colOff>352425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2" name="Button 50">
              <controlPr defaultSize="0" print="0" autoFill="0" autoPict="0" macro="[0]!Bouton50_Cliquer">
                <anchor moveWithCells="1" sizeWithCells="1">
                  <from>
                    <xdr:col>8</xdr:col>
                    <xdr:colOff>66675</xdr:colOff>
                    <xdr:row>15</xdr:row>
                    <xdr:rowOff>57150</xdr:rowOff>
                  </from>
                  <to>
                    <xdr:col>8</xdr:col>
                    <xdr:colOff>381000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3" name="Button 51">
              <controlPr defaultSize="0" print="0" autoFill="0" autoPict="0" macro="[0]!Bouton51_Cliquer">
                <anchor moveWithCells="1" sizeWithCells="1">
                  <from>
                    <xdr:col>11</xdr:col>
                    <xdr:colOff>66675</xdr:colOff>
                    <xdr:row>16</xdr:row>
                    <xdr:rowOff>66675</xdr:rowOff>
                  </from>
                  <to>
                    <xdr:col>11</xdr:col>
                    <xdr:colOff>400050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4" name="Button 53">
              <controlPr defaultSize="0" print="0" autoFill="0" autoPict="0" macro="[0]!Bouton53_Cliquer">
                <anchor moveWithCells="1" sizeWithCells="1">
                  <from>
                    <xdr:col>23</xdr:col>
                    <xdr:colOff>47625</xdr:colOff>
                    <xdr:row>16</xdr:row>
                    <xdr:rowOff>76200</xdr:rowOff>
                  </from>
                  <to>
                    <xdr:col>23</xdr:col>
                    <xdr:colOff>342900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5" name="Button 54">
              <controlPr defaultSize="0" print="0" autoFill="0" autoPict="0" macro="[0]!Bouton54_Cliquer">
                <anchor moveWithCells="1" sizeWithCells="1">
                  <from>
                    <xdr:col>20</xdr:col>
                    <xdr:colOff>66675</xdr:colOff>
                    <xdr:row>17</xdr:row>
                    <xdr:rowOff>76200</xdr:rowOff>
                  </from>
                  <to>
                    <xdr:col>20</xdr:col>
                    <xdr:colOff>333375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6" name="Button 55">
              <controlPr defaultSize="0" print="0" autoFill="0" autoPict="0" macro="[0]!Bouton55_Cliquer">
                <anchor moveWithCells="1" sizeWithCells="1">
                  <from>
                    <xdr:col>23</xdr:col>
                    <xdr:colOff>57150</xdr:colOff>
                    <xdr:row>13</xdr:row>
                    <xdr:rowOff>57150</xdr:rowOff>
                  </from>
                  <to>
                    <xdr:col>23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7" name="Button 56">
              <controlPr defaultSize="0" print="0" autoFill="0" autoPict="0" macro="[0]!Bouton56_Cliquer">
                <anchor moveWithCells="1" sizeWithCells="1">
                  <from>
                    <xdr:col>20</xdr:col>
                    <xdr:colOff>57150</xdr:colOff>
                    <xdr:row>13</xdr:row>
                    <xdr:rowOff>57150</xdr:rowOff>
                  </from>
                  <to>
                    <xdr:col>20</xdr:col>
                    <xdr:colOff>342900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8" name="Button 57">
              <controlPr defaultSize="0" print="0" autoFill="0" autoPict="0" macro="[0]!Bouton57_Cliquer">
                <anchor moveWithCells="1" sizeWithCells="1">
                  <from>
                    <xdr:col>5</xdr:col>
                    <xdr:colOff>47625</xdr:colOff>
                    <xdr:row>20</xdr:row>
                    <xdr:rowOff>76200</xdr:rowOff>
                  </from>
                  <to>
                    <xdr:col>5</xdr:col>
                    <xdr:colOff>352425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9" name="Button 58">
              <controlPr defaultSize="0" print="0" autoFill="0" autoPict="0" macro="[0]!Bouton58_Cliquer">
                <anchor moveWithCells="1" sizeWithCells="1">
                  <from>
                    <xdr:col>5</xdr:col>
                    <xdr:colOff>57150</xdr:colOff>
                    <xdr:row>21</xdr:row>
                    <xdr:rowOff>57150</xdr:rowOff>
                  </from>
                  <to>
                    <xdr:col>5</xdr:col>
                    <xdr:colOff>342900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0" name="Button 59">
              <controlPr defaultSize="0" print="0" autoFill="0" autoPict="0" macro="[0]!Bouton59_Cliquer">
                <anchor moveWithCells="1" sizeWithCells="1">
                  <from>
                    <xdr:col>8</xdr:col>
                    <xdr:colOff>57150</xdr:colOff>
                    <xdr:row>23</xdr:row>
                    <xdr:rowOff>57150</xdr:rowOff>
                  </from>
                  <to>
                    <xdr:col>8</xdr:col>
                    <xdr:colOff>381000</xdr:colOff>
                    <xdr:row>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1" name="Button 60">
              <controlPr defaultSize="0" print="0" autoFill="0" autoPict="0" macro="[0]!Bouton60_Cliquer">
                <anchor moveWithCells="1" sizeWithCells="1">
                  <from>
                    <xdr:col>11</xdr:col>
                    <xdr:colOff>47625</xdr:colOff>
                    <xdr:row>18</xdr:row>
                    <xdr:rowOff>57150</xdr:rowOff>
                  </from>
                  <to>
                    <xdr:col>11</xdr:col>
                    <xdr:colOff>400050</xdr:colOff>
                    <xdr:row>18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2" name="Button 61">
              <controlPr defaultSize="0" print="0" autoFill="0" autoPict="0" macro="[0]!Bouton61_Cliquer">
                <anchor moveWithCells="1" sizeWithCells="1">
                  <from>
                    <xdr:col>11</xdr:col>
                    <xdr:colOff>76200</xdr:colOff>
                    <xdr:row>19</xdr:row>
                    <xdr:rowOff>66675</xdr:rowOff>
                  </from>
                  <to>
                    <xdr:col>11</xdr:col>
                    <xdr:colOff>419100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3" name="Button 62">
              <controlPr defaultSize="0" print="0" autoFill="0" autoPict="0" macro="[0]!Bouton62_Cliquer">
                <anchor moveWithCells="1" sizeWithCells="1">
                  <from>
                    <xdr:col>14</xdr:col>
                    <xdr:colOff>66675</xdr:colOff>
                    <xdr:row>22</xdr:row>
                    <xdr:rowOff>57150</xdr:rowOff>
                  </from>
                  <to>
                    <xdr:col>14</xdr:col>
                    <xdr:colOff>390525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4" name="Button 63">
              <controlPr defaultSize="0" print="0" autoFill="0" autoPict="0" macro="[0]!Bouton63_Cliquer">
                <anchor moveWithCells="1" sizeWithCells="1">
                  <from>
                    <xdr:col>14</xdr:col>
                    <xdr:colOff>47625</xdr:colOff>
                    <xdr:row>23</xdr:row>
                    <xdr:rowOff>57150</xdr:rowOff>
                  </from>
                  <to>
                    <xdr:col>14</xdr:col>
                    <xdr:colOff>409575</xdr:colOff>
                    <xdr:row>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5" name="Button 64">
              <controlPr defaultSize="0" print="0" autoFill="0" autoPict="0" macro="[0]!Bouton64_Cliquer">
                <anchor moveWithCells="1" sizeWithCells="1">
                  <from>
                    <xdr:col>17</xdr:col>
                    <xdr:colOff>66675</xdr:colOff>
                    <xdr:row>18</xdr:row>
                    <xdr:rowOff>47625</xdr:rowOff>
                  </from>
                  <to>
                    <xdr:col>17</xdr:col>
                    <xdr:colOff>419100</xdr:colOff>
                    <xdr:row>18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6" name="Button 65">
              <controlPr defaultSize="0" print="0" autoFill="0" autoPict="0" macro="[0]!Bouton65_Cliquer">
                <anchor moveWithCells="1" sizeWithCells="1">
                  <from>
                    <xdr:col>11</xdr:col>
                    <xdr:colOff>76200</xdr:colOff>
                    <xdr:row>20</xdr:row>
                    <xdr:rowOff>66675</xdr:rowOff>
                  </from>
                  <to>
                    <xdr:col>11</xdr:col>
                    <xdr:colOff>419100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7" name="Button 66">
              <controlPr defaultSize="0" print="0" autoFill="0" autoPict="0" macro="[0]!Bouton66_Cliquer">
                <anchor moveWithCells="1" sizeWithCells="1">
                  <from>
                    <xdr:col>17</xdr:col>
                    <xdr:colOff>47625</xdr:colOff>
                    <xdr:row>22</xdr:row>
                    <xdr:rowOff>57150</xdr:rowOff>
                  </from>
                  <to>
                    <xdr:col>17</xdr:col>
                    <xdr:colOff>390525</xdr:colOff>
                    <xdr:row>22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8" name="Button 67">
              <controlPr defaultSize="0" print="0" autoFill="0" autoPict="0" macro="[0]!Bouton67_Cliquer">
                <anchor moveWithCells="1" sizeWithCells="1">
                  <from>
                    <xdr:col>17</xdr:col>
                    <xdr:colOff>38100</xdr:colOff>
                    <xdr:row>21</xdr:row>
                    <xdr:rowOff>57150</xdr:rowOff>
                  </from>
                  <to>
                    <xdr:col>17</xdr:col>
                    <xdr:colOff>390525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9" name="Button 69">
              <controlPr defaultSize="0" print="0" autoFill="0" autoPict="0" macro="[0]!Bouton69_Cliquer">
                <anchor moveWithCells="1" sizeWithCells="1">
                  <from>
                    <xdr:col>8</xdr:col>
                    <xdr:colOff>114300</xdr:colOff>
                    <xdr:row>21</xdr:row>
                    <xdr:rowOff>47625</xdr:rowOff>
                  </from>
                  <to>
                    <xdr:col>8</xdr:col>
                    <xdr:colOff>381000</xdr:colOff>
                    <xdr:row>21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0" name="Button 70">
              <controlPr defaultSize="0" print="0" autoFill="0" autoPict="0" macro="[0]!Bouton70_Cliquer">
                <anchor moveWithCells="1" sizeWithCells="1">
                  <from>
                    <xdr:col>8</xdr:col>
                    <xdr:colOff>95250</xdr:colOff>
                    <xdr:row>22</xdr:row>
                    <xdr:rowOff>76200</xdr:rowOff>
                  </from>
                  <to>
                    <xdr:col>8</xdr:col>
                    <xdr:colOff>390525</xdr:colOff>
                    <xdr:row>22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1" name="Button 71">
              <controlPr defaultSize="0" print="0" autoFill="0" autoPict="0" macro="[0]!Bouton71_Cliquer">
                <anchor moveWithCells="1" sizeWithCells="1">
                  <from>
                    <xdr:col>11</xdr:col>
                    <xdr:colOff>114300</xdr:colOff>
                    <xdr:row>21</xdr:row>
                    <xdr:rowOff>66675</xdr:rowOff>
                  </from>
                  <to>
                    <xdr:col>11</xdr:col>
                    <xdr:colOff>400050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2" name="Button 74">
              <controlPr defaultSize="0" print="0" autoFill="0" autoPict="0" macro="[0]!Bouton74_Cliquer">
                <anchor moveWithCells="1" sizeWithCells="1">
                  <from>
                    <xdr:col>8</xdr:col>
                    <xdr:colOff>57150</xdr:colOff>
                    <xdr:row>11</xdr:row>
                    <xdr:rowOff>76200</xdr:rowOff>
                  </from>
                  <to>
                    <xdr:col>8</xdr:col>
                    <xdr:colOff>390525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63" name="Button 83">
              <controlPr defaultSize="0" print="0" autoFill="0" autoPict="0" macro="[0]!EffacerLesValeurs">
                <anchor moveWithCells="1" sizeWithCells="1">
                  <from>
                    <xdr:col>19</xdr:col>
                    <xdr:colOff>438150</xdr:colOff>
                    <xdr:row>35</xdr:row>
                    <xdr:rowOff>133350</xdr:rowOff>
                  </from>
                  <to>
                    <xdr:col>24</xdr:col>
                    <xdr:colOff>85725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64" name="Button 84">
              <controlPr defaultSize="0" print="0" autoFill="0" autoPict="0" macro="[0]!Bouton84_Cliquer">
                <anchor moveWithCells="1" sizeWithCells="1">
                  <from>
                    <xdr:col>14</xdr:col>
                    <xdr:colOff>28575</xdr:colOff>
                    <xdr:row>33</xdr:row>
                    <xdr:rowOff>371475</xdr:rowOff>
                  </from>
                  <to>
                    <xdr:col>17</xdr:col>
                    <xdr:colOff>447675</xdr:colOff>
                    <xdr:row>35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65" name="Button 114">
              <controlPr defaultSize="0" print="0" autoFill="0" autoPict="0" macro="[0]!Bouton114_Cliquer">
                <anchor moveWithCells="1" sizeWithCells="1">
                  <from>
                    <xdr:col>11</xdr:col>
                    <xdr:colOff>66675</xdr:colOff>
                    <xdr:row>7</xdr:row>
                    <xdr:rowOff>57150</xdr:rowOff>
                  </from>
                  <to>
                    <xdr:col>11</xdr:col>
                    <xdr:colOff>409575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66" name="Button 115">
              <controlPr defaultSize="0" print="0" autoFill="0" autoPict="0" macro="[0]!Bouton115_Cliquer">
                <anchor moveWithCells="1" sizeWithCells="1">
                  <from>
                    <xdr:col>2</xdr:col>
                    <xdr:colOff>66675</xdr:colOff>
                    <xdr:row>8</xdr:row>
                    <xdr:rowOff>76200</xdr:rowOff>
                  </from>
                  <to>
                    <xdr:col>2</xdr:col>
                    <xdr:colOff>390525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67" name="Button 116">
              <controlPr defaultSize="0" print="0" autoFill="0" autoPict="0" macro="[0]!Bouton116_Cliquer">
                <anchor moveWithCells="1" sizeWithCells="1">
                  <from>
                    <xdr:col>14</xdr:col>
                    <xdr:colOff>57150</xdr:colOff>
                    <xdr:row>7</xdr:row>
                    <xdr:rowOff>76200</xdr:rowOff>
                  </from>
                  <to>
                    <xdr:col>14</xdr:col>
                    <xdr:colOff>419100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68" name="Button 117">
              <controlPr defaultSize="0" print="0" autoFill="0" autoPict="0" macro="[0]!Bouton117_Cliquer">
                <anchor moveWithCells="1" sizeWithCells="1">
                  <from>
                    <xdr:col>20</xdr:col>
                    <xdr:colOff>28575</xdr:colOff>
                    <xdr:row>10</xdr:row>
                    <xdr:rowOff>76200</xdr:rowOff>
                  </from>
                  <to>
                    <xdr:col>20</xdr:col>
                    <xdr:colOff>361950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69" name="Button 118">
              <controlPr defaultSize="0" print="0" autoFill="0" autoPict="0" macro="[0]!Bouton118_Cliquer">
                <anchor moveWithCells="1" sizeWithCells="1">
                  <from>
                    <xdr:col>17</xdr:col>
                    <xdr:colOff>66675</xdr:colOff>
                    <xdr:row>8</xdr:row>
                    <xdr:rowOff>57150</xdr:rowOff>
                  </from>
                  <to>
                    <xdr:col>17</xdr:col>
                    <xdr:colOff>390525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70" name="Button 119">
              <controlPr defaultSize="0" print="0" autoFill="0" autoPict="0" macro="[0]!Bouton119_Cliquer">
                <anchor moveWithCells="1" sizeWithCells="1">
                  <from>
                    <xdr:col>20</xdr:col>
                    <xdr:colOff>76200</xdr:colOff>
                    <xdr:row>9</xdr:row>
                    <xdr:rowOff>76200</xdr:rowOff>
                  </from>
                  <to>
                    <xdr:col>20</xdr:col>
                    <xdr:colOff>333375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71" name="Button 120">
              <controlPr defaultSize="0" print="0" autoFill="0" autoPict="0" macro="[0]!Bouton120_Cliquer">
                <anchor moveWithCells="1" sizeWithCells="1">
                  <from>
                    <xdr:col>23</xdr:col>
                    <xdr:colOff>76200</xdr:colOff>
                    <xdr:row>7</xdr:row>
                    <xdr:rowOff>66675</xdr:rowOff>
                  </from>
                  <to>
                    <xdr:col>23</xdr:col>
                    <xdr:colOff>333375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72" name="Button 121">
              <controlPr defaultSize="0" print="0" autoFill="0" autoPict="0" macro="[0]!Bouton121_Cliquer">
                <anchor moveWithCells="1" sizeWithCells="1">
                  <from>
                    <xdr:col>23</xdr:col>
                    <xdr:colOff>66675</xdr:colOff>
                    <xdr:row>8</xdr:row>
                    <xdr:rowOff>76200</xdr:rowOff>
                  </from>
                  <to>
                    <xdr:col>23</xdr:col>
                    <xdr:colOff>342900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73" name="Button 122">
              <controlPr defaultSize="0" print="0" autoFill="0" autoPict="0" macro="[0]!Bouton122_Cliquer">
                <anchor moveWithCells="1" sizeWithCells="1">
                  <from>
                    <xdr:col>23</xdr:col>
                    <xdr:colOff>38100</xdr:colOff>
                    <xdr:row>10</xdr:row>
                    <xdr:rowOff>76200</xdr:rowOff>
                  </from>
                  <to>
                    <xdr:col>23</xdr:col>
                    <xdr:colOff>342900</xdr:colOff>
                    <xdr:row>10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74" name="Button 139">
              <controlPr defaultSize="0" print="0" autoFill="0" autoPict="0" macro="[0]!Bouton139_Cliquer">
                <anchor moveWithCells="1" sizeWithCells="1">
                  <from>
                    <xdr:col>5</xdr:col>
                    <xdr:colOff>66675</xdr:colOff>
                    <xdr:row>10</xdr:row>
                    <xdr:rowOff>57150</xdr:rowOff>
                  </from>
                  <to>
                    <xdr:col>5</xdr:col>
                    <xdr:colOff>323850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75" name="Button 140">
              <controlPr defaultSize="0" print="0" autoFill="0" autoPict="0" macro="[0]!Bouton140_Cliquer">
                <anchor moveWithCells="1" sizeWithCells="1">
                  <from>
                    <xdr:col>8</xdr:col>
                    <xdr:colOff>66675</xdr:colOff>
                    <xdr:row>12</xdr:row>
                    <xdr:rowOff>66675</xdr:rowOff>
                  </from>
                  <to>
                    <xdr:col>8</xdr:col>
                    <xdr:colOff>381000</xdr:colOff>
                    <xdr:row>12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76" name="Button 141">
              <controlPr defaultSize="0" print="0" autoFill="0" autoPict="0" macro="[0]!Bouton141_Cliquer">
                <anchor moveWithCells="1" sizeWithCells="1">
                  <from>
                    <xdr:col>14</xdr:col>
                    <xdr:colOff>57150</xdr:colOff>
                    <xdr:row>10</xdr:row>
                    <xdr:rowOff>76200</xdr:rowOff>
                  </from>
                  <to>
                    <xdr:col>14</xdr:col>
                    <xdr:colOff>371475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77" name="Button 142">
              <controlPr defaultSize="0" print="0" autoFill="0" autoPict="0" macro="[0]!Bouton142_Cliquer">
                <anchor moveWithCells="1" sizeWithCells="1">
                  <from>
                    <xdr:col>14</xdr:col>
                    <xdr:colOff>85725</xdr:colOff>
                    <xdr:row>11</xdr:row>
                    <xdr:rowOff>66675</xdr:rowOff>
                  </from>
                  <to>
                    <xdr:col>14</xdr:col>
                    <xdr:colOff>381000</xdr:colOff>
                    <xdr:row>11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78" name="Button 143">
              <controlPr defaultSize="0" print="0" autoFill="0" autoPict="0" macro="[0]!Bouton143_Cliquer">
                <anchor moveWithCells="1" sizeWithCells="1">
                  <from>
                    <xdr:col>11</xdr:col>
                    <xdr:colOff>66675</xdr:colOff>
                    <xdr:row>14</xdr:row>
                    <xdr:rowOff>76200</xdr:rowOff>
                  </from>
                  <to>
                    <xdr:col>11</xdr:col>
                    <xdr:colOff>381000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79" name="Button 144">
              <controlPr defaultSize="0" print="0" autoFill="0" autoPict="0" macro="[0]!Bouton144_Cliquer">
                <anchor moveWithCells="1" sizeWithCells="1">
                  <from>
                    <xdr:col>20</xdr:col>
                    <xdr:colOff>66675</xdr:colOff>
                    <xdr:row>11</xdr:row>
                    <xdr:rowOff>47625</xdr:rowOff>
                  </from>
                  <to>
                    <xdr:col>20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80" name="Button 157">
              <controlPr defaultSize="0" print="0" autoFill="0" autoPict="0" macro="[0]!Bouton157_Cliquer">
                <anchor moveWithCells="1" sizeWithCells="1">
                  <from>
                    <xdr:col>17</xdr:col>
                    <xdr:colOff>66675</xdr:colOff>
                    <xdr:row>15</xdr:row>
                    <xdr:rowOff>76200</xdr:rowOff>
                  </from>
                  <to>
                    <xdr:col>17</xdr:col>
                    <xdr:colOff>390525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81" name="Button 158">
              <controlPr defaultSize="0" print="0" autoFill="0" autoPict="0" macro="[0]!Bouton158_Cliquer">
                <anchor moveWithCells="1" sizeWithCells="1">
                  <from>
                    <xdr:col>23</xdr:col>
                    <xdr:colOff>66675</xdr:colOff>
                    <xdr:row>11</xdr:row>
                    <xdr:rowOff>47625</xdr:rowOff>
                  </from>
                  <to>
                    <xdr:col>23</xdr:col>
                    <xdr:colOff>323850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82" name="Button 199">
              <controlPr defaultSize="0" print="0" autoFill="0" autoPict="0" macro="[0]!Bouton199_Cliquer">
                <anchor moveWithCells="1" sizeWithCells="1">
                  <from>
                    <xdr:col>2</xdr:col>
                    <xdr:colOff>57150</xdr:colOff>
                    <xdr:row>15</xdr:row>
                    <xdr:rowOff>47625</xdr:rowOff>
                  </from>
                  <to>
                    <xdr:col>2</xdr:col>
                    <xdr:colOff>361950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3" name="Button 200">
              <controlPr defaultSize="0" print="0" autoFill="0" autoPict="0" macro="[0]!Bouton200_Cliquer">
                <anchor moveWithCells="1" sizeWithCells="1">
                  <from>
                    <xdr:col>14</xdr:col>
                    <xdr:colOff>66675</xdr:colOff>
                    <xdr:row>3</xdr:row>
                    <xdr:rowOff>66675</xdr:rowOff>
                  </from>
                  <to>
                    <xdr:col>14</xdr:col>
                    <xdr:colOff>390525</xdr:colOff>
                    <xdr:row>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4" name="Button 201">
              <controlPr defaultSize="0" print="0" autoFill="0" autoPict="0" macro="[0]!Bouton201_Cliquer">
                <anchor moveWithCells="1" sizeWithCells="1">
                  <from>
                    <xdr:col>14</xdr:col>
                    <xdr:colOff>76200</xdr:colOff>
                    <xdr:row>4</xdr:row>
                    <xdr:rowOff>38100</xdr:rowOff>
                  </from>
                  <to>
                    <xdr:col>14</xdr:col>
                    <xdr:colOff>390525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5" name="Button 202">
              <controlPr defaultSize="0" print="0" autoFill="0" autoPict="0" macro="[0]!Bouton202_Cliquer">
                <anchor moveWithCells="1" sizeWithCells="1">
                  <from>
                    <xdr:col>5</xdr:col>
                    <xdr:colOff>28575</xdr:colOff>
                    <xdr:row>14</xdr:row>
                    <xdr:rowOff>66675</xdr:rowOff>
                  </from>
                  <to>
                    <xdr:col>5</xdr:col>
                    <xdr:colOff>352425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6" name="Button 203">
              <controlPr defaultSize="0" print="0" autoFill="0" autoPict="0" macro="[0]!Bouton203_Cliquer">
                <anchor moveWithCells="1" sizeWithCells="1">
                  <from>
                    <xdr:col>2</xdr:col>
                    <xdr:colOff>76200</xdr:colOff>
                    <xdr:row>20</xdr:row>
                    <xdr:rowOff>76200</xdr:rowOff>
                  </from>
                  <to>
                    <xdr:col>2</xdr:col>
                    <xdr:colOff>390525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87" name="Button 204">
              <controlPr defaultSize="0" print="0" autoFill="0" autoPict="0" macro="[0]!Bouton204_Cliquer">
                <anchor moveWithCells="1" sizeWithCells="1">
                  <from>
                    <xdr:col>2</xdr:col>
                    <xdr:colOff>57150</xdr:colOff>
                    <xdr:row>21</xdr:row>
                    <xdr:rowOff>66675</xdr:rowOff>
                  </from>
                  <to>
                    <xdr:col>2</xdr:col>
                    <xdr:colOff>409575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88" name="Button 205">
              <controlPr defaultSize="0" print="0" autoFill="0" autoPict="0" macro="[0]!Bouton205_Cliquer">
                <anchor moveWithCells="1" sizeWithCells="1">
                  <from>
                    <xdr:col>5</xdr:col>
                    <xdr:colOff>66675</xdr:colOff>
                    <xdr:row>15</xdr:row>
                    <xdr:rowOff>57150</xdr:rowOff>
                  </from>
                  <to>
                    <xdr:col>5</xdr:col>
                    <xdr:colOff>342900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89" name="Button 206">
              <controlPr defaultSize="0" print="0" autoFill="0" autoPict="0" macro="[0]!Bouton206_Cliquer">
                <anchor moveWithCells="1" sizeWithCells="1">
                  <from>
                    <xdr:col>11</xdr:col>
                    <xdr:colOff>85725</xdr:colOff>
                    <xdr:row>15</xdr:row>
                    <xdr:rowOff>76200</xdr:rowOff>
                  </from>
                  <to>
                    <xdr:col>11</xdr:col>
                    <xdr:colOff>381000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90" name="Button 207">
              <controlPr defaultSize="0" print="0" autoFill="0" autoPict="0" macro="[0]!Bouton207_Cliquer">
                <anchor moveWithCells="1" sizeWithCells="1">
                  <from>
                    <xdr:col>8</xdr:col>
                    <xdr:colOff>85725</xdr:colOff>
                    <xdr:row>20</xdr:row>
                    <xdr:rowOff>76200</xdr:rowOff>
                  </from>
                  <to>
                    <xdr:col>8</xdr:col>
                    <xdr:colOff>352425</xdr:colOff>
                    <xdr:row>20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1" name="Button 208">
              <controlPr defaultSize="0" print="0" autoFill="0" autoPict="0" macro="[0]!Bouton208_Cliquer">
                <anchor moveWithCells="1" sizeWithCells="1">
                  <from>
                    <xdr:col>11</xdr:col>
                    <xdr:colOff>76200</xdr:colOff>
                    <xdr:row>8</xdr:row>
                    <xdr:rowOff>47625</xdr:rowOff>
                  </from>
                  <to>
                    <xdr:col>11</xdr:col>
                    <xdr:colOff>381000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2" name="Button 209">
              <controlPr defaultSize="0" print="0" autoFill="0" autoPict="0" macro="[0]!Bouton209_Cliquer">
                <anchor moveWithCells="1" sizeWithCells="1">
                  <from>
                    <xdr:col>8</xdr:col>
                    <xdr:colOff>66675</xdr:colOff>
                    <xdr:row>19</xdr:row>
                    <xdr:rowOff>76200</xdr:rowOff>
                  </from>
                  <to>
                    <xdr:col>8</xdr:col>
                    <xdr:colOff>400050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3" name="Button 210">
              <controlPr defaultSize="0" print="0" autoFill="0" autoPict="0" macro="[0]!Bouton210_Cliquer">
                <anchor moveWithCells="1" sizeWithCells="1">
                  <from>
                    <xdr:col>11</xdr:col>
                    <xdr:colOff>47625</xdr:colOff>
                    <xdr:row>17</xdr:row>
                    <xdr:rowOff>66675</xdr:rowOff>
                  </from>
                  <to>
                    <xdr:col>11</xdr:col>
                    <xdr:colOff>409575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4" name="Button 211">
              <controlPr defaultSize="0" print="0" autoFill="0" autoPict="0" macro="[0]!Bouton211_Cliquer">
                <anchor moveWithCells="1" sizeWithCells="1">
                  <from>
                    <xdr:col>17</xdr:col>
                    <xdr:colOff>66675</xdr:colOff>
                    <xdr:row>3</xdr:row>
                    <xdr:rowOff>57150</xdr:rowOff>
                  </from>
                  <to>
                    <xdr:col>17</xdr:col>
                    <xdr:colOff>390525</xdr:colOff>
                    <xdr:row>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5" name="Button 212">
              <controlPr defaultSize="0" print="0" autoFill="0" autoPict="0" macro="[0]!Bouton212_Cliquer">
                <anchor moveWithCells="1" sizeWithCells="1">
                  <from>
                    <xdr:col>20</xdr:col>
                    <xdr:colOff>47625</xdr:colOff>
                    <xdr:row>3</xdr:row>
                    <xdr:rowOff>38100</xdr:rowOff>
                  </from>
                  <to>
                    <xdr:col>20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96" name="Button 213">
              <controlPr defaultSize="0" print="0" autoFill="0" autoPict="0" macro="[0]!Bouton213_Cliquer">
                <anchor moveWithCells="1" sizeWithCells="1">
                  <from>
                    <xdr:col>20</xdr:col>
                    <xdr:colOff>38100</xdr:colOff>
                    <xdr:row>8</xdr:row>
                    <xdr:rowOff>66675</xdr:rowOff>
                  </from>
                  <to>
                    <xdr:col>20</xdr:col>
                    <xdr:colOff>371475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7" name="Button 214">
              <controlPr defaultSize="0" print="0" autoFill="0" autoPict="0" macro="[0]!Bouton214_Cliquer">
                <anchor moveWithCells="1" sizeWithCells="1">
                  <from>
                    <xdr:col>23</xdr:col>
                    <xdr:colOff>28575</xdr:colOff>
                    <xdr:row>6</xdr:row>
                    <xdr:rowOff>57150</xdr:rowOff>
                  </from>
                  <to>
                    <xdr:col>23</xdr:col>
                    <xdr:colOff>352425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8" name="Button 215">
              <controlPr defaultSize="0" print="0" autoFill="0" autoPict="0" macro="[0]!Bouton215_Cliquer">
                <anchor moveWithCells="1" sizeWithCells="1">
                  <from>
                    <xdr:col>14</xdr:col>
                    <xdr:colOff>76200</xdr:colOff>
                    <xdr:row>20</xdr:row>
                    <xdr:rowOff>47625</xdr:rowOff>
                  </from>
                  <to>
                    <xdr:col>14</xdr:col>
                    <xdr:colOff>381000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9" name="Button 216">
              <controlPr defaultSize="0" print="0" autoFill="0" autoPict="0" macro="[0]!Bouton216_Cliquer">
                <anchor moveWithCells="1" sizeWithCells="1">
                  <from>
                    <xdr:col>14</xdr:col>
                    <xdr:colOff>66675</xdr:colOff>
                    <xdr:row>21</xdr:row>
                    <xdr:rowOff>66675</xdr:rowOff>
                  </from>
                  <to>
                    <xdr:col>14</xdr:col>
                    <xdr:colOff>390525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00" name="Button 217">
              <controlPr defaultSize="0" print="0" autoFill="0" autoPict="0" macro="[0]!Bouton217_Cliquer">
                <anchor moveWithCells="1" sizeWithCells="1">
                  <from>
                    <xdr:col>11</xdr:col>
                    <xdr:colOff>95250</xdr:colOff>
                    <xdr:row>23</xdr:row>
                    <xdr:rowOff>66675</xdr:rowOff>
                  </from>
                  <to>
                    <xdr:col>11</xdr:col>
                    <xdr:colOff>381000</xdr:colOff>
                    <xdr:row>23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1" name="Button 218">
              <controlPr defaultSize="0" print="0" autoFill="0" autoPict="0" macro="[0]!Bouton218_Cliquer">
                <anchor moveWithCells="1" sizeWithCells="1">
                  <from>
                    <xdr:col>20</xdr:col>
                    <xdr:colOff>57150</xdr:colOff>
                    <xdr:row>23</xdr:row>
                    <xdr:rowOff>66675</xdr:rowOff>
                  </from>
                  <to>
                    <xdr:col>20</xdr:col>
                    <xdr:colOff>333375</xdr:colOff>
                    <xdr:row>23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02" name="Button 219">
              <controlPr defaultSize="0" print="0" autoFill="0" autoPict="0" macro="[0]!Bouton219_Cliquer">
                <anchor moveWithCells="1" sizeWithCells="1">
                  <from>
                    <xdr:col>9</xdr:col>
                    <xdr:colOff>19050</xdr:colOff>
                    <xdr:row>34</xdr:row>
                    <xdr:rowOff>0</xdr:rowOff>
                  </from>
                  <to>
                    <xdr:col>13</xdr:col>
                    <xdr:colOff>9525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103" name="Button 318">
              <controlPr defaultSize="0" print="0" autoFill="0" autoPict="0" macro="[0]!Bouton318_Cliquer">
                <anchor moveWithCells="1" sizeWithCells="1">
                  <from>
                    <xdr:col>23</xdr:col>
                    <xdr:colOff>57150</xdr:colOff>
                    <xdr:row>23</xdr:row>
                    <xdr:rowOff>66675</xdr:rowOff>
                  </from>
                  <to>
                    <xdr:col>23</xdr:col>
                    <xdr:colOff>314325</xdr:colOff>
                    <xdr:row>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104" name="Button 323">
              <controlPr defaultSize="0" print="0" autoFill="0" autoPict="0" macro="[0]!Bouton323_Cliquer">
                <anchor moveWithCells="1" sizeWithCells="1">
                  <from>
                    <xdr:col>4</xdr:col>
                    <xdr:colOff>171450</xdr:colOff>
                    <xdr:row>34</xdr:row>
                    <xdr:rowOff>19050</xdr:rowOff>
                  </from>
                  <to>
                    <xdr:col>7</xdr:col>
                    <xdr:colOff>476250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105" name="Button 324">
              <controlPr defaultSize="0" print="0" autoFill="0" autoPict="0" macro="[0]!CalculerVD">
                <anchor moveWithCells="1" sizeWithCells="1">
                  <from>
                    <xdr:col>0</xdr:col>
                    <xdr:colOff>38100</xdr:colOff>
                    <xdr:row>34</xdr:row>
                    <xdr:rowOff>19050</xdr:rowOff>
                  </from>
                  <to>
                    <xdr:col>3</xdr:col>
                    <xdr:colOff>28575</xdr:colOff>
                    <xdr:row>36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450"/>
  <sheetViews>
    <sheetView workbookViewId="0">
      <selection activeCell="J22" sqref="J22"/>
    </sheetView>
  </sheetViews>
  <sheetFormatPr baseColWidth="10" defaultRowHeight="15" x14ac:dyDescent="0.25"/>
  <cols>
    <col min="1" max="1" width="5.7109375" style="22" customWidth="1"/>
    <col min="2" max="17" width="5.7109375" customWidth="1"/>
    <col min="18" max="21" width="8.7109375" customWidth="1"/>
    <col min="22" max="24" width="6.7109375" customWidth="1"/>
    <col min="25" max="25" width="7.7109375" customWidth="1"/>
    <col min="26" max="26" width="6.7109375" style="32" customWidth="1"/>
    <col min="27" max="27" width="6.7109375" style="33" customWidth="1"/>
    <col min="28" max="28" width="6.7109375" style="34" customWidth="1"/>
    <col min="29" max="29" width="8.7109375" style="36" customWidth="1"/>
  </cols>
  <sheetData>
    <row r="1" spans="1:29" x14ac:dyDescent="0.25">
      <c r="B1" s="155" t="s">
        <v>16</v>
      </c>
      <c r="C1" s="155"/>
      <c r="D1" s="155"/>
      <c r="E1" s="155"/>
      <c r="F1" s="155"/>
      <c r="G1" s="155"/>
      <c r="H1" s="155"/>
      <c r="I1" s="155"/>
      <c r="J1" s="155" t="s">
        <v>17</v>
      </c>
      <c r="K1" s="155"/>
      <c r="L1" s="155"/>
      <c r="M1" s="155"/>
      <c r="N1" s="155"/>
      <c r="O1" s="155"/>
      <c r="P1" s="155"/>
      <c r="Q1" s="155"/>
      <c r="R1" s="156" t="s">
        <v>9</v>
      </c>
      <c r="S1" s="156"/>
      <c r="T1" s="156"/>
      <c r="U1" s="156"/>
      <c r="V1" s="157" t="s">
        <v>4</v>
      </c>
      <c r="W1" s="158"/>
      <c r="X1" s="158"/>
      <c r="Y1" s="159"/>
      <c r="Z1" s="18" t="s">
        <v>10</v>
      </c>
      <c r="AA1" s="19" t="s">
        <v>10</v>
      </c>
      <c r="AB1" s="21" t="s">
        <v>10</v>
      </c>
      <c r="AC1" s="20" t="s">
        <v>13</v>
      </c>
    </row>
    <row r="2" spans="1:29" s="22" customFormat="1" x14ac:dyDescent="0.25">
      <c r="A2" s="29" t="s">
        <v>15</v>
      </c>
      <c r="B2" s="23">
        <v>0.2</v>
      </c>
      <c r="C2" s="23">
        <v>0.4</v>
      </c>
      <c r="D2" s="23">
        <v>0.6</v>
      </c>
      <c r="E2" s="23">
        <v>0.8</v>
      </c>
      <c r="F2" s="23">
        <v>1</v>
      </c>
      <c r="G2" s="23">
        <v>1.2</v>
      </c>
      <c r="H2" s="23">
        <v>1.4</v>
      </c>
      <c r="I2" s="23">
        <v>1.6</v>
      </c>
      <c r="J2" s="23">
        <v>0.2</v>
      </c>
      <c r="K2" s="23">
        <v>0.4</v>
      </c>
      <c r="L2" s="23">
        <v>0.6</v>
      </c>
      <c r="M2" s="23">
        <v>0.8</v>
      </c>
      <c r="N2" s="23">
        <v>1</v>
      </c>
      <c r="O2" s="23">
        <v>1.2</v>
      </c>
      <c r="P2" s="23">
        <v>1.4</v>
      </c>
      <c r="Q2" s="23">
        <v>1.6</v>
      </c>
      <c r="R2" s="24" t="s">
        <v>36</v>
      </c>
      <c r="S2" s="24" t="s">
        <v>37</v>
      </c>
      <c r="T2" s="24" t="s">
        <v>38</v>
      </c>
      <c r="U2" s="24" t="s">
        <v>39</v>
      </c>
      <c r="V2" s="25" t="s">
        <v>40</v>
      </c>
      <c r="W2" s="25" t="s">
        <v>41</v>
      </c>
      <c r="X2" s="25" t="s">
        <v>42</v>
      </c>
      <c r="Y2" s="25" t="s">
        <v>43</v>
      </c>
      <c r="Z2" s="26" t="s">
        <v>1</v>
      </c>
      <c r="AA2" s="27" t="s">
        <v>11</v>
      </c>
      <c r="AB2" s="25" t="s">
        <v>12</v>
      </c>
      <c r="AC2" s="28" t="s">
        <v>14</v>
      </c>
    </row>
    <row r="3" spans="1:29" x14ac:dyDescent="0.25">
      <c r="A3" s="41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30"/>
      <c r="S3" s="30"/>
      <c r="T3" s="30"/>
      <c r="U3" s="30"/>
      <c r="V3" s="46"/>
      <c r="W3" s="46"/>
      <c r="X3" s="66"/>
      <c r="Y3" s="66"/>
      <c r="Z3" s="17">
        <f t="shared" ref="Z3:Z66" si="0">($B$2*B3)+($C$2*C3)+($D$2*D3)+($E$2*E3)+($F$2*F3)+($G$2*G3)+($H$2*H3)+($I$2*I3)+($J$2*J3)+($K$2*K3)+($L$2*L3)+($M$2*M3)+($N$2*N3)+($O$2*O3)+($P$2*P3)+($Q$2*Q3)</f>
        <v>0</v>
      </c>
      <c r="AA3" s="30">
        <f t="shared" ref="AA3:AA66" si="1">SUM(R3:U3)</f>
        <v>0</v>
      </c>
      <c r="AB3" s="31">
        <f>SUM(V3:Y3)</f>
        <v>0</v>
      </c>
      <c r="AC3" s="35">
        <f>AB3+AA3+Z3</f>
        <v>0</v>
      </c>
    </row>
    <row r="4" spans="1:29" x14ac:dyDescent="0.25">
      <c r="A4" s="41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30"/>
      <c r="S4" s="30"/>
      <c r="T4" s="30"/>
      <c r="U4" s="30"/>
      <c r="V4" s="46"/>
      <c r="W4" s="46"/>
      <c r="X4" s="67"/>
      <c r="Y4" s="67"/>
      <c r="Z4" s="17">
        <f t="shared" si="0"/>
        <v>0</v>
      </c>
      <c r="AA4" s="30">
        <f t="shared" si="1"/>
        <v>0</v>
      </c>
      <c r="AB4" s="31">
        <f t="shared" ref="AB4:AB67" si="2">SUM(V4:Y4)</f>
        <v>0</v>
      </c>
      <c r="AC4" s="35">
        <f t="shared" ref="AC4:AC67" si="3">AB4+AA4+Z4</f>
        <v>0</v>
      </c>
    </row>
    <row r="5" spans="1:29" x14ac:dyDescent="0.25">
      <c r="A5" s="41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30"/>
      <c r="S5" s="30"/>
      <c r="T5" s="30"/>
      <c r="U5" s="30"/>
      <c r="V5" s="46"/>
      <c r="W5" s="46"/>
      <c r="X5" s="68"/>
      <c r="Y5" s="68"/>
      <c r="Z5" s="17">
        <f t="shared" si="0"/>
        <v>0</v>
      </c>
      <c r="AA5" s="30">
        <f t="shared" si="1"/>
        <v>0</v>
      </c>
      <c r="AB5" s="31">
        <f t="shared" si="2"/>
        <v>0</v>
      </c>
      <c r="AC5" s="35">
        <f t="shared" si="3"/>
        <v>0</v>
      </c>
    </row>
    <row r="6" spans="1:29" x14ac:dyDescent="0.25">
      <c r="A6" s="41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30"/>
      <c r="S6" s="30"/>
      <c r="T6" s="30"/>
      <c r="U6" s="30"/>
      <c r="V6" s="46"/>
      <c r="W6" s="47"/>
      <c r="X6" s="65"/>
      <c r="Y6" s="65"/>
      <c r="Z6" s="17">
        <f t="shared" si="0"/>
        <v>0</v>
      </c>
      <c r="AA6" s="30">
        <f t="shared" si="1"/>
        <v>0</v>
      </c>
      <c r="AB6" s="31">
        <f t="shared" si="2"/>
        <v>0</v>
      </c>
      <c r="AC6" s="35">
        <f t="shared" si="3"/>
        <v>0</v>
      </c>
    </row>
    <row r="7" spans="1:29" x14ac:dyDescent="0.25">
      <c r="A7" s="41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30"/>
      <c r="S7" s="30"/>
      <c r="T7" s="30"/>
      <c r="U7" s="30"/>
      <c r="V7" s="46"/>
      <c r="W7" s="47"/>
      <c r="X7" s="65"/>
      <c r="Y7" s="65"/>
      <c r="Z7" s="17">
        <f t="shared" si="0"/>
        <v>0</v>
      </c>
      <c r="AA7" s="30">
        <f t="shared" si="1"/>
        <v>0</v>
      </c>
      <c r="AB7" s="31">
        <f t="shared" si="2"/>
        <v>0</v>
      </c>
      <c r="AC7" s="35">
        <f t="shared" si="3"/>
        <v>0</v>
      </c>
    </row>
    <row r="8" spans="1:29" x14ac:dyDescent="0.25">
      <c r="A8" s="41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30"/>
      <c r="S8" s="30"/>
      <c r="T8" s="30"/>
      <c r="U8" s="30"/>
      <c r="V8" s="46"/>
      <c r="W8" s="46"/>
      <c r="X8" s="46"/>
      <c r="Y8" s="46"/>
      <c r="Z8" s="17">
        <f t="shared" si="0"/>
        <v>0</v>
      </c>
      <c r="AA8" s="30">
        <f t="shared" si="1"/>
        <v>0</v>
      </c>
      <c r="AB8" s="31">
        <f t="shared" si="2"/>
        <v>0</v>
      </c>
      <c r="AC8" s="35">
        <f t="shared" si="3"/>
        <v>0</v>
      </c>
    </row>
    <row r="9" spans="1:29" x14ac:dyDescent="0.25">
      <c r="A9" s="41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30"/>
      <c r="S9" s="30"/>
      <c r="T9" s="30"/>
      <c r="U9" s="30"/>
      <c r="V9" s="46"/>
      <c r="W9" s="46"/>
      <c r="X9" s="46"/>
      <c r="Y9" s="46"/>
      <c r="Z9" s="17">
        <f t="shared" si="0"/>
        <v>0</v>
      </c>
      <c r="AA9" s="30">
        <f t="shared" si="1"/>
        <v>0</v>
      </c>
      <c r="AB9" s="31">
        <f t="shared" si="2"/>
        <v>0</v>
      </c>
      <c r="AC9" s="35">
        <f t="shared" si="3"/>
        <v>0</v>
      </c>
    </row>
    <row r="10" spans="1:29" x14ac:dyDescent="0.25">
      <c r="A10" s="41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30"/>
      <c r="S10" s="30"/>
      <c r="T10" s="30"/>
      <c r="U10" s="30"/>
      <c r="V10" s="46"/>
      <c r="W10" s="46"/>
      <c r="X10" s="46"/>
      <c r="Y10" s="46"/>
      <c r="Z10" s="17">
        <f t="shared" si="0"/>
        <v>0</v>
      </c>
      <c r="AA10" s="30">
        <f t="shared" si="1"/>
        <v>0</v>
      </c>
      <c r="AB10" s="31">
        <f t="shared" si="2"/>
        <v>0</v>
      </c>
      <c r="AC10" s="35">
        <f t="shared" si="3"/>
        <v>0</v>
      </c>
    </row>
    <row r="11" spans="1:29" x14ac:dyDescent="0.25">
      <c r="A11" s="41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30"/>
      <c r="S11" s="30"/>
      <c r="T11" s="30"/>
      <c r="U11" s="30"/>
      <c r="V11" s="46"/>
      <c r="W11" s="46"/>
      <c r="X11" s="46"/>
      <c r="Y11" s="46"/>
      <c r="Z11" s="17">
        <f t="shared" si="0"/>
        <v>0</v>
      </c>
      <c r="AA11" s="30">
        <f t="shared" si="1"/>
        <v>0</v>
      </c>
      <c r="AB11" s="31">
        <f t="shared" si="2"/>
        <v>0</v>
      </c>
      <c r="AC11" s="35">
        <f t="shared" si="3"/>
        <v>0</v>
      </c>
    </row>
    <row r="12" spans="1:29" x14ac:dyDescent="0.25">
      <c r="A12" s="41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30"/>
      <c r="S12" s="30"/>
      <c r="T12" s="30"/>
      <c r="U12" s="30"/>
      <c r="V12" s="46"/>
      <c r="W12" s="46"/>
      <c r="X12" s="46"/>
      <c r="Y12" s="46"/>
      <c r="Z12" s="17">
        <f t="shared" si="0"/>
        <v>0</v>
      </c>
      <c r="AA12" s="30">
        <f t="shared" si="1"/>
        <v>0</v>
      </c>
      <c r="AB12" s="31">
        <f t="shared" si="2"/>
        <v>0</v>
      </c>
      <c r="AC12" s="35">
        <f t="shared" si="3"/>
        <v>0</v>
      </c>
    </row>
    <row r="13" spans="1:29" x14ac:dyDescent="0.25">
      <c r="A13" s="29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30"/>
      <c r="S13" s="30"/>
      <c r="T13" s="30"/>
      <c r="U13" s="30"/>
      <c r="V13" s="46"/>
      <c r="W13" s="46"/>
      <c r="X13" s="46"/>
      <c r="Y13" s="46"/>
      <c r="Z13" s="17">
        <f t="shared" si="0"/>
        <v>0</v>
      </c>
      <c r="AA13" s="30">
        <f t="shared" si="1"/>
        <v>0</v>
      </c>
      <c r="AB13" s="31">
        <f t="shared" si="2"/>
        <v>0</v>
      </c>
      <c r="AC13" s="35">
        <f t="shared" si="3"/>
        <v>0</v>
      </c>
    </row>
    <row r="14" spans="1:29" x14ac:dyDescent="0.25">
      <c r="A14" s="29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30"/>
      <c r="S14" s="30"/>
      <c r="T14" s="30"/>
      <c r="U14" s="30"/>
      <c r="V14" s="46"/>
      <c r="W14" s="46"/>
      <c r="X14" s="46"/>
      <c r="Y14" s="46"/>
      <c r="Z14" s="17">
        <f t="shared" si="0"/>
        <v>0</v>
      </c>
      <c r="AA14" s="30">
        <f t="shared" si="1"/>
        <v>0</v>
      </c>
      <c r="AB14" s="31">
        <f t="shared" si="2"/>
        <v>0</v>
      </c>
      <c r="AC14" s="35">
        <f t="shared" si="3"/>
        <v>0</v>
      </c>
    </row>
    <row r="15" spans="1:29" x14ac:dyDescent="0.25">
      <c r="A15" s="29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30"/>
      <c r="S15" s="30"/>
      <c r="T15" s="30"/>
      <c r="U15" s="30"/>
      <c r="V15" s="46"/>
      <c r="W15" s="46"/>
      <c r="X15" s="46"/>
      <c r="Y15" s="46"/>
      <c r="Z15" s="17">
        <f t="shared" si="0"/>
        <v>0</v>
      </c>
      <c r="AA15" s="30">
        <f t="shared" si="1"/>
        <v>0</v>
      </c>
      <c r="AB15" s="31">
        <f t="shared" si="2"/>
        <v>0</v>
      </c>
      <c r="AC15" s="35">
        <f t="shared" si="3"/>
        <v>0</v>
      </c>
    </row>
    <row r="16" spans="1:29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17">
        <f t="shared" si="0"/>
        <v>0</v>
      </c>
      <c r="AA16" s="30">
        <f t="shared" si="1"/>
        <v>0</v>
      </c>
      <c r="AB16" s="31">
        <f t="shared" si="2"/>
        <v>0</v>
      </c>
      <c r="AC16" s="35">
        <f t="shared" si="3"/>
        <v>0</v>
      </c>
    </row>
    <row r="17" spans="1:29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17">
        <f t="shared" si="0"/>
        <v>0</v>
      </c>
      <c r="AA17" s="30">
        <f t="shared" si="1"/>
        <v>0</v>
      </c>
      <c r="AB17" s="31">
        <f t="shared" si="2"/>
        <v>0</v>
      </c>
      <c r="AC17" s="35">
        <f t="shared" si="3"/>
        <v>0</v>
      </c>
    </row>
    <row r="18" spans="1:29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17">
        <f t="shared" si="0"/>
        <v>0</v>
      </c>
      <c r="AA18" s="30">
        <f t="shared" si="1"/>
        <v>0</v>
      </c>
      <c r="AB18" s="31">
        <f t="shared" si="2"/>
        <v>0</v>
      </c>
      <c r="AC18" s="35">
        <f t="shared" si="3"/>
        <v>0</v>
      </c>
    </row>
    <row r="19" spans="1:29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17">
        <f t="shared" si="0"/>
        <v>0</v>
      </c>
      <c r="AA19" s="30">
        <f t="shared" si="1"/>
        <v>0</v>
      </c>
      <c r="AB19" s="31">
        <f t="shared" si="2"/>
        <v>0</v>
      </c>
      <c r="AC19" s="35">
        <f t="shared" si="3"/>
        <v>0</v>
      </c>
    </row>
    <row r="20" spans="1:29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17">
        <f t="shared" si="0"/>
        <v>0</v>
      </c>
      <c r="AA20" s="30">
        <f t="shared" si="1"/>
        <v>0</v>
      </c>
      <c r="AB20" s="31">
        <f t="shared" si="2"/>
        <v>0</v>
      </c>
      <c r="AC20" s="35">
        <f t="shared" si="3"/>
        <v>0</v>
      </c>
    </row>
    <row r="21" spans="1:29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17">
        <f t="shared" si="0"/>
        <v>0</v>
      </c>
      <c r="AA21" s="30">
        <f t="shared" si="1"/>
        <v>0</v>
      </c>
      <c r="AB21" s="31">
        <f t="shared" si="2"/>
        <v>0</v>
      </c>
      <c r="AC21" s="35">
        <f t="shared" si="3"/>
        <v>0</v>
      </c>
    </row>
    <row r="22" spans="1:29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17">
        <f t="shared" si="0"/>
        <v>0</v>
      </c>
      <c r="AA22" s="30">
        <f t="shared" si="1"/>
        <v>0</v>
      </c>
      <c r="AB22" s="31">
        <f t="shared" si="2"/>
        <v>0</v>
      </c>
      <c r="AC22" s="35">
        <f t="shared" si="3"/>
        <v>0</v>
      </c>
    </row>
    <row r="23" spans="1:29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17">
        <f t="shared" si="0"/>
        <v>0</v>
      </c>
      <c r="AA23" s="30">
        <f t="shared" si="1"/>
        <v>0</v>
      </c>
      <c r="AB23" s="31">
        <f t="shared" si="2"/>
        <v>0</v>
      </c>
      <c r="AC23" s="35">
        <f t="shared" si="3"/>
        <v>0</v>
      </c>
    </row>
    <row r="24" spans="1:29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17">
        <f t="shared" si="0"/>
        <v>0</v>
      </c>
      <c r="AA24" s="30">
        <f t="shared" si="1"/>
        <v>0</v>
      </c>
      <c r="AB24" s="31">
        <f t="shared" si="2"/>
        <v>0</v>
      </c>
      <c r="AC24" s="35">
        <f t="shared" si="3"/>
        <v>0</v>
      </c>
    </row>
    <row r="25" spans="1:29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17">
        <f t="shared" si="0"/>
        <v>0</v>
      </c>
      <c r="AA25" s="30">
        <f t="shared" si="1"/>
        <v>0</v>
      </c>
      <c r="AB25" s="31">
        <f t="shared" si="2"/>
        <v>0</v>
      </c>
      <c r="AC25" s="35">
        <f t="shared" si="3"/>
        <v>0</v>
      </c>
    </row>
    <row r="26" spans="1:29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17">
        <f t="shared" si="0"/>
        <v>0</v>
      </c>
      <c r="AA26" s="30">
        <f t="shared" si="1"/>
        <v>0</v>
      </c>
      <c r="AB26" s="31">
        <f t="shared" si="2"/>
        <v>0</v>
      </c>
      <c r="AC26" s="35">
        <f t="shared" si="3"/>
        <v>0</v>
      </c>
    </row>
    <row r="27" spans="1:29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17">
        <f t="shared" si="0"/>
        <v>0</v>
      </c>
      <c r="AA27" s="30">
        <f t="shared" si="1"/>
        <v>0</v>
      </c>
      <c r="AB27" s="31">
        <f t="shared" si="2"/>
        <v>0</v>
      </c>
      <c r="AC27" s="35">
        <f t="shared" si="3"/>
        <v>0</v>
      </c>
    </row>
    <row r="28" spans="1:29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17">
        <f t="shared" si="0"/>
        <v>0</v>
      </c>
      <c r="AA28" s="30">
        <f t="shared" si="1"/>
        <v>0</v>
      </c>
      <c r="AB28" s="31">
        <f t="shared" si="2"/>
        <v>0</v>
      </c>
      <c r="AC28" s="35">
        <f t="shared" si="3"/>
        <v>0</v>
      </c>
    </row>
    <row r="29" spans="1:29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17">
        <f t="shared" si="0"/>
        <v>0</v>
      </c>
      <c r="AA29" s="30">
        <f t="shared" si="1"/>
        <v>0</v>
      </c>
      <c r="AB29" s="31">
        <f t="shared" si="2"/>
        <v>0</v>
      </c>
      <c r="AC29" s="35">
        <f t="shared" si="3"/>
        <v>0</v>
      </c>
    </row>
    <row r="30" spans="1:29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17">
        <f t="shared" si="0"/>
        <v>0</v>
      </c>
      <c r="AA30" s="30">
        <f t="shared" si="1"/>
        <v>0</v>
      </c>
      <c r="AB30" s="31">
        <f t="shared" si="2"/>
        <v>0</v>
      </c>
      <c r="AC30" s="35">
        <f t="shared" si="3"/>
        <v>0</v>
      </c>
    </row>
    <row r="31" spans="1:29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17">
        <f t="shared" si="0"/>
        <v>0</v>
      </c>
      <c r="AA31" s="30">
        <f t="shared" si="1"/>
        <v>0</v>
      </c>
      <c r="AB31" s="31">
        <f t="shared" si="2"/>
        <v>0</v>
      </c>
      <c r="AC31" s="35">
        <f t="shared" si="3"/>
        <v>0</v>
      </c>
    </row>
    <row r="32" spans="1:29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17">
        <f t="shared" si="0"/>
        <v>0</v>
      </c>
      <c r="AA32" s="30">
        <f t="shared" si="1"/>
        <v>0</v>
      </c>
      <c r="AB32" s="31">
        <f t="shared" si="2"/>
        <v>0</v>
      </c>
      <c r="AC32" s="35">
        <f t="shared" si="3"/>
        <v>0</v>
      </c>
    </row>
    <row r="33" spans="1:29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17">
        <f t="shared" si="0"/>
        <v>0</v>
      </c>
      <c r="AA33" s="30">
        <f t="shared" si="1"/>
        <v>0</v>
      </c>
      <c r="AB33" s="31">
        <f t="shared" si="2"/>
        <v>0</v>
      </c>
      <c r="AC33" s="35">
        <f t="shared" si="3"/>
        <v>0</v>
      </c>
    </row>
    <row r="34" spans="1:29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17">
        <f t="shared" si="0"/>
        <v>0</v>
      </c>
      <c r="AA34" s="30">
        <f t="shared" si="1"/>
        <v>0</v>
      </c>
      <c r="AB34" s="31">
        <f t="shared" si="2"/>
        <v>0</v>
      </c>
      <c r="AC34" s="35">
        <f t="shared" si="3"/>
        <v>0</v>
      </c>
    </row>
    <row r="35" spans="1:29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17">
        <f t="shared" si="0"/>
        <v>0</v>
      </c>
      <c r="AA35" s="30">
        <f t="shared" si="1"/>
        <v>0</v>
      </c>
      <c r="AB35" s="31">
        <f t="shared" si="2"/>
        <v>0</v>
      </c>
      <c r="AC35" s="35">
        <f t="shared" si="3"/>
        <v>0</v>
      </c>
    </row>
    <row r="36" spans="1:29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17">
        <f t="shared" si="0"/>
        <v>0</v>
      </c>
      <c r="AA36" s="30">
        <f t="shared" si="1"/>
        <v>0</v>
      </c>
      <c r="AB36" s="31">
        <f t="shared" si="2"/>
        <v>0</v>
      </c>
      <c r="AC36" s="35">
        <f t="shared" si="3"/>
        <v>0</v>
      </c>
    </row>
    <row r="37" spans="1:29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17">
        <f t="shared" si="0"/>
        <v>0</v>
      </c>
      <c r="AA37" s="30">
        <f t="shared" si="1"/>
        <v>0</v>
      </c>
      <c r="AB37" s="31">
        <f t="shared" si="2"/>
        <v>0</v>
      </c>
      <c r="AC37" s="35">
        <f t="shared" si="3"/>
        <v>0</v>
      </c>
    </row>
    <row r="38" spans="1:29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17">
        <f t="shared" si="0"/>
        <v>0</v>
      </c>
      <c r="AA38" s="30">
        <f t="shared" si="1"/>
        <v>0</v>
      </c>
      <c r="AB38" s="31">
        <f t="shared" si="2"/>
        <v>0</v>
      </c>
      <c r="AC38" s="35">
        <f t="shared" si="3"/>
        <v>0</v>
      </c>
    </row>
    <row r="39" spans="1:29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17">
        <f t="shared" si="0"/>
        <v>0</v>
      </c>
      <c r="AA39" s="30">
        <f t="shared" si="1"/>
        <v>0</v>
      </c>
      <c r="AB39" s="31">
        <f t="shared" si="2"/>
        <v>0</v>
      </c>
      <c r="AC39" s="35">
        <f t="shared" si="3"/>
        <v>0</v>
      </c>
    </row>
    <row r="40" spans="1:29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17">
        <f t="shared" si="0"/>
        <v>0</v>
      </c>
      <c r="AA40" s="30">
        <f t="shared" si="1"/>
        <v>0</v>
      </c>
      <c r="AB40" s="31">
        <f t="shared" si="2"/>
        <v>0</v>
      </c>
      <c r="AC40" s="35">
        <f t="shared" si="3"/>
        <v>0</v>
      </c>
    </row>
    <row r="41" spans="1:29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17">
        <f t="shared" si="0"/>
        <v>0</v>
      </c>
      <c r="AA41" s="30">
        <f t="shared" si="1"/>
        <v>0</v>
      </c>
      <c r="AB41" s="31">
        <f t="shared" si="2"/>
        <v>0</v>
      </c>
      <c r="AC41" s="35">
        <f t="shared" si="3"/>
        <v>0</v>
      </c>
    </row>
    <row r="42" spans="1:29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17">
        <f t="shared" si="0"/>
        <v>0</v>
      </c>
      <c r="AA42" s="30">
        <f t="shared" si="1"/>
        <v>0</v>
      </c>
      <c r="AB42" s="31">
        <f t="shared" si="2"/>
        <v>0</v>
      </c>
      <c r="AC42" s="35">
        <f t="shared" si="3"/>
        <v>0</v>
      </c>
    </row>
    <row r="43" spans="1:29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17">
        <f t="shared" si="0"/>
        <v>0</v>
      </c>
      <c r="AA43" s="30">
        <f t="shared" si="1"/>
        <v>0</v>
      </c>
      <c r="AB43" s="31">
        <f t="shared" si="2"/>
        <v>0</v>
      </c>
      <c r="AC43" s="35">
        <f t="shared" si="3"/>
        <v>0</v>
      </c>
    </row>
    <row r="44" spans="1:29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17">
        <f t="shared" si="0"/>
        <v>0</v>
      </c>
      <c r="AA44" s="30">
        <f t="shared" si="1"/>
        <v>0</v>
      </c>
      <c r="AB44" s="31">
        <f t="shared" si="2"/>
        <v>0</v>
      </c>
      <c r="AC44" s="35">
        <f t="shared" si="3"/>
        <v>0</v>
      </c>
    </row>
    <row r="45" spans="1:29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17">
        <f t="shared" si="0"/>
        <v>0</v>
      </c>
      <c r="AA45" s="30">
        <f t="shared" si="1"/>
        <v>0</v>
      </c>
      <c r="AB45" s="31">
        <f t="shared" si="2"/>
        <v>0</v>
      </c>
      <c r="AC45" s="35">
        <f t="shared" si="3"/>
        <v>0</v>
      </c>
    </row>
    <row r="46" spans="1:29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17">
        <f t="shared" si="0"/>
        <v>0</v>
      </c>
      <c r="AA46" s="30">
        <f t="shared" si="1"/>
        <v>0</v>
      </c>
      <c r="AB46" s="31">
        <f t="shared" si="2"/>
        <v>0</v>
      </c>
      <c r="AC46" s="35">
        <f t="shared" si="3"/>
        <v>0</v>
      </c>
    </row>
    <row r="47" spans="1:29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17">
        <f t="shared" si="0"/>
        <v>0</v>
      </c>
      <c r="AA47" s="30">
        <f t="shared" si="1"/>
        <v>0</v>
      </c>
      <c r="AB47" s="31">
        <f t="shared" si="2"/>
        <v>0</v>
      </c>
      <c r="AC47" s="35">
        <f t="shared" si="3"/>
        <v>0</v>
      </c>
    </row>
    <row r="48" spans="1:29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17">
        <f t="shared" si="0"/>
        <v>0</v>
      </c>
      <c r="AA48" s="30">
        <f t="shared" si="1"/>
        <v>0</v>
      </c>
      <c r="AB48" s="31">
        <f t="shared" si="2"/>
        <v>0</v>
      </c>
      <c r="AC48" s="35">
        <f t="shared" si="3"/>
        <v>0</v>
      </c>
    </row>
    <row r="49" spans="1:29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17">
        <f t="shared" si="0"/>
        <v>0</v>
      </c>
      <c r="AA49" s="30">
        <f t="shared" si="1"/>
        <v>0</v>
      </c>
      <c r="AB49" s="31">
        <f t="shared" si="2"/>
        <v>0</v>
      </c>
      <c r="AC49" s="35">
        <f t="shared" si="3"/>
        <v>0</v>
      </c>
    </row>
    <row r="50" spans="1:29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17">
        <f t="shared" si="0"/>
        <v>0</v>
      </c>
      <c r="AA50" s="30">
        <f t="shared" si="1"/>
        <v>0</v>
      </c>
      <c r="AB50" s="31">
        <f t="shared" si="2"/>
        <v>0</v>
      </c>
      <c r="AC50" s="35">
        <f t="shared" si="3"/>
        <v>0</v>
      </c>
    </row>
    <row r="51" spans="1:29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17">
        <f t="shared" si="0"/>
        <v>0</v>
      </c>
      <c r="AA51" s="30">
        <f t="shared" si="1"/>
        <v>0</v>
      </c>
      <c r="AB51" s="31">
        <f t="shared" si="2"/>
        <v>0</v>
      </c>
      <c r="AC51" s="35">
        <f t="shared" si="3"/>
        <v>0</v>
      </c>
    </row>
    <row r="52" spans="1:29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17">
        <f t="shared" si="0"/>
        <v>0</v>
      </c>
      <c r="AA52" s="30">
        <f t="shared" si="1"/>
        <v>0</v>
      </c>
      <c r="AB52" s="31">
        <f t="shared" si="2"/>
        <v>0</v>
      </c>
      <c r="AC52" s="35">
        <f t="shared" si="3"/>
        <v>0</v>
      </c>
    </row>
    <row r="53" spans="1:29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17">
        <f t="shared" si="0"/>
        <v>0</v>
      </c>
      <c r="AA53" s="30">
        <f t="shared" si="1"/>
        <v>0</v>
      </c>
      <c r="AB53" s="31">
        <f t="shared" si="2"/>
        <v>0</v>
      </c>
      <c r="AC53" s="35">
        <f t="shared" si="3"/>
        <v>0</v>
      </c>
    </row>
    <row r="54" spans="1:29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17">
        <f t="shared" si="0"/>
        <v>0</v>
      </c>
      <c r="AA54" s="30">
        <f t="shared" si="1"/>
        <v>0</v>
      </c>
      <c r="AB54" s="31">
        <f t="shared" si="2"/>
        <v>0</v>
      </c>
      <c r="AC54" s="35">
        <f t="shared" si="3"/>
        <v>0</v>
      </c>
    </row>
    <row r="55" spans="1:29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17">
        <f t="shared" si="0"/>
        <v>0</v>
      </c>
      <c r="AA55" s="30">
        <f t="shared" si="1"/>
        <v>0</v>
      </c>
      <c r="AB55" s="31">
        <f t="shared" si="2"/>
        <v>0</v>
      </c>
      <c r="AC55" s="35">
        <f t="shared" si="3"/>
        <v>0</v>
      </c>
    </row>
    <row r="56" spans="1:29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17">
        <f t="shared" si="0"/>
        <v>0</v>
      </c>
      <c r="AA56" s="30">
        <f t="shared" si="1"/>
        <v>0</v>
      </c>
      <c r="AB56" s="31">
        <f t="shared" si="2"/>
        <v>0</v>
      </c>
      <c r="AC56" s="35">
        <f t="shared" si="3"/>
        <v>0</v>
      </c>
    </row>
    <row r="57" spans="1:29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17">
        <f t="shared" si="0"/>
        <v>0</v>
      </c>
      <c r="AA57" s="30">
        <f t="shared" si="1"/>
        <v>0</v>
      </c>
      <c r="AB57" s="31">
        <f t="shared" si="2"/>
        <v>0</v>
      </c>
      <c r="AC57" s="35">
        <f t="shared" si="3"/>
        <v>0</v>
      </c>
    </row>
    <row r="58" spans="1:29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17">
        <f t="shared" si="0"/>
        <v>0</v>
      </c>
      <c r="AA58" s="30">
        <f t="shared" si="1"/>
        <v>0</v>
      </c>
      <c r="AB58" s="31">
        <f t="shared" si="2"/>
        <v>0</v>
      </c>
      <c r="AC58" s="35">
        <f t="shared" si="3"/>
        <v>0</v>
      </c>
    </row>
    <row r="59" spans="1:29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17">
        <f t="shared" si="0"/>
        <v>0</v>
      </c>
      <c r="AA59" s="30">
        <f t="shared" si="1"/>
        <v>0</v>
      </c>
      <c r="AB59" s="31">
        <f t="shared" si="2"/>
        <v>0</v>
      </c>
      <c r="AC59" s="35">
        <f t="shared" si="3"/>
        <v>0</v>
      </c>
    </row>
    <row r="60" spans="1:29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17">
        <f t="shared" si="0"/>
        <v>0</v>
      </c>
      <c r="AA60" s="30">
        <f t="shared" si="1"/>
        <v>0</v>
      </c>
      <c r="AB60" s="31">
        <f t="shared" si="2"/>
        <v>0</v>
      </c>
      <c r="AC60" s="35">
        <f t="shared" si="3"/>
        <v>0</v>
      </c>
    </row>
    <row r="61" spans="1:29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17">
        <f t="shared" si="0"/>
        <v>0</v>
      </c>
      <c r="AA61" s="30">
        <f t="shared" si="1"/>
        <v>0</v>
      </c>
      <c r="AB61" s="31">
        <f t="shared" si="2"/>
        <v>0</v>
      </c>
      <c r="AC61" s="35">
        <f t="shared" si="3"/>
        <v>0</v>
      </c>
    </row>
    <row r="62" spans="1:29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17">
        <f t="shared" si="0"/>
        <v>0</v>
      </c>
      <c r="AA62" s="30">
        <f t="shared" si="1"/>
        <v>0</v>
      </c>
      <c r="AB62" s="31">
        <f t="shared" si="2"/>
        <v>0</v>
      </c>
      <c r="AC62" s="35">
        <f t="shared" si="3"/>
        <v>0</v>
      </c>
    </row>
    <row r="63" spans="1:29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17">
        <f t="shared" si="0"/>
        <v>0</v>
      </c>
      <c r="AA63" s="30">
        <f t="shared" si="1"/>
        <v>0</v>
      </c>
      <c r="AB63" s="31">
        <f t="shared" si="2"/>
        <v>0</v>
      </c>
      <c r="AC63" s="35">
        <f t="shared" si="3"/>
        <v>0</v>
      </c>
    </row>
    <row r="64" spans="1:29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17">
        <f t="shared" si="0"/>
        <v>0</v>
      </c>
      <c r="AA64" s="30">
        <f t="shared" si="1"/>
        <v>0</v>
      </c>
      <c r="AB64" s="31">
        <f t="shared" si="2"/>
        <v>0</v>
      </c>
      <c r="AC64" s="35">
        <f t="shared" si="3"/>
        <v>0</v>
      </c>
    </row>
    <row r="65" spans="1:29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17">
        <f t="shared" si="0"/>
        <v>0</v>
      </c>
      <c r="AA65" s="30">
        <f t="shared" si="1"/>
        <v>0</v>
      </c>
      <c r="AB65" s="31">
        <f t="shared" si="2"/>
        <v>0</v>
      </c>
      <c r="AC65" s="35">
        <f t="shared" si="3"/>
        <v>0</v>
      </c>
    </row>
    <row r="66" spans="1:29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17">
        <f t="shared" si="0"/>
        <v>0</v>
      </c>
      <c r="AA66" s="30">
        <f t="shared" si="1"/>
        <v>0</v>
      </c>
      <c r="AB66" s="31">
        <f t="shared" si="2"/>
        <v>0</v>
      </c>
      <c r="AC66" s="35">
        <f t="shared" si="3"/>
        <v>0</v>
      </c>
    </row>
    <row r="67" spans="1:29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17">
        <f t="shared" ref="Z67:Z130" si="4">($B$2*B67)+($C$2*C67)+($D$2*D67)+($E$2*E67)+($F$2*F67)+($G$2*G67)+($H$2*H67)+($I$2*I67)+($J$2*J67)+($K$2*K67)+($L$2*L67)+($M$2*M67)+($N$2*N67)+($O$2*O67)+($P$2*P67)+($Q$2*Q67)</f>
        <v>0</v>
      </c>
      <c r="AA67" s="30">
        <f t="shared" ref="AA67:AA130" si="5">SUM(R67:U67)</f>
        <v>0</v>
      </c>
      <c r="AB67" s="31">
        <f t="shared" si="2"/>
        <v>0</v>
      </c>
      <c r="AC67" s="35">
        <f t="shared" si="3"/>
        <v>0</v>
      </c>
    </row>
    <row r="68" spans="1:29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17">
        <f t="shared" si="4"/>
        <v>0</v>
      </c>
      <c r="AA68" s="30">
        <f t="shared" si="5"/>
        <v>0</v>
      </c>
      <c r="AB68" s="31">
        <f t="shared" ref="AB68:AB131" si="6">SUM(V68:Y68)</f>
        <v>0</v>
      </c>
      <c r="AC68" s="35">
        <f t="shared" ref="AC68:AC131" si="7">AB68+AA68+Z68</f>
        <v>0</v>
      </c>
    </row>
    <row r="69" spans="1:29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17">
        <f t="shared" si="4"/>
        <v>0</v>
      </c>
      <c r="AA69" s="30">
        <f t="shared" si="5"/>
        <v>0</v>
      </c>
      <c r="AB69" s="31">
        <f t="shared" si="6"/>
        <v>0</v>
      </c>
      <c r="AC69" s="35">
        <f t="shared" si="7"/>
        <v>0</v>
      </c>
    </row>
    <row r="70" spans="1:29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17">
        <f t="shared" si="4"/>
        <v>0</v>
      </c>
      <c r="AA70" s="30">
        <f t="shared" si="5"/>
        <v>0</v>
      </c>
      <c r="AB70" s="31">
        <f t="shared" si="6"/>
        <v>0</v>
      </c>
      <c r="AC70" s="35">
        <f t="shared" si="7"/>
        <v>0</v>
      </c>
    </row>
    <row r="71" spans="1:29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17">
        <f t="shared" si="4"/>
        <v>0</v>
      </c>
      <c r="AA71" s="30">
        <f t="shared" si="5"/>
        <v>0</v>
      </c>
      <c r="AB71" s="31">
        <f t="shared" si="6"/>
        <v>0</v>
      </c>
      <c r="AC71" s="35">
        <f t="shared" si="7"/>
        <v>0</v>
      </c>
    </row>
    <row r="72" spans="1:29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17">
        <f t="shared" si="4"/>
        <v>0</v>
      </c>
      <c r="AA72" s="30">
        <f t="shared" si="5"/>
        <v>0</v>
      </c>
      <c r="AB72" s="31">
        <f t="shared" si="6"/>
        <v>0</v>
      </c>
      <c r="AC72" s="35">
        <f t="shared" si="7"/>
        <v>0</v>
      </c>
    </row>
    <row r="73" spans="1:29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17">
        <f t="shared" si="4"/>
        <v>0</v>
      </c>
      <c r="AA73" s="30">
        <f t="shared" si="5"/>
        <v>0</v>
      </c>
      <c r="AB73" s="31">
        <f t="shared" si="6"/>
        <v>0</v>
      </c>
      <c r="AC73" s="35">
        <f t="shared" si="7"/>
        <v>0</v>
      </c>
    </row>
    <row r="74" spans="1:29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17">
        <f t="shared" si="4"/>
        <v>0</v>
      </c>
      <c r="AA74" s="30">
        <f t="shared" si="5"/>
        <v>0</v>
      </c>
      <c r="AB74" s="31">
        <f t="shared" si="6"/>
        <v>0</v>
      </c>
      <c r="AC74" s="35">
        <f t="shared" si="7"/>
        <v>0</v>
      </c>
    </row>
    <row r="75" spans="1:29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17">
        <f t="shared" si="4"/>
        <v>0</v>
      </c>
      <c r="AA75" s="30">
        <f t="shared" si="5"/>
        <v>0</v>
      </c>
      <c r="AB75" s="31">
        <f t="shared" si="6"/>
        <v>0</v>
      </c>
      <c r="AC75" s="35">
        <f t="shared" si="7"/>
        <v>0</v>
      </c>
    </row>
    <row r="76" spans="1:29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17">
        <f t="shared" si="4"/>
        <v>0</v>
      </c>
      <c r="AA76" s="30">
        <f t="shared" si="5"/>
        <v>0</v>
      </c>
      <c r="AB76" s="31">
        <f t="shared" si="6"/>
        <v>0</v>
      </c>
      <c r="AC76" s="35">
        <f t="shared" si="7"/>
        <v>0</v>
      </c>
    </row>
    <row r="77" spans="1:29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17">
        <f t="shared" si="4"/>
        <v>0</v>
      </c>
      <c r="AA77" s="30">
        <f t="shared" si="5"/>
        <v>0</v>
      </c>
      <c r="AB77" s="31">
        <f t="shared" si="6"/>
        <v>0</v>
      </c>
      <c r="AC77" s="35">
        <f t="shared" si="7"/>
        <v>0</v>
      </c>
    </row>
    <row r="78" spans="1:29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17">
        <f t="shared" si="4"/>
        <v>0</v>
      </c>
      <c r="AA78" s="30">
        <f t="shared" si="5"/>
        <v>0</v>
      </c>
      <c r="AB78" s="31">
        <f t="shared" si="6"/>
        <v>0</v>
      </c>
      <c r="AC78" s="35">
        <f t="shared" si="7"/>
        <v>0</v>
      </c>
    </row>
    <row r="79" spans="1:29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17">
        <f t="shared" si="4"/>
        <v>0</v>
      </c>
      <c r="AA79" s="30">
        <f t="shared" si="5"/>
        <v>0</v>
      </c>
      <c r="AB79" s="31">
        <f t="shared" si="6"/>
        <v>0</v>
      </c>
      <c r="AC79" s="35">
        <f t="shared" si="7"/>
        <v>0</v>
      </c>
    </row>
    <row r="80" spans="1:29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17">
        <f t="shared" si="4"/>
        <v>0</v>
      </c>
      <c r="AA80" s="30">
        <f t="shared" si="5"/>
        <v>0</v>
      </c>
      <c r="AB80" s="31">
        <f t="shared" si="6"/>
        <v>0</v>
      </c>
      <c r="AC80" s="35">
        <f t="shared" si="7"/>
        <v>0</v>
      </c>
    </row>
    <row r="81" spans="1:29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17">
        <f t="shared" si="4"/>
        <v>0</v>
      </c>
      <c r="AA81" s="30">
        <f t="shared" si="5"/>
        <v>0</v>
      </c>
      <c r="AB81" s="31">
        <f t="shared" si="6"/>
        <v>0</v>
      </c>
      <c r="AC81" s="35">
        <f t="shared" si="7"/>
        <v>0</v>
      </c>
    </row>
    <row r="82" spans="1:29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17">
        <f t="shared" si="4"/>
        <v>0</v>
      </c>
      <c r="AA82" s="30">
        <f t="shared" si="5"/>
        <v>0</v>
      </c>
      <c r="AB82" s="31">
        <f t="shared" si="6"/>
        <v>0</v>
      </c>
      <c r="AC82" s="35">
        <f t="shared" si="7"/>
        <v>0</v>
      </c>
    </row>
    <row r="83" spans="1:29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17">
        <f t="shared" si="4"/>
        <v>0</v>
      </c>
      <c r="AA83" s="30">
        <f t="shared" si="5"/>
        <v>0</v>
      </c>
      <c r="AB83" s="31">
        <f t="shared" si="6"/>
        <v>0</v>
      </c>
      <c r="AC83" s="35">
        <f t="shared" si="7"/>
        <v>0</v>
      </c>
    </row>
    <row r="84" spans="1:29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17">
        <f t="shared" si="4"/>
        <v>0</v>
      </c>
      <c r="AA84" s="30">
        <f t="shared" si="5"/>
        <v>0</v>
      </c>
      <c r="AB84" s="31">
        <f t="shared" si="6"/>
        <v>0</v>
      </c>
      <c r="AC84" s="35">
        <f t="shared" si="7"/>
        <v>0</v>
      </c>
    </row>
    <row r="85" spans="1:29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17">
        <f t="shared" si="4"/>
        <v>0</v>
      </c>
      <c r="AA85" s="30">
        <f t="shared" si="5"/>
        <v>0</v>
      </c>
      <c r="AB85" s="31">
        <f t="shared" si="6"/>
        <v>0</v>
      </c>
      <c r="AC85" s="35">
        <f t="shared" si="7"/>
        <v>0</v>
      </c>
    </row>
    <row r="86" spans="1:29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17">
        <f t="shared" si="4"/>
        <v>0</v>
      </c>
      <c r="AA86" s="30">
        <f t="shared" si="5"/>
        <v>0</v>
      </c>
      <c r="AB86" s="31">
        <f t="shared" si="6"/>
        <v>0</v>
      </c>
      <c r="AC86" s="35">
        <f t="shared" si="7"/>
        <v>0</v>
      </c>
    </row>
    <row r="87" spans="1:29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17">
        <f t="shared" si="4"/>
        <v>0</v>
      </c>
      <c r="AA87" s="30">
        <f t="shared" si="5"/>
        <v>0</v>
      </c>
      <c r="AB87" s="31">
        <f t="shared" si="6"/>
        <v>0</v>
      </c>
      <c r="AC87" s="35">
        <f t="shared" si="7"/>
        <v>0</v>
      </c>
    </row>
    <row r="88" spans="1:29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17">
        <f t="shared" si="4"/>
        <v>0</v>
      </c>
      <c r="AA88" s="30">
        <f t="shared" si="5"/>
        <v>0</v>
      </c>
      <c r="AB88" s="31">
        <f t="shared" si="6"/>
        <v>0</v>
      </c>
      <c r="AC88" s="35">
        <f t="shared" si="7"/>
        <v>0</v>
      </c>
    </row>
    <row r="89" spans="1:29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17">
        <f t="shared" si="4"/>
        <v>0</v>
      </c>
      <c r="AA89" s="30">
        <f t="shared" si="5"/>
        <v>0</v>
      </c>
      <c r="AB89" s="31">
        <f t="shared" si="6"/>
        <v>0</v>
      </c>
      <c r="AC89" s="35">
        <f t="shared" si="7"/>
        <v>0</v>
      </c>
    </row>
    <row r="90" spans="1:29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17">
        <f t="shared" si="4"/>
        <v>0</v>
      </c>
      <c r="AA90" s="30">
        <f t="shared" si="5"/>
        <v>0</v>
      </c>
      <c r="AB90" s="31">
        <f t="shared" si="6"/>
        <v>0</v>
      </c>
      <c r="AC90" s="35">
        <f t="shared" si="7"/>
        <v>0</v>
      </c>
    </row>
    <row r="91" spans="1:29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17">
        <f t="shared" si="4"/>
        <v>0</v>
      </c>
      <c r="AA91" s="30">
        <f t="shared" si="5"/>
        <v>0</v>
      </c>
      <c r="AB91" s="31">
        <f t="shared" si="6"/>
        <v>0</v>
      </c>
      <c r="AC91" s="35">
        <f t="shared" si="7"/>
        <v>0</v>
      </c>
    </row>
    <row r="92" spans="1:29" x14ac:dyDescent="0.2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17">
        <f t="shared" si="4"/>
        <v>0</v>
      </c>
      <c r="AA92" s="30">
        <f t="shared" si="5"/>
        <v>0</v>
      </c>
      <c r="AB92" s="31">
        <f t="shared" si="6"/>
        <v>0</v>
      </c>
      <c r="AC92" s="35">
        <f t="shared" si="7"/>
        <v>0</v>
      </c>
    </row>
    <row r="93" spans="1:29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17">
        <f t="shared" si="4"/>
        <v>0</v>
      </c>
      <c r="AA93" s="30">
        <f t="shared" si="5"/>
        <v>0</v>
      </c>
      <c r="AB93" s="31">
        <f t="shared" si="6"/>
        <v>0</v>
      </c>
      <c r="AC93" s="35">
        <f t="shared" si="7"/>
        <v>0</v>
      </c>
    </row>
    <row r="94" spans="1:29" x14ac:dyDescent="0.2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17">
        <f t="shared" si="4"/>
        <v>0</v>
      </c>
      <c r="AA94" s="30">
        <f t="shared" si="5"/>
        <v>0</v>
      </c>
      <c r="AB94" s="31">
        <f t="shared" si="6"/>
        <v>0</v>
      </c>
      <c r="AC94" s="35">
        <f t="shared" si="7"/>
        <v>0</v>
      </c>
    </row>
    <row r="95" spans="1:29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17">
        <f t="shared" si="4"/>
        <v>0</v>
      </c>
      <c r="AA95" s="30">
        <f t="shared" si="5"/>
        <v>0</v>
      </c>
      <c r="AB95" s="31">
        <f t="shared" si="6"/>
        <v>0</v>
      </c>
      <c r="AC95" s="35">
        <f t="shared" si="7"/>
        <v>0</v>
      </c>
    </row>
    <row r="96" spans="1:29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17">
        <f t="shared" si="4"/>
        <v>0</v>
      </c>
      <c r="AA96" s="30">
        <f t="shared" si="5"/>
        <v>0</v>
      </c>
      <c r="AB96" s="31">
        <f t="shared" si="6"/>
        <v>0</v>
      </c>
      <c r="AC96" s="35">
        <f t="shared" si="7"/>
        <v>0</v>
      </c>
    </row>
    <row r="97" spans="1:29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17">
        <f t="shared" si="4"/>
        <v>0</v>
      </c>
      <c r="AA97" s="30">
        <f t="shared" si="5"/>
        <v>0</v>
      </c>
      <c r="AB97" s="31">
        <f t="shared" si="6"/>
        <v>0</v>
      </c>
      <c r="AC97" s="35">
        <f t="shared" si="7"/>
        <v>0</v>
      </c>
    </row>
    <row r="98" spans="1:29" x14ac:dyDescent="0.2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17">
        <f t="shared" si="4"/>
        <v>0</v>
      </c>
      <c r="AA98" s="30">
        <f t="shared" si="5"/>
        <v>0</v>
      </c>
      <c r="AB98" s="31">
        <f t="shared" si="6"/>
        <v>0</v>
      </c>
      <c r="AC98" s="35">
        <f t="shared" si="7"/>
        <v>0</v>
      </c>
    </row>
    <row r="99" spans="1:29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17">
        <f t="shared" si="4"/>
        <v>0</v>
      </c>
      <c r="AA99" s="30">
        <f t="shared" si="5"/>
        <v>0</v>
      </c>
      <c r="AB99" s="31">
        <f t="shared" si="6"/>
        <v>0</v>
      </c>
      <c r="AC99" s="35">
        <f t="shared" si="7"/>
        <v>0</v>
      </c>
    </row>
    <row r="100" spans="1:29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17">
        <f t="shared" si="4"/>
        <v>0</v>
      </c>
      <c r="AA100" s="30">
        <f t="shared" si="5"/>
        <v>0</v>
      </c>
      <c r="AB100" s="31">
        <f t="shared" si="6"/>
        <v>0</v>
      </c>
      <c r="AC100" s="35">
        <f t="shared" si="7"/>
        <v>0</v>
      </c>
    </row>
    <row r="101" spans="1:29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17">
        <f t="shared" si="4"/>
        <v>0</v>
      </c>
      <c r="AA101" s="30">
        <f t="shared" si="5"/>
        <v>0</v>
      </c>
      <c r="AB101" s="31">
        <f t="shared" si="6"/>
        <v>0</v>
      </c>
      <c r="AC101" s="35">
        <f t="shared" si="7"/>
        <v>0</v>
      </c>
    </row>
    <row r="102" spans="1:29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17">
        <f t="shared" si="4"/>
        <v>0</v>
      </c>
      <c r="AA102" s="30">
        <f t="shared" si="5"/>
        <v>0</v>
      </c>
      <c r="AB102" s="31">
        <f t="shared" si="6"/>
        <v>0</v>
      </c>
      <c r="AC102" s="35">
        <f t="shared" si="7"/>
        <v>0</v>
      </c>
    </row>
    <row r="103" spans="1:29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17">
        <f t="shared" si="4"/>
        <v>0</v>
      </c>
      <c r="AA103" s="30">
        <f t="shared" si="5"/>
        <v>0</v>
      </c>
      <c r="AB103" s="31">
        <f t="shared" si="6"/>
        <v>0</v>
      </c>
      <c r="AC103" s="35">
        <f t="shared" si="7"/>
        <v>0</v>
      </c>
    </row>
    <row r="104" spans="1:29" x14ac:dyDescent="0.2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17">
        <f t="shared" si="4"/>
        <v>0</v>
      </c>
      <c r="AA104" s="30">
        <f t="shared" si="5"/>
        <v>0</v>
      </c>
      <c r="AB104" s="31">
        <f t="shared" si="6"/>
        <v>0</v>
      </c>
      <c r="AC104" s="35">
        <f t="shared" si="7"/>
        <v>0</v>
      </c>
    </row>
    <row r="105" spans="1:29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17">
        <f t="shared" si="4"/>
        <v>0</v>
      </c>
      <c r="AA105" s="30">
        <f t="shared" si="5"/>
        <v>0</v>
      </c>
      <c r="AB105" s="31">
        <f t="shared" si="6"/>
        <v>0</v>
      </c>
      <c r="AC105" s="35">
        <f t="shared" si="7"/>
        <v>0</v>
      </c>
    </row>
    <row r="106" spans="1:29" x14ac:dyDescent="0.2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17">
        <f t="shared" si="4"/>
        <v>0</v>
      </c>
      <c r="AA106" s="30">
        <f t="shared" si="5"/>
        <v>0</v>
      </c>
      <c r="AB106" s="31">
        <f t="shared" si="6"/>
        <v>0</v>
      </c>
      <c r="AC106" s="35">
        <f t="shared" si="7"/>
        <v>0</v>
      </c>
    </row>
    <row r="107" spans="1:29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17">
        <f t="shared" si="4"/>
        <v>0</v>
      </c>
      <c r="AA107" s="30">
        <f t="shared" si="5"/>
        <v>0</v>
      </c>
      <c r="AB107" s="31">
        <f t="shared" si="6"/>
        <v>0</v>
      </c>
      <c r="AC107" s="35">
        <f t="shared" si="7"/>
        <v>0</v>
      </c>
    </row>
    <row r="108" spans="1:29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17">
        <f t="shared" si="4"/>
        <v>0</v>
      </c>
      <c r="AA108" s="30">
        <f t="shared" si="5"/>
        <v>0</v>
      </c>
      <c r="AB108" s="31">
        <f t="shared" si="6"/>
        <v>0</v>
      </c>
      <c r="AC108" s="35">
        <f t="shared" si="7"/>
        <v>0</v>
      </c>
    </row>
    <row r="109" spans="1:29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17">
        <f t="shared" si="4"/>
        <v>0</v>
      </c>
      <c r="AA109" s="30">
        <f t="shared" si="5"/>
        <v>0</v>
      </c>
      <c r="AB109" s="31">
        <f t="shared" si="6"/>
        <v>0</v>
      </c>
      <c r="AC109" s="35">
        <f t="shared" si="7"/>
        <v>0</v>
      </c>
    </row>
    <row r="110" spans="1:29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17">
        <f t="shared" si="4"/>
        <v>0</v>
      </c>
      <c r="AA110" s="30">
        <f t="shared" si="5"/>
        <v>0</v>
      </c>
      <c r="AB110" s="31">
        <f t="shared" si="6"/>
        <v>0</v>
      </c>
      <c r="AC110" s="35">
        <f t="shared" si="7"/>
        <v>0</v>
      </c>
    </row>
    <row r="111" spans="1:29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17">
        <f t="shared" si="4"/>
        <v>0</v>
      </c>
      <c r="AA111" s="30">
        <f t="shared" si="5"/>
        <v>0</v>
      </c>
      <c r="AB111" s="31">
        <f t="shared" si="6"/>
        <v>0</v>
      </c>
      <c r="AC111" s="35">
        <f t="shared" si="7"/>
        <v>0</v>
      </c>
    </row>
    <row r="112" spans="1:29" x14ac:dyDescent="0.2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17">
        <f t="shared" si="4"/>
        <v>0</v>
      </c>
      <c r="AA112" s="30">
        <f t="shared" si="5"/>
        <v>0</v>
      </c>
      <c r="AB112" s="31">
        <f t="shared" si="6"/>
        <v>0</v>
      </c>
      <c r="AC112" s="35">
        <f t="shared" si="7"/>
        <v>0</v>
      </c>
    </row>
    <row r="113" spans="1:29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17">
        <f t="shared" si="4"/>
        <v>0</v>
      </c>
      <c r="AA113" s="30">
        <f t="shared" si="5"/>
        <v>0</v>
      </c>
      <c r="AB113" s="31">
        <f t="shared" si="6"/>
        <v>0</v>
      </c>
      <c r="AC113" s="35">
        <f t="shared" si="7"/>
        <v>0</v>
      </c>
    </row>
    <row r="114" spans="1:29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17">
        <f t="shared" si="4"/>
        <v>0</v>
      </c>
      <c r="AA114" s="30">
        <f t="shared" si="5"/>
        <v>0</v>
      </c>
      <c r="AB114" s="31">
        <f t="shared" si="6"/>
        <v>0</v>
      </c>
      <c r="AC114" s="35">
        <f t="shared" si="7"/>
        <v>0</v>
      </c>
    </row>
    <row r="115" spans="1:29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17">
        <f t="shared" si="4"/>
        <v>0</v>
      </c>
      <c r="AA115" s="30">
        <f t="shared" si="5"/>
        <v>0</v>
      </c>
      <c r="AB115" s="31">
        <f t="shared" si="6"/>
        <v>0</v>
      </c>
      <c r="AC115" s="35">
        <f t="shared" si="7"/>
        <v>0</v>
      </c>
    </row>
    <row r="116" spans="1:29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17">
        <f t="shared" si="4"/>
        <v>0</v>
      </c>
      <c r="AA116" s="30">
        <f t="shared" si="5"/>
        <v>0</v>
      </c>
      <c r="AB116" s="31">
        <f t="shared" si="6"/>
        <v>0</v>
      </c>
      <c r="AC116" s="35">
        <f t="shared" si="7"/>
        <v>0</v>
      </c>
    </row>
    <row r="117" spans="1:29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17">
        <f t="shared" si="4"/>
        <v>0</v>
      </c>
      <c r="AA117" s="30">
        <f t="shared" si="5"/>
        <v>0</v>
      </c>
      <c r="AB117" s="31">
        <f t="shared" si="6"/>
        <v>0</v>
      </c>
      <c r="AC117" s="35">
        <f t="shared" si="7"/>
        <v>0</v>
      </c>
    </row>
    <row r="118" spans="1:29" x14ac:dyDescent="0.2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17">
        <f t="shared" si="4"/>
        <v>0</v>
      </c>
      <c r="AA118" s="30">
        <f t="shared" si="5"/>
        <v>0</v>
      </c>
      <c r="AB118" s="31">
        <f t="shared" si="6"/>
        <v>0</v>
      </c>
      <c r="AC118" s="35">
        <f t="shared" si="7"/>
        <v>0</v>
      </c>
    </row>
    <row r="119" spans="1:29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17">
        <f t="shared" si="4"/>
        <v>0</v>
      </c>
      <c r="AA119" s="30">
        <f t="shared" si="5"/>
        <v>0</v>
      </c>
      <c r="AB119" s="31">
        <f t="shared" si="6"/>
        <v>0</v>
      </c>
      <c r="AC119" s="35">
        <f t="shared" si="7"/>
        <v>0</v>
      </c>
    </row>
    <row r="120" spans="1:29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17">
        <f t="shared" si="4"/>
        <v>0</v>
      </c>
      <c r="AA120" s="30">
        <f t="shared" si="5"/>
        <v>0</v>
      </c>
      <c r="AB120" s="31">
        <f t="shared" si="6"/>
        <v>0</v>
      </c>
      <c r="AC120" s="35">
        <f t="shared" si="7"/>
        <v>0</v>
      </c>
    </row>
    <row r="121" spans="1:29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17">
        <f t="shared" si="4"/>
        <v>0</v>
      </c>
      <c r="AA121" s="30">
        <f t="shared" si="5"/>
        <v>0</v>
      </c>
      <c r="AB121" s="31">
        <f t="shared" si="6"/>
        <v>0</v>
      </c>
      <c r="AC121" s="35">
        <f t="shared" si="7"/>
        <v>0</v>
      </c>
    </row>
    <row r="122" spans="1:29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17">
        <f t="shared" si="4"/>
        <v>0</v>
      </c>
      <c r="AA122" s="30">
        <f t="shared" si="5"/>
        <v>0</v>
      </c>
      <c r="AB122" s="31">
        <f t="shared" si="6"/>
        <v>0</v>
      </c>
      <c r="AC122" s="35">
        <f t="shared" si="7"/>
        <v>0</v>
      </c>
    </row>
    <row r="123" spans="1:29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17">
        <f t="shared" si="4"/>
        <v>0</v>
      </c>
      <c r="AA123" s="30">
        <f t="shared" si="5"/>
        <v>0</v>
      </c>
      <c r="AB123" s="31">
        <f t="shared" si="6"/>
        <v>0</v>
      </c>
      <c r="AC123" s="35">
        <f t="shared" si="7"/>
        <v>0</v>
      </c>
    </row>
    <row r="124" spans="1:29" x14ac:dyDescent="0.2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17">
        <f t="shared" si="4"/>
        <v>0</v>
      </c>
      <c r="AA124" s="30">
        <f t="shared" si="5"/>
        <v>0</v>
      </c>
      <c r="AB124" s="31">
        <f t="shared" si="6"/>
        <v>0</v>
      </c>
      <c r="AC124" s="35">
        <f t="shared" si="7"/>
        <v>0</v>
      </c>
    </row>
    <row r="125" spans="1:29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17">
        <f t="shared" si="4"/>
        <v>0</v>
      </c>
      <c r="AA125" s="30">
        <f t="shared" si="5"/>
        <v>0</v>
      </c>
      <c r="AB125" s="31">
        <f t="shared" si="6"/>
        <v>0</v>
      </c>
      <c r="AC125" s="35">
        <f t="shared" si="7"/>
        <v>0</v>
      </c>
    </row>
    <row r="126" spans="1:29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17">
        <f t="shared" si="4"/>
        <v>0</v>
      </c>
      <c r="AA126" s="30">
        <f t="shared" si="5"/>
        <v>0</v>
      </c>
      <c r="AB126" s="31">
        <f t="shared" si="6"/>
        <v>0</v>
      </c>
      <c r="AC126" s="35">
        <f t="shared" si="7"/>
        <v>0</v>
      </c>
    </row>
    <row r="127" spans="1:29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17">
        <f t="shared" si="4"/>
        <v>0</v>
      </c>
      <c r="AA127" s="30">
        <f t="shared" si="5"/>
        <v>0</v>
      </c>
      <c r="AB127" s="31">
        <f t="shared" si="6"/>
        <v>0</v>
      </c>
      <c r="AC127" s="35">
        <f t="shared" si="7"/>
        <v>0</v>
      </c>
    </row>
    <row r="128" spans="1:29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17">
        <f t="shared" si="4"/>
        <v>0</v>
      </c>
      <c r="AA128" s="30">
        <f t="shared" si="5"/>
        <v>0</v>
      </c>
      <c r="AB128" s="31">
        <f t="shared" si="6"/>
        <v>0</v>
      </c>
      <c r="AC128" s="35">
        <f t="shared" si="7"/>
        <v>0</v>
      </c>
    </row>
    <row r="129" spans="1:29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17">
        <f t="shared" si="4"/>
        <v>0</v>
      </c>
      <c r="AA129" s="30">
        <f t="shared" si="5"/>
        <v>0</v>
      </c>
      <c r="AB129" s="31">
        <f t="shared" si="6"/>
        <v>0</v>
      </c>
      <c r="AC129" s="35">
        <f t="shared" si="7"/>
        <v>0</v>
      </c>
    </row>
    <row r="130" spans="1:29" x14ac:dyDescent="0.2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17">
        <f t="shared" si="4"/>
        <v>0</v>
      </c>
      <c r="AA130" s="30">
        <f t="shared" si="5"/>
        <v>0</v>
      </c>
      <c r="AB130" s="31">
        <f t="shared" si="6"/>
        <v>0</v>
      </c>
      <c r="AC130" s="35">
        <f t="shared" si="7"/>
        <v>0</v>
      </c>
    </row>
    <row r="131" spans="1:29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17">
        <f t="shared" ref="Z131:Z194" si="8">($B$2*B131)+($C$2*C131)+($D$2*D131)+($E$2*E131)+($F$2*F131)+($G$2*G131)+($H$2*H131)+($I$2*I131)+($J$2*J131)+($K$2*K131)+($L$2*L131)+($M$2*M131)+($N$2*N131)+($O$2*O131)+($P$2*P131)+($Q$2*Q131)</f>
        <v>0</v>
      </c>
      <c r="AA131" s="30">
        <f t="shared" ref="AA131:AA194" si="9">SUM(R131:U131)</f>
        <v>0</v>
      </c>
      <c r="AB131" s="31">
        <f t="shared" si="6"/>
        <v>0</v>
      </c>
      <c r="AC131" s="35">
        <f t="shared" si="7"/>
        <v>0</v>
      </c>
    </row>
    <row r="132" spans="1:29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17">
        <f t="shared" si="8"/>
        <v>0</v>
      </c>
      <c r="AA132" s="30">
        <f t="shared" si="9"/>
        <v>0</v>
      </c>
      <c r="AB132" s="31">
        <f t="shared" ref="AB132:AB195" si="10">SUM(V132:Y132)</f>
        <v>0</v>
      </c>
      <c r="AC132" s="35">
        <f t="shared" ref="AC132:AC195" si="11">AB132+AA132+Z132</f>
        <v>0</v>
      </c>
    </row>
    <row r="133" spans="1:29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17">
        <f t="shared" si="8"/>
        <v>0</v>
      </c>
      <c r="AA133" s="30">
        <f t="shared" si="9"/>
        <v>0</v>
      </c>
      <c r="AB133" s="31">
        <f t="shared" si="10"/>
        <v>0</v>
      </c>
      <c r="AC133" s="35">
        <f t="shared" si="11"/>
        <v>0</v>
      </c>
    </row>
    <row r="134" spans="1:29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17">
        <f t="shared" si="8"/>
        <v>0</v>
      </c>
      <c r="AA134" s="30">
        <f t="shared" si="9"/>
        <v>0</v>
      </c>
      <c r="AB134" s="31">
        <f t="shared" si="10"/>
        <v>0</v>
      </c>
      <c r="AC134" s="35">
        <f t="shared" si="11"/>
        <v>0</v>
      </c>
    </row>
    <row r="135" spans="1:29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17">
        <f t="shared" si="8"/>
        <v>0</v>
      </c>
      <c r="AA135" s="30">
        <f t="shared" si="9"/>
        <v>0</v>
      </c>
      <c r="AB135" s="31">
        <f t="shared" si="10"/>
        <v>0</v>
      </c>
      <c r="AC135" s="35">
        <f t="shared" si="11"/>
        <v>0</v>
      </c>
    </row>
    <row r="136" spans="1:29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17">
        <f t="shared" si="8"/>
        <v>0</v>
      </c>
      <c r="AA136" s="30">
        <f t="shared" si="9"/>
        <v>0</v>
      </c>
      <c r="AB136" s="31">
        <f t="shared" si="10"/>
        <v>0</v>
      </c>
      <c r="AC136" s="35">
        <f t="shared" si="11"/>
        <v>0</v>
      </c>
    </row>
    <row r="137" spans="1:29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17">
        <f t="shared" si="8"/>
        <v>0</v>
      </c>
      <c r="AA137" s="30">
        <f t="shared" si="9"/>
        <v>0</v>
      </c>
      <c r="AB137" s="31">
        <f t="shared" si="10"/>
        <v>0</v>
      </c>
      <c r="AC137" s="35">
        <f t="shared" si="11"/>
        <v>0</v>
      </c>
    </row>
    <row r="138" spans="1:29" x14ac:dyDescent="0.2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17">
        <f t="shared" si="8"/>
        <v>0</v>
      </c>
      <c r="AA138" s="30">
        <f t="shared" si="9"/>
        <v>0</v>
      </c>
      <c r="AB138" s="31">
        <f t="shared" si="10"/>
        <v>0</v>
      </c>
      <c r="AC138" s="35">
        <f t="shared" si="11"/>
        <v>0</v>
      </c>
    </row>
    <row r="139" spans="1:29" x14ac:dyDescent="0.2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17">
        <f t="shared" si="8"/>
        <v>0</v>
      </c>
      <c r="AA139" s="30">
        <f t="shared" si="9"/>
        <v>0</v>
      </c>
      <c r="AB139" s="31">
        <f t="shared" si="10"/>
        <v>0</v>
      </c>
      <c r="AC139" s="35">
        <f t="shared" si="11"/>
        <v>0</v>
      </c>
    </row>
    <row r="140" spans="1:29" x14ac:dyDescent="0.2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17">
        <f t="shared" si="8"/>
        <v>0</v>
      </c>
      <c r="AA140" s="30">
        <f t="shared" si="9"/>
        <v>0</v>
      </c>
      <c r="AB140" s="31">
        <f t="shared" si="10"/>
        <v>0</v>
      </c>
      <c r="AC140" s="35">
        <f t="shared" si="11"/>
        <v>0</v>
      </c>
    </row>
    <row r="141" spans="1:29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17">
        <f t="shared" si="8"/>
        <v>0</v>
      </c>
      <c r="AA141" s="30">
        <f t="shared" si="9"/>
        <v>0</v>
      </c>
      <c r="AB141" s="31">
        <f t="shared" si="10"/>
        <v>0</v>
      </c>
      <c r="AC141" s="35">
        <f t="shared" si="11"/>
        <v>0</v>
      </c>
    </row>
    <row r="142" spans="1:29" x14ac:dyDescent="0.2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17">
        <f t="shared" si="8"/>
        <v>0</v>
      </c>
      <c r="AA142" s="30">
        <f t="shared" si="9"/>
        <v>0</v>
      </c>
      <c r="AB142" s="31">
        <f t="shared" si="10"/>
        <v>0</v>
      </c>
      <c r="AC142" s="35">
        <f t="shared" si="11"/>
        <v>0</v>
      </c>
    </row>
    <row r="143" spans="1:29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17">
        <f t="shared" si="8"/>
        <v>0</v>
      </c>
      <c r="AA143" s="30">
        <f t="shared" si="9"/>
        <v>0</v>
      </c>
      <c r="AB143" s="31">
        <f t="shared" si="10"/>
        <v>0</v>
      </c>
      <c r="AC143" s="35">
        <f t="shared" si="11"/>
        <v>0</v>
      </c>
    </row>
    <row r="144" spans="1:29" x14ac:dyDescent="0.2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17">
        <f t="shared" si="8"/>
        <v>0</v>
      </c>
      <c r="AA144" s="30">
        <f t="shared" si="9"/>
        <v>0</v>
      </c>
      <c r="AB144" s="31">
        <f t="shared" si="10"/>
        <v>0</v>
      </c>
      <c r="AC144" s="35">
        <f t="shared" si="11"/>
        <v>0</v>
      </c>
    </row>
    <row r="145" spans="1:29" x14ac:dyDescent="0.2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17">
        <f t="shared" si="8"/>
        <v>0</v>
      </c>
      <c r="AA145" s="30">
        <f t="shared" si="9"/>
        <v>0</v>
      </c>
      <c r="AB145" s="31">
        <f t="shared" si="10"/>
        <v>0</v>
      </c>
      <c r="AC145" s="35">
        <f t="shared" si="11"/>
        <v>0</v>
      </c>
    </row>
    <row r="146" spans="1:29" x14ac:dyDescent="0.2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17">
        <f t="shared" si="8"/>
        <v>0</v>
      </c>
      <c r="AA146" s="30">
        <f t="shared" si="9"/>
        <v>0</v>
      </c>
      <c r="AB146" s="31">
        <f t="shared" si="10"/>
        <v>0</v>
      </c>
      <c r="AC146" s="35">
        <f t="shared" si="11"/>
        <v>0</v>
      </c>
    </row>
    <row r="147" spans="1:29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17">
        <f t="shared" si="8"/>
        <v>0</v>
      </c>
      <c r="AA147" s="30">
        <f t="shared" si="9"/>
        <v>0</v>
      </c>
      <c r="AB147" s="31">
        <f t="shared" si="10"/>
        <v>0</v>
      </c>
      <c r="AC147" s="35">
        <f t="shared" si="11"/>
        <v>0</v>
      </c>
    </row>
    <row r="148" spans="1:29" x14ac:dyDescent="0.2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17">
        <f t="shared" si="8"/>
        <v>0</v>
      </c>
      <c r="AA148" s="30">
        <f t="shared" si="9"/>
        <v>0</v>
      </c>
      <c r="AB148" s="31">
        <f t="shared" si="10"/>
        <v>0</v>
      </c>
      <c r="AC148" s="35">
        <f t="shared" si="11"/>
        <v>0</v>
      </c>
    </row>
    <row r="149" spans="1:29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17">
        <f t="shared" si="8"/>
        <v>0</v>
      </c>
      <c r="AA149" s="30">
        <f t="shared" si="9"/>
        <v>0</v>
      </c>
      <c r="AB149" s="31">
        <f t="shared" si="10"/>
        <v>0</v>
      </c>
      <c r="AC149" s="35">
        <f t="shared" si="11"/>
        <v>0</v>
      </c>
    </row>
    <row r="150" spans="1:29" x14ac:dyDescent="0.2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17">
        <f t="shared" si="8"/>
        <v>0</v>
      </c>
      <c r="AA150" s="30">
        <f t="shared" si="9"/>
        <v>0</v>
      </c>
      <c r="AB150" s="31">
        <f t="shared" si="10"/>
        <v>0</v>
      </c>
      <c r="AC150" s="35">
        <f t="shared" si="11"/>
        <v>0</v>
      </c>
    </row>
    <row r="151" spans="1:29" x14ac:dyDescent="0.2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17">
        <f t="shared" si="8"/>
        <v>0</v>
      </c>
      <c r="AA151" s="30">
        <f t="shared" si="9"/>
        <v>0</v>
      </c>
      <c r="AB151" s="31">
        <f t="shared" si="10"/>
        <v>0</v>
      </c>
      <c r="AC151" s="35">
        <f t="shared" si="11"/>
        <v>0</v>
      </c>
    </row>
    <row r="152" spans="1:29" x14ac:dyDescent="0.2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17">
        <f t="shared" si="8"/>
        <v>0</v>
      </c>
      <c r="AA152" s="30">
        <f t="shared" si="9"/>
        <v>0</v>
      </c>
      <c r="AB152" s="31">
        <f t="shared" si="10"/>
        <v>0</v>
      </c>
      <c r="AC152" s="35">
        <f t="shared" si="11"/>
        <v>0</v>
      </c>
    </row>
    <row r="153" spans="1:29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17">
        <f t="shared" si="8"/>
        <v>0</v>
      </c>
      <c r="AA153" s="30">
        <f t="shared" si="9"/>
        <v>0</v>
      </c>
      <c r="AB153" s="31">
        <f t="shared" si="10"/>
        <v>0</v>
      </c>
      <c r="AC153" s="35">
        <f t="shared" si="11"/>
        <v>0</v>
      </c>
    </row>
    <row r="154" spans="1:29" x14ac:dyDescent="0.2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17">
        <f t="shared" si="8"/>
        <v>0</v>
      </c>
      <c r="AA154" s="30">
        <f t="shared" si="9"/>
        <v>0</v>
      </c>
      <c r="AB154" s="31">
        <f t="shared" si="10"/>
        <v>0</v>
      </c>
      <c r="AC154" s="35">
        <f t="shared" si="11"/>
        <v>0</v>
      </c>
    </row>
    <row r="155" spans="1:29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17">
        <f t="shared" si="8"/>
        <v>0</v>
      </c>
      <c r="AA155" s="30">
        <f t="shared" si="9"/>
        <v>0</v>
      </c>
      <c r="AB155" s="31">
        <f t="shared" si="10"/>
        <v>0</v>
      </c>
      <c r="AC155" s="35">
        <f t="shared" si="11"/>
        <v>0</v>
      </c>
    </row>
    <row r="156" spans="1:29" x14ac:dyDescent="0.2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17">
        <f t="shared" si="8"/>
        <v>0</v>
      </c>
      <c r="AA156" s="30">
        <f t="shared" si="9"/>
        <v>0</v>
      </c>
      <c r="AB156" s="31">
        <f t="shared" si="10"/>
        <v>0</v>
      </c>
      <c r="AC156" s="35">
        <f t="shared" si="11"/>
        <v>0</v>
      </c>
    </row>
    <row r="157" spans="1:29" x14ac:dyDescent="0.2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17">
        <f t="shared" si="8"/>
        <v>0</v>
      </c>
      <c r="AA157" s="30">
        <f t="shared" si="9"/>
        <v>0</v>
      </c>
      <c r="AB157" s="31">
        <f t="shared" si="10"/>
        <v>0</v>
      </c>
      <c r="AC157" s="35">
        <f t="shared" si="11"/>
        <v>0</v>
      </c>
    </row>
    <row r="158" spans="1:29" x14ac:dyDescent="0.2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17">
        <f t="shared" si="8"/>
        <v>0</v>
      </c>
      <c r="AA158" s="30">
        <f t="shared" si="9"/>
        <v>0</v>
      </c>
      <c r="AB158" s="31">
        <f t="shared" si="10"/>
        <v>0</v>
      </c>
      <c r="AC158" s="35">
        <f t="shared" si="11"/>
        <v>0</v>
      </c>
    </row>
    <row r="159" spans="1:29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17">
        <f t="shared" si="8"/>
        <v>0</v>
      </c>
      <c r="AA159" s="30">
        <f t="shared" si="9"/>
        <v>0</v>
      </c>
      <c r="AB159" s="31">
        <f t="shared" si="10"/>
        <v>0</v>
      </c>
      <c r="AC159" s="35">
        <f t="shared" si="11"/>
        <v>0</v>
      </c>
    </row>
    <row r="160" spans="1:29" x14ac:dyDescent="0.2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17">
        <f t="shared" si="8"/>
        <v>0</v>
      </c>
      <c r="AA160" s="30">
        <f t="shared" si="9"/>
        <v>0</v>
      </c>
      <c r="AB160" s="31">
        <f t="shared" si="10"/>
        <v>0</v>
      </c>
      <c r="AC160" s="35">
        <f t="shared" si="11"/>
        <v>0</v>
      </c>
    </row>
    <row r="161" spans="1:29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17">
        <f t="shared" si="8"/>
        <v>0</v>
      </c>
      <c r="AA161" s="30">
        <f t="shared" si="9"/>
        <v>0</v>
      </c>
      <c r="AB161" s="31">
        <f t="shared" si="10"/>
        <v>0</v>
      </c>
      <c r="AC161" s="35">
        <f t="shared" si="11"/>
        <v>0</v>
      </c>
    </row>
    <row r="162" spans="1:29" x14ac:dyDescent="0.2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17">
        <f t="shared" si="8"/>
        <v>0</v>
      </c>
      <c r="AA162" s="30">
        <f t="shared" si="9"/>
        <v>0</v>
      </c>
      <c r="AB162" s="31">
        <f t="shared" si="10"/>
        <v>0</v>
      </c>
      <c r="AC162" s="35">
        <f t="shared" si="11"/>
        <v>0</v>
      </c>
    </row>
    <row r="163" spans="1:29" x14ac:dyDescent="0.2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17">
        <f t="shared" si="8"/>
        <v>0</v>
      </c>
      <c r="AA163" s="30">
        <f t="shared" si="9"/>
        <v>0</v>
      </c>
      <c r="AB163" s="31">
        <f t="shared" si="10"/>
        <v>0</v>
      </c>
      <c r="AC163" s="35">
        <f t="shared" si="11"/>
        <v>0</v>
      </c>
    </row>
    <row r="164" spans="1:29" x14ac:dyDescent="0.2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17">
        <f t="shared" si="8"/>
        <v>0</v>
      </c>
      <c r="AA164" s="30">
        <f t="shared" si="9"/>
        <v>0</v>
      </c>
      <c r="AB164" s="31">
        <f t="shared" si="10"/>
        <v>0</v>
      </c>
      <c r="AC164" s="35">
        <f t="shared" si="11"/>
        <v>0</v>
      </c>
    </row>
    <row r="165" spans="1:29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17">
        <f t="shared" si="8"/>
        <v>0</v>
      </c>
      <c r="AA165" s="30">
        <f t="shared" si="9"/>
        <v>0</v>
      </c>
      <c r="AB165" s="31">
        <f t="shared" si="10"/>
        <v>0</v>
      </c>
      <c r="AC165" s="35">
        <f t="shared" si="11"/>
        <v>0</v>
      </c>
    </row>
    <row r="166" spans="1:29" x14ac:dyDescent="0.2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17">
        <f t="shared" si="8"/>
        <v>0</v>
      </c>
      <c r="AA166" s="30">
        <f t="shared" si="9"/>
        <v>0</v>
      </c>
      <c r="AB166" s="31">
        <f t="shared" si="10"/>
        <v>0</v>
      </c>
      <c r="AC166" s="35">
        <f t="shared" si="11"/>
        <v>0</v>
      </c>
    </row>
    <row r="167" spans="1:29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17">
        <f t="shared" si="8"/>
        <v>0</v>
      </c>
      <c r="AA167" s="30">
        <f t="shared" si="9"/>
        <v>0</v>
      </c>
      <c r="AB167" s="31">
        <f t="shared" si="10"/>
        <v>0</v>
      </c>
      <c r="AC167" s="35">
        <f t="shared" si="11"/>
        <v>0</v>
      </c>
    </row>
    <row r="168" spans="1:29" x14ac:dyDescent="0.2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17">
        <f t="shared" si="8"/>
        <v>0</v>
      </c>
      <c r="AA168" s="30">
        <f t="shared" si="9"/>
        <v>0</v>
      </c>
      <c r="AB168" s="31">
        <f t="shared" si="10"/>
        <v>0</v>
      </c>
      <c r="AC168" s="35">
        <f t="shared" si="11"/>
        <v>0</v>
      </c>
    </row>
    <row r="169" spans="1:29" x14ac:dyDescent="0.2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17">
        <f t="shared" si="8"/>
        <v>0</v>
      </c>
      <c r="AA169" s="30">
        <f t="shared" si="9"/>
        <v>0</v>
      </c>
      <c r="AB169" s="31">
        <f t="shared" si="10"/>
        <v>0</v>
      </c>
      <c r="AC169" s="35">
        <f t="shared" si="11"/>
        <v>0</v>
      </c>
    </row>
    <row r="170" spans="1:29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17">
        <f t="shared" si="8"/>
        <v>0</v>
      </c>
      <c r="AA170" s="30">
        <f t="shared" si="9"/>
        <v>0</v>
      </c>
      <c r="AB170" s="31">
        <f t="shared" si="10"/>
        <v>0</v>
      </c>
      <c r="AC170" s="35">
        <f t="shared" si="11"/>
        <v>0</v>
      </c>
    </row>
    <row r="171" spans="1:29" x14ac:dyDescent="0.2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17">
        <f t="shared" si="8"/>
        <v>0</v>
      </c>
      <c r="AA171" s="30">
        <f t="shared" si="9"/>
        <v>0</v>
      </c>
      <c r="AB171" s="31">
        <f t="shared" si="10"/>
        <v>0</v>
      </c>
      <c r="AC171" s="35">
        <f t="shared" si="11"/>
        <v>0</v>
      </c>
    </row>
    <row r="172" spans="1:29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17">
        <f t="shared" si="8"/>
        <v>0</v>
      </c>
      <c r="AA172" s="30">
        <f t="shared" si="9"/>
        <v>0</v>
      </c>
      <c r="AB172" s="31">
        <f t="shared" si="10"/>
        <v>0</v>
      </c>
      <c r="AC172" s="35">
        <f t="shared" si="11"/>
        <v>0</v>
      </c>
    </row>
    <row r="173" spans="1:29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17">
        <f t="shared" si="8"/>
        <v>0</v>
      </c>
      <c r="AA173" s="30">
        <f t="shared" si="9"/>
        <v>0</v>
      </c>
      <c r="AB173" s="31">
        <f t="shared" si="10"/>
        <v>0</v>
      </c>
      <c r="AC173" s="35">
        <f t="shared" si="11"/>
        <v>0</v>
      </c>
    </row>
    <row r="174" spans="1:29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17">
        <f t="shared" si="8"/>
        <v>0</v>
      </c>
      <c r="AA174" s="30">
        <f t="shared" si="9"/>
        <v>0</v>
      </c>
      <c r="AB174" s="31">
        <f t="shared" si="10"/>
        <v>0</v>
      </c>
      <c r="AC174" s="35">
        <f t="shared" si="11"/>
        <v>0</v>
      </c>
    </row>
    <row r="175" spans="1:29" x14ac:dyDescent="0.2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17">
        <f t="shared" si="8"/>
        <v>0</v>
      </c>
      <c r="AA175" s="30">
        <f t="shared" si="9"/>
        <v>0</v>
      </c>
      <c r="AB175" s="31">
        <f t="shared" si="10"/>
        <v>0</v>
      </c>
      <c r="AC175" s="35">
        <f t="shared" si="11"/>
        <v>0</v>
      </c>
    </row>
    <row r="176" spans="1:29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17">
        <f t="shared" si="8"/>
        <v>0</v>
      </c>
      <c r="AA176" s="30">
        <f t="shared" si="9"/>
        <v>0</v>
      </c>
      <c r="AB176" s="31">
        <f t="shared" si="10"/>
        <v>0</v>
      </c>
      <c r="AC176" s="35">
        <f t="shared" si="11"/>
        <v>0</v>
      </c>
    </row>
    <row r="177" spans="1:29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17">
        <f t="shared" si="8"/>
        <v>0</v>
      </c>
      <c r="AA177" s="30">
        <f t="shared" si="9"/>
        <v>0</v>
      </c>
      <c r="AB177" s="31">
        <f t="shared" si="10"/>
        <v>0</v>
      </c>
      <c r="AC177" s="35">
        <f t="shared" si="11"/>
        <v>0</v>
      </c>
    </row>
    <row r="178" spans="1:29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17">
        <f t="shared" si="8"/>
        <v>0</v>
      </c>
      <c r="AA178" s="30">
        <f t="shared" si="9"/>
        <v>0</v>
      </c>
      <c r="AB178" s="31">
        <f t="shared" si="10"/>
        <v>0</v>
      </c>
      <c r="AC178" s="35">
        <f t="shared" si="11"/>
        <v>0</v>
      </c>
    </row>
    <row r="179" spans="1:29" x14ac:dyDescent="0.2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17">
        <f t="shared" si="8"/>
        <v>0</v>
      </c>
      <c r="AA179" s="30">
        <f t="shared" si="9"/>
        <v>0</v>
      </c>
      <c r="AB179" s="31">
        <f t="shared" si="10"/>
        <v>0</v>
      </c>
      <c r="AC179" s="35">
        <f t="shared" si="11"/>
        <v>0</v>
      </c>
    </row>
    <row r="180" spans="1:29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17">
        <f t="shared" si="8"/>
        <v>0</v>
      </c>
      <c r="AA180" s="30">
        <f t="shared" si="9"/>
        <v>0</v>
      </c>
      <c r="AB180" s="31">
        <f t="shared" si="10"/>
        <v>0</v>
      </c>
      <c r="AC180" s="35">
        <f t="shared" si="11"/>
        <v>0</v>
      </c>
    </row>
    <row r="181" spans="1:29" x14ac:dyDescent="0.2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17">
        <f t="shared" si="8"/>
        <v>0</v>
      </c>
      <c r="AA181" s="30">
        <f t="shared" si="9"/>
        <v>0</v>
      </c>
      <c r="AB181" s="31">
        <f t="shared" si="10"/>
        <v>0</v>
      </c>
      <c r="AC181" s="35">
        <f t="shared" si="11"/>
        <v>0</v>
      </c>
    </row>
    <row r="182" spans="1:29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17">
        <f t="shared" si="8"/>
        <v>0</v>
      </c>
      <c r="AA182" s="30">
        <f t="shared" si="9"/>
        <v>0</v>
      </c>
      <c r="AB182" s="31">
        <f t="shared" si="10"/>
        <v>0</v>
      </c>
      <c r="AC182" s="35">
        <f t="shared" si="11"/>
        <v>0</v>
      </c>
    </row>
    <row r="183" spans="1:29" x14ac:dyDescent="0.2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17">
        <f t="shared" si="8"/>
        <v>0</v>
      </c>
      <c r="AA183" s="30">
        <f t="shared" si="9"/>
        <v>0</v>
      </c>
      <c r="AB183" s="31">
        <f t="shared" si="10"/>
        <v>0</v>
      </c>
      <c r="AC183" s="35">
        <f t="shared" si="11"/>
        <v>0</v>
      </c>
    </row>
    <row r="184" spans="1:29" x14ac:dyDescent="0.2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17">
        <f t="shared" si="8"/>
        <v>0</v>
      </c>
      <c r="AA184" s="30">
        <f t="shared" si="9"/>
        <v>0</v>
      </c>
      <c r="AB184" s="31">
        <f t="shared" si="10"/>
        <v>0</v>
      </c>
      <c r="AC184" s="35">
        <f t="shared" si="11"/>
        <v>0</v>
      </c>
    </row>
    <row r="185" spans="1:29" x14ac:dyDescent="0.2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17">
        <f t="shared" si="8"/>
        <v>0</v>
      </c>
      <c r="AA185" s="30">
        <f t="shared" si="9"/>
        <v>0</v>
      </c>
      <c r="AB185" s="31">
        <f t="shared" si="10"/>
        <v>0</v>
      </c>
      <c r="AC185" s="35">
        <f t="shared" si="11"/>
        <v>0</v>
      </c>
    </row>
    <row r="186" spans="1:29" x14ac:dyDescent="0.2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17">
        <f t="shared" si="8"/>
        <v>0</v>
      </c>
      <c r="AA186" s="30">
        <f t="shared" si="9"/>
        <v>0</v>
      </c>
      <c r="AB186" s="31">
        <f t="shared" si="10"/>
        <v>0</v>
      </c>
      <c r="AC186" s="35">
        <f t="shared" si="11"/>
        <v>0</v>
      </c>
    </row>
    <row r="187" spans="1:29" x14ac:dyDescent="0.2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17">
        <f t="shared" si="8"/>
        <v>0</v>
      </c>
      <c r="AA187" s="30">
        <f t="shared" si="9"/>
        <v>0</v>
      </c>
      <c r="AB187" s="31">
        <f t="shared" si="10"/>
        <v>0</v>
      </c>
      <c r="AC187" s="35">
        <f t="shared" si="11"/>
        <v>0</v>
      </c>
    </row>
    <row r="188" spans="1:29" x14ac:dyDescent="0.2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17">
        <f t="shared" si="8"/>
        <v>0</v>
      </c>
      <c r="AA188" s="30">
        <f t="shared" si="9"/>
        <v>0</v>
      </c>
      <c r="AB188" s="31">
        <f t="shared" si="10"/>
        <v>0</v>
      </c>
      <c r="AC188" s="35">
        <f t="shared" si="11"/>
        <v>0</v>
      </c>
    </row>
    <row r="189" spans="1:29" x14ac:dyDescent="0.2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17">
        <f t="shared" si="8"/>
        <v>0</v>
      </c>
      <c r="AA189" s="30">
        <f t="shared" si="9"/>
        <v>0</v>
      </c>
      <c r="AB189" s="31">
        <f t="shared" si="10"/>
        <v>0</v>
      </c>
      <c r="AC189" s="35">
        <f t="shared" si="11"/>
        <v>0</v>
      </c>
    </row>
    <row r="190" spans="1:29" x14ac:dyDescent="0.2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17">
        <f t="shared" si="8"/>
        <v>0</v>
      </c>
      <c r="AA190" s="30">
        <f t="shared" si="9"/>
        <v>0</v>
      </c>
      <c r="AB190" s="31">
        <f t="shared" si="10"/>
        <v>0</v>
      </c>
      <c r="AC190" s="35">
        <f t="shared" si="11"/>
        <v>0</v>
      </c>
    </row>
    <row r="191" spans="1:29" x14ac:dyDescent="0.2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17">
        <f t="shared" si="8"/>
        <v>0</v>
      </c>
      <c r="AA191" s="30">
        <f t="shared" si="9"/>
        <v>0</v>
      </c>
      <c r="AB191" s="31">
        <f t="shared" si="10"/>
        <v>0</v>
      </c>
      <c r="AC191" s="35">
        <f t="shared" si="11"/>
        <v>0</v>
      </c>
    </row>
    <row r="192" spans="1:29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17">
        <f t="shared" si="8"/>
        <v>0</v>
      </c>
      <c r="AA192" s="30">
        <f t="shared" si="9"/>
        <v>0</v>
      </c>
      <c r="AB192" s="31">
        <f t="shared" si="10"/>
        <v>0</v>
      </c>
      <c r="AC192" s="35">
        <f t="shared" si="11"/>
        <v>0</v>
      </c>
    </row>
    <row r="193" spans="1:29" x14ac:dyDescent="0.2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17">
        <f t="shared" si="8"/>
        <v>0</v>
      </c>
      <c r="AA193" s="30">
        <f t="shared" si="9"/>
        <v>0</v>
      </c>
      <c r="AB193" s="31">
        <f t="shared" si="10"/>
        <v>0</v>
      </c>
      <c r="AC193" s="35">
        <f t="shared" si="11"/>
        <v>0</v>
      </c>
    </row>
    <row r="194" spans="1:29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17">
        <f t="shared" si="8"/>
        <v>0</v>
      </c>
      <c r="AA194" s="30">
        <f t="shared" si="9"/>
        <v>0</v>
      </c>
      <c r="AB194" s="31">
        <f t="shared" si="10"/>
        <v>0</v>
      </c>
      <c r="AC194" s="35">
        <f t="shared" si="11"/>
        <v>0</v>
      </c>
    </row>
    <row r="195" spans="1:29" x14ac:dyDescent="0.2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17">
        <f t="shared" ref="Z195:Z258" si="12">($B$2*B195)+($C$2*C195)+($D$2*D195)+($E$2*E195)+($F$2*F195)+($G$2*G195)+($H$2*H195)+($I$2*I195)+($J$2*J195)+($K$2*K195)+($L$2*L195)+($M$2*M195)+($N$2*N195)+($O$2*O195)+($P$2*P195)+($Q$2*Q195)</f>
        <v>0</v>
      </c>
      <c r="AA195" s="30">
        <f t="shared" ref="AA195:AA258" si="13">SUM(R195:U195)</f>
        <v>0</v>
      </c>
      <c r="AB195" s="31">
        <f t="shared" si="10"/>
        <v>0</v>
      </c>
      <c r="AC195" s="35">
        <f t="shared" si="11"/>
        <v>0</v>
      </c>
    </row>
    <row r="196" spans="1:29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17">
        <f t="shared" si="12"/>
        <v>0</v>
      </c>
      <c r="AA196" s="30">
        <f t="shared" si="13"/>
        <v>0</v>
      </c>
      <c r="AB196" s="31">
        <f t="shared" ref="AB196:AB259" si="14">SUM(V196:Y196)</f>
        <v>0</v>
      </c>
      <c r="AC196" s="35">
        <f t="shared" ref="AC196:AC259" si="15">AB196+AA196+Z196</f>
        <v>0</v>
      </c>
    </row>
    <row r="197" spans="1:29" x14ac:dyDescent="0.2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17">
        <f t="shared" si="12"/>
        <v>0</v>
      </c>
      <c r="AA197" s="30">
        <f t="shared" si="13"/>
        <v>0</v>
      </c>
      <c r="AB197" s="31">
        <f t="shared" si="14"/>
        <v>0</v>
      </c>
      <c r="AC197" s="35">
        <f t="shared" si="15"/>
        <v>0</v>
      </c>
    </row>
    <row r="198" spans="1:29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17">
        <f t="shared" si="12"/>
        <v>0</v>
      </c>
      <c r="AA198" s="30">
        <f t="shared" si="13"/>
        <v>0</v>
      </c>
      <c r="AB198" s="31">
        <f t="shared" si="14"/>
        <v>0</v>
      </c>
      <c r="AC198" s="35">
        <f t="shared" si="15"/>
        <v>0</v>
      </c>
    </row>
    <row r="199" spans="1:29" x14ac:dyDescent="0.2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17">
        <f t="shared" si="12"/>
        <v>0</v>
      </c>
      <c r="AA199" s="30">
        <f t="shared" si="13"/>
        <v>0</v>
      </c>
      <c r="AB199" s="31">
        <f t="shared" si="14"/>
        <v>0</v>
      </c>
      <c r="AC199" s="35">
        <f t="shared" si="15"/>
        <v>0</v>
      </c>
    </row>
    <row r="200" spans="1:29" x14ac:dyDescent="0.2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17">
        <f t="shared" si="12"/>
        <v>0</v>
      </c>
      <c r="AA200" s="30">
        <f t="shared" si="13"/>
        <v>0</v>
      </c>
      <c r="AB200" s="31">
        <f t="shared" si="14"/>
        <v>0</v>
      </c>
      <c r="AC200" s="35">
        <f t="shared" si="15"/>
        <v>0</v>
      </c>
    </row>
    <row r="201" spans="1:29" x14ac:dyDescent="0.2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17">
        <f t="shared" si="12"/>
        <v>0</v>
      </c>
      <c r="AA201" s="30">
        <f t="shared" si="13"/>
        <v>0</v>
      </c>
      <c r="AB201" s="31">
        <f t="shared" si="14"/>
        <v>0</v>
      </c>
      <c r="AC201" s="35">
        <f t="shared" si="15"/>
        <v>0</v>
      </c>
    </row>
    <row r="202" spans="1:29" x14ac:dyDescent="0.2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17">
        <f t="shared" si="12"/>
        <v>0</v>
      </c>
      <c r="AA202" s="30">
        <f t="shared" si="13"/>
        <v>0</v>
      </c>
      <c r="AB202" s="31">
        <f t="shared" si="14"/>
        <v>0</v>
      </c>
      <c r="AC202" s="35">
        <f t="shared" si="15"/>
        <v>0</v>
      </c>
    </row>
    <row r="203" spans="1:29" x14ac:dyDescent="0.2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17">
        <f t="shared" si="12"/>
        <v>0</v>
      </c>
      <c r="AA203" s="30">
        <f t="shared" si="13"/>
        <v>0</v>
      </c>
      <c r="AB203" s="31">
        <f t="shared" si="14"/>
        <v>0</v>
      </c>
      <c r="AC203" s="35">
        <f t="shared" si="15"/>
        <v>0</v>
      </c>
    </row>
    <row r="204" spans="1:29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17">
        <f t="shared" si="12"/>
        <v>0</v>
      </c>
      <c r="AA204" s="30">
        <f t="shared" si="13"/>
        <v>0</v>
      </c>
      <c r="AB204" s="31">
        <f t="shared" si="14"/>
        <v>0</v>
      </c>
      <c r="AC204" s="35">
        <f t="shared" si="15"/>
        <v>0</v>
      </c>
    </row>
    <row r="205" spans="1:29" x14ac:dyDescent="0.2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17">
        <f t="shared" si="12"/>
        <v>0</v>
      </c>
      <c r="AA205" s="30">
        <f t="shared" si="13"/>
        <v>0</v>
      </c>
      <c r="AB205" s="31">
        <f t="shared" si="14"/>
        <v>0</v>
      </c>
      <c r="AC205" s="35">
        <f t="shared" si="15"/>
        <v>0</v>
      </c>
    </row>
    <row r="206" spans="1:29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17">
        <f t="shared" si="12"/>
        <v>0</v>
      </c>
      <c r="AA206" s="30">
        <f t="shared" si="13"/>
        <v>0</v>
      </c>
      <c r="AB206" s="31">
        <f t="shared" si="14"/>
        <v>0</v>
      </c>
      <c r="AC206" s="35">
        <f t="shared" si="15"/>
        <v>0</v>
      </c>
    </row>
    <row r="207" spans="1:29" x14ac:dyDescent="0.2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17">
        <f t="shared" si="12"/>
        <v>0</v>
      </c>
      <c r="AA207" s="30">
        <f t="shared" si="13"/>
        <v>0</v>
      </c>
      <c r="AB207" s="31">
        <f t="shared" si="14"/>
        <v>0</v>
      </c>
      <c r="AC207" s="35">
        <f t="shared" si="15"/>
        <v>0</v>
      </c>
    </row>
    <row r="208" spans="1:29" x14ac:dyDescent="0.2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17">
        <f t="shared" si="12"/>
        <v>0</v>
      </c>
      <c r="AA208" s="30">
        <f t="shared" si="13"/>
        <v>0</v>
      </c>
      <c r="AB208" s="31">
        <f t="shared" si="14"/>
        <v>0</v>
      </c>
      <c r="AC208" s="35">
        <f t="shared" si="15"/>
        <v>0</v>
      </c>
    </row>
    <row r="209" spans="1:29" x14ac:dyDescent="0.2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17">
        <f t="shared" si="12"/>
        <v>0</v>
      </c>
      <c r="AA209" s="30">
        <f t="shared" si="13"/>
        <v>0</v>
      </c>
      <c r="AB209" s="31">
        <f t="shared" si="14"/>
        <v>0</v>
      </c>
      <c r="AC209" s="35">
        <f t="shared" si="15"/>
        <v>0</v>
      </c>
    </row>
    <row r="210" spans="1:29" x14ac:dyDescent="0.2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17">
        <f t="shared" si="12"/>
        <v>0</v>
      </c>
      <c r="AA210" s="30">
        <f t="shared" si="13"/>
        <v>0</v>
      </c>
      <c r="AB210" s="31">
        <f t="shared" si="14"/>
        <v>0</v>
      </c>
      <c r="AC210" s="35">
        <f t="shared" si="15"/>
        <v>0</v>
      </c>
    </row>
    <row r="211" spans="1:29" x14ac:dyDescent="0.2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17">
        <f t="shared" si="12"/>
        <v>0</v>
      </c>
      <c r="AA211" s="30">
        <f t="shared" si="13"/>
        <v>0</v>
      </c>
      <c r="AB211" s="31">
        <f t="shared" si="14"/>
        <v>0</v>
      </c>
      <c r="AC211" s="35">
        <f t="shared" si="15"/>
        <v>0</v>
      </c>
    </row>
    <row r="212" spans="1:29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17">
        <f t="shared" si="12"/>
        <v>0</v>
      </c>
      <c r="AA212" s="30">
        <f t="shared" si="13"/>
        <v>0</v>
      </c>
      <c r="AB212" s="31">
        <f t="shared" si="14"/>
        <v>0</v>
      </c>
      <c r="AC212" s="35">
        <f t="shared" si="15"/>
        <v>0</v>
      </c>
    </row>
    <row r="213" spans="1:29" x14ac:dyDescent="0.2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17">
        <f t="shared" si="12"/>
        <v>0</v>
      </c>
      <c r="AA213" s="30">
        <f t="shared" si="13"/>
        <v>0</v>
      </c>
      <c r="AB213" s="31">
        <f t="shared" si="14"/>
        <v>0</v>
      </c>
      <c r="AC213" s="35">
        <f t="shared" si="15"/>
        <v>0</v>
      </c>
    </row>
    <row r="214" spans="1:29" x14ac:dyDescent="0.2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17">
        <f t="shared" si="12"/>
        <v>0</v>
      </c>
      <c r="AA214" s="30">
        <f t="shared" si="13"/>
        <v>0</v>
      </c>
      <c r="AB214" s="31">
        <f t="shared" si="14"/>
        <v>0</v>
      </c>
      <c r="AC214" s="35">
        <f t="shared" si="15"/>
        <v>0</v>
      </c>
    </row>
    <row r="215" spans="1:29" x14ac:dyDescent="0.2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17">
        <f t="shared" si="12"/>
        <v>0</v>
      </c>
      <c r="AA215" s="30">
        <f t="shared" si="13"/>
        <v>0</v>
      </c>
      <c r="AB215" s="31">
        <f t="shared" si="14"/>
        <v>0</v>
      </c>
      <c r="AC215" s="35">
        <f t="shared" si="15"/>
        <v>0</v>
      </c>
    </row>
    <row r="216" spans="1:29" x14ac:dyDescent="0.2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17">
        <f t="shared" si="12"/>
        <v>0</v>
      </c>
      <c r="AA216" s="30">
        <f t="shared" si="13"/>
        <v>0</v>
      </c>
      <c r="AB216" s="31">
        <f t="shared" si="14"/>
        <v>0</v>
      </c>
      <c r="AC216" s="35">
        <f t="shared" si="15"/>
        <v>0</v>
      </c>
    </row>
    <row r="217" spans="1:29" x14ac:dyDescent="0.2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17">
        <f t="shared" si="12"/>
        <v>0</v>
      </c>
      <c r="AA217" s="30">
        <f t="shared" si="13"/>
        <v>0</v>
      </c>
      <c r="AB217" s="31">
        <f t="shared" si="14"/>
        <v>0</v>
      </c>
      <c r="AC217" s="35">
        <f t="shared" si="15"/>
        <v>0</v>
      </c>
    </row>
    <row r="218" spans="1:29" x14ac:dyDescent="0.2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17">
        <f t="shared" si="12"/>
        <v>0</v>
      </c>
      <c r="AA218" s="30">
        <f t="shared" si="13"/>
        <v>0</v>
      </c>
      <c r="AB218" s="31">
        <f t="shared" si="14"/>
        <v>0</v>
      </c>
      <c r="AC218" s="35">
        <f t="shared" si="15"/>
        <v>0</v>
      </c>
    </row>
    <row r="219" spans="1:29" x14ac:dyDescent="0.2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17">
        <f t="shared" si="12"/>
        <v>0</v>
      </c>
      <c r="AA219" s="30">
        <f t="shared" si="13"/>
        <v>0</v>
      </c>
      <c r="AB219" s="31">
        <f t="shared" si="14"/>
        <v>0</v>
      </c>
      <c r="AC219" s="35">
        <f t="shared" si="15"/>
        <v>0</v>
      </c>
    </row>
    <row r="220" spans="1:29" x14ac:dyDescent="0.2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17">
        <f t="shared" si="12"/>
        <v>0</v>
      </c>
      <c r="AA220" s="30">
        <f t="shared" si="13"/>
        <v>0</v>
      </c>
      <c r="AB220" s="31">
        <f t="shared" si="14"/>
        <v>0</v>
      </c>
      <c r="AC220" s="35">
        <f t="shared" si="15"/>
        <v>0</v>
      </c>
    </row>
    <row r="221" spans="1:29" x14ac:dyDescent="0.2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17">
        <f t="shared" si="12"/>
        <v>0</v>
      </c>
      <c r="AA221" s="30">
        <f t="shared" si="13"/>
        <v>0</v>
      </c>
      <c r="AB221" s="31">
        <f t="shared" si="14"/>
        <v>0</v>
      </c>
      <c r="AC221" s="35">
        <f t="shared" si="15"/>
        <v>0</v>
      </c>
    </row>
    <row r="222" spans="1:29" x14ac:dyDescent="0.2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17">
        <f t="shared" si="12"/>
        <v>0</v>
      </c>
      <c r="AA222" s="30">
        <f t="shared" si="13"/>
        <v>0</v>
      </c>
      <c r="AB222" s="31">
        <f t="shared" si="14"/>
        <v>0</v>
      </c>
      <c r="AC222" s="35">
        <f t="shared" si="15"/>
        <v>0</v>
      </c>
    </row>
    <row r="223" spans="1:29" x14ac:dyDescent="0.2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17">
        <f t="shared" si="12"/>
        <v>0</v>
      </c>
      <c r="AA223" s="30">
        <f t="shared" si="13"/>
        <v>0</v>
      </c>
      <c r="AB223" s="31">
        <f t="shared" si="14"/>
        <v>0</v>
      </c>
      <c r="AC223" s="35">
        <f t="shared" si="15"/>
        <v>0</v>
      </c>
    </row>
    <row r="224" spans="1:29" x14ac:dyDescent="0.2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17">
        <f t="shared" si="12"/>
        <v>0</v>
      </c>
      <c r="AA224" s="30">
        <f t="shared" si="13"/>
        <v>0</v>
      </c>
      <c r="AB224" s="31">
        <f t="shared" si="14"/>
        <v>0</v>
      </c>
      <c r="AC224" s="35">
        <f t="shared" si="15"/>
        <v>0</v>
      </c>
    </row>
    <row r="225" spans="1:29" x14ac:dyDescent="0.2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17">
        <f t="shared" si="12"/>
        <v>0</v>
      </c>
      <c r="AA225" s="30">
        <f t="shared" si="13"/>
        <v>0</v>
      </c>
      <c r="AB225" s="31">
        <f t="shared" si="14"/>
        <v>0</v>
      </c>
      <c r="AC225" s="35">
        <f t="shared" si="15"/>
        <v>0</v>
      </c>
    </row>
    <row r="226" spans="1:29" x14ac:dyDescent="0.2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17">
        <f t="shared" si="12"/>
        <v>0</v>
      </c>
      <c r="AA226" s="30">
        <f t="shared" si="13"/>
        <v>0</v>
      </c>
      <c r="AB226" s="31">
        <f t="shared" si="14"/>
        <v>0</v>
      </c>
      <c r="AC226" s="35">
        <f t="shared" si="15"/>
        <v>0</v>
      </c>
    </row>
    <row r="227" spans="1:29" x14ac:dyDescent="0.2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17">
        <f t="shared" si="12"/>
        <v>0</v>
      </c>
      <c r="AA227" s="30">
        <f t="shared" si="13"/>
        <v>0</v>
      </c>
      <c r="AB227" s="31">
        <f t="shared" si="14"/>
        <v>0</v>
      </c>
      <c r="AC227" s="35">
        <f t="shared" si="15"/>
        <v>0</v>
      </c>
    </row>
    <row r="228" spans="1:29" x14ac:dyDescent="0.2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17">
        <f t="shared" si="12"/>
        <v>0</v>
      </c>
      <c r="AA228" s="30">
        <f t="shared" si="13"/>
        <v>0</v>
      </c>
      <c r="AB228" s="31">
        <f t="shared" si="14"/>
        <v>0</v>
      </c>
      <c r="AC228" s="35">
        <f t="shared" si="15"/>
        <v>0</v>
      </c>
    </row>
    <row r="229" spans="1:29" x14ac:dyDescent="0.2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17">
        <f t="shared" si="12"/>
        <v>0</v>
      </c>
      <c r="AA229" s="30">
        <f t="shared" si="13"/>
        <v>0</v>
      </c>
      <c r="AB229" s="31">
        <f t="shared" si="14"/>
        <v>0</v>
      </c>
      <c r="AC229" s="35">
        <f t="shared" si="15"/>
        <v>0</v>
      </c>
    </row>
    <row r="230" spans="1:29" x14ac:dyDescent="0.2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17">
        <f t="shared" si="12"/>
        <v>0</v>
      </c>
      <c r="AA230" s="30">
        <f t="shared" si="13"/>
        <v>0</v>
      </c>
      <c r="AB230" s="31">
        <f t="shared" si="14"/>
        <v>0</v>
      </c>
      <c r="AC230" s="35">
        <f t="shared" si="15"/>
        <v>0</v>
      </c>
    </row>
    <row r="231" spans="1:29" x14ac:dyDescent="0.2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17">
        <f t="shared" si="12"/>
        <v>0</v>
      </c>
      <c r="AA231" s="30">
        <f t="shared" si="13"/>
        <v>0</v>
      </c>
      <c r="AB231" s="31">
        <f t="shared" si="14"/>
        <v>0</v>
      </c>
      <c r="AC231" s="35">
        <f t="shared" si="15"/>
        <v>0</v>
      </c>
    </row>
    <row r="232" spans="1:29" x14ac:dyDescent="0.2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17">
        <f t="shared" si="12"/>
        <v>0</v>
      </c>
      <c r="AA232" s="30">
        <f t="shared" si="13"/>
        <v>0</v>
      </c>
      <c r="AB232" s="31">
        <f t="shared" si="14"/>
        <v>0</v>
      </c>
      <c r="AC232" s="35">
        <f t="shared" si="15"/>
        <v>0</v>
      </c>
    </row>
    <row r="233" spans="1:29" x14ac:dyDescent="0.2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17">
        <f t="shared" si="12"/>
        <v>0</v>
      </c>
      <c r="AA233" s="30">
        <f t="shared" si="13"/>
        <v>0</v>
      </c>
      <c r="AB233" s="31">
        <f t="shared" si="14"/>
        <v>0</v>
      </c>
      <c r="AC233" s="35">
        <f t="shared" si="15"/>
        <v>0</v>
      </c>
    </row>
    <row r="234" spans="1:29" x14ac:dyDescent="0.2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17">
        <f t="shared" si="12"/>
        <v>0</v>
      </c>
      <c r="AA234" s="30">
        <f t="shared" si="13"/>
        <v>0</v>
      </c>
      <c r="AB234" s="31">
        <f t="shared" si="14"/>
        <v>0</v>
      </c>
      <c r="AC234" s="35">
        <f t="shared" si="15"/>
        <v>0</v>
      </c>
    </row>
    <row r="235" spans="1:29" x14ac:dyDescent="0.2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17">
        <f t="shared" si="12"/>
        <v>0</v>
      </c>
      <c r="AA235" s="30">
        <f t="shared" si="13"/>
        <v>0</v>
      </c>
      <c r="AB235" s="31">
        <f t="shared" si="14"/>
        <v>0</v>
      </c>
      <c r="AC235" s="35">
        <f t="shared" si="15"/>
        <v>0</v>
      </c>
    </row>
    <row r="236" spans="1:29" x14ac:dyDescent="0.2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17">
        <f t="shared" si="12"/>
        <v>0</v>
      </c>
      <c r="AA236" s="30">
        <f t="shared" si="13"/>
        <v>0</v>
      </c>
      <c r="AB236" s="31">
        <f t="shared" si="14"/>
        <v>0</v>
      </c>
      <c r="AC236" s="35">
        <f t="shared" si="15"/>
        <v>0</v>
      </c>
    </row>
    <row r="237" spans="1:29" x14ac:dyDescent="0.2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17">
        <f t="shared" si="12"/>
        <v>0</v>
      </c>
      <c r="AA237" s="30">
        <f t="shared" si="13"/>
        <v>0</v>
      </c>
      <c r="AB237" s="31">
        <f t="shared" si="14"/>
        <v>0</v>
      </c>
      <c r="AC237" s="35">
        <f t="shared" si="15"/>
        <v>0</v>
      </c>
    </row>
    <row r="238" spans="1:29" x14ac:dyDescent="0.2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17">
        <f t="shared" si="12"/>
        <v>0</v>
      </c>
      <c r="AA238" s="30">
        <f t="shared" si="13"/>
        <v>0</v>
      </c>
      <c r="AB238" s="31">
        <f t="shared" si="14"/>
        <v>0</v>
      </c>
      <c r="AC238" s="35">
        <f t="shared" si="15"/>
        <v>0</v>
      </c>
    </row>
    <row r="239" spans="1:29" x14ac:dyDescent="0.2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17">
        <f t="shared" si="12"/>
        <v>0</v>
      </c>
      <c r="AA239" s="30">
        <f t="shared" si="13"/>
        <v>0</v>
      </c>
      <c r="AB239" s="31">
        <f t="shared" si="14"/>
        <v>0</v>
      </c>
      <c r="AC239" s="35">
        <f t="shared" si="15"/>
        <v>0</v>
      </c>
    </row>
    <row r="240" spans="1:29" x14ac:dyDescent="0.2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17">
        <f t="shared" si="12"/>
        <v>0</v>
      </c>
      <c r="AA240" s="30">
        <f t="shared" si="13"/>
        <v>0</v>
      </c>
      <c r="AB240" s="31">
        <f t="shared" si="14"/>
        <v>0</v>
      </c>
      <c r="AC240" s="35">
        <f t="shared" si="15"/>
        <v>0</v>
      </c>
    </row>
    <row r="241" spans="1:29" x14ac:dyDescent="0.2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17">
        <f t="shared" si="12"/>
        <v>0</v>
      </c>
      <c r="AA241" s="30">
        <f t="shared" si="13"/>
        <v>0</v>
      </c>
      <c r="AB241" s="31">
        <f t="shared" si="14"/>
        <v>0</v>
      </c>
      <c r="AC241" s="35">
        <f t="shared" si="15"/>
        <v>0</v>
      </c>
    </row>
    <row r="242" spans="1:29" x14ac:dyDescent="0.2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17">
        <f t="shared" si="12"/>
        <v>0</v>
      </c>
      <c r="AA242" s="30">
        <f t="shared" si="13"/>
        <v>0</v>
      </c>
      <c r="AB242" s="31">
        <f t="shared" si="14"/>
        <v>0</v>
      </c>
      <c r="AC242" s="35">
        <f t="shared" si="15"/>
        <v>0</v>
      </c>
    </row>
    <row r="243" spans="1:29" x14ac:dyDescent="0.2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17">
        <f t="shared" si="12"/>
        <v>0</v>
      </c>
      <c r="AA243" s="30">
        <f t="shared" si="13"/>
        <v>0</v>
      </c>
      <c r="AB243" s="31">
        <f t="shared" si="14"/>
        <v>0</v>
      </c>
      <c r="AC243" s="35">
        <f t="shared" si="15"/>
        <v>0</v>
      </c>
    </row>
    <row r="244" spans="1:29" x14ac:dyDescent="0.2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17">
        <f t="shared" si="12"/>
        <v>0</v>
      </c>
      <c r="AA244" s="30">
        <f t="shared" si="13"/>
        <v>0</v>
      </c>
      <c r="AB244" s="31">
        <f t="shared" si="14"/>
        <v>0</v>
      </c>
      <c r="AC244" s="35">
        <f t="shared" si="15"/>
        <v>0</v>
      </c>
    </row>
    <row r="245" spans="1:29" x14ac:dyDescent="0.2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17">
        <f t="shared" si="12"/>
        <v>0</v>
      </c>
      <c r="AA245" s="30">
        <f t="shared" si="13"/>
        <v>0</v>
      </c>
      <c r="AB245" s="31">
        <f t="shared" si="14"/>
        <v>0</v>
      </c>
      <c r="AC245" s="35">
        <f t="shared" si="15"/>
        <v>0</v>
      </c>
    </row>
    <row r="246" spans="1:29" x14ac:dyDescent="0.2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17">
        <f t="shared" si="12"/>
        <v>0</v>
      </c>
      <c r="AA246" s="30">
        <f t="shared" si="13"/>
        <v>0</v>
      </c>
      <c r="AB246" s="31">
        <f t="shared" si="14"/>
        <v>0</v>
      </c>
      <c r="AC246" s="35">
        <f t="shared" si="15"/>
        <v>0</v>
      </c>
    </row>
    <row r="247" spans="1:29" x14ac:dyDescent="0.2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17">
        <f t="shared" si="12"/>
        <v>0</v>
      </c>
      <c r="AA247" s="30">
        <f t="shared" si="13"/>
        <v>0</v>
      </c>
      <c r="AB247" s="31">
        <f t="shared" si="14"/>
        <v>0</v>
      </c>
      <c r="AC247" s="35">
        <f t="shared" si="15"/>
        <v>0</v>
      </c>
    </row>
    <row r="248" spans="1:29" x14ac:dyDescent="0.2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17">
        <f t="shared" si="12"/>
        <v>0</v>
      </c>
      <c r="AA248" s="30">
        <f t="shared" si="13"/>
        <v>0</v>
      </c>
      <c r="AB248" s="31">
        <f t="shared" si="14"/>
        <v>0</v>
      </c>
      <c r="AC248" s="35">
        <f t="shared" si="15"/>
        <v>0</v>
      </c>
    </row>
    <row r="249" spans="1:29" x14ac:dyDescent="0.2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17">
        <f t="shared" si="12"/>
        <v>0</v>
      </c>
      <c r="AA249" s="30">
        <f t="shared" si="13"/>
        <v>0</v>
      </c>
      <c r="AB249" s="31">
        <f t="shared" si="14"/>
        <v>0</v>
      </c>
      <c r="AC249" s="35">
        <f t="shared" si="15"/>
        <v>0</v>
      </c>
    </row>
    <row r="250" spans="1:29" x14ac:dyDescent="0.2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17">
        <f t="shared" si="12"/>
        <v>0</v>
      </c>
      <c r="AA250" s="30">
        <f t="shared" si="13"/>
        <v>0</v>
      </c>
      <c r="AB250" s="31">
        <f t="shared" si="14"/>
        <v>0</v>
      </c>
      <c r="AC250" s="35">
        <f t="shared" si="15"/>
        <v>0</v>
      </c>
    </row>
    <row r="251" spans="1:29" x14ac:dyDescent="0.2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17">
        <f t="shared" si="12"/>
        <v>0</v>
      </c>
      <c r="AA251" s="30">
        <f t="shared" si="13"/>
        <v>0</v>
      </c>
      <c r="AB251" s="31">
        <f t="shared" si="14"/>
        <v>0</v>
      </c>
      <c r="AC251" s="35">
        <f t="shared" si="15"/>
        <v>0</v>
      </c>
    </row>
    <row r="252" spans="1:29" x14ac:dyDescent="0.2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17">
        <f t="shared" si="12"/>
        <v>0</v>
      </c>
      <c r="AA252" s="30">
        <f t="shared" si="13"/>
        <v>0</v>
      </c>
      <c r="AB252" s="31">
        <f t="shared" si="14"/>
        <v>0</v>
      </c>
      <c r="AC252" s="35">
        <f t="shared" si="15"/>
        <v>0</v>
      </c>
    </row>
    <row r="253" spans="1:29" x14ac:dyDescent="0.2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17">
        <f t="shared" si="12"/>
        <v>0</v>
      </c>
      <c r="AA253" s="30">
        <f t="shared" si="13"/>
        <v>0</v>
      </c>
      <c r="AB253" s="31">
        <f t="shared" si="14"/>
        <v>0</v>
      </c>
      <c r="AC253" s="35">
        <f t="shared" si="15"/>
        <v>0</v>
      </c>
    </row>
    <row r="254" spans="1:29" x14ac:dyDescent="0.2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17">
        <f t="shared" si="12"/>
        <v>0</v>
      </c>
      <c r="AA254" s="30">
        <f t="shared" si="13"/>
        <v>0</v>
      </c>
      <c r="AB254" s="31">
        <f t="shared" si="14"/>
        <v>0</v>
      </c>
      <c r="AC254" s="35">
        <f t="shared" si="15"/>
        <v>0</v>
      </c>
    </row>
    <row r="255" spans="1:29" x14ac:dyDescent="0.2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17">
        <f t="shared" si="12"/>
        <v>0</v>
      </c>
      <c r="AA255" s="30">
        <f t="shared" si="13"/>
        <v>0</v>
      </c>
      <c r="AB255" s="31">
        <f t="shared" si="14"/>
        <v>0</v>
      </c>
      <c r="AC255" s="35">
        <f t="shared" si="15"/>
        <v>0</v>
      </c>
    </row>
    <row r="256" spans="1:29" x14ac:dyDescent="0.2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17">
        <f t="shared" si="12"/>
        <v>0</v>
      </c>
      <c r="AA256" s="30">
        <f t="shared" si="13"/>
        <v>0</v>
      </c>
      <c r="AB256" s="31">
        <f t="shared" si="14"/>
        <v>0</v>
      </c>
      <c r="AC256" s="35">
        <f t="shared" si="15"/>
        <v>0</v>
      </c>
    </row>
    <row r="257" spans="1:29" x14ac:dyDescent="0.2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17">
        <f t="shared" si="12"/>
        <v>0</v>
      </c>
      <c r="AA257" s="30">
        <f t="shared" si="13"/>
        <v>0</v>
      </c>
      <c r="AB257" s="31">
        <f t="shared" si="14"/>
        <v>0</v>
      </c>
      <c r="AC257" s="35">
        <f t="shared" si="15"/>
        <v>0</v>
      </c>
    </row>
    <row r="258" spans="1:29" x14ac:dyDescent="0.2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17">
        <f t="shared" si="12"/>
        <v>0</v>
      </c>
      <c r="AA258" s="30">
        <f t="shared" si="13"/>
        <v>0</v>
      </c>
      <c r="AB258" s="31">
        <f t="shared" si="14"/>
        <v>0</v>
      </c>
      <c r="AC258" s="35">
        <f t="shared" si="15"/>
        <v>0</v>
      </c>
    </row>
    <row r="259" spans="1:29" x14ac:dyDescent="0.2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17">
        <f t="shared" ref="Z259:Z266" si="16">($B$2*B259)+($C$2*C259)+($D$2*D259)+($E$2*E259)+($F$2*F259)+($G$2*G259)+($H$2*H259)+($I$2*I259)+($J$2*J259)+($K$2*K259)+($L$2*L259)+($M$2*M259)+($N$2*N259)+($O$2*O259)+($P$2*P259)+($Q$2*Q259)</f>
        <v>0</v>
      </c>
      <c r="AA259" s="30">
        <f t="shared" ref="AA259:AA266" si="17">SUM(R259:U259)</f>
        <v>0</v>
      </c>
      <c r="AB259" s="31">
        <f t="shared" si="14"/>
        <v>0</v>
      </c>
      <c r="AC259" s="35">
        <f t="shared" si="15"/>
        <v>0</v>
      </c>
    </row>
    <row r="260" spans="1:29" x14ac:dyDescent="0.2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17">
        <f t="shared" si="16"/>
        <v>0</v>
      </c>
      <c r="AA260" s="30">
        <f t="shared" si="17"/>
        <v>0</v>
      </c>
      <c r="AB260" s="31">
        <f t="shared" ref="AB260:AB266" si="18">SUM(V260:Y260)</f>
        <v>0</v>
      </c>
      <c r="AC260" s="35">
        <f t="shared" ref="AC260:AC266" si="19">AB260+AA260+Z260</f>
        <v>0</v>
      </c>
    </row>
    <row r="261" spans="1:29" x14ac:dyDescent="0.2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17">
        <f t="shared" si="16"/>
        <v>0</v>
      </c>
      <c r="AA261" s="30">
        <f t="shared" si="17"/>
        <v>0</v>
      </c>
      <c r="AB261" s="31">
        <f t="shared" si="18"/>
        <v>0</v>
      </c>
      <c r="AC261" s="35">
        <f t="shared" si="19"/>
        <v>0</v>
      </c>
    </row>
    <row r="262" spans="1:29" x14ac:dyDescent="0.2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17">
        <f t="shared" si="16"/>
        <v>0</v>
      </c>
      <c r="AA262" s="30">
        <f t="shared" si="17"/>
        <v>0</v>
      </c>
      <c r="AB262" s="31">
        <f t="shared" si="18"/>
        <v>0</v>
      </c>
      <c r="AC262" s="35">
        <f t="shared" si="19"/>
        <v>0</v>
      </c>
    </row>
    <row r="263" spans="1:29" x14ac:dyDescent="0.2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17">
        <f t="shared" si="16"/>
        <v>0</v>
      </c>
      <c r="AA263" s="30">
        <f t="shared" si="17"/>
        <v>0</v>
      </c>
      <c r="AB263" s="31">
        <f t="shared" si="18"/>
        <v>0</v>
      </c>
      <c r="AC263" s="35">
        <f t="shared" si="19"/>
        <v>0</v>
      </c>
    </row>
    <row r="264" spans="1:29" x14ac:dyDescent="0.2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17">
        <f t="shared" si="16"/>
        <v>0</v>
      </c>
      <c r="AA264" s="30">
        <f t="shared" si="17"/>
        <v>0</v>
      </c>
      <c r="AB264" s="31">
        <f t="shared" si="18"/>
        <v>0</v>
      </c>
      <c r="AC264" s="35">
        <f t="shared" si="19"/>
        <v>0</v>
      </c>
    </row>
    <row r="265" spans="1:29" x14ac:dyDescent="0.2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17">
        <f t="shared" si="16"/>
        <v>0</v>
      </c>
      <c r="AA265" s="30">
        <f t="shared" si="17"/>
        <v>0</v>
      </c>
      <c r="AB265" s="31">
        <f t="shared" si="18"/>
        <v>0</v>
      </c>
      <c r="AC265" s="35">
        <f t="shared" si="19"/>
        <v>0</v>
      </c>
    </row>
    <row r="266" spans="1:29" x14ac:dyDescent="0.2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17">
        <f t="shared" si="16"/>
        <v>0</v>
      </c>
      <c r="AA266" s="30">
        <f t="shared" si="17"/>
        <v>0</v>
      </c>
      <c r="AB266" s="31">
        <f t="shared" si="18"/>
        <v>0</v>
      </c>
      <c r="AC266" s="35">
        <f t="shared" si="19"/>
        <v>0</v>
      </c>
    </row>
    <row r="267" spans="1:29" x14ac:dyDescent="0.25"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37"/>
      <c r="AA267" s="38"/>
      <c r="AB267" s="39"/>
      <c r="AC267" s="40"/>
    </row>
    <row r="268" spans="1:29" x14ac:dyDescent="0.25"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37"/>
      <c r="AA268" s="38"/>
      <c r="AB268" s="39"/>
      <c r="AC268" s="40"/>
    </row>
    <row r="269" spans="1:29" x14ac:dyDescent="0.25"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37"/>
      <c r="AA269" s="38"/>
      <c r="AB269" s="39"/>
      <c r="AC269" s="40"/>
    </row>
    <row r="270" spans="1:29" x14ac:dyDescent="0.25"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37"/>
      <c r="AA270" s="38"/>
      <c r="AB270" s="39"/>
      <c r="AC270" s="40"/>
    </row>
    <row r="271" spans="1:29" x14ac:dyDescent="0.25"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37"/>
      <c r="AA271" s="38"/>
      <c r="AB271" s="39"/>
      <c r="AC271" s="40"/>
    </row>
    <row r="272" spans="1:29" x14ac:dyDescent="0.25"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37"/>
      <c r="AA272" s="38"/>
      <c r="AB272" s="39"/>
      <c r="AC272" s="40"/>
    </row>
    <row r="273" spans="2:29" x14ac:dyDescent="0.25"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37"/>
      <c r="AA273" s="38"/>
      <c r="AB273" s="39"/>
      <c r="AC273" s="40"/>
    </row>
    <row r="274" spans="2:29" x14ac:dyDescent="0.25"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37"/>
      <c r="AA274" s="38"/>
      <c r="AB274" s="39"/>
      <c r="AC274" s="40"/>
    </row>
    <row r="275" spans="2:29" x14ac:dyDescent="0.25"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37"/>
      <c r="AA275" s="38"/>
      <c r="AB275" s="39"/>
      <c r="AC275" s="40"/>
    </row>
    <row r="276" spans="2:29" x14ac:dyDescent="0.25"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37"/>
      <c r="AA276" s="38"/>
      <c r="AB276" s="39"/>
      <c r="AC276" s="40"/>
    </row>
    <row r="277" spans="2:29" x14ac:dyDescent="0.25"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37"/>
      <c r="AA277" s="38"/>
      <c r="AB277" s="39"/>
      <c r="AC277" s="40"/>
    </row>
    <row r="278" spans="2:29" x14ac:dyDescent="0.25"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37"/>
      <c r="AA278" s="38"/>
      <c r="AB278" s="39"/>
      <c r="AC278" s="40"/>
    </row>
    <row r="279" spans="2:29" x14ac:dyDescent="0.25"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37"/>
      <c r="AA279" s="38"/>
      <c r="AB279" s="39"/>
      <c r="AC279" s="40"/>
    </row>
    <row r="280" spans="2:29" x14ac:dyDescent="0.25"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37"/>
      <c r="AA280" s="38"/>
      <c r="AB280" s="39"/>
      <c r="AC280" s="40"/>
    </row>
    <row r="281" spans="2:29" x14ac:dyDescent="0.25"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37"/>
      <c r="AA281" s="38"/>
      <c r="AB281" s="39"/>
      <c r="AC281" s="40"/>
    </row>
    <row r="282" spans="2:29" x14ac:dyDescent="0.25"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37"/>
      <c r="AA282" s="38"/>
      <c r="AB282" s="39"/>
      <c r="AC282" s="40"/>
    </row>
    <row r="283" spans="2:29" x14ac:dyDescent="0.25"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37"/>
      <c r="AA283" s="38"/>
      <c r="AB283" s="39"/>
      <c r="AC283" s="40"/>
    </row>
    <row r="284" spans="2:29" x14ac:dyDescent="0.25"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37"/>
      <c r="AA284" s="38"/>
      <c r="AB284" s="39"/>
      <c r="AC284" s="40"/>
    </row>
    <row r="285" spans="2:29" x14ac:dyDescent="0.25"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37"/>
      <c r="AA285" s="38"/>
      <c r="AB285" s="39"/>
      <c r="AC285" s="40"/>
    </row>
    <row r="286" spans="2:29" x14ac:dyDescent="0.25"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37"/>
      <c r="AA286" s="38"/>
      <c r="AB286" s="39"/>
      <c r="AC286" s="40"/>
    </row>
    <row r="287" spans="2:29" x14ac:dyDescent="0.25"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37"/>
      <c r="AA287" s="38"/>
      <c r="AB287" s="39"/>
      <c r="AC287" s="40"/>
    </row>
    <row r="288" spans="2:29" x14ac:dyDescent="0.25"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37"/>
      <c r="AA288" s="38"/>
      <c r="AB288" s="39"/>
      <c r="AC288" s="40"/>
    </row>
    <row r="289" spans="2:29" x14ac:dyDescent="0.25"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37"/>
      <c r="AA289" s="38"/>
      <c r="AB289" s="39"/>
      <c r="AC289" s="40"/>
    </row>
    <row r="290" spans="2:29" x14ac:dyDescent="0.25"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37"/>
      <c r="AA290" s="38"/>
      <c r="AB290" s="39"/>
      <c r="AC290" s="40"/>
    </row>
    <row r="291" spans="2:29" x14ac:dyDescent="0.25"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37"/>
      <c r="AA291" s="38"/>
      <c r="AB291" s="39"/>
      <c r="AC291" s="40"/>
    </row>
    <row r="292" spans="2:29" x14ac:dyDescent="0.25"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37"/>
      <c r="AA292" s="38"/>
      <c r="AB292" s="39"/>
      <c r="AC292" s="40"/>
    </row>
    <row r="293" spans="2:29" x14ac:dyDescent="0.25"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37"/>
      <c r="AA293" s="38"/>
      <c r="AB293" s="39"/>
      <c r="AC293" s="40"/>
    </row>
    <row r="294" spans="2:29" x14ac:dyDescent="0.25"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37"/>
      <c r="AA294" s="38"/>
      <c r="AB294" s="39"/>
      <c r="AC294" s="40"/>
    </row>
    <row r="295" spans="2:29" x14ac:dyDescent="0.25"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37"/>
      <c r="AA295" s="38"/>
      <c r="AB295" s="39"/>
      <c r="AC295" s="40"/>
    </row>
    <row r="296" spans="2:29" x14ac:dyDescent="0.25"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37"/>
      <c r="AA296" s="38"/>
      <c r="AB296" s="39"/>
      <c r="AC296" s="40"/>
    </row>
    <row r="297" spans="2:29" x14ac:dyDescent="0.25"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37"/>
      <c r="AA297" s="38"/>
      <c r="AB297" s="39"/>
      <c r="AC297" s="40"/>
    </row>
    <row r="298" spans="2:29" x14ac:dyDescent="0.25"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37"/>
      <c r="AA298" s="38"/>
      <c r="AB298" s="39"/>
      <c r="AC298" s="40"/>
    </row>
    <row r="299" spans="2:29" x14ac:dyDescent="0.25"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37"/>
      <c r="AA299" s="38"/>
      <c r="AB299" s="39"/>
      <c r="AC299" s="40"/>
    </row>
    <row r="300" spans="2:29" x14ac:dyDescent="0.25"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37"/>
      <c r="AA300" s="38"/>
      <c r="AB300" s="39"/>
      <c r="AC300" s="40"/>
    </row>
    <row r="301" spans="2:29" x14ac:dyDescent="0.25"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37"/>
      <c r="AA301" s="38"/>
      <c r="AB301" s="39"/>
      <c r="AC301" s="40"/>
    </row>
    <row r="302" spans="2:29" x14ac:dyDescent="0.25"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37"/>
      <c r="AA302" s="38"/>
      <c r="AB302" s="39"/>
      <c r="AC302" s="40"/>
    </row>
    <row r="303" spans="2:29" x14ac:dyDescent="0.25"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37"/>
      <c r="AA303" s="38"/>
      <c r="AB303" s="39"/>
      <c r="AC303" s="40"/>
    </row>
    <row r="304" spans="2:29" x14ac:dyDescent="0.25"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37"/>
      <c r="AA304" s="38"/>
      <c r="AB304" s="39"/>
      <c r="AC304" s="40"/>
    </row>
    <row r="305" spans="2:29" x14ac:dyDescent="0.25"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37"/>
      <c r="AA305" s="38"/>
      <c r="AB305" s="39"/>
      <c r="AC305" s="40"/>
    </row>
    <row r="306" spans="2:29" x14ac:dyDescent="0.25"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37"/>
      <c r="AA306" s="38"/>
      <c r="AB306" s="39"/>
      <c r="AC306" s="40"/>
    </row>
    <row r="307" spans="2:29" x14ac:dyDescent="0.25"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37"/>
      <c r="AA307" s="38"/>
      <c r="AB307" s="39"/>
      <c r="AC307" s="40"/>
    </row>
    <row r="308" spans="2:29" x14ac:dyDescent="0.25"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37"/>
      <c r="AA308" s="38"/>
      <c r="AB308" s="39"/>
      <c r="AC308" s="40"/>
    </row>
    <row r="309" spans="2:29" x14ac:dyDescent="0.25"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37"/>
      <c r="AA309" s="38"/>
      <c r="AB309" s="39"/>
      <c r="AC309" s="40"/>
    </row>
    <row r="310" spans="2:29" x14ac:dyDescent="0.25"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37"/>
      <c r="AA310" s="38"/>
      <c r="AB310" s="39"/>
      <c r="AC310" s="40"/>
    </row>
    <row r="311" spans="2:29" x14ac:dyDescent="0.25"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37"/>
      <c r="AA311" s="38"/>
      <c r="AB311" s="39"/>
      <c r="AC311" s="40"/>
    </row>
    <row r="312" spans="2:29" x14ac:dyDescent="0.25"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37"/>
      <c r="AA312" s="38"/>
      <c r="AB312" s="39"/>
      <c r="AC312" s="40"/>
    </row>
    <row r="313" spans="2:29" x14ac:dyDescent="0.25"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37"/>
      <c r="AA313" s="38"/>
      <c r="AB313" s="39"/>
      <c r="AC313" s="40"/>
    </row>
    <row r="314" spans="2:29" x14ac:dyDescent="0.25"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37"/>
      <c r="AA314" s="38"/>
      <c r="AB314" s="39"/>
      <c r="AC314" s="40"/>
    </row>
    <row r="315" spans="2:29" x14ac:dyDescent="0.25"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37"/>
      <c r="AA315" s="38"/>
      <c r="AB315" s="39"/>
      <c r="AC315" s="40"/>
    </row>
    <row r="316" spans="2:29" x14ac:dyDescent="0.25"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37"/>
      <c r="AA316" s="38"/>
      <c r="AB316" s="39"/>
      <c r="AC316" s="40"/>
    </row>
    <row r="317" spans="2:29" x14ac:dyDescent="0.25"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37"/>
      <c r="AA317" s="38"/>
      <c r="AB317" s="39"/>
      <c r="AC317" s="40"/>
    </row>
    <row r="318" spans="2:29" x14ac:dyDescent="0.25"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37"/>
      <c r="AA318" s="38"/>
      <c r="AB318" s="39"/>
      <c r="AC318" s="40"/>
    </row>
    <row r="319" spans="2:29" x14ac:dyDescent="0.25"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37"/>
      <c r="AA319" s="38"/>
      <c r="AB319" s="39"/>
      <c r="AC319" s="40"/>
    </row>
    <row r="320" spans="2:29" x14ac:dyDescent="0.25"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37"/>
      <c r="AA320" s="38"/>
      <c r="AB320" s="39"/>
      <c r="AC320" s="40"/>
    </row>
    <row r="321" spans="2:29" x14ac:dyDescent="0.25"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37"/>
      <c r="AA321" s="38"/>
      <c r="AB321" s="39"/>
      <c r="AC321" s="40"/>
    </row>
    <row r="322" spans="2:29" x14ac:dyDescent="0.25"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37"/>
      <c r="AA322" s="38"/>
      <c r="AB322" s="39"/>
      <c r="AC322" s="40"/>
    </row>
    <row r="323" spans="2:29" x14ac:dyDescent="0.25"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37"/>
      <c r="AA323" s="38"/>
      <c r="AB323" s="39"/>
      <c r="AC323" s="40"/>
    </row>
    <row r="324" spans="2:29" x14ac:dyDescent="0.25"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37"/>
      <c r="AA324" s="38"/>
      <c r="AB324" s="39"/>
      <c r="AC324" s="40"/>
    </row>
    <row r="325" spans="2:29" x14ac:dyDescent="0.25"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37"/>
      <c r="AA325" s="38"/>
      <c r="AB325" s="39"/>
      <c r="AC325" s="40"/>
    </row>
    <row r="326" spans="2:29" x14ac:dyDescent="0.25"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37"/>
      <c r="AA326" s="38"/>
      <c r="AB326" s="39"/>
      <c r="AC326" s="40"/>
    </row>
    <row r="327" spans="2:29" x14ac:dyDescent="0.25"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37"/>
      <c r="AA327" s="38"/>
      <c r="AB327" s="39"/>
      <c r="AC327" s="40"/>
    </row>
    <row r="328" spans="2:29" x14ac:dyDescent="0.25"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37"/>
      <c r="AA328" s="38"/>
      <c r="AB328" s="39"/>
      <c r="AC328" s="40"/>
    </row>
    <row r="329" spans="2:29" x14ac:dyDescent="0.25"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37"/>
      <c r="AA329" s="38"/>
      <c r="AB329" s="39"/>
      <c r="AC329" s="40"/>
    </row>
    <row r="330" spans="2:29" x14ac:dyDescent="0.25"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37"/>
      <c r="AA330" s="38"/>
      <c r="AB330" s="39"/>
      <c r="AC330" s="40"/>
    </row>
    <row r="331" spans="2:29" x14ac:dyDescent="0.25"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37"/>
      <c r="AA331" s="38"/>
      <c r="AB331" s="39"/>
      <c r="AC331" s="40"/>
    </row>
    <row r="332" spans="2:29" x14ac:dyDescent="0.25"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37"/>
      <c r="AA332" s="38"/>
      <c r="AB332" s="39"/>
      <c r="AC332" s="40"/>
    </row>
    <row r="333" spans="2:29" x14ac:dyDescent="0.25"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37"/>
      <c r="AA333" s="38"/>
      <c r="AB333" s="39"/>
      <c r="AC333" s="40"/>
    </row>
    <row r="334" spans="2:29" x14ac:dyDescent="0.25"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37"/>
      <c r="AA334" s="38"/>
      <c r="AB334" s="39"/>
      <c r="AC334" s="40"/>
    </row>
    <row r="335" spans="2:29" x14ac:dyDescent="0.25"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37"/>
      <c r="AA335" s="38"/>
      <c r="AB335" s="39"/>
      <c r="AC335" s="40"/>
    </row>
    <row r="336" spans="2:29" x14ac:dyDescent="0.25"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37"/>
      <c r="AA336" s="38"/>
      <c r="AB336" s="39"/>
      <c r="AC336" s="40"/>
    </row>
    <row r="337" spans="2:29" x14ac:dyDescent="0.25"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37"/>
      <c r="AA337" s="38"/>
      <c r="AB337" s="39"/>
      <c r="AC337" s="40"/>
    </row>
    <row r="338" spans="2:29" x14ac:dyDescent="0.25"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37"/>
      <c r="AA338" s="38"/>
      <c r="AB338" s="39"/>
      <c r="AC338" s="40"/>
    </row>
    <row r="339" spans="2:29" x14ac:dyDescent="0.25"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37"/>
      <c r="AA339" s="38"/>
      <c r="AB339" s="39"/>
      <c r="AC339" s="40"/>
    </row>
    <row r="340" spans="2:29" x14ac:dyDescent="0.25"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37"/>
      <c r="AA340" s="38"/>
      <c r="AB340" s="39"/>
      <c r="AC340" s="40"/>
    </row>
    <row r="341" spans="2:29" x14ac:dyDescent="0.25"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37"/>
      <c r="AA341" s="38"/>
      <c r="AB341" s="39"/>
      <c r="AC341" s="40"/>
    </row>
    <row r="342" spans="2:29" x14ac:dyDescent="0.25"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37"/>
      <c r="AA342" s="38"/>
      <c r="AB342" s="39"/>
      <c r="AC342" s="40"/>
    </row>
    <row r="343" spans="2:29" x14ac:dyDescent="0.25"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37"/>
      <c r="AA343" s="38"/>
      <c r="AB343" s="39"/>
      <c r="AC343" s="40"/>
    </row>
    <row r="344" spans="2:29" x14ac:dyDescent="0.25"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37"/>
      <c r="AA344" s="38"/>
      <c r="AB344" s="39"/>
      <c r="AC344" s="40"/>
    </row>
    <row r="345" spans="2:29" x14ac:dyDescent="0.25"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37"/>
      <c r="AA345" s="38"/>
      <c r="AB345" s="39"/>
      <c r="AC345" s="40"/>
    </row>
    <row r="346" spans="2:29" x14ac:dyDescent="0.25"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37"/>
      <c r="AA346" s="38"/>
      <c r="AB346" s="39"/>
      <c r="AC346" s="40"/>
    </row>
    <row r="347" spans="2:29" x14ac:dyDescent="0.25"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37"/>
      <c r="AA347" s="38"/>
      <c r="AB347" s="39"/>
      <c r="AC347" s="40"/>
    </row>
    <row r="348" spans="2:29" x14ac:dyDescent="0.25"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37"/>
      <c r="AA348" s="38"/>
      <c r="AB348" s="39"/>
      <c r="AC348" s="40"/>
    </row>
    <row r="349" spans="2:29" x14ac:dyDescent="0.25"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37"/>
      <c r="AA349" s="38"/>
      <c r="AB349" s="39"/>
      <c r="AC349" s="40"/>
    </row>
    <row r="350" spans="2:29" x14ac:dyDescent="0.25"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37"/>
      <c r="AA350" s="38"/>
      <c r="AB350" s="39"/>
      <c r="AC350" s="40"/>
    </row>
    <row r="351" spans="2:29" x14ac:dyDescent="0.25"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37"/>
      <c r="AA351" s="38"/>
      <c r="AB351" s="39"/>
      <c r="AC351" s="40"/>
    </row>
    <row r="352" spans="2:29" x14ac:dyDescent="0.25"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37"/>
      <c r="AA352" s="38"/>
      <c r="AB352" s="39"/>
      <c r="AC352" s="40"/>
    </row>
    <row r="353" spans="2:29" x14ac:dyDescent="0.25"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37"/>
      <c r="AA353" s="38"/>
      <c r="AB353" s="39"/>
      <c r="AC353" s="40"/>
    </row>
    <row r="354" spans="2:29" x14ac:dyDescent="0.25"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37"/>
      <c r="AA354" s="38"/>
      <c r="AB354" s="39"/>
      <c r="AC354" s="40"/>
    </row>
    <row r="355" spans="2:29" x14ac:dyDescent="0.25"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37"/>
      <c r="AA355" s="38"/>
      <c r="AB355" s="39"/>
      <c r="AC355" s="40"/>
    </row>
    <row r="356" spans="2:29" x14ac:dyDescent="0.25"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37"/>
      <c r="AA356" s="38"/>
      <c r="AB356" s="39"/>
      <c r="AC356" s="40"/>
    </row>
    <row r="357" spans="2:29" x14ac:dyDescent="0.25"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37"/>
      <c r="AA357" s="38"/>
      <c r="AB357" s="39"/>
      <c r="AC357" s="40"/>
    </row>
    <row r="358" spans="2:29" x14ac:dyDescent="0.25"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37"/>
      <c r="AA358" s="38"/>
      <c r="AB358" s="39"/>
      <c r="AC358" s="40"/>
    </row>
    <row r="359" spans="2:29" x14ac:dyDescent="0.25"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37"/>
      <c r="AA359" s="38"/>
      <c r="AB359" s="39"/>
      <c r="AC359" s="40"/>
    </row>
    <row r="360" spans="2:29" x14ac:dyDescent="0.25"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37"/>
      <c r="AA360" s="38"/>
      <c r="AB360" s="39"/>
      <c r="AC360" s="40"/>
    </row>
    <row r="361" spans="2:29" x14ac:dyDescent="0.25"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37"/>
      <c r="AA361" s="38"/>
      <c r="AB361" s="39"/>
      <c r="AC361" s="40"/>
    </row>
    <row r="362" spans="2:29" x14ac:dyDescent="0.25"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37"/>
      <c r="AA362" s="38"/>
      <c r="AB362" s="39"/>
      <c r="AC362" s="40"/>
    </row>
    <row r="363" spans="2:29" x14ac:dyDescent="0.25"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37"/>
      <c r="AA363" s="38"/>
      <c r="AB363" s="39"/>
      <c r="AC363" s="40"/>
    </row>
    <row r="364" spans="2:29" x14ac:dyDescent="0.25"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37"/>
      <c r="AA364" s="38"/>
      <c r="AB364" s="39"/>
      <c r="AC364" s="40"/>
    </row>
    <row r="365" spans="2:29" x14ac:dyDescent="0.25"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37"/>
      <c r="AA365" s="38"/>
      <c r="AB365" s="39"/>
      <c r="AC365" s="40"/>
    </row>
    <row r="366" spans="2:29" x14ac:dyDescent="0.25"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37"/>
      <c r="AA366" s="38"/>
      <c r="AB366" s="39"/>
      <c r="AC366" s="40"/>
    </row>
    <row r="367" spans="2:29" x14ac:dyDescent="0.25"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37"/>
      <c r="AA367" s="38"/>
      <c r="AB367" s="39"/>
      <c r="AC367" s="40"/>
    </row>
    <row r="368" spans="2:29" x14ac:dyDescent="0.25"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37"/>
      <c r="AA368" s="38"/>
      <c r="AB368" s="39"/>
      <c r="AC368" s="40"/>
    </row>
    <row r="369" spans="2:29" x14ac:dyDescent="0.25"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37"/>
      <c r="AA369" s="38"/>
      <c r="AB369" s="39"/>
      <c r="AC369" s="40"/>
    </row>
    <row r="370" spans="2:29" x14ac:dyDescent="0.25"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37"/>
      <c r="AA370" s="38"/>
      <c r="AB370" s="39"/>
      <c r="AC370" s="40"/>
    </row>
    <row r="371" spans="2:29" x14ac:dyDescent="0.25"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37"/>
      <c r="AA371" s="38"/>
      <c r="AB371" s="39"/>
      <c r="AC371" s="40"/>
    </row>
    <row r="372" spans="2:29" x14ac:dyDescent="0.25"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37"/>
      <c r="AA372" s="38"/>
      <c r="AB372" s="39"/>
      <c r="AC372" s="40"/>
    </row>
    <row r="373" spans="2:29" x14ac:dyDescent="0.25"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37"/>
      <c r="AA373" s="38"/>
      <c r="AB373" s="39"/>
      <c r="AC373" s="40"/>
    </row>
    <row r="374" spans="2:29" x14ac:dyDescent="0.25"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37"/>
      <c r="AA374" s="38"/>
      <c r="AB374" s="39"/>
      <c r="AC374" s="40"/>
    </row>
    <row r="375" spans="2:29" x14ac:dyDescent="0.25"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37"/>
      <c r="AA375" s="38"/>
      <c r="AB375" s="39"/>
      <c r="AC375" s="40"/>
    </row>
    <row r="376" spans="2:29" x14ac:dyDescent="0.25"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37"/>
      <c r="AA376" s="38"/>
      <c r="AB376" s="39"/>
      <c r="AC376" s="40"/>
    </row>
    <row r="377" spans="2:29" x14ac:dyDescent="0.25"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37"/>
      <c r="AA377" s="38"/>
      <c r="AB377" s="39"/>
      <c r="AC377" s="40"/>
    </row>
    <row r="378" spans="2:29" x14ac:dyDescent="0.25"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37"/>
      <c r="AA378" s="38"/>
      <c r="AB378" s="39"/>
      <c r="AC378" s="40"/>
    </row>
    <row r="379" spans="2:29" x14ac:dyDescent="0.25"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37"/>
      <c r="AA379" s="38"/>
      <c r="AB379" s="39"/>
      <c r="AC379" s="40"/>
    </row>
    <row r="380" spans="2:29" x14ac:dyDescent="0.25"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37"/>
      <c r="AA380" s="38"/>
      <c r="AB380" s="39"/>
      <c r="AC380" s="40"/>
    </row>
    <row r="381" spans="2:29" x14ac:dyDescent="0.25"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37"/>
      <c r="AA381" s="38"/>
      <c r="AB381" s="39"/>
      <c r="AC381" s="40"/>
    </row>
    <row r="382" spans="2:29" x14ac:dyDescent="0.25"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37"/>
      <c r="AA382" s="38"/>
      <c r="AB382" s="39"/>
      <c r="AC382" s="40"/>
    </row>
    <row r="383" spans="2:29" x14ac:dyDescent="0.25"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37"/>
      <c r="AA383" s="38"/>
      <c r="AB383" s="39"/>
      <c r="AC383" s="40"/>
    </row>
    <row r="384" spans="2:29" x14ac:dyDescent="0.25"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37"/>
      <c r="AA384" s="38"/>
      <c r="AB384" s="39"/>
      <c r="AC384" s="40"/>
    </row>
    <row r="385" spans="2:29" x14ac:dyDescent="0.25"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37"/>
      <c r="AA385" s="38"/>
      <c r="AB385" s="39"/>
      <c r="AC385" s="40"/>
    </row>
    <row r="386" spans="2:29" x14ac:dyDescent="0.25"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37"/>
      <c r="AA386" s="38"/>
      <c r="AB386" s="39"/>
      <c r="AC386" s="40"/>
    </row>
    <row r="387" spans="2:29" x14ac:dyDescent="0.25"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37"/>
      <c r="AA387" s="38"/>
      <c r="AB387" s="39"/>
      <c r="AC387" s="40"/>
    </row>
    <row r="388" spans="2:29" x14ac:dyDescent="0.25"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37"/>
      <c r="AA388" s="38"/>
      <c r="AB388" s="39"/>
      <c r="AC388" s="40"/>
    </row>
    <row r="389" spans="2:29" x14ac:dyDescent="0.25"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37"/>
      <c r="AA389" s="38"/>
      <c r="AB389" s="39"/>
      <c r="AC389" s="40"/>
    </row>
    <row r="390" spans="2:29" x14ac:dyDescent="0.25"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37"/>
      <c r="AA390" s="38"/>
      <c r="AB390" s="39"/>
      <c r="AC390" s="40"/>
    </row>
    <row r="391" spans="2:29" x14ac:dyDescent="0.25"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37"/>
      <c r="AA391" s="38"/>
      <c r="AB391" s="39"/>
      <c r="AC391" s="40"/>
    </row>
    <row r="392" spans="2:29" x14ac:dyDescent="0.25"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37"/>
      <c r="AA392" s="38"/>
      <c r="AB392" s="39"/>
      <c r="AC392" s="40"/>
    </row>
    <row r="393" spans="2:29" x14ac:dyDescent="0.25"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37"/>
      <c r="AA393" s="38"/>
      <c r="AB393" s="39"/>
      <c r="AC393" s="40"/>
    </row>
    <row r="394" spans="2:29" x14ac:dyDescent="0.25"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37"/>
      <c r="AA394" s="38"/>
      <c r="AB394" s="39"/>
      <c r="AC394" s="40"/>
    </row>
    <row r="395" spans="2:29" x14ac:dyDescent="0.25"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37"/>
      <c r="AA395" s="38"/>
      <c r="AB395" s="39"/>
      <c r="AC395" s="40"/>
    </row>
    <row r="396" spans="2:29" x14ac:dyDescent="0.25"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37"/>
      <c r="AA396" s="38"/>
      <c r="AB396" s="39"/>
      <c r="AC396" s="40"/>
    </row>
    <row r="397" spans="2:29" x14ac:dyDescent="0.25"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37"/>
      <c r="AA397" s="38"/>
      <c r="AB397" s="39"/>
      <c r="AC397" s="40"/>
    </row>
    <row r="398" spans="2:29" x14ac:dyDescent="0.25"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37"/>
      <c r="AA398" s="38"/>
      <c r="AB398" s="39"/>
      <c r="AC398" s="40"/>
    </row>
    <row r="399" spans="2:29" x14ac:dyDescent="0.25"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37"/>
      <c r="AA399" s="38"/>
      <c r="AB399" s="39"/>
      <c r="AC399" s="40"/>
    </row>
    <row r="400" spans="2:29" x14ac:dyDescent="0.25"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37"/>
      <c r="AA400" s="38"/>
      <c r="AB400" s="39"/>
      <c r="AC400" s="40"/>
    </row>
    <row r="401" spans="2:29" x14ac:dyDescent="0.25"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37"/>
      <c r="AA401" s="38"/>
      <c r="AB401" s="39"/>
      <c r="AC401" s="40"/>
    </row>
    <row r="402" spans="2:29" x14ac:dyDescent="0.25"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37"/>
      <c r="AA402" s="38"/>
      <c r="AB402" s="39"/>
      <c r="AC402" s="40"/>
    </row>
    <row r="403" spans="2:29" x14ac:dyDescent="0.25"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37"/>
      <c r="AA403" s="38"/>
      <c r="AB403" s="39"/>
      <c r="AC403" s="40"/>
    </row>
    <row r="404" spans="2:29" x14ac:dyDescent="0.25"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37"/>
      <c r="AA404" s="38"/>
      <c r="AB404" s="39"/>
      <c r="AC404" s="40"/>
    </row>
    <row r="405" spans="2:29" x14ac:dyDescent="0.25"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37"/>
      <c r="AA405" s="38"/>
      <c r="AB405" s="39"/>
      <c r="AC405" s="40"/>
    </row>
    <row r="406" spans="2:29" x14ac:dyDescent="0.25"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37"/>
      <c r="AA406" s="38"/>
      <c r="AB406" s="39"/>
      <c r="AC406" s="40"/>
    </row>
    <row r="407" spans="2:29" x14ac:dyDescent="0.25"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37"/>
      <c r="AA407" s="38"/>
      <c r="AB407" s="39"/>
      <c r="AC407" s="40"/>
    </row>
    <row r="408" spans="2:29" x14ac:dyDescent="0.25"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37"/>
      <c r="AA408" s="38"/>
      <c r="AB408" s="39"/>
      <c r="AC408" s="40"/>
    </row>
    <row r="409" spans="2:29" x14ac:dyDescent="0.25"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37"/>
      <c r="AA409" s="38"/>
      <c r="AB409" s="39"/>
      <c r="AC409" s="40"/>
    </row>
    <row r="410" spans="2:29" x14ac:dyDescent="0.25"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37"/>
      <c r="AA410" s="38"/>
      <c r="AB410" s="39"/>
      <c r="AC410" s="40"/>
    </row>
    <row r="411" spans="2:29" x14ac:dyDescent="0.25"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37"/>
      <c r="AA411" s="38"/>
      <c r="AB411" s="39"/>
      <c r="AC411" s="40"/>
    </row>
    <row r="412" spans="2:29" x14ac:dyDescent="0.25"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37"/>
      <c r="AA412" s="38"/>
      <c r="AB412" s="39"/>
      <c r="AC412" s="40"/>
    </row>
    <row r="413" spans="2:29" x14ac:dyDescent="0.25"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37"/>
      <c r="AA413" s="38"/>
      <c r="AB413" s="39"/>
      <c r="AC413" s="40"/>
    </row>
    <row r="414" spans="2:29" x14ac:dyDescent="0.25"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37"/>
      <c r="AA414" s="38"/>
      <c r="AB414" s="39"/>
      <c r="AC414" s="40"/>
    </row>
    <row r="415" spans="2:29" x14ac:dyDescent="0.25"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37"/>
      <c r="AA415" s="38"/>
      <c r="AB415" s="39"/>
      <c r="AC415" s="40"/>
    </row>
    <row r="416" spans="2:29" x14ac:dyDescent="0.25"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37"/>
      <c r="AA416" s="38"/>
      <c r="AB416" s="39"/>
      <c r="AC416" s="40"/>
    </row>
    <row r="417" spans="2:29" x14ac:dyDescent="0.25"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37"/>
      <c r="AA417" s="38"/>
      <c r="AB417" s="39"/>
      <c r="AC417" s="40"/>
    </row>
    <row r="418" spans="2:29" x14ac:dyDescent="0.25"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37"/>
      <c r="AA418" s="38"/>
      <c r="AB418" s="39"/>
      <c r="AC418" s="40"/>
    </row>
    <row r="419" spans="2:29" x14ac:dyDescent="0.25"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37"/>
      <c r="AA419" s="38"/>
      <c r="AB419" s="39"/>
      <c r="AC419" s="40"/>
    </row>
    <row r="420" spans="2:29" x14ac:dyDescent="0.25"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37"/>
      <c r="AA420" s="38"/>
      <c r="AB420" s="39"/>
      <c r="AC420" s="40"/>
    </row>
    <row r="421" spans="2:29" x14ac:dyDescent="0.25"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37"/>
      <c r="AA421" s="38"/>
      <c r="AB421" s="39"/>
      <c r="AC421" s="40"/>
    </row>
    <row r="422" spans="2:29" x14ac:dyDescent="0.25"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37"/>
      <c r="AA422" s="38"/>
      <c r="AB422" s="39"/>
      <c r="AC422" s="40"/>
    </row>
    <row r="423" spans="2:29" x14ac:dyDescent="0.25"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37"/>
      <c r="AA423" s="38"/>
      <c r="AB423" s="39"/>
      <c r="AC423" s="40"/>
    </row>
    <row r="424" spans="2:29" x14ac:dyDescent="0.25"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37"/>
      <c r="AA424" s="38"/>
      <c r="AB424" s="39"/>
      <c r="AC424" s="40"/>
    </row>
    <row r="425" spans="2:29" x14ac:dyDescent="0.25"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37"/>
      <c r="AA425" s="38"/>
      <c r="AB425" s="39"/>
      <c r="AC425" s="40"/>
    </row>
    <row r="426" spans="2:29" x14ac:dyDescent="0.25"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37"/>
      <c r="AA426" s="38"/>
      <c r="AB426" s="39"/>
      <c r="AC426" s="40"/>
    </row>
    <row r="427" spans="2:29" x14ac:dyDescent="0.25"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37"/>
      <c r="AA427" s="38"/>
      <c r="AB427" s="39"/>
      <c r="AC427" s="40"/>
    </row>
    <row r="428" spans="2:29" x14ac:dyDescent="0.25"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37"/>
      <c r="AA428" s="38"/>
      <c r="AB428" s="39"/>
      <c r="AC428" s="40"/>
    </row>
    <row r="429" spans="2:29" x14ac:dyDescent="0.25"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37"/>
      <c r="AA429" s="38"/>
      <c r="AB429" s="39"/>
      <c r="AC429" s="40"/>
    </row>
    <row r="430" spans="2:29" x14ac:dyDescent="0.25"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37"/>
      <c r="AA430" s="38"/>
      <c r="AB430" s="39"/>
      <c r="AC430" s="40"/>
    </row>
    <row r="431" spans="2:29" x14ac:dyDescent="0.25"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37"/>
      <c r="AA431" s="38"/>
      <c r="AB431" s="39"/>
      <c r="AC431" s="40"/>
    </row>
    <row r="432" spans="2:29" x14ac:dyDescent="0.25"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37"/>
      <c r="AA432" s="38"/>
      <c r="AB432" s="39"/>
      <c r="AC432" s="40"/>
    </row>
    <row r="433" spans="2:29" x14ac:dyDescent="0.25"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37"/>
      <c r="AA433" s="38"/>
      <c r="AB433" s="39"/>
      <c r="AC433" s="40"/>
    </row>
    <row r="434" spans="2:29" x14ac:dyDescent="0.25"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37"/>
      <c r="AA434" s="38"/>
      <c r="AB434" s="39"/>
      <c r="AC434" s="40"/>
    </row>
    <row r="435" spans="2:29" x14ac:dyDescent="0.25"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37"/>
      <c r="AA435" s="38"/>
      <c r="AB435" s="39"/>
      <c r="AC435" s="40"/>
    </row>
    <row r="436" spans="2:29" x14ac:dyDescent="0.25"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37"/>
      <c r="AA436" s="38"/>
      <c r="AB436" s="39"/>
      <c r="AC436" s="40"/>
    </row>
    <row r="437" spans="2:29" x14ac:dyDescent="0.25"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37"/>
      <c r="AA437" s="38"/>
      <c r="AB437" s="39"/>
      <c r="AC437" s="40"/>
    </row>
    <row r="438" spans="2:29" x14ac:dyDescent="0.25"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37"/>
      <c r="AA438" s="38"/>
      <c r="AB438" s="39"/>
      <c r="AC438" s="40"/>
    </row>
    <row r="439" spans="2:29" x14ac:dyDescent="0.25"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37"/>
      <c r="AA439" s="38"/>
      <c r="AB439" s="39"/>
      <c r="AC439" s="40"/>
    </row>
    <row r="440" spans="2:29" x14ac:dyDescent="0.25"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37"/>
      <c r="AA440" s="38"/>
      <c r="AB440" s="39"/>
      <c r="AC440" s="40"/>
    </row>
    <row r="441" spans="2:29" x14ac:dyDescent="0.25"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37"/>
      <c r="AA441" s="38"/>
      <c r="AB441" s="39"/>
      <c r="AC441" s="40"/>
    </row>
    <row r="442" spans="2:29" x14ac:dyDescent="0.25"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37"/>
      <c r="AA442" s="38"/>
      <c r="AB442" s="39"/>
      <c r="AC442" s="40"/>
    </row>
    <row r="443" spans="2:29" x14ac:dyDescent="0.25"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37"/>
      <c r="AA443" s="38"/>
      <c r="AB443" s="39"/>
      <c r="AC443" s="40"/>
    </row>
    <row r="444" spans="2:29" x14ac:dyDescent="0.25"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37"/>
      <c r="AA444" s="38"/>
      <c r="AB444" s="39"/>
      <c r="AC444" s="40"/>
    </row>
    <row r="445" spans="2:29" x14ac:dyDescent="0.25"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37"/>
      <c r="AA445" s="38"/>
      <c r="AB445" s="39"/>
      <c r="AC445" s="40"/>
    </row>
    <row r="446" spans="2:29" x14ac:dyDescent="0.25"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37"/>
      <c r="AA446" s="38"/>
      <c r="AB446" s="39"/>
      <c r="AC446" s="40"/>
    </row>
    <row r="447" spans="2:29" x14ac:dyDescent="0.25"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37"/>
      <c r="AA447" s="38"/>
      <c r="AB447" s="39"/>
      <c r="AC447" s="40"/>
    </row>
    <row r="448" spans="2:29" x14ac:dyDescent="0.25"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37"/>
      <c r="AA448" s="38"/>
      <c r="AB448" s="39"/>
      <c r="AC448" s="40"/>
    </row>
    <row r="449" spans="2:29" x14ac:dyDescent="0.25"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37"/>
      <c r="AA449" s="38"/>
      <c r="AB449" s="39"/>
      <c r="AC449" s="40"/>
    </row>
    <row r="450" spans="2:29" x14ac:dyDescent="0.25"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37"/>
      <c r="AA450" s="38"/>
      <c r="AB450" s="39"/>
      <c r="AC450" s="40"/>
    </row>
  </sheetData>
  <mergeCells count="4">
    <mergeCell ref="B1:I1"/>
    <mergeCell ref="R1:U1"/>
    <mergeCell ref="J1:Q1"/>
    <mergeCell ref="V1:Y1"/>
  </mergeCells>
  <conditionalFormatting sqref="I13">
    <cfRule type="cellIs" dxfId="149" priority="273" operator="greaterThan">
      <formula>$AC$4</formula>
    </cfRule>
  </conditionalFormatting>
  <conditionalFormatting sqref="H13">
    <cfRule type="cellIs" dxfId="148" priority="272" operator="greaterThan">
      <formula>$AC$5</formula>
    </cfRule>
  </conditionalFormatting>
  <conditionalFormatting sqref="G13">
    <cfRule type="cellIs" dxfId="147" priority="269" operator="greaterThan">
      <formula>$AC$6</formula>
    </cfRule>
    <cfRule type="cellIs" dxfId="146" priority="270" operator="greaterThan">
      <formula>$AC$6</formula>
    </cfRule>
    <cfRule type="cellIs" dxfId="145" priority="271" operator="greaterThan">
      <formula>$AC$6</formula>
    </cfRule>
  </conditionalFormatting>
  <conditionalFormatting sqref="F13">
    <cfRule type="cellIs" dxfId="144" priority="268" operator="greaterThan">
      <formula>$AC$7</formula>
    </cfRule>
  </conditionalFormatting>
  <conditionalFormatting sqref="E13">
    <cfRule type="cellIs" dxfId="143" priority="267" operator="greaterThan">
      <formula>$AC$8</formula>
    </cfRule>
  </conditionalFormatting>
  <conditionalFormatting sqref="D13">
    <cfRule type="cellIs" dxfId="142" priority="266" operator="greaterThan">
      <formula>$AC$9</formula>
    </cfRule>
  </conditionalFormatting>
  <conditionalFormatting sqref="C13">
    <cfRule type="cellIs" dxfId="141" priority="264" operator="greaterThan">
      <formula>$AC$10</formula>
    </cfRule>
    <cfRule type="cellIs" dxfId="140" priority="265" operator="greaterThan">
      <formula>1</formula>
    </cfRule>
  </conditionalFormatting>
  <conditionalFormatting sqref="B13">
    <cfRule type="cellIs" dxfId="139" priority="262" operator="greaterThan">
      <formula>$AC$11</formula>
    </cfRule>
    <cfRule type="cellIs" dxfId="138" priority="263" operator="greaterThan">
      <formula>1</formula>
    </cfRule>
  </conditionalFormatting>
  <conditionalFormatting sqref="Q13">
    <cfRule type="cellIs" dxfId="137" priority="261" operator="greaterThan">
      <formula>$AC$14</formula>
    </cfRule>
  </conditionalFormatting>
  <conditionalFormatting sqref="P13">
    <cfRule type="cellIs" dxfId="136" priority="260" operator="greaterThan">
      <formula>$AC$15</formula>
    </cfRule>
  </conditionalFormatting>
  <conditionalFormatting sqref="O13">
    <cfRule type="cellIs" dxfId="135" priority="258" operator="greaterThan">
      <formula>$AC$16</formula>
    </cfRule>
    <cfRule type="cellIs" dxfId="134" priority="259" operator="greaterThan">
      <formula>2</formula>
    </cfRule>
  </conditionalFormatting>
  <conditionalFormatting sqref="N13">
    <cfRule type="cellIs" dxfId="133" priority="257" operator="greaterThan">
      <formula>$AC$17</formula>
    </cfRule>
  </conditionalFormatting>
  <conditionalFormatting sqref="M13">
    <cfRule type="cellIs" dxfId="132" priority="256" operator="greaterThan">
      <formula>$AC$18</formula>
    </cfRule>
  </conditionalFormatting>
  <conditionalFormatting sqref="L13">
    <cfRule type="cellIs" dxfId="131" priority="255" operator="greaterThan">
      <formula>$AC$19</formula>
    </cfRule>
  </conditionalFormatting>
  <conditionalFormatting sqref="K13">
    <cfRule type="cellIs" dxfId="130" priority="254" operator="greaterThan">
      <formula>$AC$20</formula>
    </cfRule>
  </conditionalFormatting>
  <conditionalFormatting sqref="J13">
    <cfRule type="cellIs" dxfId="129" priority="253" operator="greaterThan">
      <formula>$AC$21</formula>
    </cfRule>
  </conditionalFormatting>
  <conditionalFormatting sqref="I14">
    <cfRule type="cellIs" dxfId="128" priority="252" operator="greaterThan">
      <formula>$AC$4</formula>
    </cfRule>
  </conditionalFormatting>
  <conditionalFormatting sqref="H14">
    <cfRule type="cellIs" dxfId="127" priority="251" operator="greaterThan">
      <formula>$AC$5</formula>
    </cfRule>
  </conditionalFormatting>
  <conditionalFormatting sqref="G14">
    <cfRule type="cellIs" dxfId="126" priority="248" operator="greaterThan">
      <formula>$AC$6</formula>
    </cfRule>
    <cfRule type="cellIs" dxfId="125" priority="249" operator="greaterThan">
      <formula>$AC$6</formula>
    </cfRule>
    <cfRule type="cellIs" dxfId="124" priority="250" operator="greaterThan">
      <formula>$AC$6</formula>
    </cfRule>
  </conditionalFormatting>
  <conditionalFormatting sqref="F14">
    <cfRule type="cellIs" dxfId="123" priority="247" operator="greaterThan">
      <formula>$AC$7</formula>
    </cfRule>
  </conditionalFormatting>
  <conditionalFormatting sqref="E14">
    <cfRule type="cellIs" dxfId="122" priority="246" operator="greaterThan">
      <formula>$AC$8</formula>
    </cfRule>
  </conditionalFormatting>
  <conditionalFormatting sqref="D14">
    <cfRule type="cellIs" dxfId="121" priority="245" operator="greaterThan">
      <formula>$AC$9</formula>
    </cfRule>
  </conditionalFormatting>
  <conditionalFormatting sqref="C14">
    <cfRule type="cellIs" dxfId="120" priority="243" operator="greaterThan">
      <formula>$AC$10</formula>
    </cfRule>
    <cfRule type="cellIs" dxfId="119" priority="244" operator="greaterThan">
      <formula>1</formula>
    </cfRule>
  </conditionalFormatting>
  <conditionalFormatting sqref="B14">
    <cfRule type="cellIs" dxfId="118" priority="241" operator="greaterThan">
      <formula>$AC$11</formula>
    </cfRule>
    <cfRule type="cellIs" dxfId="117" priority="242" operator="greaterThan">
      <formula>1</formula>
    </cfRule>
  </conditionalFormatting>
  <conditionalFormatting sqref="Q14">
    <cfRule type="cellIs" dxfId="116" priority="240" operator="greaterThan">
      <formula>$AC$14</formula>
    </cfRule>
  </conditionalFormatting>
  <conditionalFormatting sqref="P14">
    <cfRule type="cellIs" dxfId="115" priority="239" operator="greaterThan">
      <formula>$AC$15</formula>
    </cfRule>
  </conditionalFormatting>
  <conditionalFormatting sqref="O14">
    <cfRule type="cellIs" dxfId="114" priority="237" operator="greaterThan">
      <formula>$AC$16</formula>
    </cfRule>
    <cfRule type="cellIs" dxfId="113" priority="238" operator="greaterThan">
      <formula>2</formula>
    </cfRule>
  </conditionalFormatting>
  <conditionalFormatting sqref="N14">
    <cfRule type="cellIs" dxfId="112" priority="236" operator="greaterThan">
      <formula>$AC$17</formula>
    </cfRule>
  </conditionalFormatting>
  <conditionalFormatting sqref="M14">
    <cfRule type="cellIs" dxfId="111" priority="235" operator="greaterThan">
      <formula>$AC$18</formula>
    </cfRule>
  </conditionalFormatting>
  <conditionalFormatting sqref="L14">
    <cfRule type="cellIs" dxfId="110" priority="234" operator="greaterThan">
      <formula>$AC$19</formula>
    </cfRule>
  </conditionalFormatting>
  <conditionalFormatting sqref="K14">
    <cfRule type="cellIs" dxfId="109" priority="233" operator="greaterThan">
      <formula>$AC$20</formula>
    </cfRule>
  </conditionalFormatting>
  <conditionalFormatting sqref="J14">
    <cfRule type="cellIs" dxfId="108" priority="232" operator="greaterThan">
      <formula>$AC$21</formula>
    </cfRule>
  </conditionalFormatting>
  <conditionalFormatting sqref="I15">
    <cfRule type="cellIs" dxfId="107" priority="231" operator="greaterThan">
      <formula>$AC$4</formula>
    </cfRule>
  </conditionalFormatting>
  <conditionalFormatting sqref="H15">
    <cfRule type="cellIs" dxfId="106" priority="230" operator="greaterThan">
      <formula>$AC$5</formula>
    </cfRule>
  </conditionalFormatting>
  <conditionalFormatting sqref="G15">
    <cfRule type="cellIs" dxfId="105" priority="227" operator="greaterThan">
      <formula>$AC$6</formula>
    </cfRule>
    <cfRule type="cellIs" dxfId="104" priority="228" operator="greaterThan">
      <formula>$AC$6</formula>
    </cfRule>
    <cfRule type="cellIs" dxfId="103" priority="229" operator="greaterThan">
      <formula>$AC$6</formula>
    </cfRule>
  </conditionalFormatting>
  <conditionalFormatting sqref="F15">
    <cfRule type="cellIs" dxfId="102" priority="226" operator="greaterThan">
      <formula>$AC$7</formula>
    </cfRule>
  </conditionalFormatting>
  <conditionalFormatting sqref="E15">
    <cfRule type="cellIs" dxfId="101" priority="225" operator="greaterThan">
      <formula>$AC$8</formula>
    </cfRule>
  </conditionalFormatting>
  <conditionalFormatting sqref="D15">
    <cfRule type="cellIs" dxfId="100" priority="224" operator="greaterThan">
      <formula>$AC$9</formula>
    </cfRule>
  </conditionalFormatting>
  <conditionalFormatting sqref="C15">
    <cfRule type="cellIs" dxfId="99" priority="222" operator="greaterThan">
      <formula>$AC$10</formula>
    </cfRule>
    <cfRule type="cellIs" dxfId="98" priority="223" operator="greaterThan">
      <formula>1</formula>
    </cfRule>
  </conditionalFormatting>
  <conditionalFormatting sqref="B15">
    <cfRule type="cellIs" dxfId="97" priority="220" operator="greaterThan">
      <formula>$AC$11</formula>
    </cfRule>
    <cfRule type="cellIs" dxfId="96" priority="221" operator="greaterThan">
      <formula>1</formula>
    </cfRule>
  </conditionalFormatting>
  <conditionalFormatting sqref="Q15">
    <cfRule type="cellIs" dxfId="95" priority="219" operator="greaterThan">
      <formula>$AC$14</formula>
    </cfRule>
  </conditionalFormatting>
  <conditionalFormatting sqref="P15">
    <cfRule type="cellIs" dxfId="94" priority="218" operator="greaterThan">
      <formula>$AC$15</formula>
    </cfRule>
  </conditionalFormatting>
  <conditionalFormatting sqref="O15">
    <cfRule type="cellIs" dxfId="93" priority="216" operator="greaterThan">
      <formula>$AC$16</formula>
    </cfRule>
    <cfRule type="cellIs" dxfId="92" priority="217" operator="greaterThan">
      <formula>2</formula>
    </cfRule>
  </conditionalFormatting>
  <conditionalFormatting sqref="N15">
    <cfRule type="cellIs" dxfId="91" priority="215" operator="greaterThan">
      <formula>$AC$17</formula>
    </cfRule>
  </conditionalFormatting>
  <conditionalFormatting sqref="M15">
    <cfRule type="cellIs" dxfId="90" priority="214" operator="greaterThan">
      <formula>$AC$18</formula>
    </cfRule>
  </conditionalFormatting>
  <conditionalFormatting sqref="L15">
    <cfRule type="cellIs" dxfId="89" priority="213" operator="greaterThan">
      <formula>$AC$19</formula>
    </cfRule>
  </conditionalFormatting>
  <conditionalFormatting sqref="K15">
    <cfRule type="cellIs" dxfId="88" priority="212" operator="greaterThan">
      <formula>$AC$20</formula>
    </cfRule>
  </conditionalFormatting>
  <conditionalFormatting sqref="J15">
    <cfRule type="cellIs" dxfId="87" priority="211" operator="greaterThan">
      <formula>$AC$21</formula>
    </cfRule>
  </conditionalFormatting>
  <conditionalFormatting sqref="I3">
    <cfRule type="cellIs" dxfId="86" priority="63" operator="greaterThan">
      <formula>$AA$4</formula>
    </cfRule>
  </conditionalFormatting>
  <conditionalFormatting sqref="H3">
    <cfRule type="cellIs" dxfId="85" priority="62" operator="greaterThan">
      <formula>$AA$5</formula>
    </cfRule>
  </conditionalFormatting>
  <conditionalFormatting sqref="G3">
    <cfRule type="cellIs" dxfId="84" priority="59" operator="greaterThan">
      <formula>$AA$6</formula>
    </cfRule>
    <cfRule type="cellIs" dxfId="83" priority="60" operator="greaterThan">
      <formula>$AA$6</formula>
    </cfRule>
    <cfRule type="cellIs" dxfId="82" priority="61" operator="greaterThan">
      <formula>$AA$6</formula>
    </cfRule>
  </conditionalFormatting>
  <conditionalFormatting sqref="F3">
    <cfRule type="cellIs" dxfId="81" priority="58" operator="greaterThan">
      <formula>$AA$7</formula>
    </cfRule>
  </conditionalFormatting>
  <conditionalFormatting sqref="E3">
    <cfRule type="cellIs" dxfId="80" priority="57" operator="greaterThan">
      <formula>$AA$8</formula>
    </cfRule>
  </conditionalFormatting>
  <conditionalFormatting sqref="D3">
    <cfRule type="cellIs" dxfId="79" priority="56" operator="greaterThan">
      <formula>$AA$9</formula>
    </cfRule>
  </conditionalFormatting>
  <conditionalFormatting sqref="C3">
    <cfRule type="cellIs" dxfId="78" priority="54" operator="greaterThan">
      <formula>$AA$10</formula>
    </cfRule>
    <cfRule type="cellIs" dxfId="77" priority="55" operator="greaterThan">
      <formula>1</formula>
    </cfRule>
  </conditionalFormatting>
  <conditionalFormatting sqref="B3">
    <cfRule type="cellIs" dxfId="76" priority="52" operator="greaterThan">
      <formula>$AA$11</formula>
    </cfRule>
    <cfRule type="cellIs" dxfId="75" priority="53" operator="greaterThan">
      <formula>1</formula>
    </cfRule>
  </conditionalFormatting>
  <conditionalFormatting sqref="Q3">
    <cfRule type="cellIs" dxfId="74" priority="51" operator="greaterThan">
      <formula>$AA$14</formula>
    </cfRule>
  </conditionalFormatting>
  <conditionalFormatting sqref="P3">
    <cfRule type="cellIs" dxfId="73" priority="50" operator="greaterThan">
      <formula>$AA$15</formula>
    </cfRule>
  </conditionalFormatting>
  <conditionalFormatting sqref="O3">
    <cfRule type="cellIs" dxfId="72" priority="48" operator="greaterThan">
      <formula>$AA$16</formula>
    </cfRule>
    <cfRule type="cellIs" dxfId="71" priority="49" operator="greaterThan">
      <formula>2</formula>
    </cfRule>
  </conditionalFormatting>
  <conditionalFormatting sqref="N3">
    <cfRule type="cellIs" dxfId="70" priority="47" operator="greaterThan">
      <formula>$AA$17</formula>
    </cfRule>
  </conditionalFormatting>
  <conditionalFormatting sqref="M3">
    <cfRule type="cellIs" dxfId="69" priority="46" operator="greaterThan">
      <formula>$AA$18</formula>
    </cfRule>
  </conditionalFormatting>
  <conditionalFormatting sqref="L3">
    <cfRule type="cellIs" dxfId="68" priority="45" operator="greaterThan">
      <formula>$AA$19</formula>
    </cfRule>
  </conditionalFormatting>
  <conditionalFormatting sqref="K3">
    <cfRule type="cellIs" dxfId="67" priority="44" operator="greaterThan">
      <formula>$AA$20</formula>
    </cfRule>
  </conditionalFormatting>
  <conditionalFormatting sqref="J3">
    <cfRule type="cellIs" dxfId="66" priority="43" operator="greaterThan">
      <formula>$AA$21</formula>
    </cfRule>
  </conditionalFormatting>
  <conditionalFormatting sqref="I4">
    <cfRule type="cellIs" dxfId="65" priority="42" operator="greaterThan">
      <formula>$AA$4</formula>
    </cfRule>
  </conditionalFormatting>
  <conditionalFormatting sqref="H4">
    <cfRule type="cellIs" dxfId="64" priority="41" operator="greaterThan">
      <formula>$AA$5</formula>
    </cfRule>
  </conditionalFormatting>
  <conditionalFormatting sqref="G4">
    <cfRule type="cellIs" dxfId="63" priority="38" operator="greaterThan">
      <formula>$AA$6</formula>
    </cfRule>
    <cfRule type="cellIs" dxfId="62" priority="39" operator="greaterThan">
      <formula>$AA$6</formula>
    </cfRule>
    <cfRule type="cellIs" dxfId="61" priority="40" operator="greaterThan">
      <formula>$AA$6</formula>
    </cfRule>
  </conditionalFormatting>
  <conditionalFormatting sqref="F4">
    <cfRule type="cellIs" dxfId="60" priority="37" operator="greaterThan">
      <formula>$AA$7</formula>
    </cfRule>
  </conditionalFormatting>
  <conditionalFormatting sqref="E4">
    <cfRule type="cellIs" dxfId="59" priority="36" operator="greaterThan">
      <formula>$AA$8</formula>
    </cfRule>
  </conditionalFormatting>
  <conditionalFormatting sqref="D4">
    <cfRule type="cellIs" dxfId="58" priority="35" operator="greaterThan">
      <formula>$AA$9</formula>
    </cfRule>
  </conditionalFormatting>
  <conditionalFormatting sqref="C4">
    <cfRule type="cellIs" dxfId="57" priority="33" operator="greaterThan">
      <formula>$AA$10</formula>
    </cfRule>
    <cfRule type="cellIs" dxfId="56" priority="34" operator="greaterThan">
      <formula>1</formula>
    </cfRule>
  </conditionalFormatting>
  <conditionalFormatting sqref="B4">
    <cfRule type="cellIs" dxfId="55" priority="31" operator="greaterThan">
      <formula>$AA$11</formula>
    </cfRule>
    <cfRule type="cellIs" dxfId="54" priority="32" operator="greaterThan">
      <formula>1</formula>
    </cfRule>
  </conditionalFormatting>
  <conditionalFormatting sqref="Q4">
    <cfRule type="cellIs" dxfId="53" priority="30" operator="greaterThan">
      <formula>$AA$14</formula>
    </cfRule>
  </conditionalFormatting>
  <conditionalFormatting sqref="P4">
    <cfRule type="cellIs" dxfId="52" priority="29" operator="greaterThan">
      <formula>$AA$15</formula>
    </cfRule>
  </conditionalFormatting>
  <conditionalFormatting sqref="O4">
    <cfRule type="cellIs" dxfId="51" priority="27" operator="greaterThan">
      <formula>$AA$16</formula>
    </cfRule>
    <cfRule type="cellIs" dxfId="50" priority="28" operator="greaterThan">
      <formula>2</formula>
    </cfRule>
  </conditionalFormatting>
  <conditionalFormatting sqref="N4">
    <cfRule type="cellIs" dxfId="49" priority="26" operator="greaterThan">
      <formula>$AA$17</formula>
    </cfRule>
  </conditionalFormatting>
  <conditionalFormatting sqref="M4">
    <cfRule type="cellIs" dxfId="48" priority="25" operator="greaterThan">
      <formula>$AA$18</formula>
    </cfRule>
  </conditionalFormatting>
  <conditionalFormatting sqref="L4">
    <cfRule type="cellIs" dxfId="47" priority="24" operator="greaterThan">
      <formula>$AA$19</formula>
    </cfRule>
  </conditionalFormatting>
  <conditionalFormatting sqref="K4">
    <cfRule type="cellIs" dxfId="46" priority="23" operator="greaterThan">
      <formula>$AA$20</formula>
    </cfRule>
  </conditionalFormatting>
  <conditionalFormatting sqref="J4">
    <cfRule type="cellIs" dxfId="45" priority="22" operator="greaterThan">
      <formula>$AA$21</formula>
    </cfRule>
  </conditionalFormatting>
  <conditionalFormatting sqref="I5">
    <cfRule type="cellIs" dxfId="44" priority="21" operator="greaterThan">
      <formula>$AA$4</formula>
    </cfRule>
  </conditionalFormatting>
  <conditionalFormatting sqref="H5">
    <cfRule type="cellIs" dxfId="43" priority="20" operator="greaterThan">
      <formula>$AA$5</formula>
    </cfRule>
  </conditionalFormatting>
  <conditionalFormatting sqref="G5">
    <cfRule type="cellIs" dxfId="42" priority="17" operator="greaterThan">
      <formula>$AA$6</formula>
    </cfRule>
    <cfRule type="cellIs" dxfId="41" priority="18" operator="greaterThan">
      <formula>$AA$6</formula>
    </cfRule>
    <cfRule type="cellIs" dxfId="40" priority="19" operator="greaterThan">
      <formula>$AA$6</formula>
    </cfRule>
  </conditionalFormatting>
  <conditionalFormatting sqref="F5">
    <cfRule type="cellIs" dxfId="39" priority="16" operator="greaterThan">
      <formula>$AA$7</formula>
    </cfRule>
  </conditionalFormatting>
  <conditionalFormatting sqref="E5">
    <cfRule type="cellIs" dxfId="38" priority="15" operator="greaterThan">
      <formula>$AA$8</formula>
    </cfRule>
  </conditionalFormatting>
  <conditionalFormatting sqref="D5">
    <cfRule type="cellIs" dxfId="37" priority="14" operator="greaterThan">
      <formula>$AA$9</formula>
    </cfRule>
  </conditionalFormatting>
  <conditionalFormatting sqref="C5">
    <cfRule type="cellIs" dxfId="36" priority="12" operator="greaterThan">
      <formula>$AA$10</formula>
    </cfRule>
    <cfRule type="cellIs" dxfId="35" priority="13" operator="greaterThan">
      <formula>1</formula>
    </cfRule>
  </conditionalFormatting>
  <conditionalFormatting sqref="B5">
    <cfRule type="cellIs" dxfId="34" priority="10" operator="greaterThan">
      <formula>$AA$11</formula>
    </cfRule>
    <cfRule type="cellIs" dxfId="33" priority="11" operator="greaterThan">
      <formula>1</formula>
    </cfRule>
  </conditionalFormatting>
  <conditionalFormatting sqref="Q5">
    <cfRule type="cellIs" dxfId="32" priority="9" operator="greaterThan">
      <formula>$AA$14</formula>
    </cfRule>
  </conditionalFormatting>
  <conditionalFormatting sqref="P5">
    <cfRule type="cellIs" dxfId="31" priority="8" operator="greaterThan">
      <formula>$AA$15</formula>
    </cfRule>
  </conditionalFormatting>
  <conditionalFormatting sqref="O5">
    <cfRule type="cellIs" dxfId="30" priority="6" operator="greaterThan">
      <formula>$AA$16</formula>
    </cfRule>
    <cfRule type="cellIs" dxfId="29" priority="7" operator="greaterThan">
      <formula>2</formula>
    </cfRule>
  </conditionalFormatting>
  <conditionalFormatting sqref="N5">
    <cfRule type="cellIs" dxfId="28" priority="5" operator="greaterThan">
      <formula>$AA$17</formula>
    </cfRule>
  </conditionalFormatting>
  <conditionalFormatting sqref="M5">
    <cfRule type="cellIs" dxfId="27" priority="4" operator="greaterThan">
      <formula>$AA$18</formula>
    </cfRule>
  </conditionalFormatting>
  <conditionalFormatting sqref="L5">
    <cfRule type="cellIs" dxfId="26" priority="3" operator="greaterThan">
      <formula>$AA$19</formula>
    </cfRule>
  </conditionalFormatting>
  <conditionalFormatting sqref="K5">
    <cfRule type="cellIs" dxfId="25" priority="2" operator="greaterThan">
      <formula>$AA$20</formula>
    </cfRule>
  </conditionalFormatting>
  <conditionalFormatting sqref="J5">
    <cfRule type="cellIs" dxfId="24" priority="1" operator="greaterThan">
      <formula>$AA$21</formula>
    </cfRule>
  </conditionalFormatting>
  <dataValidations count="2">
    <dataValidation type="list" allowBlank="1" showInputMessage="1" showErrorMessage="1" sqref="B3:Q4 B6:Q15">
      <formula1>"0,1,2,3,4"</formula1>
    </dataValidation>
    <dataValidation type="list" allowBlank="1" showInputMessage="1" showErrorMessage="1" sqref="V8:Y14">
      <formula1>"0,0,1,0,2,0,3,0,4,0,5,0,6"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2"/>
  <sheetViews>
    <sheetView topLeftCell="A13" workbookViewId="0">
      <selection activeCell="C25" sqref="C25"/>
    </sheetView>
  </sheetViews>
  <sheetFormatPr baseColWidth="10" defaultRowHeight="15" x14ac:dyDescent="0.25"/>
  <cols>
    <col min="2" max="2" width="27.5703125" customWidth="1"/>
    <col min="3" max="3" width="43.5703125" customWidth="1"/>
    <col min="4" max="4" width="41.28515625" customWidth="1"/>
    <col min="5" max="5" width="31.28515625" customWidth="1"/>
  </cols>
  <sheetData>
    <row r="1" spans="1:7" s="22" customFormat="1" x14ac:dyDescent="0.25">
      <c r="A1" s="22" t="s">
        <v>45</v>
      </c>
      <c r="B1" s="22" t="s">
        <v>46</v>
      </c>
      <c r="C1" s="22" t="s">
        <v>48</v>
      </c>
      <c r="D1" s="22" t="s">
        <v>66</v>
      </c>
      <c r="E1" s="22" t="s">
        <v>51</v>
      </c>
      <c r="F1" s="22" t="s">
        <v>100</v>
      </c>
    </row>
    <row r="2" spans="1:7" s="22" customFormat="1" ht="45" customHeight="1" x14ac:dyDescent="0.25">
      <c r="A2" s="160">
        <v>1</v>
      </c>
      <c r="B2" s="160" t="s">
        <v>47</v>
      </c>
      <c r="C2" s="85" t="s">
        <v>49</v>
      </c>
      <c r="D2" s="70" t="s">
        <v>50</v>
      </c>
      <c r="E2" s="41"/>
      <c r="F2" s="22" t="s">
        <v>96</v>
      </c>
      <c r="G2" s="22" t="s">
        <v>97</v>
      </c>
    </row>
    <row r="3" spans="1:7" ht="60" x14ac:dyDescent="0.25">
      <c r="A3" s="161"/>
      <c r="B3" s="161"/>
      <c r="C3" s="85" t="s">
        <v>59</v>
      </c>
      <c r="D3" s="70" t="s">
        <v>58</v>
      </c>
      <c r="E3" s="71" t="s">
        <v>52</v>
      </c>
      <c r="F3" s="22" t="s">
        <v>98</v>
      </c>
      <c r="G3" s="22" t="s">
        <v>97</v>
      </c>
    </row>
    <row r="4" spans="1:7" ht="105" x14ac:dyDescent="0.25">
      <c r="A4" s="161"/>
      <c r="B4" s="161"/>
      <c r="C4" s="85" t="s">
        <v>53</v>
      </c>
      <c r="D4" s="70" t="s">
        <v>54</v>
      </c>
      <c r="E4" s="72" t="s">
        <v>55</v>
      </c>
      <c r="F4" s="53" t="s">
        <v>99</v>
      </c>
      <c r="G4" s="22" t="s">
        <v>97</v>
      </c>
    </row>
    <row r="5" spans="1:7" ht="30" customHeight="1" x14ac:dyDescent="0.25">
      <c r="A5" s="161"/>
      <c r="B5" s="161"/>
      <c r="C5" s="85" t="s">
        <v>56</v>
      </c>
      <c r="D5" s="70" t="s">
        <v>72</v>
      </c>
      <c r="E5" s="73"/>
      <c r="F5" s="53" t="s">
        <v>101</v>
      </c>
      <c r="G5" s="22" t="s">
        <v>97</v>
      </c>
    </row>
    <row r="6" spans="1:7" ht="30" customHeight="1" x14ac:dyDescent="0.25">
      <c r="A6" s="161"/>
      <c r="B6" s="161"/>
      <c r="C6" s="85" t="s">
        <v>57</v>
      </c>
      <c r="D6" s="70" t="s">
        <v>73</v>
      </c>
      <c r="E6" s="160" t="s">
        <v>70</v>
      </c>
    </row>
    <row r="7" spans="1:7" ht="30" customHeight="1" x14ac:dyDescent="0.25">
      <c r="A7" s="161"/>
      <c r="B7" s="161"/>
      <c r="C7" s="85" t="s">
        <v>60</v>
      </c>
      <c r="D7" s="70" t="s">
        <v>74</v>
      </c>
      <c r="E7" s="161"/>
    </row>
    <row r="8" spans="1:7" ht="30" customHeight="1" x14ac:dyDescent="0.25">
      <c r="A8" s="161"/>
      <c r="B8" s="161"/>
      <c r="C8" s="85" t="s">
        <v>61</v>
      </c>
      <c r="D8" s="70" t="s">
        <v>75</v>
      </c>
      <c r="E8" s="161"/>
    </row>
    <row r="9" spans="1:7" ht="30" customHeight="1" x14ac:dyDescent="0.25">
      <c r="A9" s="161"/>
      <c r="B9" s="161"/>
      <c r="C9" s="85" t="s">
        <v>62</v>
      </c>
      <c r="D9" s="70" t="s">
        <v>76</v>
      </c>
      <c r="E9" s="161"/>
    </row>
    <row r="10" spans="1:7" ht="30" customHeight="1" x14ac:dyDescent="0.25">
      <c r="A10" s="161"/>
      <c r="B10" s="161"/>
      <c r="C10" s="85" t="s">
        <v>63</v>
      </c>
      <c r="D10" s="70" t="s">
        <v>77</v>
      </c>
      <c r="E10" s="161"/>
    </row>
    <row r="11" spans="1:7" ht="30" customHeight="1" x14ac:dyDescent="0.25">
      <c r="A11" s="161"/>
      <c r="B11" s="161"/>
      <c r="C11" s="85" t="s">
        <v>64</v>
      </c>
      <c r="D11" s="70" t="s">
        <v>78</v>
      </c>
      <c r="E11" s="161"/>
    </row>
    <row r="12" spans="1:7" ht="30" customHeight="1" x14ac:dyDescent="0.25">
      <c r="A12" s="161"/>
      <c r="B12" s="161"/>
      <c r="C12" s="85" t="s">
        <v>65</v>
      </c>
      <c r="D12" s="70" t="s">
        <v>79</v>
      </c>
      <c r="E12" s="161"/>
    </row>
    <row r="13" spans="1:7" ht="30" customHeight="1" x14ac:dyDescent="0.25">
      <c r="A13" s="161"/>
      <c r="B13" s="161"/>
      <c r="C13" s="85" t="s">
        <v>80</v>
      </c>
      <c r="D13" s="85" t="s">
        <v>88</v>
      </c>
      <c r="E13" s="161"/>
    </row>
    <row r="14" spans="1:7" ht="30" customHeight="1" x14ac:dyDescent="0.25">
      <c r="A14" s="161"/>
      <c r="B14" s="161"/>
      <c r="C14" s="85" t="s">
        <v>81</v>
      </c>
      <c r="D14" s="85" t="s">
        <v>89</v>
      </c>
      <c r="E14" s="161"/>
    </row>
    <row r="15" spans="1:7" ht="30" customHeight="1" x14ac:dyDescent="0.25">
      <c r="A15" s="161"/>
      <c r="B15" s="161"/>
      <c r="C15" s="85" t="s">
        <v>82</v>
      </c>
      <c r="D15" s="85" t="s">
        <v>90</v>
      </c>
      <c r="E15" s="161"/>
    </row>
    <row r="16" spans="1:7" ht="30" customHeight="1" x14ac:dyDescent="0.25">
      <c r="A16" s="161"/>
      <c r="B16" s="161"/>
      <c r="C16" s="85" t="s">
        <v>83</v>
      </c>
      <c r="D16" s="85" t="s">
        <v>91</v>
      </c>
      <c r="E16" s="161"/>
    </row>
    <row r="17" spans="1:7" ht="30" customHeight="1" x14ac:dyDescent="0.25">
      <c r="A17" s="161"/>
      <c r="B17" s="161"/>
      <c r="C17" s="85" t="s">
        <v>84</v>
      </c>
      <c r="D17" s="85" t="s">
        <v>92</v>
      </c>
      <c r="E17" s="161"/>
    </row>
    <row r="18" spans="1:7" ht="30" customHeight="1" x14ac:dyDescent="0.25">
      <c r="A18" s="161"/>
      <c r="B18" s="161"/>
      <c r="C18" s="85" t="s">
        <v>85</v>
      </c>
      <c r="D18" s="85" t="s">
        <v>93</v>
      </c>
      <c r="E18" s="161"/>
    </row>
    <row r="19" spans="1:7" ht="30" customHeight="1" x14ac:dyDescent="0.25">
      <c r="A19" s="161"/>
      <c r="B19" s="161"/>
      <c r="C19" s="85" t="s">
        <v>86</v>
      </c>
      <c r="D19" s="85" t="s">
        <v>94</v>
      </c>
      <c r="E19" s="161"/>
    </row>
    <row r="20" spans="1:7" ht="30" customHeight="1" x14ac:dyDescent="0.25">
      <c r="A20" s="162"/>
      <c r="B20" s="162"/>
      <c r="C20" s="85" t="s">
        <v>87</v>
      </c>
      <c r="D20" s="85" t="s">
        <v>95</v>
      </c>
      <c r="E20" s="162"/>
    </row>
    <row r="21" spans="1:7" ht="90" x14ac:dyDescent="0.25">
      <c r="A21" s="69">
        <v>2</v>
      </c>
      <c r="B21" s="70" t="s">
        <v>67</v>
      </c>
      <c r="C21" s="85" t="s">
        <v>68</v>
      </c>
      <c r="D21" s="70" t="s">
        <v>69</v>
      </c>
      <c r="E21" s="69"/>
      <c r="F21" s="163"/>
      <c r="G21" s="164" t="s">
        <v>97</v>
      </c>
    </row>
    <row r="22" spans="1:7" ht="30" customHeight="1" x14ac:dyDescent="0.25">
      <c r="A22" s="74">
        <v>3</v>
      </c>
      <c r="B22" s="74"/>
      <c r="C22" s="85" t="s">
        <v>71</v>
      </c>
      <c r="D22" s="74"/>
      <c r="E22" s="74"/>
    </row>
  </sheetData>
  <mergeCells count="3">
    <mergeCell ref="B2:B20"/>
    <mergeCell ref="A2:A20"/>
    <mergeCell ref="E6:E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40"/>
  <sheetViews>
    <sheetView workbookViewId="0">
      <selection activeCell="B4" sqref="B4:Y25"/>
    </sheetView>
  </sheetViews>
  <sheetFormatPr baseColWidth="10" defaultRowHeight="15" x14ac:dyDescent="0.25"/>
  <cols>
    <col min="2" max="2" width="7.28515625" customWidth="1"/>
    <col min="3" max="3" width="6.85546875" customWidth="1"/>
    <col min="4" max="4" width="5" customWidth="1"/>
    <col min="5" max="5" width="7.28515625" customWidth="1"/>
    <col min="6" max="6" width="5.85546875" customWidth="1"/>
    <col min="7" max="7" width="5" customWidth="1"/>
    <col min="8" max="8" width="7.28515625" customWidth="1"/>
    <col min="9" max="9" width="6.85546875" customWidth="1"/>
    <col min="10" max="10" width="5" customWidth="1"/>
    <col min="11" max="11" width="7.28515625" customWidth="1"/>
    <col min="12" max="12" width="6.85546875" customWidth="1"/>
    <col min="13" max="13" width="5" customWidth="1"/>
    <col min="14" max="14" width="7.28515625" customWidth="1"/>
    <col min="15" max="15" width="6.85546875" customWidth="1"/>
    <col min="16" max="16" width="5" customWidth="1"/>
    <col min="17" max="17" width="7.28515625" customWidth="1"/>
    <col min="18" max="18" width="6.85546875" customWidth="1"/>
    <col min="19" max="19" width="5" customWidth="1"/>
    <col min="20" max="20" width="7.28515625" customWidth="1"/>
    <col min="21" max="21" width="5.85546875" customWidth="1"/>
    <col min="22" max="22" width="5" customWidth="1"/>
    <col min="23" max="23" width="7.28515625" customWidth="1"/>
    <col min="24" max="24" width="5.85546875" customWidth="1"/>
    <col min="25" max="25" width="5" customWidth="1"/>
    <col min="26" max="28" width="5.7109375" customWidth="1"/>
    <col min="29" max="29" width="6.7109375" customWidth="1"/>
  </cols>
  <sheetData>
    <row r="1" spans="1:29" x14ac:dyDescent="0.25">
      <c r="A1" s="147" t="s">
        <v>18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8"/>
      <c r="AA1" s="142" t="s">
        <v>7</v>
      </c>
      <c r="AB1" s="145" t="s">
        <v>8</v>
      </c>
    </row>
    <row r="2" spans="1:29" x14ac:dyDescent="0.25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8"/>
      <c r="AA2" s="143"/>
      <c r="AB2" s="145"/>
    </row>
    <row r="3" spans="1:29" x14ac:dyDescent="0.25">
      <c r="A3" s="149"/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50"/>
      <c r="AA3" s="144"/>
      <c r="AB3" s="145"/>
    </row>
    <row r="4" spans="1:29" ht="30" customHeight="1" x14ac:dyDescent="0.25">
      <c r="A4" s="109" t="s">
        <v>20</v>
      </c>
      <c r="B4" s="5"/>
      <c r="C4" s="5"/>
      <c r="D4" s="75"/>
      <c r="E4" s="6"/>
      <c r="F4" s="6"/>
      <c r="G4" s="75"/>
      <c r="H4" s="5"/>
      <c r="I4" s="5"/>
      <c r="J4" s="75"/>
      <c r="K4" s="5"/>
      <c r="L4" s="5"/>
      <c r="M4" s="75">
        <v>0.8</v>
      </c>
      <c r="N4" s="5"/>
      <c r="O4" s="5"/>
      <c r="P4" s="75"/>
      <c r="Q4" s="5"/>
      <c r="R4" s="5"/>
      <c r="S4" s="75"/>
      <c r="T4" s="5"/>
      <c r="U4" s="5"/>
      <c r="V4" s="75"/>
      <c r="W4" s="2"/>
      <c r="X4" s="2"/>
      <c r="Y4" s="83"/>
      <c r="Z4" s="86">
        <v>1.6</v>
      </c>
      <c r="AA4" s="51">
        <f>COUNTIF(Y4:Y11,"1,60")+COUNTIF(Y21:Y24,"1,60")</f>
        <v>0</v>
      </c>
      <c r="AB4" s="48"/>
      <c r="AC4" s="86">
        <f>Z4*AB4</f>
        <v>0</v>
      </c>
    </row>
    <row r="5" spans="1:29" ht="30" customHeight="1" x14ac:dyDescent="0.25">
      <c r="A5" s="110"/>
      <c r="B5" s="5"/>
      <c r="C5" s="5"/>
      <c r="D5" s="75"/>
      <c r="E5" s="6"/>
      <c r="F5" s="6"/>
      <c r="G5" s="75"/>
      <c r="H5" s="5"/>
      <c r="I5" s="5"/>
      <c r="J5" s="75"/>
      <c r="K5" s="2"/>
      <c r="L5" s="2"/>
      <c r="M5" s="77"/>
      <c r="N5" s="5"/>
      <c r="O5" s="5"/>
      <c r="P5" s="75"/>
      <c r="Q5" s="2"/>
      <c r="R5" s="2"/>
      <c r="S5" s="83"/>
      <c r="T5" s="2"/>
      <c r="U5" s="2"/>
      <c r="V5" s="83"/>
      <c r="W5" s="2"/>
      <c r="X5" s="2"/>
      <c r="Y5" s="83"/>
      <c r="Z5" s="86">
        <v>1.4</v>
      </c>
      <c r="AA5" s="51">
        <f>COUNTIF(V4:V11,"1,40")+COUNTIF(V21:V24,"1,40")</f>
        <v>0</v>
      </c>
      <c r="AB5" s="48"/>
      <c r="AC5" s="86">
        <f t="shared" ref="AC5:AC11" si="0">Z5*AB5</f>
        <v>0</v>
      </c>
    </row>
    <row r="6" spans="1:29" ht="30" customHeight="1" x14ac:dyDescent="0.25">
      <c r="A6" s="111"/>
      <c r="B6" s="5"/>
      <c r="C6" s="5"/>
      <c r="D6" s="75"/>
      <c r="E6" s="6"/>
      <c r="F6" s="6"/>
      <c r="G6" s="75"/>
      <c r="H6" s="5"/>
      <c r="I6" s="5"/>
      <c r="J6" s="75"/>
      <c r="K6" s="5"/>
      <c r="L6" s="5"/>
      <c r="M6" s="75"/>
      <c r="N6" s="2"/>
      <c r="O6" s="2"/>
      <c r="P6" s="83"/>
      <c r="Q6" s="2"/>
      <c r="R6" s="2"/>
      <c r="S6" s="83"/>
      <c r="T6" s="2"/>
      <c r="U6" s="2"/>
      <c r="V6" s="83"/>
      <c r="W6" s="2"/>
      <c r="X6" s="2"/>
      <c r="Y6" s="83"/>
      <c r="Z6" s="86">
        <v>1.2</v>
      </c>
      <c r="AA6" s="51">
        <f>COUNTIF(S4:S11,"1,20")+COUNTIF(S21:S24,"1,20")</f>
        <v>0</v>
      </c>
      <c r="AB6" s="48"/>
      <c r="AC6" s="86">
        <f t="shared" si="0"/>
        <v>0</v>
      </c>
    </row>
    <row r="7" spans="1:29" ht="30" customHeight="1" x14ac:dyDescent="0.25">
      <c r="A7" s="112" t="s">
        <v>21</v>
      </c>
      <c r="B7" s="7"/>
      <c r="C7" s="7"/>
      <c r="D7" s="76"/>
      <c r="E7" s="8"/>
      <c r="F7" s="8"/>
      <c r="G7" s="76"/>
      <c r="H7" s="7"/>
      <c r="I7" s="7"/>
      <c r="J7" s="76"/>
      <c r="K7" s="7"/>
      <c r="L7" s="7"/>
      <c r="M7" s="76">
        <v>0.8</v>
      </c>
      <c r="N7" s="7"/>
      <c r="O7" s="7"/>
      <c r="P7" s="76"/>
      <c r="Q7" s="2"/>
      <c r="R7" s="2"/>
      <c r="S7" s="83"/>
      <c r="T7" s="2"/>
      <c r="U7" s="2"/>
      <c r="V7" s="77"/>
      <c r="W7" s="7"/>
      <c r="X7" s="7"/>
      <c r="Y7" s="76"/>
      <c r="Z7" s="86">
        <v>1</v>
      </c>
      <c r="AA7" s="51">
        <f>COUNTIF(P4:P11,"1,00")+COUNTIF(P21:P24,"1,00")</f>
        <v>0</v>
      </c>
      <c r="AB7" s="48"/>
      <c r="AC7" s="86">
        <f t="shared" si="0"/>
        <v>0</v>
      </c>
    </row>
    <row r="8" spans="1:29" ht="30" customHeight="1" x14ac:dyDescent="0.25">
      <c r="A8" s="113"/>
      <c r="B8" s="2"/>
      <c r="C8" s="2"/>
      <c r="D8" s="77"/>
      <c r="E8" s="7"/>
      <c r="F8" s="7"/>
      <c r="G8" s="76"/>
      <c r="H8" s="7"/>
      <c r="I8" s="7"/>
      <c r="J8" s="76"/>
      <c r="K8" s="7"/>
      <c r="L8" s="7"/>
      <c r="M8" s="76">
        <v>0.8</v>
      </c>
      <c r="N8" s="7"/>
      <c r="O8" s="7"/>
      <c r="P8" s="76"/>
      <c r="Q8" s="2"/>
      <c r="R8" s="2"/>
      <c r="S8" s="77"/>
      <c r="T8" s="2"/>
      <c r="U8" s="2"/>
      <c r="V8" s="83"/>
      <c r="W8" s="7"/>
      <c r="X8" s="7"/>
      <c r="Y8" s="76"/>
      <c r="Z8" s="86">
        <v>0.8</v>
      </c>
      <c r="AA8" s="51">
        <f>COUNTIF(M4:M11,"0,80")+COUNTIF(M21:M24,"0,80")</f>
        <v>6</v>
      </c>
      <c r="AB8" s="48"/>
      <c r="AC8" s="86">
        <f t="shared" si="0"/>
        <v>0</v>
      </c>
    </row>
    <row r="9" spans="1:29" ht="30" customHeight="1" x14ac:dyDescent="0.25">
      <c r="A9" s="114"/>
      <c r="B9" s="7"/>
      <c r="C9" s="7"/>
      <c r="D9" s="76"/>
      <c r="E9" s="2"/>
      <c r="F9" s="2"/>
      <c r="G9" s="83"/>
      <c r="H9" s="7"/>
      <c r="I9" s="7"/>
      <c r="J9" s="76"/>
      <c r="K9" s="7"/>
      <c r="L9" s="7"/>
      <c r="M9" s="76">
        <v>0.8</v>
      </c>
      <c r="N9" s="2"/>
      <c r="O9" s="2"/>
      <c r="P9" s="83"/>
      <c r="Q9" s="7"/>
      <c r="R9" s="7"/>
      <c r="S9" s="76"/>
      <c r="T9" s="7"/>
      <c r="U9" s="7"/>
      <c r="V9" s="76"/>
      <c r="W9" s="7"/>
      <c r="X9" s="7"/>
      <c r="Y9" s="76"/>
      <c r="Z9" s="86">
        <v>0.6</v>
      </c>
      <c r="AA9" s="51">
        <f>COUNTIF(J4:J11,"0,60")+COUNTIF(J21:J24,"0,60")</f>
        <v>0</v>
      </c>
      <c r="AB9" s="48"/>
      <c r="AC9" s="86">
        <f t="shared" si="0"/>
        <v>0</v>
      </c>
    </row>
    <row r="10" spans="1:29" ht="30" customHeight="1" x14ac:dyDescent="0.25">
      <c r="A10" s="115" t="s">
        <v>22</v>
      </c>
      <c r="B10" s="9"/>
      <c r="C10" s="9"/>
      <c r="D10" s="78"/>
      <c r="E10" s="60"/>
      <c r="F10" s="60"/>
      <c r="G10" s="78"/>
      <c r="H10" s="2"/>
      <c r="I10" s="2"/>
      <c r="J10" s="77"/>
      <c r="K10" s="9"/>
      <c r="L10" s="9"/>
      <c r="M10" s="78">
        <v>0.8</v>
      </c>
      <c r="N10" s="2"/>
      <c r="O10" s="2"/>
      <c r="P10" s="77"/>
      <c r="Q10" s="2"/>
      <c r="R10" s="2"/>
      <c r="S10" s="80"/>
      <c r="T10" s="9"/>
      <c r="U10" s="9"/>
      <c r="V10" s="78"/>
      <c r="W10" s="2"/>
      <c r="X10" s="2"/>
      <c r="Y10" s="77"/>
      <c r="Z10" s="86">
        <v>0.4</v>
      </c>
      <c r="AA10" s="51">
        <f>COUNTIF(G4:G5,"0,40")+COUNTIF(G7:G11,"0,40")+COUNTIF(G21:G24,"0,40")</f>
        <v>0</v>
      </c>
      <c r="AB10" s="48"/>
      <c r="AC10" s="86">
        <f t="shared" si="0"/>
        <v>0</v>
      </c>
    </row>
    <row r="11" spans="1:29" ht="30" customHeight="1" x14ac:dyDescent="0.25">
      <c r="A11" s="116"/>
      <c r="B11" s="2"/>
      <c r="C11" s="2"/>
      <c r="D11" s="77"/>
      <c r="E11" s="60"/>
      <c r="F11" s="60"/>
      <c r="G11" s="78"/>
      <c r="H11" s="9"/>
      <c r="I11" s="9"/>
      <c r="J11" s="78"/>
      <c r="K11" s="2"/>
      <c r="L11" s="2"/>
      <c r="M11" s="80"/>
      <c r="N11" s="9"/>
      <c r="O11" s="9"/>
      <c r="P11" s="78"/>
      <c r="Q11" s="9"/>
      <c r="R11" s="9"/>
      <c r="S11" s="78"/>
      <c r="T11" s="9"/>
      <c r="U11" s="9"/>
      <c r="V11" s="78"/>
      <c r="W11" s="9"/>
      <c r="X11" s="9"/>
      <c r="Y11" s="78"/>
      <c r="Z11" s="86">
        <v>0.2</v>
      </c>
      <c r="AA11" s="51">
        <f>COUNTIF(D4:D11,"0,20")+COUNTIF(D21:D24,"0,20")</f>
        <v>0</v>
      </c>
      <c r="AB11" s="48"/>
      <c r="AC11" s="86">
        <f t="shared" si="0"/>
        <v>0</v>
      </c>
    </row>
    <row r="12" spans="1:29" ht="30" customHeight="1" x14ac:dyDescent="0.25">
      <c r="A12" s="151" t="s">
        <v>23</v>
      </c>
      <c r="B12" s="10"/>
      <c r="C12" s="10"/>
      <c r="D12" s="79"/>
      <c r="E12" s="11"/>
      <c r="F12" s="11"/>
      <c r="G12" s="79"/>
      <c r="H12" s="10"/>
      <c r="I12" s="10"/>
      <c r="J12" s="79"/>
      <c r="K12" s="10"/>
      <c r="L12" s="10"/>
      <c r="M12" s="79">
        <v>0.8</v>
      </c>
      <c r="N12" s="10"/>
      <c r="O12" s="10"/>
      <c r="P12" s="79"/>
      <c r="Q12" s="10"/>
      <c r="R12" s="10"/>
      <c r="S12" s="79"/>
      <c r="T12" s="10"/>
      <c r="U12" s="10"/>
      <c r="V12" s="79"/>
      <c r="W12" s="10"/>
      <c r="X12" s="10"/>
      <c r="Y12" s="79"/>
      <c r="Z12" s="106">
        <f>Z4*AB4+Z5*AB5+Z6*AB6+Z7*AB7+Z8*AB8+Z9*AB9+Z10*AB10+Z11*AB11</f>
        <v>0</v>
      </c>
      <c r="AA12" s="107"/>
      <c r="AB12" s="50">
        <f>SUM(AB4:AB11)</f>
        <v>0</v>
      </c>
      <c r="AC12" s="56">
        <f>SUM(AC4:AC11)</f>
        <v>0</v>
      </c>
    </row>
    <row r="13" spans="1:29" ht="30" customHeight="1" x14ac:dyDescent="0.25">
      <c r="A13" s="152"/>
      <c r="B13" s="2"/>
      <c r="C13" s="2"/>
      <c r="D13" s="80"/>
      <c r="E13" s="3"/>
      <c r="F13" s="3"/>
      <c r="G13" s="77"/>
      <c r="H13" s="10"/>
      <c r="I13" s="10"/>
      <c r="J13" s="79"/>
      <c r="K13" s="2"/>
      <c r="L13" s="2"/>
      <c r="M13" s="77"/>
      <c r="N13" s="2"/>
      <c r="O13" s="2"/>
      <c r="P13" s="77"/>
      <c r="Q13" s="10"/>
      <c r="R13" s="10"/>
      <c r="S13" s="79"/>
      <c r="T13" s="2"/>
      <c r="U13" s="2"/>
      <c r="V13" s="77"/>
      <c r="W13" s="10"/>
      <c r="X13" s="10"/>
      <c r="Y13" s="79"/>
      <c r="Z13" s="108" t="s">
        <v>27</v>
      </c>
      <c r="AA13" s="108"/>
      <c r="AB13" s="153" t="str">
        <f>IF(AB12&gt;6,"ERREUR trop d'acro","OK")</f>
        <v>OK</v>
      </c>
      <c r="AC13" s="154"/>
    </row>
    <row r="14" spans="1:29" ht="30" customHeight="1" x14ac:dyDescent="0.25">
      <c r="A14" s="152"/>
      <c r="B14" s="10"/>
      <c r="C14" s="10"/>
      <c r="D14" s="79"/>
      <c r="E14" s="11"/>
      <c r="F14" s="11"/>
      <c r="G14" s="79"/>
      <c r="H14" s="10"/>
      <c r="I14" s="10"/>
      <c r="J14" s="79"/>
      <c r="K14" s="10"/>
      <c r="L14" s="10"/>
      <c r="M14" s="79">
        <v>0.8</v>
      </c>
      <c r="N14" s="10"/>
      <c r="O14" s="10"/>
      <c r="P14" s="79"/>
      <c r="Q14" s="2"/>
      <c r="R14" s="2"/>
      <c r="S14" s="77"/>
      <c r="T14" s="10"/>
      <c r="U14" s="10"/>
      <c r="V14" s="79"/>
      <c r="W14" s="10"/>
      <c r="X14" s="10"/>
      <c r="Y14" s="79"/>
      <c r="Z14" s="49">
        <v>1.6</v>
      </c>
      <c r="AA14" s="88">
        <f>COUNTIF(Y12:Y20,"1,60")</f>
        <v>0</v>
      </c>
      <c r="AB14" s="48"/>
      <c r="AC14" s="86">
        <f>Z14*AB14</f>
        <v>0</v>
      </c>
    </row>
    <row r="15" spans="1:29" ht="30" customHeight="1" x14ac:dyDescent="0.25">
      <c r="A15" s="152"/>
      <c r="B15" s="2"/>
      <c r="C15" s="2"/>
      <c r="D15" s="77"/>
      <c r="E15" s="11"/>
      <c r="F15" s="11"/>
      <c r="G15" s="79"/>
      <c r="H15" s="10"/>
      <c r="I15" s="10"/>
      <c r="J15" s="79"/>
      <c r="K15" s="10"/>
      <c r="L15" s="10"/>
      <c r="M15" s="79">
        <v>0.8</v>
      </c>
      <c r="N15" s="2"/>
      <c r="O15" s="2"/>
      <c r="P15" s="77"/>
      <c r="Q15" s="10"/>
      <c r="R15" s="10"/>
      <c r="S15" s="79"/>
      <c r="T15" s="2"/>
      <c r="U15" s="2"/>
      <c r="V15" s="80"/>
      <c r="W15" s="2"/>
      <c r="X15" s="2"/>
      <c r="Y15" s="77"/>
      <c r="Z15" s="86">
        <v>1.4</v>
      </c>
      <c r="AA15" s="88">
        <f>COUNTIF(V12:V20,"1,40")</f>
        <v>0</v>
      </c>
      <c r="AB15" s="48"/>
      <c r="AC15" s="86">
        <f t="shared" ref="AC15:AC21" si="1">Z15*AB15</f>
        <v>0</v>
      </c>
    </row>
    <row r="16" spans="1:29" ht="30" customHeight="1" x14ac:dyDescent="0.25">
      <c r="A16" s="103" t="s">
        <v>24</v>
      </c>
      <c r="B16" s="13"/>
      <c r="C16" s="13"/>
      <c r="D16" s="81"/>
      <c r="E16" s="12"/>
      <c r="F16" s="12"/>
      <c r="G16" s="81"/>
      <c r="H16" s="13"/>
      <c r="I16" s="13"/>
      <c r="J16" s="81"/>
      <c r="K16" s="13"/>
      <c r="L16" s="13"/>
      <c r="M16" s="81">
        <v>0.8</v>
      </c>
      <c r="N16" s="2"/>
      <c r="O16" s="2"/>
      <c r="P16" s="80"/>
      <c r="Q16" s="13"/>
      <c r="R16" s="13"/>
      <c r="S16" s="81"/>
      <c r="T16" s="2"/>
      <c r="U16" s="2"/>
      <c r="V16" s="80"/>
      <c r="W16" s="2"/>
      <c r="X16" s="2"/>
      <c r="Y16" s="77"/>
      <c r="Z16" s="86">
        <v>1.2</v>
      </c>
      <c r="AA16" s="88">
        <f>COUNTIF(S12:S20,"1,20")</f>
        <v>0</v>
      </c>
      <c r="AB16" s="48"/>
      <c r="AC16" s="86">
        <f t="shared" si="1"/>
        <v>0</v>
      </c>
    </row>
    <row r="17" spans="1:29" ht="30" customHeight="1" x14ac:dyDescent="0.25">
      <c r="A17" s="103"/>
      <c r="B17" s="2"/>
      <c r="C17" s="2"/>
      <c r="D17" s="77"/>
      <c r="E17" s="3"/>
      <c r="F17" s="3"/>
      <c r="G17" s="77"/>
      <c r="H17" s="2"/>
      <c r="I17" s="2"/>
      <c r="J17" s="77"/>
      <c r="K17" s="13"/>
      <c r="L17" s="13"/>
      <c r="M17" s="81">
        <v>0.8</v>
      </c>
      <c r="N17" s="2"/>
      <c r="O17" s="2"/>
      <c r="P17" s="77"/>
      <c r="Q17" s="2"/>
      <c r="R17" s="2"/>
      <c r="S17" s="77"/>
      <c r="T17" s="2"/>
      <c r="U17" s="2"/>
      <c r="V17" s="77"/>
      <c r="W17" s="13"/>
      <c r="X17" s="13"/>
      <c r="Y17" s="81"/>
      <c r="Z17" s="86">
        <v>1</v>
      </c>
      <c r="AA17" s="88">
        <f>COUNTIF(P12:P20,"1,00")</f>
        <v>0</v>
      </c>
      <c r="AB17" s="48"/>
      <c r="AC17" s="86">
        <f t="shared" si="1"/>
        <v>0</v>
      </c>
    </row>
    <row r="18" spans="1:29" ht="30" customHeight="1" x14ac:dyDescent="0.25">
      <c r="A18" s="103"/>
      <c r="B18" s="2"/>
      <c r="C18" s="2"/>
      <c r="D18" s="77"/>
      <c r="E18" s="3"/>
      <c r="F18" s="3"/>
      <c r="G18" s="77"/>
      <c r="H18" s="2"/>
      <c r="I18" s="2"/>
      <c r="J18" s="80"/>
      <c r="K18" s="13"/>
      <c r="L18" s="13"/>
      <c r="M18" s="81">
        <v>0.8</v>
      </c>
      <c r="N18" s="2"/>
      <c r="O18" s="2"/>
      <c r="P18" s="77"/>
      <c r="Q18" s="2"/>
      <c r="R18" s="2"/>
      <c r="S18" s="80"/>
      <c r="T18" s="13"/>
      <c r="U18" s="13"/>
      <c r="V18" s="81"/>
      <c r="W18" s="2"/>
      <c r="X18" s="2"/>
      <c r="Y18" s="77"/>
      <c r="Z18" s="86">
        <v>0.8</v>
      </c>
      <c r="AA18" s="88">
        <f>COUNTIF(M12:M20,"0,80")</f>
        <v>8</v>
      </c>
      <c r="AB18" s="48"/>
      <c r="AC18" s="86">
        <f t="shared" si="1"/>
        <v>0</v>
      </c>
    </row>
    <row r="19" spans="1:29" ht="30" customHeight="1" x14ac:dyDescent="0.25">
      <c r="A19" s="103"/>
      <c r="B19" s="2"/>
      <c r="C19" s="2"/>
      <c r="D19" s="77"/>
      <c r="E19" s="3"/>
      <c r="F19" s="3"/>
      <c r="G19" s="77"/>
      <c r="H19" s="2"/>
      <c r="I19" s="2"/>
      <c r="J19" s="77"/>
      <c r="K19" s="13"/>
      <c r="L19" s="13"/>
      <c r="M19" s="81">
        <v>0.8</v>
      </c>
      <c r="N19" s="2"/>
      <c r="O19" s="2"/>
      <c r="P19" s="77"/>
      <c r="Q19" s="13"/>
      <c r="R19" s="13"/>
      <c r="S19" s="81"/>
      <c r="T19" s="2"/>
      <c r="U19" s="2"/>
      <c r="V19" s="80"/>
      <c r="W19" s="2"/>
      <c r="X19" s="2"/>
      <c r="Y19" s="77"/>
      <c r="Z19" s="86">
        <v>0.6</v>
      </c>
      <c r="AA19" s="88">
        <f>COUNTIF(J12:J20,"0,60")</f>
        <v>0</v>
      </c>
      <c r="AB19" s="48"/>
      <c r="AC19" s="86">
        <f t="shared" si="1"/>
        <v>0</v>
      </c>
    </row>
    <row r="20" spans="1:29" ht="30" customHeight="1" x14ac:dyDescent="0.25">
      <c r="A20" s="64" t="s">
        <v>25</v>
      </c>
      <c r="B20" s="2"/>
      <c r="C20" s="2"/>
      <c r="D20" s="77"/>
      <c r="E20" s="62"/>
      <c r="F20" s="62"/>
      <c r="G20" s="84"/>
      <c r="H20" s="61"/>
      <c r="I20" s="61"/>
      <c r="J20" s="84"/>
      <c r="K20" s="61"/>
      <c r="L20" s="61"/>
      <c r="M20" s="84">
        <v>0.8</v>
      </c>
      <c r="N20" s="2"/>
      <c r="O20" s="2"/>
      <c r="P20" s="77"/>
      <c r="Q20" s="2"/>
      <c r="R20" s="2"/>
      <c r="S20" s="77"/>
      <c r="T20" s="2"/>
      <c r="U20" s="2"/>
      <c r="V20" s="77"/>
      <c r="W20" s="2"/>
      <c r="X20" s="2"/>
      <c r="Y20" s="80"/>
      <c r="Z20" s="86">
        <v>0.4</v>
      </c>
      <c r="AA20" s="51">
        <f>COUNTIF(G6,"0,40")+COUNTIF(G12:G20,"0,40")</f>
        <v>0</v>
      </c>
      <c r="AB20" s="48"/>
      <c r="AC20" s="86">
        <f t="shared" si="1"/>
        <v>0</v>
      </c>
    </row>
    <row r="21" spans="1:29" ht="30" customHeight="1" x14ac:dyDescent="0.25">
      <c r="A21" s="104" t="s">
        <v>26</v>
      </c>
      <c r="B21" s="44"/>
      <c r="C21" s="44"/>
      <c r="D21" s="82"/>
      <c r="E21" s="45"/>
      <c r="F21" s="45"/>
      <c r="G21" s="82"/>
      <c r="H21" s="44"/>
      <c r="I21" s="44"/>
      <c r="J21" s="82"/>
      <c r="K21" s="44"/>
      <c r="L21" s="44"/>
      <c r="M21" s="82">
        <v>0.8</v>
      </c>
      <c r="N21" s="44"/>
      <c r="O21" s="44"/>
      <c r="P21" s="82"/>
      <c r="Q21" s="2"/>
      <c r="R21" s="2"/>
      <c r="S21" s="77"/>
      <c r="T21" s="2"/>
      <c r="U21" s="2"/>
      <c r="V21" s="77"/>
      <c r="W21" s="2"/>
      <c r="X21" s="2"/>
      <c r="Y21" s="77"/>
      <c r="Z21" s="86">
        <v>0.2</v>
      </c>
      <c r="AA21" s="51">
        <f>COUNTIF(D12:D20,"0,20")</f>
        <v>0</v>
      </c>
      <c r="AB21" s="48"/>
      <c r="AC21" s="86">
        <f t="shared" si="1"/>
        <v>0</v>
      </c>
    </row>
    <row r="22" spans="1:29" ht="30" customHeight="1" x14ac:dyDescent="0.25">
      <c r="A22" s="104"/>
      <c r="B22" s="44"/>
      <c r="C22" s="44"/>
      <c r="D22" s="82"/>
      <c r="E22" s="45"/>
      <c r="F22" s="45"/>
      <c r="G22" s="82"/>
      <c r="H22" s="44"/>
      <c r="I22" s="44"/>
      <c r="J22" s="82"/>
      <c r="K22" s="44"/>
      <c r="L22" s="44"/>
      <c r="M22" s="82">
        <v>12</v>
      </c>
      <c r="N22" s="44"/>
      <c r="O22" s="44"/>
      <c r="P22" s="82"/>
      <c r="Q22" s="44"/>
      <c r="R22" s="44"/>
      <c r="S22" s="82"/>
      <c r="T22" s="2"/>
      <c r="U22" s="2"/>
      <c r="V22" s="77"/>
      <c r="W22" s="2"/>
      <c r="X22" s="2"/>
      <c r="Y22" s="77"/>
      <c r="Z22" s="106">
        <f>Z14*AB14+Z15*AB15+Z16*AB16+Z17*AB17+Z18*AB18+Z19*AB19+Z20*AB20+Z21*AB21</f>
        <v>0</v>
      </c>
      <c r="AA22" s="107"/>
      <c r="AB22" s="50">
        <f>SUM(AB14:AB21)</f>
        <v>0</v>
      </c>
      <c r="AC22" s="56">
        <f>SUM(AC14:AC21)</f>
        <v>0</v>
      </c>
    </row>
    <row r="23" spans="1:29" ht="30" customHeight="1" x14ac:dyDescent="0.25">
      <c r="A23" s="104"/>
      <c r="B23" s="2"/>
      <c r="C23" s="2"/>
      <c r="D23" s="77"/>
      <c r="E23" s="3"/>
      <c r="F23" s="3"/>
      <c r="G23" s="77"/>
      <c r="H23" s="44"/>
      <c r="I23" s="44"/>
      <c r="J23" s="82"/>
      <c r="K23" s="2"/>
      <c r="L23" s="2"/>
      <c r="M23" s="80"/>
      <c r="N23" s="44"/>
      <c r="O23" s="44"/>
      <c r="P23" s="82"/>
      <c r="Q23" s="44"/>
      <c r="R23" s="44"/>
      <c r="S23" s="82"/>
      <c r="T23" s="2"/>
      <c r="U23" s="2"/>
      <c r="V23" s="77"/>
      <c r="W23" s="2"/>
      <c r="X23" s="2"/>
      <c r="Y23" s="77"/>
      <c r="Z23" s="108" t="s">
        <v>28</v>
      </c>
      <c r="AA23" s="108"/>
      <c r="AB23" s="146" t="str">
        <f>IF(AB22&lt;2,"ERREUR pas assez de gymniques","OK")</f>
        <v>ERREUR pas assez de gymniques</v>
      </c>
      <c r="AC23" s="146"/>
    </row>
    <row r="24" spans="1:29" ht="30" customHeight="1" x14ac:dyDescent="0.25">
      <c r="A24" s="104"/>
      <c r="B24" s="2"/>
      <c r="C24" s="2"/>
      <c r="D24" s="80"/>
      <c r="E24" s="3"/>
      <c r="F24" s="3"/>
      <c r="G24" s="77"/>
      <c r="H24" s="44"/>
      <c r="I24" s="44"/>
      <c r="J24" s="82"/>
      <c r="K24" s="44"/>
      <c r="L24" s="44"/>
      <c r="M24" s="82"/>
      <c r="N24" s="44"/>
      <c r="O24" s="44"/>
      <c r="P24" s="82"/>
      <c r="Q24" s="2"/>
      <c r="R24" s="2"/>
      <c r="S24" s="43"/>
      <c r="T24" s="44"/>
      <c r="U24" s="44"/>
      <c r="V24" s="82"/>
      <c r="W24" s="44"/>
      <c r="X24" s="44"/>
      <c r="Y24" s="82"/>
      <c r="Z24" s="57"/>
      <c r="AA24" s="57"/>
      <c r="AB24" s="57"/>
      <c r="AC24" s="57"/>
    </row>
    <row r="25" spans="1:29" ht="30" customHeight="1" x14ac:dyDescent="0.25">
      <c r="A25" s="63"/>
      <c r="B25" s="2"/>
      <c r="C25" s="2"/>
      <c r="D25" s="3"/>
      <c r="E25" s="2"/>
      <c r="F25" s="3"/>
      <c r="G25" s="3"/>
      <c r="H25" s="2"/>
      <c r="I25" s="2"/>
      <c r="J25" s="4"/>
      <c r="K25" s="2"/>
      <c r="L25" s="2"/>
      <c r="M25" s="4"/>
      <c r="N25" s="2"/>
      <c r="O25" s="2"/>
      <c r="P25" s="4"/>
      <c r="Q25" s="2"/>
      <c r="R25" s="2"/>
      <c r="S25" s="43"/>
      <c r="T25" s="2"/>
      <c r="U25" s="2"/>
      <c r="V25" s="4"/>
      <c r="W25" s="2"/>
      <c r="X25" s="2"/>
      <c r="Y25" s="4"/>
      <c r="Z25" s="57"/>
      <c r="AA25" s="57"/>
      <c r="AB25" s="57"/>
      <c r="AC25" s="57"/>
    </row>
    <row r="26" spans="1:29" ht="30" customHeight="1" x14ac:dyDescent="0.25">
      <c r="A26" s="95" t="s">
        <v>1</v>
      </c>
      <c r="B26" s="14">
        <f>COUNTIF(D4:D25,"0,20")</f>
        <v>0</v>
      </c>
      <c r="C26" s="86">
        <v>0.2</v>
      </c>
      <c r="D26" s="15">
        <f>AB21+AB11</f>
        <v>0</v>
      </c>
      <c r="E26" s="14">
        <f>COUNTIF(G4:G25,"0,4")</f>
        <v>0</v>
      </c>
      <c r="F26" s="86">
        <v>0.4</v>
      </c>
      <c r="G26" s="15">
        <f>AB20+AB10</f>
        <v>0</v>
      </c>
      <c r="H26" s="14">
        <f>COUNTIF(J4:J25,"0,60")</f>
        <v>0</v>
      </c>
      <c r="I26" s="86">
        <v>0.6</v>
      </c>
      <c r="J26" s="15">
        <f>AB19+AB9</f>
        <v>0</v>
      </c>
      <c r="K26" s="14">
        <f>COUNTIF(M4:M26,"0,8")</f>
        <v>14</v>
      </c>
      <c r="L26" s="86">
        <v>0.8</v>
      </c>
      <c r="M26" s="15">
        <f>AB18+AB8</f>
        <v>0</v>
      </c>
      <c r="N26" s="14">
        <f>COUNTIF(P4:P25,"1")</f>
        <v>0</v>
      </c>
      <c r="O26" s="86">
        <v>1</v>
      </c>
      <c r="P26" s="15">
        <f>AB17+AB7</f>
        <v>0</v>
      </c>
      <c r="Q26" s="14">
        <f>COUNTIF(S4:S25,"1,20")</f>
        <v>0</v>
      </c>
      <c r="R26" s="86">
        <v>1.2</v>
      </c>
      <c r="S26" s="15">
        <f>AB6+AB16</f>
        <v>0</v>
      </c>
      <c r="T26" s="14">
        <f>COUNTIF(V4:V25,"1,40")</f>
        <v>0</v>
      </c>
      <c r="U26" s="86">
        <v>1.4</v>
      </c>
      <c r="V26" s="15">
        <f>AB15+AB5</f>
        <v>0</v>
      </c>
      <c r="W26" s="14">
        <f>COUNTIF(Y4:Y25,"1,60")</f>
        <v>0</v>
      </c>
      <c r="X26" s="86">
        <v>1.6</v>
      </c>
      <c r="Y26" s="15">
        <f>AB14+AB4</f>
        <v>0</v>
      </c>
      <c r="Z26" s="52"/>
      <c r="AA26" s="53"/>
      <c r="AB26" s="53"/>
      <c r="AC26" s="54"/>
    </row>
    <row r="27" spans="1:29" ht="30" customHeight="1" x14ac:dyDescent="0.25">
      <c r="A27" s="96"/>
      <c r="B27" s="99">
        <f>AC11+AC21</f>
        <v>0</v>
      </c>
      <c r="C27" s="99"/>
      <c r="D27" s="99"/>
      <c r="E27" s="99">
        <f>AC20+AC10</f>
        <v>0</v>
      </c>
      <c r="F27" s="99"/>
      <c r="G27" s="99"/>
      <c r="H27" s="99">
        <f>AC19+AC9</f>
        <v>0</v>
      </c>
      <c r="I27" s="99"/>
      <c r="J27" s="99"/>
      <c r="K27" s="99">
        <f>AC18+AC8</f>
        <v>0</v>
      </c>
      <c r="L27" s="99"/>
      <c r="M27" s="99"/>
      <c r="N27" s="99">
        <f>AC17+AC7</f>
        <v>0</v>
      </c>
      <c r="O27" s="99"/>
      <c r="P27" s="99"/>
      <c r="Q27" s="99">
        <f>AC16+AC6</f>
        <v>0</v>
      </c>
      <c r="R27" s="99"/>
      <c r="S27" s="99"/>
      <c r="T27" s="99">
        <f>AC15+AC5</f>
        <v>0</v>
      </c>
      <c r="U27" s="99"/>
      <c r="V27" s="99"/>
      <c r="W27" s="99">
        <f>AC14+AC4</f>
        <v>0</v>
      </c>
      <c r="X27" s="99"/>
      <c r="Y27" s="99"/>
      <c r="Z27" s="52"/>
      <c r="AA27" s="53"/>
      <c r="AB27" s="53"/>
      <c r="AC27" s="54"/>
    </row>
    <row r="28" spans="1:29" ht="30" customHeight="1" x14ac:dyDescent="0.25">
      <c r="A28" s="9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40" t="s">
        <v>0</v>
      </c>
      <c r="U28" s="140"/>
      <c r="V28" s="140"/>
      <c r="W28" s="141">
        <f>W27+T27+Q27+N27+K27+H27+E27+B27</f>
        <v>0</v>
      </c>
      <c r="X28" s="141"/>
      <c r="Y28" s="141"/>
      <c r="Z28" s="52"/>
      <c r="AA28" s="53"/>
      <c r="AB28" s="53"/>
      <c r="AC28" s="54"/>
    </row>
    <row r="29" spans="1:29" ht="30" customHeight="1" x14ac:dyDescent="0.25">
      <c r="A29" s="97" t="s">
        <v>3</v>
      </c>
      <c r="B29" s="100" t="s">
        <v>29</v>
      </c>
      <c r="C29" s="101"/>
      <c r="D29" s="101"/>
      <c r="E29" s="101"/>
      <c r="F29" s="101"/>
      <c r="G29" s="101"/>
      <c r="H29" s="102"/>
      <c r="I29" s="30"/>
      <c r="J29" s="16"/>
      <c r="K29" s="100" t="s">
        <v>31</v>
      </c>
      <c r="L29" s="101"/>
      <c r="M29" s="101"/>
      <c r="N29" s="101"/>
      <c r="O29" s="101"/>
      <c r="P29" s="101"/>
      <c r="Q29" s="102"/>
      <c r="R29" s="30"/>
      <c r="S29" s="16"/>
      <c r="T29" s="138" t="s">
        <v>2</v>
      </c>
      <c r="U29" s="138"/>
      <c r="V29" s="138"/>
      <c r="W29" s="139">
        <f>R29+R30+I29+I30</f>
        <v>0</v>
      </c>
      <c r="X29" s="139"/>
      <c r="Y29" s="139"/>
      <c r="Z29" s="52"/>
      <c r="AA29" s="53"/>
      <c r="AB29" s="53"/>
      <c r="AC29" s="54"/>
    </row>
    <row r="30" spans="1:29" ht="30" customHeight="1" x14ac:dyDescent="0.25">
      <c r="A30" s="98"/>
      <c r="B30" s="128" t="s">
        <v>30</v>
      </c>
      <c r="C30" s="129"/>
      <c r="D30" s="129"/>
      <c r="E30" s="129"/>
      <c r="F30" s="129"/>
      <c r="G30" s="129"/>
      <c r="H30" s="130"/>
      <c r="I30" s="30"/>
      <c r="J30" s="16"/>
      <c r="K30" s="100" t="s">
        <v>32</v>
      </c>
      <c r="L30" s="101"/>
      <c r="M30" s="101"/>
      <c r="N30" s="101"/>
      <c r="O30" s="101"/>
      <c r="P30" s="101"/>
      <c r="Q30" s="102"/>
      <c r="R30" s="30"/>
      <c r="S30" s="16"/>
      <c r="T30" s="138"/>
      <c r="U30" s="138"/>
      <c r="V30" s="138"/>
      <c r="W30" s="139"/>
      <c r="X30" s="139"/>
      <c r="Y30" s="139"/>
      <c r="Z30" s="52"/>
      <c r="AA30" s="53"/>
      <c r="AB30" s="53"/>
      <c r="AC30" s="54"/>
    </row>
    <row r="31" spans="1:29" ht="30" customHeight="1" x14ac:dyDescent="0.25">
      <c r="A31" s="92" t="s">
        <v>4</v>
      </c>
      <c r="B31" s="89" t="s">
        <v>33</v>
      </c>
      <c r="C31" s="90"/>
      <c r="D31" s="90"/>
      <c r="E31" s="90"/>
      <c r="F31" s="90"/>
      <c r="G31" s="91"/>
      <c r="H31" s="46"/>
      <c r="I31" s="117" t="s">
        <v>35</v>
      </c>
      <c r="J31" s="118"/>
      <c r="K31" s="118"/>
      <c r="L31" s="118"/>
      <c r="M31" s="118"/>
      <c r="N31" s="118"/>
      <c r="O31" s="118"/>
      <c r="P31" s="119"/>
      <c r="Q31" s="87"/>
      <c r="R31" s="4"/>
      <c r="S31" s="16"/>
      <c r="T31" s="120" t="s">
        <v>5</v>
      </c>
      <c r="U31" s="120"/>
      <c r="V31" s="121"/>
      <c r="W31" s="131">
        <f>H31+H32+H33+Q31</f>
        <v>0</v>
      </c>
      <c r="X31" s="131"/>
      <c r="Y31" s="131"/>
      <c r="Z31" s="52"/>
      <c r="AA31" s="53"/>
      <c r="AB31" s="53"/>
      <c r="AC31" s="54"/>
    </row>
    <row r="32" spans="1:29" ht="30" customHeight="1" x14ac:dyDescent="0.25">
      <c r="A32" s="93"/>
      <c r="B32" s="89" t="s">
        <v>34</v>
      </c>
      <c r="C32" s="90"/>
      <c r="D32" s="90"/>
      <c r="E32" s="90"/>
      <c r="F32" s="90"/>
      <c r="G32" s="91"/>
      <c r="H32" s="46"/>
      <c r="I32" s="4"/>
      <c r="J32" s="16"/>
      <c r="K32" s="1"/>
      <c r="L32" s="1"/>
      <c r="M32" s="1"/>
      <c r="N32" s="1"/>
      <c r="O32" s="1"/>
      <c r="P32" s="1"/>
      <c r="Q32" s="1"/>
      <c r="R32" s="1"/>
      <c r="S32" s="1"/>
      <c r="T32" s="122"/>
      <c r="U32" s="123"/>
      <c r="V32" s="124"/>
      <c r="W32" s="131"/>
      <c r="X32" s="131"/>
      <c r="Y32" s="131"/>
      <c r="Z32" s="52"/>
      <c r="AA32" s="53"/>
      <c r="AB32" s="53"/>
      <c r="AC32" s="54"/>
    </row>
    <row r="33" spans="1:29" ht="30" customHeight="1" x14ac:dyDescent="0.25">
      <c r="A33" s="94"/>
      <c r="B33" s="89" t="s">
        <v>44</v>
      </c>
      <c r="C33" s="90"/>
      <c r="D33" s="90"/>
      <c r="E33" s="90"/>
      <c r="F33" s="90"/>
      <c r="G33" s="91"/>
      <c r="H33" s="87"/>
      <c r="I33" s="4"/>
      <c r="J33" s="16"/>
      <c r="K33" s="1"/>
      <c r="L33" s="1"/>
      <c r="M33" s="1"/>
      <c r="N33" s="1"/>
      <c r="O33" s="1"/>
      <c r="P33" s="1"/>
      <c r="Q33" s="1"/>
      <c r="R33" s="1"/>
      <c r="S33" s="1"/>
      <c r="T33" s="125"/>
      <c r="U33" s="126"/>
      <c r="V33" s="127"/>
      <c r="W33" s="131"/>
      <c r="X33" s="131"/>
      <c r="Y33" s="131"/>
      <c r="Z33" s="136" t="s">
        <v>19</v>
      </c>
      <c r="AA33" s="136"/>
      <c r="AB33" s="136"/>
      <c r="AC33" s="55">
        <f>AB22+AB12</f>
        <v>0</v>
      </c>
    </row>
    <row r="34" spans="1:29" ht="30" customHeight="1" x14ac:dyDescent="0.25">
      <c r="B34" s="59">
        <f>COUNT(D7:D9)+COUNT(G7:G9)+COUNT(J7:J9)+COUNT(M7:M9)+COUNT(P7:P8)+COUNT(S9)+COUNT(V9)+COUNT(Y7:Y9)</f>
        <v>3</v>
      </c>
      <c r="C34" s="59">
        <f>COUNT(D10)+COUNT(G10:G11)+COUNT(J11)+COUNT(M10)+COUNT(P11)+COUNT(S11)+COUNT(V10:V11)+COUNT(Y11)</f>
        <v>1</v>
      </c>
      <c r="D34" s="59">
        <f>COUNT(D16)+COUNT(G16)+COUNT(J16)+COUNT(M16:M19)+COUNT(S16:S19)+COUNT(V18)+COUNT(Y17)</f>
        <v>4</v>
      </c>
      <c r="E34" s="59">
        <f>COUNT(J12:J13)+COUNT(J15)+COUNT(M12)+COUNT(M15)+COUNT(S12:S13)+COUNT(V12)+COUNT(Y12:Y13)</f>
        <v>2</v>
      </c>
      <c r="F34" s="58"/>
      <c r="T34" s="132" t="s">
        <v>6</v>
      </c>
      <c r="U34" s="132"/>
      <c r="V34" s="132"/>
      <c r="W34" s="133">
        <f>W31+W29+W28</f>
        <v>0</v>
      </c>
      <c r="X34" s="134"/>
      <c r="Y34" s="135"/>
      <c r="Z34" s="137" t="str">
        <f>IF(AC33&lt;=5,"Pénalités pour éléments manquants","OK")</f>
        <v>Pénalités pour éléments manquants</v>
      </c>
      <c r="AA34" s="137"/>
      <c r="AB34" s="137"/>
    </row>
    <row r="35" spans="1:29" ht="30" customHeight="1" x14ac:dyDescent="0.25">
      <c r="T35" s="105"/>
      <c r="U35" s="105"/>
      <c r="V35" s="105"/>
      <c r="W35" s="105"/>
      <c r="X35" s="105"/>
      <c r="Y35" s="105"/>
    </row>
    <row r="36" spans="1:29" ht="30" customHeight="1" x14ac:dyDescent="0.25"/>
    <row r="37" spans="1:29" ht="30" customHeight="1" x14ac:dyDescent="0.25"/>
    <row r="38" spans="1:29" ht="30" customHeight="1" x14ac:dyDescent="0.25"/>
    <row r="39" spans="1:29" ht="30" customHeight="1" x14ac:dyDescent="0.25"/>
    <row r="40" spans="1:29" ht="30" customHeight="1" x14ac:dyDescent="0.25"/>
  </sheetData>
  <mergeCells count="45">
    <mergeCell ref="T35:Y35"/>
    <mergeCell ref="W31:Y33"/>
    <mergeCell ref="B32:G32"/>
    <mergeCell ref="B33:G33"/>
    <mergeCell ref="Z33:AB33"/>
    <mergeCell ref="T34:V34"/>
    <mergeCell ref="W34:Y34"/>
    <mergeCell ref="Z34:AB34"/>
    <mergeCell ref="B30:H30"/>
    <mergeCell ref="K30:Q30"/>
    <mergeCell ref="A31:A33"/>
    <mergeCell ref="B31:G31"/>
    <mergeCell ref="I31:P31"/>
    <mergeCell ref="T31:V33"/>
    <mergeCell ref="Q27:S27"/>
    <mergeCell ref="T27:V27"/>
    <mergeCell ref="W27:Y27"/>
    <mergeCell ref="T28:V28"/>
    <mergeCell ref="W28:Y28"/>
    <mergeCell ref="A29:A30"/>
    <mergeCell ref="B29:H29"/>
    <mergeCell ref="K29:Q29"/>
    <mergeCell ref="T29:V30"/>
    <mergeCell ref="W29:Y30"/>
    <mergeCell ref="A26:A28"/>
    <mergeCell ref="B27:D27"/>
    <mergeCell ref="E27:G27"/>
    <mergeCell ref="H27:J27"/>
    <mergeCell ref="K27:M27"/>
    <mergeCell ref="N27:P27"/>
    <mergeCell ref="A12:A15"/>
    <mergeCell ref="Z12:AA12"/>
    <mergeCell ref="Z13:AA13"/>
    <mergeCell ref="AB13:AC13"/>
    <mergeCell ref="A16:A19"/>
    <mergeCell ref="A21:A24"/>
    <mergeCell ref="Z22:AA22"/>
    <mergeCell ref="Z23:AA23"/>
    <mergeCell ref="AB23:AC23"/>
    <mergeCell ref="A1:Z3"/>
    <mergeCell ref="AA1:AA3"/>
    <mergeCell ref="AB1:AB3"/>
    <mergeCell ref="A4:A6"/>
    <mergeCell ref="A7:A9"/>
    <mergeCell ref="A10:A11"/>
  </mergeCells>
  <conditionalFormatting sqref="AB4">
    <cfRule type="cellIs" dxfId="23" priority="22" operator="greaterThan">
      <formula>$AA$4</formula>
    </cfRule>
  </conditionalFormatting>
  <conditionalFormatting sqref="AB5">
    <cfRule type="cellIs" dxfId="22" priority="21" operator="greaterThan">
      <formula>$AA$5</formula>
    </cfRule>
  </conditionalFormatting>
  <conditionalFormatting sqref="AB6">
    <cfRule type="cellIs" dxfId="21" priority="18" operator="greaterThan">
      <formula>$AA$6</formula>
    </cfRule>
    <cfRule type="cellIs" dxfId="20" priority="19" operator="greaterThan">
      <formula>$AA$6</formula>
    </cfRule>
    <cfRule type="cellIs" dxfId="19" priority="20" operator="greaterThan">
      <formula>$AA$6</formula>
    </cfRule>
  </conditionalFormatting>
  <conditionalFormatting sqref="AB7">
    <cfRule type="cellIs" dxfId="18" priority="17" operator="greaterThan">
      <formula>$AA$7</formula>
    </cfRule>
  </conditionalFormatting>
  <conditionalFormatting sqref="AB8">
    <cfRule type="cellIs" dxfId="17" priority="16" operator="greaterThan">
      <formula>$AA$8</formula>
    </cfRule>
  </conditionalFormatting>
  <conditionalFormatting sqref="AB9">
    <cfRule type="cellIs" dxfId="16" priority="15" operator="greaterThan">
      <formula>$AA$9</formula>
    </cfRule>
  </conditionalFormatting>
  <conditionalFormatting sqref="AB10">
    <cfRule type="cellIs" dxfId="15" priority="14" operator="greaterThan">
      <formula>$AA$10</formula>
    </cfRule>
  </conditionalFormatting>
  <conditionalFormatting sqref="AB11">
    <cfRule type="cellIs" dxfId="14" priority="12" operator="greaterThan">
      <formula>$AA$11</formula>
    </cfRule>
    <cfRule type="cellIs" dxfId="13" priority="13" operator="greaterThan">
      <formula>1</formula>
    </cfRule>
  </conditionalFormatting>
  <conditionalFormatting sqref="AB14">
    <cfRule type="cellIs" dxfId="12" priority="11" operator="greaterThan">
      <formula>$AA$14</formula>
    </cfRule>
  </conditionalFormatting>
  <conditionalFormatting sqref="AB15">
    <cfRule type="cellIs" dxfId="11" priority="10" operator="greaterThan">
      <formula>$AA$15</formula>
    </cfRule>
  </conditionalFormatting>
  <conditionalFormatting sqref="AB16">
    <cfRule type="cellIs" dxfId="10" priority="8" operator="greaterThan">
      <formula>$AA$16</formula>
    </cfRule>
    <cfRule type="cellIs" dxfId="9" priority="9" operator="greaterThan">
      <formula>2</formula>
    </cfRule>
  </conditionalFormatting>
  <conditionalFormatting sqref="AB17">
    <cfRule type="cellIs" dxfId="8" priority="7" operator="greaterThan">
      <formula>$AA$17</formula>
    </cfRule>
  </conditionalFormatting>
  <conditionalFormatting sqref="AB18">
    <cfRule type="cellIs" dxfId="7" priority="6" operator="greaterThan">
      <formula>$AA$18</formula>
    </cfRule>
  </conditionalFormatting>
  <conditionalFormatting sqref="AB19">
    <cfRule type="cellIs" dxfId="6" priority="5" operator="greaterThan">
      <formula>$AA$19</formula>
    </cfRule>
  </conditionalFormatting>
  <conditionalFormatting sqref="AB20">
    <cfRule type="cellIs" dxfId="5" priority="4" operator="greaterThan">
      <formula>$AA$20</formula>
    </cfRule>
  </conditionalFormatting>
  <conditionalFormatting sqref="AB21">
    <cfRule type="cellIs" dxfId="4" priority="3" operator="greaterThan">
      <formula>$AA$21</formula>
    </cfRule>
  </conditionalFormatting>
  <conditionalFormatting sqref="AC33">
    <cfRule type="cellIs" dxfId="3" priority="1" operator="greaterThan">
      <formula>8</formula>
    </cfRule>
    <cfRule type="cellIs" dxfId="2" priority="2" operator="greaterThan">
      <formula>"AC33&gt;8"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66675</xdr:colOff>
                    <xdr:row>3</xdr:row>
                    <xdr:rowOff>85725</xdr:rowOff>
                  </from>
                  <to>
                    <xdr:col>2</xdr:col>
                    <xdr:colOff>352425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76200</xdr:colOff>
                    <xdr:row>4</xdr:row>
                    <xdr:rowOff>85725</xdr:rowOff>
                  </from>
                  <to>
                    <xdr:col>2</xdr:col>
                    <xdr:colOff>361950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Bouton3_Cliquer">
                <anchor moveWithCells="1" sizeWithCells="1">
                  <from>
                    <xdr:col>2</xdr:col>
                    <xdr:colOff>85725</xdr:colOff>
                    <xdr:row>5</xdr:row>
                    <xdr:rowOff>104775</xdr:rowOff>
                  </from>
                  <to>
                    <xdr:col>2</xdr:col>
                    <xdr:colOff>381000</xdr:colOff>
                    <xdr:row>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Bouton4_Cliquer">
                <anchor moveWithCells="1" sizeWithCells="1">
                  <from>
                    <xdr:col>2</xdr:col>
                    <xdr:colOff>95250</xdr:colOff>
                    <xdr:row>6</xdr:row>
                    <xdr:rowOff>104775</xdr:rowOff>
                  </from>
                  <to>
                    <xdr:col>2</xdr:col>
                    <xdr:colOff>381000</xdr:colOff>
                    <xdr:row>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47625</xdr:colOff>
                    <xdr:row>3</xdr:row>
                    <xdr:rowOff>85725</xdr:rowOff>
                  </from>
                  <to>
                    <xdr:col>5</xdr:col>
                    <xdr:colOff>333375</xdr:colOff>
                    <xdr:row>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66675</xdr:colOff>
                    <xdr:row>4</xdr:row>
                    <xdr:rowOff>104775</xdr:rowOff>
                  </from>
                  <to>
                    <xdr:col>5</xdr:col>
                    <xdr:colOff>342900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Button 7">
              <controlPr defaultSize="0" print="0" autoFill="0" autoPict="0" macro="[0]!Bouton7_Cliquer">
                <anchor moveWithCells="1" sizeWithCells="1">
                  <from>
                    <xdr:col>5</xdr:col>
                    <xdr:colOff>57150</xdr:colOff>
                    <xdr:row>5</xdr:row>
                    <xdr:rowOff>47625</xdr:rowOff>
                  </from>
                  <to>
                    <xdr:col>5</xdr:col>
                    <xdr:colOff>323850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Button 8">
              <controlPr defaultSize="0" print="0" autoFill="0" autoPict="0" macro="[0]!Bouton8_Cliquer">
                <anchor moveWithCells="1" sizeWithCells="1">
                  <from>
                    <xdr:col>8</xdr:col>
                    <xdr:colOff>76200</xdr:colOff>
                    <xdr:row>3</xdr:row>
                    <xdr:rowOff>66675</xdr:rowOff>
                  </from>
                  <to>
                    <xdr:col>8</xdr:col>
                    <xdr:colOff>381000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Button 9">
              <controlPr defaultSize="0" print="0" autoFill="0" autoPict="0" macro="[0]!Bouton9_Cliquer">
                <anchor moveWithCells="1" sizeWithCells="1">
                  <from>
                    <xdr:col>8</xdr:col>
                    <xdr:colOff>66675</xdr:colOff>
                    <xdr:row>4</xdr:row>
                    <xdr:rowOff>66675</xdr:rowOff>
                  </from>
                  <to>
                    <xdr:col>8</xdr:col>
                    <xdr:colOff>371475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Button 10">
              <controlPr defaultSize="0" print="0" autoFill="0" autoPict="0" macro="[0]!Bouton11_Cliquer">
                <anchor moveWithCells="1" sizeWithCells="1">
                  <from>
                    <xdr:col>8</xdr:col>
                    <xdr:colOff>85725</xdr:colOff>
                    <xdr:row>6</xdr:row>
                    <xdr:rowOff>76200</xdr:rowOff>
                  </from>
                  <to>
                    <xdr:col>8</xdr:col>
                    <xdr:colOff>381000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Button 11">
              <controlPr defaultSize="0" print="0" autoFill="0" autoPict="0" macro="[0]!Bouton12_Cliquer">
                <anchor moveWithCells="1" sizeWithCells="1">
                  <from>
                    <xdr:col>8</xdr:col>
                    <xdr:colOff>57150</xdr:colOff>
                    <xdr:row>7</xdr:row>
                    <xdr:rowOff>85725</xdr:rowOff>
                  </from>
                  <to>
                    <xdr:col>8</xdr:col>
                    <xdr:colOff>390525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Button 12">
              <controlPr defaultSize="0" print="0" autoFill="0" autoPict="0" macro="[0]!Bouton13_Cliquer">
                <anchor moveWithCells="1" sizeWithCells="1">
                  <from>
                    <xdr:col>8</xdr:col>
                    <xdr:colOff>57150</xdr:colOff>
                    <xdr:row>8</xdr:row>
                    <xdr:rowOff>57150</xdr:rowOff>
                  </from>
                  <to>
                    <xdr:col>8</xdr:col>
                    <xdr:colOff>381000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Button 13">
              <controlPr defaultSize="0" print="0" autoFill="0" autoPict="0" macro="[0]!Bouton14_Cliquer">
                <anchor moveWithCells="1" sizeWithCells="1">
                  <from>
                    <xdr:col>8</xdr:col>
                    <xdr:colOff>85725</xdr:colOff>
                    <xdr:row>5</xdr:row>
                    <xdr:rowOff>66675</xdr:rowOff>
                  </from>
                  <to>
                    <xdr:col>8</xdr:col>
                    <xdr:colOff>381000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Button 14">
              <controlPr defaultSize="0" print="0" autoFill="0" autoPict="0" macro="[0]!Bouton15_Cliquer">
                <anchor moveWithCells="1" sizeWithCells="1">
                  <from>
                    <xdr:col>11</xdr:col>
                    <xdr:colOff>57150</xdr:colOff>
                    <xdr:row>6</xdr:row>
                    <xdr:rowOff>57150</xdr:rowOff>
                  </from>
                  <to>
                    <xdr:col>11</xdr:col>
                    <xdr:colOff>371475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Button 15">
              <controlPr defaultSize="0" print="0" autoFill="0" autoPict="0" macro="[0]!Bouton17_Cliquer">
                <anchor moveWithCells="1" sizeWithCells="1">
                  <from>
                    <xdr:col>14</xdr:col>
                    <xdr:colOff>85725</xdr:colOff>
                    <xdr:row>6</xdr:row>
                    <xdr:rowOff>95250</xdr:rowOff>
                  </from>
                  <to>
                    <xdr:col>14</xdr:col>
                    <xdr:colOff>371475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Button 16">
              <controlPr defaultSize="0" print="0" autoFill="0" autoPict="0" macro="[0]!Bouton19_Cliquer">
                <anchor moveWithCells="1" sizeWithCells="1">
                  <from>
                    <xdr:col>5</xdr:col>
                    <xdr:colOff>57150</xdr:colOff>
                    <xdr:row>6</xdr:row>
                    <xdr:rowOff>76200</xdr:rowOff>
                  </from>
                  <to>
                    <xdr:col>5</xdr:col>
                    <xdr:colOff>314325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0" name="Button 17">
              <controlPr defaultSize="0" print="0" autoFill="0" autoPict="0" macro="[0]!Bouton20_Cliquer">
                <anchor moveWithCells="1" sizeWithCells="1">
                  <from>
                    <xdr:col>2</xdr:col>
                    <xdr:colOff>76200</xdr:colOff>
                    <xdr:row>9</xdr:row>
                    <xdr:rowOff>85725</xdr:rowOff>
                  </from>
                  <to>
                    <xdr:col>2</xdr:col>
                    <xdr:colOff>390525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1" name="Button 18">
              <controlPr defaultSize="0" print="0" autoFill="0" autoPict="0" macro="[0]!Bouton21_Cliquer">
                <anchor moveWithCells="1" sizeWithCells="1">
                  <from>
                    <xdr:col>5</xdr:col>
                    <xdr:colOff>28575</xdr:colOff>
                    <xdr:row>9</xdr:row>
                    <xdr:rowOff>85725</xdr:rowOff>
                  </from>
                  <to>
                    <xdr:col>5</xdr:col>
                    <xdr:colOff>352425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2" name="Button 19">
              <controlPr defaultSize="0" print="0" autoFill="0" autoPict="0" macro="[0]!Bouton23_Cliquer">
                <anchor moveWithCells="1" sizeWithCells="1">
                  <from>
                    <xdr:col>5</xdr:col>
                    <xdr:colOff>66675</xdr:colOff>
                    <xdr:row>7</xdr:row>
                    <xdr:rowOff>57150</xdr:rowOff>
                  </from>
                  <to>
                    <xdr:col>5</xdr:col>
                    <xdr:colOff>323850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3" name="Button 20">
              <controlPr defaultSize="0" print="0" autoFill="0" autoPict="0" macro="[0]!Bouton24_Cliquer">
                <anchor moveWithCells="1" sizeWithCells="1">
                  <from>
                    <xdr:col>5</xdr:col>
                    <xdr:colOff>57150</xdr:colOff>
                    <xdr:row>11</xdr:row>
                    <xdr:rowOff>76200</xdr:rowOff>
                  </from>
                  <to>
                    <xdr:col>5</xdr:col>
                    <xdr:colOff>323850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4" name="Button 21">
              <controlPr defaultSize="0" print="0" autoFill="0" autoPict="0" macro="[0]!Bouton25_Cliquer">
                <anchor moveWithCells="1" sizeWithCells="1">
                  <from>
                    <xdr:col>2</xdr:col>
                    <xdr:colOff>66675</xdr:colOff>
                    <xdr:row>11</xdr:row>
                    <xdr:rowOff>38100</xdr:rowOff>
                  </from>
                  <to>
                    <xdr:col>2</xdr:col>
                    <xdr:colOff>352425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5" name="Button 22">
              <controlPr defaultSize="0" print="0" autoFill="0" autoPict="0" macro="[0]!Bouton26_Cliquer">
                <anchor moveWithCells="1" sizeWithCells="1">
                  <from>
                    <xdr:col>17</xdr:col>
                    <xdr:colOff>47625</xdr:colOff>
                    <xdr:row>10</xdr:row>
                    <xdr:rowOff>76200</xdr:rowOff>
                  </from>
                  <to>
                    <xdr:col>17</xdr:col>
                    <xdr:colOff>371475</xdr:colOff>
                    <xdr:row>10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6" name="Button 23">
              <controlPr defaultSize="0" print="0" autoFill="0" autoPict="0" macro="[0]!Bouton27_Cliquer">
                <anchor moveWithCells="1" sizeWithCells="1">
                  <from>
                    <xdr:col>8</xdr:col>
                    <xdr:colOff>38100</xdr:colOff>
                    <xdr:row>10</xdr:row>
                    <xdr:rowOff>57150</xdr:rowOff>
                  </from>
                  <to>
                    <xdr:col>8</xdr:col>
                    <xdr:colOff>400050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7" name="Button 24">
              <controlPr defaultSize="0" print="0" autoFill="0" autoPict="0" macro="[0]!Bouton28_Cliquer">
                <anchor moveWithCells="1" sizeWithCells="1">
                  <from>
                    <xdr:col>11</xdr:col>
                    <xdr:colOff>47625</xdr:colOff>
                    <xdr:row>9</xdr:row>
                    <xdr:rowOff>38100</xdr:rowOff>
                  </from>
                  <to>
                    <xdr:col>11</xdr:col>
                    <xdr:colOff>390525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8" name="Button 25">
              <controlPr defaultSize="0" print="0" autoFill="0" autoPict="0" macro="[0]!Bouton29_Cliquer">
                <anchor moveWithCells="1" sizeWithCells="1">
                  <from>
                    <xdr:col>11</xdr:col>
                    <xdr:colOff>57150</xdr:colOff>
                    <xdr:row>11</xdr:row>
                    <xdr:rowOff>76200</xdr:rowOff>
                  </from>
                  <to>
                    <xdr:col>11</xdr:col>
                    <xdr:colOff>409575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9" name="Button 26">
              <controlPr defaultSize="0" print="0" autoFill="0" autoPict="0" macro="[0]!Bouton30_Cliquer">
                <anchor moveWithCells="1" sizeWithCells="1">
                  <from>
                    <xdr:col>11</xdr:col>
                    <xdr:colOff>57150</xdr:colOff>
                    <xdr:row>13</xdr:row>
                    <xdr:rowOff>76200</xdr:rowOff>
                  </from>
                  <to>
                    <xdr:col>11</xdr:col>
                    <xdr:colOff>390525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30" name="Button 27">
              <controlPr defaultSize="0" print="0" autoFill="0" autoPict="0" macro="[0]!Bouton31_Cliquer">
                <anchor moveWithCells="1" sizeWithCells="1">
                  <from>
                    <xdr:col>17</xdr:col>
                    <xdr:colOff>57150</xdr:colOff>
                    <xdr:row>11</xdr:row>
                    <xdr:rowOff>66675</xdr:rowOff>
                  </from>
                  <to>
                    <xdr:col>17</xdr:col>
                    <xdr:colOff>400050</xdr:colOff>
                    <xdr:row>11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1" name="Button 28">
              <controlPr defaultSize="0" print="0" autoFill="0" autoPict="0" macro="[0]!Bouton32_Cliquer">
                <anchor moveWithCells="1" sizeWithCells="1">
                  <from>
                    <xdr:col>17</xdr:col>
                    <xdr:colOff>66675</xdr:colOff>
                    <xdr:row>12</xdr:row>
                    <xdr:rowOff>76200</xdr:rowOff>
                  </from>
                  <to>
                    <xdr:col>17</xdr:col>
                    <xdr:colOff>390525</xdr:colOff>
                    <xdr:row>12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2" name="Button 29">
              <controlPr defaultSize="0" print="0" autoFill="0" autoPict="0" macro="[0]!Bouton34_Cliquer">
                <anchor moveWithCells="1" sizeWithCells="1">
                  <from>
                    <xdr:col>23</xdr:col>
                    <xdr:colOff>57150</xdr:colOff>
                    <xdr:row>12</xdr:row>
                    <xdr:rowOff>57150</xdr:rowOff>
                  </from>
                  <to>
                    <xdr:col>23</xdr:col>
                    <xdr:colOff>333375</xdr:colOff>
                    <xdr:row>12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3" name="Button 30">
              <controlPr defaultSize="0" print="0" autoFill="0" autoPict="0" macro="[0]!Bouton35_Cliquer">
                <anchor moveWithCells="1" sizeWithCells="1">
                  <from>
                    <xdr:col>8</xdr:col>
                    <xdr:colOff>57150</xdr:colOff>
                    <xdr:row>13</xdr:row>
                    <xdr:rowOff>57150</xdr:rowOff>
                  </from>
                  <to>
                    <xdr:col>8</xdr:col>
                    <xdr:colOff>390525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4" name="Button 31">
              <controlPr defaultSize="0" print="0" autoFill="0" autoPict="0" macro="[0]!Bouton37_Cliquer">
                <anchor moveWithCells="1" sizeWithCells="1">
                  <from>
                    <xdr:col>14</xdr:col>
                    <xdr:colOff>38100</xdr:colOff>
                    <xdr:row>13</xdr:row>
                    <xdr:rowOff>66675</xdr:rowOff>
                  </from>
                  <to>
                    <xdr:col>14</xdr:col>
                    <xdr:colOff>400050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5" name="Button 32">
              <controlPr defaultSize="0" print="0" autoFill="0" autoPict="0" macro="[0]!Bouton39_Cliquer">
                <anchor moveWithCells="1" sizeWithCells="1">
                  <from>
                    <xdr:col>2</xdr:col>
                    <xdr:colOff>38100</xdr:colOff>
                    <xdr:row>13</xdr:row>
                    <xdr:rowOff>66675</xdr:rowOff>
                  </from>
                  <to>
                    <xdr:col>2</xdr:col>
                    <xdr:colOff>390525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6" name="Button 33">
              <controlPr defaultSize="0" print="0" autoFill="0" autoPict="0" macro="[0]!Bouton41_Cliquer">
                <anchor moveWithCells="1" sizeWithCells="1">
                  <from>
                    <xdr:col>5</xdr:col>
                    <xdr:colOff>28575</xdr:colOff>
                    <xdr:row>13</xdr:row>
                    <xdr:rowOff>57150</xdr:rowOff>
                  </from>
                  <to>
                    <xdr:col>5</xdr:col>
                    <xdr:colOff>352425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37" name="Button 34">
              <controlPr defaultSize="0" print="0" autoFill="0" autoPict="0" macro="[0]!Bouton42_Cliquer">
                <anchor moveWithCells="1" sizeWithCells="1">
                  <from>
                    <xdr:col>8</xdr:col>
                    <xdr:colOff>57150</xdr:colOff>
                    <xdr:row>14</xdr:row>
                    <xdr:rowOff>47625</xdr:rowOff>
                  </from>
                  <to>
                    <xdr:col>8</xdr:col>
                    <xdr:colOff>361950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38" name="Button 35">
              <controlPr defaultSize="0" print="0" autoFill="0" autoPict="0" macro="[0]!Bouton44_Cliquer">
                <anchor moveWithCells="1" sizeWithCells="1">
                  <from>
                    <xdr:col>17</xdr:col>
                    <xdr:colOff>66675</xdr:colOff>
                    <xdr:row>14</xdr:row>
                    <xdr:rowOff>85725</xdr:rowOff>
                  </from>
                  <to>
                    <xdr:col>17</xdr:col>
                    <xdr:colOff>409575</xdr:colOff>
                    <xdr:row>14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39" name="Button 36">
              <controlPr defaultSize="0" print="0" autoFill="0" autoPict="0" macro="[0]!Bouton46_Cliquer">
                <anchor moveWithCells="1" sizeWithCells="1">
                  <from>
                    <xdr:col>11</xdr:col>
                    <xdr:colOff>85725</xdr:colOff>
                    <xdr:row>3</xdr:row>
                    <xdr:rowOff>47625</xdr:rowOff>
                  </from>
                  <to>
                    <xdr:col>11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40" name="Button 37">
              <controlPr defaultSize="0" print="0" autoFill="0" autoPict="0" macro="[0]!Bouton47_Cliquer">
                <anchor moveWithCells="1" sizeWithCells="1">
                  <from>
                    <xdr:col>11</xdr:col>
                    <xdr:colOff>95250</xdr:colOff>
                    <xdr:row>5</xdr:row>
                    <xdr:rowOff>47625</xdr:rowOff>
                  </from>
                  <to>
                    <xdr:col>11</xdr:col>
                    <xdr:colOff>361950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41" name="Button 38">
              <controlPr defaultSize="0" print="0" autoFill="0" autoPict="0" macro="[0]!Bouton49_Cliquer">
                <anchor moveWithCells="1" sizeWithCells="1">
                  <from>
                    <xdr:col>5</xdr:col>
                    <xdr:colOff>38100</xdr:colOff>
                    <xdr:row>19</xdr:row>
                    <xdr:rowOff>76200</xdr:rowOff>
                  </from>
                  <to>
                    <xdr:col>5</xdr:col>
                    <xdr:colOff>352425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42" name="Button 39">
              <controlPr defaultSize="0" print="0" autoFill="0" autoPict="0" macro="[0]!Bouton50_Cliquer">
                <anchor moveWithCells="1" sizeWithCells="1">
                  <from>
                    <xdr:col>8</xdr:col>
                    <xdr:colOff>66675</xdr:colOff>
                    <xdr:row>15</xdr:row>
                    <xdr:rowOff>57150</xdr:rowOff>
                  </from>
                  <to>
                    <xdr:col>8</xdr:col>
                    <xdr:colOff>381000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43" name="Button 40">
              <controlPr defaultSize="0" print="0" autoFill="0" autoPict="0" macro="[0]!Bouton51_Cliquer">
                <anchor moveWithCells="1" sizeWithCells="1">
                  <from>
                    <xdr:col>11</xdr:col>
                    <xdr:colOff>66675</xdr:colOff>
                    <xdr:row>16</xdr:row>
                    <xdr:rowOff>66675</xdr:rowOff>
                  </from>
                  <to>
                    <xdr:col>11</xdr:col>
                    <xdr:colOff>400050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44" name="Button 41">
              <controlPr defaultSize="0" print="0" autoFill="0" autoPict="0" macro="[0]!Bouton53_Cliquer">
                <anchor moveWithCells="1" sizeWithCells="1">
                  <from>
                    <xdr:col>23</xdr:col>
                    <xdr:colOff>47625</xdr:colOff>
                    <xdr:row>16</xdr:row>
                    <xdr:rowOff>76200</xdr:rowOff>
                  </from>
                  <to>
                    <xdr:col>23</xdr:col>
                    <xdr:colOff>342900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45" name="Button 42">
              <controlPr defaultSize="0" print="0" autoFill="0" autoPict="0" macro="[0]!Bouton54_Cliquer">
                <anchor moveWithCells="1" sizeWithCells="1">
                  <from>
                    <xdr:col>20</xdr:col>
                    <xdr:colOff>66675</xdr:colOff>
                    <xdr:row>17</xdr:row>
                    <xdr:rowOff>76200</xdr:rowOff>
                  </from>
                  <to>
                    <xdr:col>20</xdr:col>
                    <xdr:colOff>333375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46" name="Button 43">
              <controlPr defaultSize="0" print="0" autoFill="0" autoPict="0" macro="[0]!Bouton55_Cliquer">
                <anchor moveWithCells="1" sizeWithCells="1">
                  <from>
                    <xdr:col>23</xdr:col>
                    <xdr:colOff>57150</xdr:colOff>
                    <xdr:row>13</xdr:row>
                    <xdr:rowOff>57150</xdr:rowOff>
                  </from>
                  <to>
                    <xdr:col>23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47" name="Button 44">
              <controlPr defaultSize="0" print="0" autoFill="0" autoPict="0" macro="[0]!Bouton56_Cliquer">
                <anchor moveWithCells="1" sizeWithCells="1">
                  <from>
                    <xdr:col>20</xdr:col>
                    <xdr:colOff>57150</xdr:colOff>
                    <xdr:row>13</xdr:row>
                    <xdr:rowOff>57150</xdr:rowOff>
                  </from>
                  <to>
                    <xdr:col>20</xdr:col>
                    <xdr:colOff>342900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48" name="Button 45">
              <controlPr defaultSize="0" print="0" autoFill="0" autoPict="0" macro="[0]!Bouton57_Cliquer">
                <anchor moveWithCells="1" sizeWithCells="1">
                  <from>
                    <xdr:col>5</xdr:col>
                    <xdr:colOff>47625</xdr:colOff>
                    <xdr:row>20</xdr:row>
                    <xdr:rowOff>76200</xdr:rowOff>
                  </from>
                  <to>
                    <xdr:col>5</xdr:col>
                    <xdr:colOff>352425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49" name="Button 46">
              <controlPr defaultSize="0" print="0" autoFill="0" autoPict="0" macro="[0]!Bouton58_Cliquer">
                <anchor moveWithCells="1" sizeWithCells="1">
                  <from>
                    <xdr:col>5</xdr:col>
                    <xdr:colOff>57150</xdr:colOff>
                    <xdr:row>21</xdr:row>
                    <xdr:rowOff>57150</xdr:rowOff>
                  </from>
                  <to>
                    <xdr:col>5</xdr:col>
                    <xdr:colOff>342900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50" name="Button 47">
              <controlPr defaultSize="0" print="0" autoFill="0" autoPict="0" macro="[0]!Bouton59_Cliquer">
                <anchor moveWithCells="1" sizeWithCells="1">
                  <from>
                    <xdr:col>8</xdr:col>
                    <xdr:colOff>57150</xdr:colOff>
                    <xdr:row>23</xdr:row>
                    <xdr:rowOff>57150</xdr:rowOff>
                  </from>
                  <to>
                    <xdr:col>8</xdr:col>
                    <xdr:colOff>381000</xdr:colOff>
                    <xdr:row>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51" name="Button 48">
              <controlPr defaultSize="0" print="0" autoFill="0" autoPict="0" macro="[0]!Bouton60_Cliquer">
                <anchor moveWithCells="1" sizeWithCells="1">
                  <from>
                    <xdr:col>11</xdr:col>
                    <xdr:colOff>47625</xdr:colOff>
                    <xdr:row>18</xdr:row>
                    <xdr:rowOff>57150</xdr:rowOff>
                  </from>
                  <to>
                    <xdr:col>11</xdr:col>
                    <xdr:colOff>400050</xdr:colOff>
                    <xdr:row>18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52" name="Button 49">
              <controlPr defaultSize="0" print="0" autoFill="0" autoPict="0" macro="[0]!Bouton61_Cliquer">
                <anchor moveWithCells="1" sizeWithCells="1">
                  <from>
                    <xdr:col>11</xdr:col>
                    <xdr:colOff>76200</xdr:colOff>
                    <xdr:row>19</xdr:row>
                    <xdr:rowOff>66675</xdr:rowOff>
                  </from>
                  <to>
                    <xdr:col>11</xdr:col>
                    <xdr:colOff>419100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53" name="Button 50">
              <controlPr defaultSize="0" print="0" autoFill="0" autoPict="0" macro="[0]!Bouton62_Cliquer">
                <anchor moveWithCells="1" sizeWithCells="1">
                  <from>
                    <xdr:col>14</xdr:col>
                    <xdr:colOff>66675</xdr:colOff>
                    <xdr:row>22</xdr:row>
                    <xdr:rowOff>57150</xdr:rowOff>
                  </from>
                  <to>
                    <xdr:col>14</xdr:col>
                    <xdr:colOff>390525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54" name="Button 51">
              <controlPr defaultSize="0" print="0" autoFill="0" autoPict="0" macro="[0]!Bouton63_Cliquer">
                <anchor moveWithCells="1" sizeWithCells="1">
                  <from>
                    <xdr:col>14</xdr:col>
                    <xdr:colOff>47625</xdr:colOff>
                    <xdr:row>23</xdr:row>
                    <xdr:rowOff>57150</xdr:rowOff>
                  </from>
                  <to>
                    <xdr:col>14</xdr:col>
                    <xdr:colOff>409575</xdr:colOff>
                    <xdr:row>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55" name="Button 52">
              <controlPr defaultSize="0" print="0" autoFill="0" autoPict="0" macro="[0]!Bouton64_Cliquer">
                <anchor moveWithCells="1" sizeWithCells="1">
                  <from>
                    <xdr:col>17</xdr:col>
                    <xdr:colOff>66675</xdr:colOff>
                    <xdr:row>18</xdr:row>
                    <xdr:rowOff>47625</xdr:rowOff>
                  </from>
                  <to>
                    <xdr:col>17</xdr:col>
                    <xdr:colOff>419100</xdr:colOff>
                    <xdr:row>18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56" name="Button 53">
              <controlPr defaultSize="0" print="0" autoFill="0" autoPict="0" macro="[0]!Bouton65_Cliquer">
                <anchor moveWithCells="1" sizeWithCells="1">
                  <from>
                    <xdr:col>11</xdr:col>
                    <xdr:colOff>76200</xdr:colOff>
                    <xdr:row>20</xdr:row>
                    <xdr:rowOff>66675</xdr:rowOff>
                  </from>
                  <to>
                    <xdr:col>11</xdr:col>
                    <xdr:colOff>419100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57" name="Button 54">
              <controlPr defaultSize="0" print="0" autoFill="0" autoPict="0" macro="[0]!Bouton66_Cliquer">
                <anchor moveWithCells="1" sizeWithCells="1">
                  <from>
                    <xdr:col>17</xdr:col>
                    <xdr:colOff>47625</xdr:colOff>
                    <xdr:row>22</xdr:row>
                    <xdr:rowOff>57150</xdr:rowOff>
                  </from>
                  <to>
                    <xdr:col>17</xdr:col>
                    <xdr:colOff>390525</xdr:colOff>
                    <xdr:row>22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58" name="Button 55">
              <controlPr defaultSize="0" print="0" autoFill="0" autoPict="0" macro="[0]!Bouton67_Cliquer">
                <anchor moveWithCells="1" sizeWithCells="1">
                  <from>
                    <xdr:col>17</xdr:col>
                    <xdr:colOff>38100</xdr:colOff>
                    <xdr:row>21</xdr:row>
                    <xdr:rowOff>57150</xdr:rowOff>
                  </from>
                  <to>
                    <xdr:col>17</xdr:col>
                    <xdr:colOff>390525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59" name="Button 56">
              <controlPr defaultSize="0" print="0" autoFill="0" autoPict="0" macro="[0]!Bouton69_Cliquer">
                <anchor moveWithCells="1" sizeWithCells="1">
                  <from>
                    <xdr:col>8</xdr:col>
                    <xdr:colOff>114300</xdr:colOff>
                    <xdr:row>21</xdr:row>
                    <xdr:rowOff>47625</xdr:rowOff>
                  </from>
                  <to>
                    <xdr:col>8</xdr:col>
                    <xdr:colOff>381000</xdr:colOff>
                    <xdr:row>21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60" name="Button 57">
              <controlPr defaultSize="0" print="0" autoFill="0" autoPict="0" macro="[0]!Bouton70_Cliquer">
                <anchor moveWithCells="1" sizeWithCells="1">
                  <from>
                    <xdr:col>8</xdr:col>
                    <xdr:colOff>95250</xdr:colOff>
                    <xdr:row>22</xdr:row>
                    <xdr:rowOff>76200</xdr:rowOff>
                  </from>
                  <to>
                    <xdr:col>8</xdr:col>
                    <xdr:colOff>390525</xdr:colOff>
                    <xdr:row>22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61" name="Button 58">
              <controlPr defaultSize="0" print="0" autoFill="0" autoPict="0" macro="[0]!Bouton71_Cliquer">
                <anchor moveWithCells="1" sizeWithCells="1">
                  <from>
                    <xdr:col>11</xdr:col>
                    <xdr:colOff>114300</xdr:colOff>
                    <xdr:row>21</xdr:row>
                    <xdr:rowOff>66675</xdr:rowOff>
                  </from>
                  <to>
                    <xdr:col>11</xdr:col>
                    <xdr:colOff>400050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62" name="Button 59">
              <controlPr defaultSize="0" print="0" autoFill="0" autoPict="0" macro="[0]!Bouton74_Cliquer">
                <anchor moveWithCells="1" sizeWithCells="1">
                  <from>
                    <xdr:col>8</xdr:col>
                    <xdr:colOff>57150</xdr:colOff>
                    <xdr:row>11</xdr:row>
                    <xdr:rowOff>76200</xdr:rowOff>
                  </from>
                  <to>
                    <xdr:col>8</xdr:col>
                    <xdr:colOff>390525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63" name="Button 60">
              <controlPr defaultSize="0" print="0" autoFill="0" autoPict="0" macro="[0]!EffacerLesValeurs">
                <anchor moveWithCells="1" sizeWithCells="1">
                  <from>
                    <xdr:col>19</xdr:col>
                    <xdr:colOff>438150</xdr:colOff>
                    <xdr:row>35</xdr:row>
                    <xdr:rowOff>133350</xdr:rowOff>
                  </from>
                  <to>
                    <xdr:col>24</xdr:col>
                    <xdr:colOff>85725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7" r:id="rId64" name="Button 61">
              <controlPr defaultSize="0" print="0" autoFill="0" autoPict="0" macro="[0]!Bouton84_Cliquer">
                <anchor moveWithCells="1" sizeWithCells="1">
                  <from>
                    <xdr:col>14</xdr:col>
                    <xdr:colOff>28575</xdr:colOff>
                    <xdr:row>33</xdr:row>
                    <xdr:rowOff>371475</xdr:rowOff>
                  </from>
                  <to>
                    <xdr:col>17</xdr:col>
                    <xdr:colOff>447675</xdr:colOff>
                    <xdr:row>35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8" r:id="rId65" name="Button 62">
              <controlPr defaultSize="0" print="0" autoFill="0" autoPict="0" macro="[0]!Bouton114_Cliquer">
                <anchor moveWithCells="1" sizeWithCells="1">
                  <from>
                    <xdr:col>11</xdr:col>
                    <xdr:colOff>66675</xdr:colOff>
                    <xdr:row>7</xdr:row>
                    <xdr:rowOff>57150</xdr:rowOff>
                  </from>
                  <to>
                    <xdr:col>11</xdr:col>
                    <xdr:colOff>409575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9" r:id="rId66" name="Button 63">
              <controlPr defaultSize="0" print="0" autoFill="0" autoPict="0" macro="[0]!Bouton115_Cliquer">
                <anchor moveWithCells="1" sizeWithCells="1">
                  <from>
                    <xdr:col>2</xdr:col>
                    <xdr:colOff>66675</xdr:colOff>
                    <xdr:row>8</xdr:row>
                    <xdr:rowOff>76200</xdr:rowOff>
                  </from>
                  <to>
                    <xdr:col>2</xdr:col>
                    <xdr:colOff>390525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0" r:id="rId67" name="Button 64">
              <controlPr defaultSize="0" print="0" autoFill="0" autoPict="0" macro="[0]!Bouton116_Cliquer">
                <anchor moveWithCells="1" sizeWithCells="1">
                  <from>
                    <xdr:col>14</xdr:col>
                    <xdr:colOff>57150</xdr:colOff>
                    <xdr:row>7</xdr:row>
                    <xdr:rowOff>76200</xdr:rowOff>
                  </from>
                  <to>
                    <xdr:col>14</xdr:col>
                    <xdr:colOff>419100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1" r:id="rId68" name="Button 65">
              <controlPr defaultSize="0" print="0" autoFill="0" autoPict="0" macro="[0]!Bouton117_Cliquer">
                <anchor moveWithCells="1" sizeWithCells="1">
                  <from>
                    <xdr:col>20</xdr:col>
                    <xdr:colOff>28575</xdr:colOff>
                    <xdr:row>10</xdr:row>
                    <xdr:rowOff>76200</xdr:rowOff>
                  </from>
                  <to>
                    <xdr:col>20</xdr:col>
                    <xdr:colOff>361950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2" r:id="rId69" name="Button 66">
              <controlPr defaultSize="0" print="0" autoFill="0" autoPict="0" macro="[0]!Bouton118_Cliquer">
                <anchor moveWithCells="1" sizeWithCells="1">
                  <from>
                    <xdr:col>17</xdr:col>
                    <xdr:colOff>66675</xdr:colOff>
                    <xdr:row>8</xdr:row>
                    <xdr:rowOff>57150</xdr:rowOff>
                  </from>
                  <to>
                    <xdr:col>17</xdr:col>
                    <xdr:colOff>390525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3" r:id="rId70" name="Button 67">
              <controlPr defaultSize="0" print="0" autoFill="0" autoPict="0" macro="[0]!Bouton119_Cliquer">
                <anchor moveWithCells="1" sizeWithCells="1">
                  <from>
                    <xdr:col>20</xdr:col>
                    <xdr:colOff>76200</xdr:colOff>
                    <xdr:row>9</xdr:row>
                    <xdr:rowOff>76200</xdr:rowOff>
                  </from>
                  <to>
                    <xdr:col>20</xdr:col>
                    <xdr:colOff>333375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4" r:id="rId71" name="Button 68">
              <controlPr defaultSize="0" print="0" autoFill="0" autoPict="0" macro="[0]!Bouton120_Cliquer">
                <anchor moveWithCells="1" sizeWithCells="1">
                  <from>
                    <xdr:col>23</xdr:col>
                    <xdr:colOff>76200</xdr:colOff>
                    <xdr:row>7</xdr:row>
                    <xdr:rowOff>66675</xdr:rowOff>
                  </from>
                  <to>
                    <xdr:col>23</xdr:col>
                    <xdr:colOff>333375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5" r:id="rId72" name="Button 69">
              <controlPr defaultSize="0" print="0" autoFill="0" autoPict="0" macro="[0]!Bouton121_Cliquer">
                <anchor moveWithCells="1" sizeWithCells="1">
                  <from>
                    <xdr:col>23</xdr:col>
                    <xdr:colOff>66675</xdr:colOff>
                    <xdr:row>8</xdr:row>
                    <xdr:rowOff>76200</xdr:rowOff>
                  </from>
                  <to>
                    <xdr:col>23</xdr:col>
                    <xdr:colOff>342900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6" r:id="rId73" name="Button 70">
              <controlPr defaultSize="0" print="0" autoFill="0" autoPict="0" macro="[0]!Bouton122_Cliquer">
                <anchor moveWithCells="1" sizeWithCells="1">
                  <from>
                    <xdr:col>23</xdr:col>
                    <xdr:colOff>38100</xdr:colOff>
                    <xdr:row>10</xdr:row>
                    <xdr:rowOff>76200</xdr:rowOff>
                  </from>
                  <to>
                    <xdr:col>23</xdr:col>
                    <xdr:colOff>342900</xdr:colOff>
                    <xdr:row>10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7" r:id="rId74" name="Button 71">
              <controlPr defaultSize="0" print="0" autoFill="0" autoPict="0" macro="[0]!Bouton139_Cliquer">
                <anchor moveWithCells="1" sizeWithCells="1">
                  <from>
                    <xdr:col>5</xdr:col>
                    <xdr:colOff>66675</xdr:colOff>
                    <xdr:row>10</xdr:row>
                    <xdr:rowOff>57150</xdr:rowOff>
                  </from>
                  <to>
                    <xdr:col>5</xdr:col>
                    <xdr:colOff>323850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75" name="Button 72">
              <controlPr defaultSize="0" print="0" autoFill="0" autoPict="0" macro="[0]!Bouton140_Cliquer">
                <anchor moveWithCells="1" sizeWithCells="1">
                  <from>
                    <xdr:col>8</xdr:col>
                    <xdr:colOff>66675</xdr:colOff>
                    <xdr:row>12</xdr:row>
                    <xdr:rowOff>66675</xdr:rowOff>
                  </from>
                  <to>
                    <xdr:col>8</xdr:col>
                    <xdr:colOff>381000</xdr:colOff>
                    <xdr:row>12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76" name="Button 73">
              <controlPr defaultSize="0" print="0" autoFill="0" autoPict="0" macro="[0]!Bouton141_Cliquer">
                <anchor moveWithCells="1" sizeWithCells="1">
                  <from>
                    <xdr:col>14</xdr:col>
                    <xdr:colOff>57150</xdr:colOff>
                    <xdr:row>10</xdr:row>
                    <xdr:rowOff>76200</xdr:rowOff>
                  </from>
                  <to>
                    <xdr:col>14</xdr:col>
                    <xdr:colOff>371475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77" name="Button 74">
              <controlPr defaultSize="0" print="0" autoFill="0" autoPict="0" macro="[0]!Bouton142_Cliquer">
                <anchor moveWithCells="1" sizeWithCells="1">
                  <from>
                    <xdr:col>14</xdr:col>
                    <xdr:colOff>85725</xdr:colOff>
                    <xdr:row>11</xdr:row>
                    <xdr:rowOff>66675</xdr:rowOff>
                  </from>
                  <to>
                    <xdr:col>14</xdr:col>
                    <xdr:colOff>381000</xdr:colOff>
                    <xdr:row>11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78" name="Button 75">
              <controlPr defaultSize="0" print="0" autoFill="0" autoPict="0" macro="[0]!Bouton143_Cliquer">
                <anchor moveWithCells="1" sizeWithCells="1">
                  <from>
                    <xdr:col>11</xdr:col>
                    <xdr:colOff>66675</xdr:colOff>
                    <xdr:row>14</xdr:row>
                    <xdr:rowOff>76200</xdr:rowOff>
                  </from>
                  <to>
                    <xdr:col>11</xdr:col>
                    <xdr:colOff>381000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79" name="Button 76">
              <controlPr defaultSize="0" print="0" autoFill="0" autoPict="0" macro="[0]!Bouton144_Cliquer">
                <anchor moveWithCells="1" sizeWithCells="1">
                  <from>
                    <xdr:col>20</xdr:col>
                    <xdr:colOff>66675</xdr:colOff>
                    <xdr:row>11</xdr:row>
                    <xdr:rowOff>47625</xdr:rowOff>
                  </from>
                  <to>
                    <xdr:col>20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80" name="Button 77">
              <controlPr defaultSize="0" print="0" autoFill="0" autoPict="0" macro="[0]!Bouton157_Cliquer">
                <anchor moveWithCells="1" sizeWithCells="1">
                  <from>
                    <xdr:col>17</xdr:col>
                    <xdr:colOff>66675</xdr:colOff>
                    <xdr:row>15</xdr:row>
                    <xdr:rowOff>76200</xdr:rowOff>
                  </from>
                  <to>
                    <xdr:col>17</xdr:col>
                    <xdr:colOff>390525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81" name="Button 78">
              <controlPr defaultSize="0" print="0" autoFill="0" autoPict="0" macro="[0]!Bouton158_Cliquer">
                <anchor moveWithCells="1" sizeWithCells="1">
                  <from>
                    <xdr:col>23</xdr:col>
                    <xdr:colOff>66675</xdr:colOff>
                    <xdr:row>11</xdr:row>
                    <xdr:rowOff>47625</xdr:rowOff>
                  </from>
                  <to>
                    <xdr:col>23</xdr:col>
                    <xdr:colOff>323850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82" name="Button 79">
              <controlPr defaultSize="0" print="0" autoFill="0" autoPict="0" macro="[0]!Bouton199_Cliquer">
                <anchor moveWithCells="1" sizeWithCells="1">
                  <from>
                    <xdr:col>2</xdr:col>
                    <xdr:colOff>57150</xdr:colOff>
                    <xdr:row>15</xdr:row>
                    <xdr:rowOff>47625</xdr:rowOff>
                  </from>
                  <to>
                    <xdr:col>2</xdr:col>
                    <xdr:colOff>361950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83" name="Button 80">
              <controlPr defaultSize="0" print="0" autoFill="0" autoPict="0" macro="[0]!Bouton200_Cliquer">
                <anchor moveWithCells="1" sizeWithCells="1">
                  <from>
                    <xdr:col>14</xdr:col>
                    <xdr:colOff>66675</xdr:colOff>
                    <xdr:row>3</xdr:row>
                    <xdr:rowOff>66675</xdr:rowOff>
                  </from>
                  <to>
                    <xdr:col>14</xdr:col>
                    <xdr:colOff>390525</xdr:colOff>
                    <xdr:row>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84" name="Button 81">
              <controlPr defaultSize="0" print="0" autoFill="0" autoPict="0" macro="[0]!Bouton201_Cliquer">
                <anchor moveWithCells="1" sizeWithCells="1">
                  <from>
                    <xdr:col>14</xdr:col>
                    <xdr:colOff>76200</xdr:colOff>
                    <xdr:row>4</xdr:row>
                    <xdr:rowOff>38100</xdr:rowOff>
                  </from>
                  <to>
                    <xdr:col>14</xdr:col>
                    <xdr:colOff>390525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85" name="Button 82">
              <controlPr defaultSize="0" print="0" autoFill="0" autoPict="0" macro="[0]!Bouton202_Cliquer">
                <anchor moveWithCells="1" sizeWithCells="1">
                  <from>
                    <xdr:col>5</xdr:col>
                    <xdr:colOff>28575</xdr:colOff>
                    <xdr:row>14</xdr:row>
                    <xdr:rowOff>66675</xdr:rowOff>
                  </from>
                  <to>
                    <xdr:col>5</xdr:col>
                    <xdr:colOff>352425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9" r:id="rId86" name="Button 83">
              <controlPr defaultSize="0" print="0" autoFill="0" autoPict="0" macro="[0]!Bouton203_Cliquer">
                <anchor moveWithCells="1" sizeWithCells="1">
                  <from>
                    <xdr:col>2</xdr:col>
                    <xdr:colOff>76200</xdr:colOff>
                    <xdr:row>20</xdr:row>
                    <xdr:rowOff>76200</xdr:rowOff>
                  </from>
                  <to>
                    <xdr:col>2</xdr:col>
                    <xdr:colOff>390525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0" r:id="rId87" name="Button 84">
              <controlPr defaultSize="0" print="0" autoFill="0" autoPict="0" macro="[0]!Bouton204_Cliquer">
                <anchor moveWithCells="1" sizeWithCells="1">
                  <from>
                    <xdr:col>2</xdr:col>
                    <xdr:colOff>57150</xdr:colOff>
                    <xdr:row>21</xdr:row>
                    <xdr:rowOff>66675</xdr:rowOff>
                  </from>
                  <to>
                    <xdr:col>2</xdr:col>
                    <xdr:colOff>409575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1" r:id="rId88" name="Button 85">
              <controlPr defaultSize="0" print="0" autoFill="0" autoPict="0" macro="[0]!Bouton205_Cliquer">
                <anchor moveWithCells="1" sizeWithCells="1">
                  <from>
                    <xdr:col>5</xdr:col>
                    <xdr:colOff>66675</xdr:colOff>
                    <xdr:row>15</xdr:row>
                    <xdr:rowOff>57150</xdr:rowOff>
                  </from>
                  <to>
                    <xdr:col>5</xdr:col>
                    <xdr:colOff>342900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2" r:id="rId89" name="Button 86">
              <controlPr defaultSize="0" print="0" autoFill="0" autoPict="0" macro="[0]!Bouton206_Cliquer">
                <anchor moveWithCells="1" sizeWithCells="1">
                  <from>
                    <xdr:col>11</xdr:col>
                    <xdr:colOff>85725</xdr:colOff>
                    <xdr:row>15</xdr:row>
                    <xdr:rowOff>76200</xdr:rowOff>
                  </from>
                  <to>
                    <xdr:col>11</xdr:col>
                    <xdr:colOff>381000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3" r:id="rId90" name="Button 87">
              <controlPr defaultSize="0" print="0" autoFill="0" autoPict="0" macro="[0]!Bouton207_Cliquer">
                <anchor moveWithCells="1" sizeWithCells="1">
                  <from>
                    <xdr:col>8</xdr:col>
                    <xdr:colOff>85725</xdr:colOff>
                    <xdr:row>20</xdr:row>
                    <xdr:rowOff>76200</xdr:rowOff>
                  </from>
                  <to>
                    <xdr:col>8</xdr:col>
                    <xdr:colOff>352425</xdr:colOff>
                    <xdr:row>20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4" r:id="rId91" name="Button 88">
              <controlPr defaultSize="0" print="0" autoFill="0" autoPict="0" macro="[0]!Bouton208_Cliquer">
                <anchor moveWithCells="1" sizeWithCells="1">
                  <from>
                    <xdr:col>11</xdr:col>
                    <xdr:colOff>76200</xdr:colOff>
                    <xdr:row>8</xdr:row>
                    <xdr:rowOff>47625</xdr:rowOff>
                  </from>
                  <to>
                    <xdr:col>11</xdr:col>
                    <xdr:colOff>381000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" r:id="rId92" name="Button 89">
              <controlPr defaultSize="0" print="0" autoFill="0" autoPict="0" macro="[0]!Bouton209_Cliquer">
                <anchor moveWithCells="1" sizeWithCells="1">
                  <from>
                    <xdr:col>8</xdr:col>
                    <xdr:colOff>66675</xdr:colOff>
                    <xdr:row>19</xdr:row>
                    <xdr:rowOff>76200</xdr:rowOff>
                  </from>
                  <to>
                    <xdr:col>8</xdr:col>
                    <xdr:colOff>400050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6" r:id="rId93" name="Button 90">
              <controlPr defaultSize="0" print="0" autoFill="0" autoPict="0" macro="[0]!Bouton210_Cliquer">
                <anchor moveWithCells="1" sizeWithCells="1">
                  <from>
                    <xdr:col>11</xdr:col>
                    <xdr:colOff>47625</xdr:colOff>
                    <xdr:row>17</xdr:row>
                    <xdr:rowOff>66675</xdr:rowOff>
                  </from>
                  <to>
                    <xdr:col>11</xdr:col>
                    <xdr:colOff>409575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7" r:id="rId94" name="Button 91">
              <controlPr defaultSize="0" print="0" autoFill="0" autoPict="0" macro="[0]!Bouton211_Cliquer">
                <anchor moveWithCells="1" sizeWithCells="1">
                  <from>
                    <xdr:col>17</xdr:col>
                    <xdr:colOff>66675</xdr:colOff>
                    <xdr:row>3</xdr:row>
                    <xdr:rowOff>57150</xdr:rowOff>
                  </from>
                  <to>
                    <xdr:col>17</xdr:col>
                    <xdr:colOff>390525</xdr:colOff>
                    <xdr:row>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8" r:id="rId95" name="Button 92">
              <controlPr defaultSize="0" print="0" autoFill="0" autoPict="0" macro="[0]!Bouton212_Cliquer">
                <anchor moveWithCells="1" sizeWithCells="1">
                  <from>
                    <xdr:col>20</xdr:col>
                    <xdr:colOff>47625</xdr:colOff>
                    <xdr:row>3</xdr:row>
                    <xdr:rowOff>38100</xdr:rowOff>
                  </from>
                  <to>
                    <xdr:col>20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9" r:id="rId96" name="Button 93">
              <controlPr defaultSize="0" print="0" autoFill="0" autoPict="0" macro="[0]!Bouton213_Cliquer">
                <anchor moveWithCells="1" sizeWithCells="1">
                  <from>
                    <xdr:col>20</xdr:col>
                    <xdr:colOff>38100</xdr:colOff>
                    <xdr:row>8</xdr:row>
                    <xdr:rowOff>66675</xdr:rowOff>
                  </from>
                  <to>
                    <xdr:col>20</xdr:col>
                    <xdr:colOff>371475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0" r:id="rId97" name="Button 94">
              <controlPr defaultSize="0" print="0" autoFill="0" autoPict="0" macro="[0]!Bouton214_Cliquer">
                <anchor moveWithCells="1" sizeWithCells="1">
                  <from>
                    <xdr:col>23</xdr:col>
                    <xdr:colOff>28575</xdr:colOff>
                    <xdr:row>6</xdr:row>
                    <xdr:rowOff>57150</xdr:rowOff>
                  </from>
                  <to>
                    <xdr:col>23</xdr:col>
                    <xdr:colOff>352425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1" r:id="rId98" name="Button 95">
              <controlPr defaultSize="0" print="0" autoFill="0" autoPict="0" macro="[0]!Bouton215_Cliquer">
                <anchor moveWithCells="1" sizeWithCells="1">
                  <from>
                    <xdr:col>14</xdr:col>
                    <xdr:colOff>76200</xdr:colOff>
                    <xdr:row>20</xdr:row>
                    <xdr:rowOff>47625</xdr:rowOff>
                  </from>
                  <to>
                    <xdr:col>14</xdr:col>
                    <xdr:colOff>381000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2" r:id="rId99" name="Button 96">
              <controlPr defaultSize="0" print="0" autoFill="0" autoPict="0" macro="[0]!Bouton216_Cliquer">
                <anchor moveWithCells="1" sizeWithCells="1">
                  <from>
                    <xdr:col>14</xdr:col>
                    <xdr:colOff>66675</xdr:colOff>
                    <xdr:row>21</xdr:row>
                    <xdr:rowOff>66675</xdr:rowOff>
                  </from>
                  <to>
                    <xdr:col>14</xdr:col>
                    <xdr:colOff>390525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3" r:id="rId100" name="Button 97">
              <controlPr defaultSize="0" print="0" autoFill="0" autoPict="0" macro="[0]!Bouton217_Cliquer">
                <anchor moveWithCells="1" sizeWithCells="1">
                  <from>
                    <xdr:col>11</xdr:col>
                    <xdr:colOff>95250</xdr:colOff>
                    <xdr:row>23</xdr:row>
                    <xdr:rowOff>66675</xdr:rowOff>
                  </from>
                  <to>
                    <xdr:col>11</xdr:col>
                    <xdr:colOff>381000</xdr:colOff>
                    <xdr:row>23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4" r:id="rId101" name="Button 98">
              <controlPr defaultSize="0" print="0" autoFill="0" autoPict="0" macro="[0]!Bouton218_Cliquer">
                <anchor moveWithCells="1" sizeWithCells="1">
                  <from>
                    <xdr:col>20</xdr:col>
                    <xdr:colOff>57150</xdr:colOff>
                    <xdr:row>23</xdr:row>
                    <xdr:rowOff>66675</xdr:rowOff>
                  </from>
                  <to>
                    <xdr:col>20</xdr:col>
                    <xdr:colOff>333375</xdr:colOff>
                    <xdr:row>23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5" r:id="rId102" name="Button 99">
              <controlPr defaultSize="0" print="0" autoFill="0" autoPict="0" macro="[0]!Bouton219_Cliquer">
                <anchor moveWithCells="1" sizeWithCells="1">
                  <from>
                    <xdr:col>9</xdr:col>
                    <xdr:colOff>19050</xdr:colOff>
                    <xdr:row>34</xdr:row>
                    <xdr:rowOff>0</xdr:rowOff>
                  </from>
                  <to>
                    <xdr:col>13</xdr:col>
                    <xdr:colOff>9525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103" name="Button 100">
              <controlPr defaultSize="0" print="0" autoFill="0" autoPict="0" macro="[0]!Bouton318_Cliquer">
                <anchor moveWithCells="1" sizeWithCells="1">
                  <from>
                    <xdr:col>23</xdr:col>
                    <xdr:colOff>57150</xdr:colOff>
                    <xdr:row>23</xdr:row>
                    <xdr:rowOff>66675</xdr:rowOff>
                  </from>
                  <to>
                    <xdr:col>23</xdr:col>
                    <xdr:colOff>314325</xdr:colOff>
                    <xdr:row>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104" name="Button 101">
              <controlPr defaultSize="0" print="0" autoFill="0" autoPict="0" macro="[0]!Bouton323_Cliquer">
                <anchor moveWithCells="1" sizeWithCells="1">
                  <from>
                    <xdr:col>4</xdr:col>
                    <xdr:colOff>171450</xdr:colOff>
                    <xdr:row>34</xdr:row>
                    <xdr:rowOff>19050</xdr:rowOff>
                  </from>
                  <to>
                    <xdr:col>7</xdr:col>
                    <xdr:colOff>476250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105" name="Button 102">
              <controlPr defaultSize="0" print="0" autoFill="0" autoPict="0" macro="[0]!CalculerVD">
                <anchor moveWithCells="1" sizeWithCells="1">
                  <from>
                    <xdr:col>0</xdr:col>
                    <xdr:colOff>38100</xdr:colOff>
                    <xdr:row>34</xdr:row>
                    <xdr:rowOff>19050</xdr:rowOff>
                  </from>
                  <to>
                    <xdr:col>3</xdr:col>
                    <xdr:colOff>28575</xdr:colOff>
                    <xdr:row>36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Enregistrement</vt:lpstr>
      <vt:lpstr>instructions</vt:lpstr>
      <vt:lpstr>Saisie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Comité Centre de gym</dc:creator>
  <cp:lastModifiedBy>Guy Blancher</cp:lastModifiedBy>
  <dcterms:created xsi:type="dcterms:W3CDTF">2014-12-07T11:29:08Z</dcterms:created>
  <dcterms:modified xsi:type="dcterms:W3CDTF">2015-01-13T20:11:42Z</dcterms:modified>
</cp:coreProperties>
</file>